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inspace08\saf\Sustainability\AASHE STARS\2020\Categories - Data Collection v2.2\OP Transportation\"/>
    </mc:Choice>
  </mc:AlternateContent>
  <bookViews>
    <workbookView xWindow="0" yWindow="0" windowWidth="24000" windowHeight="9600" activeTab="1"/>
  </bookViews>
  <sheets>
    <sheet name="Pivot Tables" sheetId="1" r:id="rId1"/>
    <sheet name="Commuter Survey_November 7, 201" sheetId="2" r:id="rId2"/>
  </sheets>
  <definedNames>
    <definedName name="_xlnm._FilterDatabase" localSheetId="1" hidden="1">'Commuter Survey_November 7, 201'!$A$1:$N$475</definedName>
  </definedNames>
  <calcPr calcId="162913"/>
  <pivotCaches>
    <pivotCache cacheId="4" r:id="rId3"/>
    <pivotCache cacheId="8" r:id="rId4"/>
  </pivotCaches>
  <extLst>
    <ext uri="GoogleSheetsCustomDataVersion1">
      <go:sheetsCustomData xmlns:go="http://customooxmlschemas.google.com/" r:id="rId8" roundtripDataSignature="AMtx7mg/FWdIDP/qs4L5mcalF3/JAdvQHw=="/>
    </ext>
  </extLst>
</workbook>
</file>

<file path=xl/calcChain.xml><?xml version="1.0" encoding="utf-8"?>
<calcChain xmlns="http://schemas.openxmlformats.org/spreadsheetml/2006/main">
  <c r="N474" i="2" l="1"/>
  <c r="N473" i="2"/>
  <c r="N471" i="2"/>
  <c r="N470" i="2"/>
  <c r="N468" i="2"/>
  <c r="N466" i="2"/>
  <c r="N465" i="2"/>
  <c r="N464" i="2"/>
  <c r="N462" i="2"/>
  <c r="N461" i="2"/>
  <c r="N459" i="2"/>
  <c r="N457" i="2"/>
  <c r="N456" i="2"/>
  <c r="N455" i="2"/>
  <c r="N454" i="2"/>
  <c r="N452" i="2"/>
  <c r="N451" i="2"/>
  <c r="N446" i="2"/>
  <c r="N444" i="2"/>
  <c r="N443" i="2"/>
  <c r="N440" i="2"/>
  <c r="N438" i="2"/>
  <c r="N437" i="2"/>
  <c r="N435" i="2"/>
  <c r="N434" i="2"/>
  <c r="N433" i="2"/>
  <c r="N431" i="2"/>
  <c r="N429" i="2"/>
  <c r="N428" i="2"/>
  <c r="N427" i="2"/>
  <c r="N423" i="2"/>
  <c r="N421" i="2"/>
  <c r="N417" i="2"/>
  <c r="N416" i="2"/>
  <c r="N415" i="2"/>
  <c r="N413" i="2"/>
  <c r="N407" i="2"/>
  <c r="N404" i="2"/>
  <c r="N403" i="2"/>
  <c r="N402" i="2"/>
  <c r="N401" i="2"/>
  <c r="N399" i="2"/>
  <c r="N396" i="2"/>
  <c r="N393" i="2"/>
  <c r="N392" i="2"/>
  <c r="N389" i="2"/>
  <c r="N387" i="2"/>
  <c r="N385" i="2"/>
  <c r="N384" i="2"/>
  <c r="N383" i="2"/>
  <c r="N382" i="2"/>
  <c r="N381" i="2"/>
  <c r="N380" i="2"/>
  <c r="N378" i="2"/>
  <c r="N377" i="2"/>
  <c r="N375" i="2"/>
  <c r="N371" i="2"/>
  <c r="N370" i="2"/>
  <c r="N369" i="2"/>
  <c r="N368" i="2"/>
  <c r="N367" i="2"/>
  <c r="N365" i="2"/>
  <c r="N364" i="2"/>
  <c r="N363" i="2"/>
  <c r="N361" i="2"/>
  <c r="N359" i="2"/>
  <c r="N358" i="2"/>
  <c r="N356" i="2"/>
  <c r="N353" i="2"/>
  <c r="N346" i="2"/>
  <c r="N344" i="2"/>
  <c r="N343" i="2"/>
  <c r="N342" i="2"/>
  <c r="N341" i="2"/>
  <c r="N337" i="2"/>
  <c r="N336" i="2"/>
  <c r="N334" i="2"/>
  <c r="N332" i="2"/>
  <c r="N331" i="2"/>
  <c r="N328" i="2"/>
  <c r="N327" i="2"/>
  <c r="N326" i="2"/>
  <c r="N324" i="2"/>
  <c r="N323" i="2"/>
  <c r="N321" i="2"/>
  <c r="N318" i="2"/>
  <c r="N315" i="2"/>
  <c r="N314" i="2"/>
  <c r="N311" i="2"/>
  <c r="N309" i="2"/>
  <c r="N308" i="2"/>
  <c r="N307" i="2"/>
  <c r="N305" i="2"/>
  <c r="N303" i="2"/>
  <c r="N302" i="2"/>
  <c r="N301" i="2"/>
  <c r="N299" i="2"/>
  <c r="N298" i="2"/>
  <c r="N297" i="2"/>
  <c r="N296" i="2"/>
  <c r="N293" i="2"/>
  <c r="N292" i="2"/>
  <c r="N290" i="2"/>
  <c r="N289" i="2"/>
  <c r="N286" i="2"/>
  <c r="N284" i="2"/>
  <c r="N282" i="2"/>
  <c r="N281" i="2"/>
  <c r="N280" i="2"/>
  <c r="N279" i="2"/>
  <c r="N278" i="2"/>
  <c r="N277" i="2"/>
  <c r="N276" i="2"/>
  <c r="N274" i="2"/>
  <c r="N273" i="2"/>
  <c r="N270" i="2"/>
  <c r="N269" i="2"/>
  <c r="N267" i="2"/>
  <c r="N266" i="2"/>
  <c r="N265" i="2"/>
  <c r="N263" i="2"/>
  <c r="N261" i="2"/>
  <c r="N260" i="2"/>
  <c r="N259" i="2"/>
  <c r="N258" i="2"/>
  <c r="N257" i="2"/>
  <c r="N256" i="2"/>
  <c r="N255" i="2"/>
  <c r="N254" i="2"/>
  <c r="N252" i="2"/>
  <c r="N251" i="2"/>
  <c r="N250" i="2"/>
  <c r="N244" i="2"/>
  <c r="N242" i="2"/>
  <c r="N240" i="2"/>
  <c r="N237" i="2"/>
  <c r="N236" i="2"/>
  <c r="N235" i="2"/>
  <c r="N234" i="2"/>
  <c r="N233" i="2"/>
  <c r="N232" i="2"/>
  <c r="N231" i="2"/>
  <c r="N230" i="2"/>
  <c r="N229" i="2"/>
  <c r="N225" i="2"/>
  <c r="N223" i="2"/>
  <c r="N222" i="2"/>
  <c r="N221" i="2"/>
  <c r="N220" i="2"/>
  <c r="N218" i="2"/>
  <c r="N217" i="2"/>
  <c r="N216" i="2"/>
  <c r="N212" i="2"/>
  <c r="N211" i="2"/>
  <c r="N209" i="2"/>
  <c r="N208" i="2"/>
  <c r="N207" i="2"/>
  <c r="N206" i="2"/>
  <c r="N205" i="2"/>
  <c r="N204" i="2"/>
  <c r="N203" i="2"/>
  <c r="N202" i="2"/>
  <c r="N201" i="2"/>
  <c r="N199" i="2"/>
  <c r="N198" i="2"/>
  <c r="N197" i="2"/>
  <c r="N195" i="2"/>
  <c r="N194" i="2"/>
  <c r="N193" i="2"/>
  <c r="N192" i="2"/>
  <c r="N191" i="2"/>
  <c r="N190" i="2"/>
  <c r="N189" i="2"/>
  <c r="N187" i="2"/>
  <c r="N186" i="2"/>
  <c r="N185" i="2"/>
  <c r="N184" i="2"/>
  <c r="N182" i="2"/>
  <c r="N181" i="2"/>
  <c r="N180" i="2"/>
  <c r="N179" i="2"/>
  <c r="N177" i="2"/>
  <c r="N175" i="2"/>
  <c r="N174" i="2"/>
  <c r="N173" i="2"/>
  <c r="N172" i="2"/>
  <c r="N171" i="2"/>
  <c r="N170" i="2"/>
  <c r="N167" i="2"/>
  <c r="N165" i="2"/>
  <c r="N164" i="2"/>
  <c r="N161" i="2"/>
  <c r="N160" i="2"/>
  <c r="N159" i="2"/>
  <c r="N158" i="2"/>
  <c r="N156" i="2"/>
  <c r="N155" i="2"/>
  <c r="N154" i="2"/>
  <c r="N149" i="2"/>
  <c r="N148" i="2"/>
  <c r="N147" i="2"/>
  <c r="N144" i="2"/>
  <c r="N143" i="2"/>
  <c r="N142" i="2"/>
  <c r="N140" i="2"/>
  <c r="N137" i="2"/>
  <c r="N136" i="2"/>
  <c r="N135" i="2"/>
  <c r="N133" i="2"/>
  <c r="N132" i="2"/>
  <c r="N131" i="2"/>
  <c r="N130" i="2"/>
  <c r="N129" i="2"/>
  <c r="N127" i="2"/>
  <c r="N125" i="2"/>
  <c r="N123" i="2"/>
  <c r="N122" i="2"/>
  <c r="N121" i="2"/>
  <c r="N120" i="2"/>
  <c r="N118" i="2"/>
  <c r="N115" i="2"/>
  <c r="N113" i="2"/>
  <c r="N111" i="2"/>
  <c r="N108" i="2"/>
  <c r="N107" i="2"/>
  <c r="N106" i="2"/>
  <c r="N104" i="2"/>
  <c r="N103" i="2"/>
  <c r="N102" i="2"/>
  <c r="N101" i="2"/>
  <c r="N98" i="2"/>
  <c r="N97" i="2"/>
  <c r="N96" i="2"/>
  <c r="N95" i="2"/>
  <c r="N94" i="2"/>
  <c r="N93" i="2"/>
  <c r="N89" i="2"/>
  <c r="N87" i="2"/>
  <c r="N86" i="2"/>
  <c r="N85" i="2"/>
  <c r="N84" i="2"/>
  <c r="N82" i="2"/>
  <c r="N81" i="2"/>
  <c r="N79" i="2"/>
  <c r="N78" i="2"/>
  <c r="N77" i="2"/>
  <c r="N76" i="2"/>
  <c r="N75" i="2"/>
  <c r="N74" i="2"/>
  <c r="N73" i="2"/>
  <c r="N72" i="2"/>
  <c r="N71" i="2"/>
  <c r="N70" i="2"/>
  <c r="N69" i="2"/>
  <c r="N65" i="2"/>
  <c r="N64" i="2"/>
  <c r="N63" i="2"/>
  <c r="N60" i="2"/>
  <c r="N58" i="2"/>
  <c r="N57" i="2"/>
  <c r="N55" i="2"/>
  <c r="N54" i="2"/>
  <c r="N53" i="2"/>
  <c r="N52" i="2"/>
  <c r="N51" i="2"/>
  <c r="N49" i="2"/>
  <c r="N48" i="2"/>
  <c r="N47" i="2"/>
  <c r="N46" i="2"/>
  <c r="N44" i="2"/>
  <c r="N43" i="2"/>
  <c r="N42" i="2"/>
  <c r="N41" i="2"/>
  <c r="N40" i="2"/>
  <c r="N39" i="2"/>
  <c r="N37" i="2"/>
  <c r="N33" i="2"/>
  <c r="N32" i="2"/>
  <c r="N31" i="2"/>
  <c r="N30" i="2"/>
  <c r="N29" i="2"/>
  <c r="N28" i="2"/>
  <c r="N26" i="2"/>
  <c r="N25" i="2"/>
  <c r="N24" i="2"/>
  <c r="N23" i="2"/>
  <c r="N22" i="2"/>
  <c r="N21" i="2"/>
  <c r="N19" i="2"/>
  <c r="N18" i="2"/>
  <c r="N17" i="2"/>
  <c r="N16" i="2"/>
  <c r="N15" i="2"/>
  <c r="N12" i="2"/>
  <c r="N10" i="2"/>
  <c r="N9" i="2"/>
  <c r="N8" i="2"/>
  <c r="N7" i="2"/>
  <c r="N4" i="2"/>
  <c r="N2" i="2"/>
  <c r="I6" i="1"/>
  <c r="I5" i="1"/>
  <c r="I4" i="1"/>
</calcChain>
</file>

<file path=xl/sharedStrings.xml><?xml version="1.0" encoding="utf-8"?>
<sst xmlns="http://schemas.openxmlformats.org/spreadsheetml/2006/main" count="1702" uniqueCount="63">
  <si>
    <t>Role</t>
  </si>
  <si>
    <t>Count of #</t>
  </si>
  <si>
    <t>On or Off Campus</t>
  </si>
  <si>
    <t>Sum of Commuting Miles Traveled Per Year</t>
  </si>
  <si>
    <t>Per capita</t>
  </si>
  <si>
    <t>Faculty</t>
  </si>
  <si>
    <t>No</t>
  </si>
  <si>
    <t>Staff</t>
  </si>
  <si>
    <t>Yes</t>
  </si>
  <si>
    <t>Student</t>
  </si>
  <si>
    <t>Grand Total</t>
  </si>
  <si>
    <t>#</t>
  </si>
  <si>
    <t>Months regularly commuting</t>
  </si>
  <si>
    <t>Miles traveled round trip</t>
  </si>
  <si>
    <t>Times per week commuting</t>
  </si>
  <si>
    <t>Primary Mode of Transport</t>
  </si>
  <si>
    <t>Secondary Mode of Transport</t>
  </si>
  <si>
    <t>Describe 'other'</t>
  </si>
  <si>
    <t>percentage of secondary used</t>
  </si>
  <si>
    <t>carpooling numbers</t>
  </si>
  <si>
    <t>Do you have a vehicle on campus?</t>
  </si>
  <si>
    <t>Miles driven by on-campus residents</t>
  </si>
  <si>
    <t>Commuting Miles Traveled Per Year</t>
  </si>
  <si>
    <t>Drive Alone</t>
  </si>
  <si>
    <t>Walk</t>
  </si>
  <si>
    <t>Drive with Others</t>
  </si>
  <si>
    <t>Bicycle</t>
  </si>
  <si>
    <t>About 60 a week, so 240 a month since I have a job in West Fargo</t>
  </si>
  <si>
    <t>Maybe fifteen to twenty unless I'm driving home</t>
  </si>
  <si>
    <t>Public Transportation</t>
  </si>
  <si>
    <t>I have no idea.</t>
  </si>
  <si>
    <t>400-600</t>
  </si>
  <si>
    <t>Other</t>
  </si>
  <si>
    <t>Uber if needed</t>
  </si>
  <si>
    <t>Probably less than 8</t>
  </si>
  <si>
    <t>~500?</t>
  </si>
  <si>
    <t xml:space="preserve">This semester about 200 because of student teaching. In other semesters maybe like 50; </t>
  </si>
  <si>
    <t>400 +</t>
  </si>
  <si>
    <t>3 times</t>
  </si>
  <si>
    <t>Not sure</t>
  </si>
  <si>
    <t>If I don't go home: 20, If I do go home: 375+</t>
  </si>
  <si>
    <t>20?</t>
  </si>
  <si>
    <t>Not including trips home, I would say 25 miles</t>
  </si>
  <si>
    <t>If I go home, 300, if not, 30?</t>
  </si>
  <si>
    <t>they need to stop giving so many parking tickets</t>
  </si>
  <si>
    <t>I am student teaching this semester and commuting daily to Davies High School: probably around 500 miles/month.  In a typical semester, it would be more like 120-150 miles/month.</t>
  </si>
  <si>
    <t>Idk</t>
  </si>
  <si>
    <t>900 miles</t>
  </si>
  <si>
    <t xml:space="preserve">500 to get Home </t>
  </si>
  <si>
    <t>30-550 depending if I go home or not</t>
  </si>
  <si>
    <t>???? how should I know???? a lot</t>
  </si>
  <si>
    <t>40-50</t>
  </si>
  <si>
    <t>50-75</t>
  </si>
  <si>
    <t>Around 300 just to go home and back</t>
  </si>
  <si>
    <t>15-20</t>
  </si>
  <si>
    <t xml:space="preserve">about 300 miles - visiting home </t>
  </si>
  <si>
    <t>Usually between 25-50</t>
  </si>
  <si>
    <t>300ish</t>
  </si>
  <si>
    <t>80-100 miles</t>
  </si>
  <si>
    <t>depends on if I go home, if not maybe 20?</t>
  </si>
  <si>
    <t>around 400? Driving to go home is my main source of miles</t>
  </si>
  <si>
    <t xml:space="preserve">60-100, depending on the month if we're not leaving town. </t>
  </si>
  <si>
    <t>300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</si>
</sst>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/>
    <xf numFmtId="3" fontId="1" fillId="0" borderId="0" xfId="0" applyNumberFormat="1" applyFont="1" applyAlignment="1">
      <alignment horizontal="left"/>
    </xf>
    <xf numFmtId="0" fontId="0" fillId="0" borderId="2" xfId="0" pivotButton="1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3" xfId="0" applyNumberFormat="1" applyFont="1" applyBorder="1" applyAlignment="1"/>
    <xf numFmtId="0" fontId="0" fillId="0" borderId="4" xfId="0" applyFont="1" applyBorder="1" applyAlignment="1"/>
    <xf numFmtId="0" fontId="0" fillId="0" borderId="5" xfId="0" applyNumberFormat="1" applyFont="1" applyBorder="1" applyAlignment="1"/>
    <xf numFmtId="0" fontId="0" fillId="0" borderId="6" xfId="0" applyFont="1" applyBorder="1" applyAlignment="1"/>
    <xf numFmtId="0" fontId="0" fillId="0" borderId="7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2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clynn Maahs" refreshedDate="44181.662420717592" refreshedVersion="6" recordCount="474">
  <cacheSource type="worksheet">
    <worksheetSource ref="A1:N475" sheet="Commuter Survey_November 7, 201"/>
  </cacheSource>
  <cacheFields count="14">
    <cacheField name="#" numFmtId="0">
      <sharedItems containsSemiMixedTypes="0" containsString="0" containsNumber="1" containsInteger="1" minValue="1" maxValue="474"/>
    </cacheField>
    <cacheField name="Role" numFmtId="0">
      <sharedItems count="3">
        <s v="Staff"/>
        <s v="Student"/>
        <s v="Faculty"/>
      </sharedItems>
    </cacheField>
    <cacheField name="On or Off Campus" numFmtId="0">
      <sharedItems/>
    </cacheField>
    <cacheField name="Months regularly commuting" numFmtId="0">
      <sharedItems containsString="0" containsBlank="1" containsNumber="1" containsInteger="1" minValue="5" maxValue="12"/>
    </cacheField>
    <cacheField name="Miles traveled round trip" numFmtId="0">
      <sharedItems containsString="0" containsBlank="1" containsNumber="1" minValue="0" maxValue="152"/>
    </cacheField>
    <cacheField name="Times per week commuting" numFmtId="0">
      <sharedItems containsString="0" containsBlank="1" containsNumber="1" containsInteger="1" minValue="1" maxValue="7"/>
    </cacheField>
    <cacheField name="Primary Mode of Transport" numFmtId="0">
      <sharedItems containsBlank="1"/>
    </cacheField>
    <cacheField name="Secondary Mode of Transport" numFmtId="0">
      <sharedItems containsBlank="1"/>
    </cacheField>
    <cacheField name="Describe 'other'" numFmtId="0">
      <sharedItems containsBlank="1"/>
    </cacheField>
    <cacheField name="percentage of secondary used" numFmtId="0">
      <sharedItems containsString="0" containsBlank="1" containsNumber="1" containsInteger="1" minValue="5" maxValue="45"/>
    </cacheField>
    <cacheField name="carpooling numbers" numFmtId="0">
      <sharedItems containsString="0" containsBlank="1" containsNumber="1" containsInteger="1" minValue="2" maxValue="5"/>
    </cacheField>
    <cacheField name="Do you have a vehicle on campus?" numFmtId="0">
      <sharedItems containsBlank="1"/>
    </cacheField>
    <cacheField name="Miles driven by on-campus residents" numFmtId="0">
      <sharedItems containsBlank="1" containsMixedTypes="1" containsNumber="1" containsInteger="1" minValue="6" maxValue="2000"/>
    </cacheField>
    <cacheField name="Commuting Miles Traveled Per Year" numFmtId="0">
      <sharedItems containsSemiMixedTypes="0" containsString="0" containsNumber="1" minValue="0" maxValue="9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clynn Maahs" refreshedDate="44181.662420949076" refreshedVersion="6" recordCount="474">
  <cacheSource type="worksheet">
    <worksheetSource ref="A1:M475" sheet="Commuter Survey_November 7, 201"/>
  </cacheSource>
  <cacheFields count="13">
    <cacheField name="#" numFmtId="0">
      <sharedItems containsSemiMixedTypes="0" containsString="0" containsNumber="1" containsInteger="1" minValue="1" maxValue="474"/>
    </cacheField>
    <cacheField name="Role" numFmtId="0">
      <sharedItems count="3">
        <s v="Staff"/>
        <s v="Student"/>
        <s v="Faculty"/>
      </sharedItems>
    </cacheField>
    <cacheField name="On or Off Campus" numFmtId="0">
      <sharedItems count="2">
        <s v="No"/>
        <s v="Yes"/>
      </sharedItems>
    </cacheField>
    <cacheField name="Months regularly commuting" numFmtId="0">
      <sharedItems containsString="0" containsBlank="1" containsNumber="1" containsInteger="1" minValue="5" maxValue="12"/>
    </cacheField>
    <cacheField name="Miles traveled round trip" numFmtId="0">
      <sharedItems containsString="0" containsBlank="1" containsNumber="1" minValue="0" maxValue="152"/>
    </cacheField>
    <cacheField name="Times per week commuting" numFmtId="0">
      <sharedItems containsString="0" containsBlank="1" containsNumber="1" containsInteger="1" minValue="1" maxValue="7"/>
    </cacheField>
    <cacheField name="Primary Mode of Transport" numFmtId="0">
      <sharedItems containsBlank="1"/>
    </cacheField>
    <cacheField name="Secondary Mode of Transport" numFmtId="0">
      <sharedItems containsBlank="1"/>
    </cacheField>
    <cacheField name="Describe 'other'" numFmtId="0">
      <sharedItems containsBlank="1"/>
    </cacheField>
    <cacheField name="percentage of secondary used" numFmtId="0">
      <sharedItems containsString="0" containsBlank="1" containsNumber="1" containsInteger="1" minValue="5" maxValue="45"/>
    </cacheField>
    <cacheField name="carpooling numbers" numFmtId="0">
      <sharedItems containsString="0" containsBlank="1" containsNumber="1" containsInteger="1" minValue="2" maxValue="5"/>
    </cacheField>
    <cacheField name="Do you have a vehicle on campus?" numFmtId="0">
      <sharedItems containsBlank="1"/>
    </cacheField>
    <cacheField name="Miles driven by on-campus residents" numFmtId="0">
      <sharedItems containsBlank="1" containsMixedTypes="1" containsNumber="1" containsInteger="1" minValue="6" maxValue="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4">
  <r>
    <n v="1"/>
    <x v="0"/>
    <s v="No"/>
    <n v="12"/>
    <n v="4"/>
    <n v="6"/>
    <s v="Drive Alone"/>
    <s v="Walk"/>
    <m/>
    <n v="5"/>
    <m/>
    <m/>
    <m/>
    <n v="273.59999999999997"/>
  </r>
  <r>
    <n v="2"/>
    <x v="0"/>
    <s v="Yes"/>
    <m/>
    <m/>
    <m/>
    <m/>
    <m/>
    <m/>
    <m/>
    <m/>
    <s v="Yes"/>
    <n v="25"/>
    <n v="0"/>
  </r>
  <r>
    <n v="3"/>
    <x v="0"/>
    <s v="No"/>
    <n v="11"/>
    <n v="22"/>
    <n v="5"/>
    <s v="Drive Alone"/>
    <m/>
    <m/>
    <m/>
    <m/>
    <m/>
    <m/>
    <n v="1210"/>
  </r>
  <r>
    <n v="4"/>
    <x v="1"/>
    <s v="Yes"/>
    <m/>
    <m/>
    <m/>
    <m/>
    <m/>
    <m/>
    <m/>
    <m/>
    <s v="No"/>
    <m/>
    <n v="0"/>
  </r>
  <r>
    <n v="5"/>
    <x v="1"/>
    <s v="Yes"/>
    <m/>
    <m/>
    <m/>
    <m/>
    <m/>
    <m/>
    <m/>
    <m/>
    <s v="No"/>
    <m/>
    <n v="0"/>
  </r>
  <r>
    <n v="6"/>
    <x v="1"/>
    <s v="No"/>
    <n v="9"/>
    <n v="8"/>
    <n v="3"/>
    <s v="Drive with Others"/>
    <s v="Drive Alone"/>
    <m/>
    <n v="15"/>
    <n v="2"/>
    <m/>
    <m/>
    <n v="124.19999999999999"/>
  </r>
  <r>
    <n v="7"/>
    <x v="0"/>
    <s v="No"/>
    <n v="12"/>
    <n v="2"/>
    <n v="5"/>
    <s v="Drive Alone"/>
    <s v="Walk"/>
    <m/>
    <n v="15"/>
    <m/>
    <m/>
    <m/>
    <n v="114"/>
  </r>
  <r>
    <n v="8"/>
    <x v="2"/>
    <s v="No"/>
    <n v="12"/>
    <n v="14"/>
    <n v="5"/>
    <s v="Drive Alone"/>
    <s v="Drive with Others"/>
    <m/>
    <n v="5"/>
    <n v="5"/>
    <m/>
    <m/>
    <n v="806.4"/>
  </r>
  <r>
    <n v="9"/>
    <x v="1"/>
    <s v="No"/>
    <n v="12"/>
    <n v="2"/>
    <n v="5"/>
    <s v="Drive Alone"/>
    <s v="Bicycle"/>
    <m/>
    <n v="35"/>
    <m/>
    <m/>
    <m/>
    <n v="78"/>
  </r>
  <r>
    <n v="10"/>
    <x v="1"/>
    <s v="Yes"/>
    <m/>
    <m/>
    <m/>
    <m/>
    <m/>
    <m/>
    <m/>
    <m/>
    <s v="No"/>
    <m/>
    <n v="0"/>
  </r>
  <r>
    <n v="11"/>
    <x v="2"/>
    <s v="No"/>
    <n v="9"/>
    <n v="3"/>
    <n v="5"/>
    <s v="Drive Alone"/>
    <s v="Bicycle"/>
    <m/>
    <n v="5"/>
    <m/>
    <m/>
    <m/>
    <n v="128.25"/>
  </r>
  <r>
    <n v="12"/>
    <x v="1"/>
    <s v="Yes"/>
    <m/>
    <m/>
    <m/>
    <m/>
    <m/>
    <m/>
    <m/>
    <m/>
    <s v="Yes"/>
    <n v="60"/>
    <n v="0"/>
  </r>
  <r>
    <n v="13"/>
    <x v="2"/>
    <s v="No"/>
    <n v="11"/>
    <n v="1.5"/>
    <n v="7"/>
    <s v="Bicycle"/>
    <s v="Walk"/>
    <m/>
    <n v="25"/>
    <m/>
    <m/>
    <m/>
    <n v="0"/>
  </r>
  <r>
    <n v="14"/>
    <x v="1"/>
    <s v="No"/>
    <n v="8"/>
    <n v="1"/>
    <n v="4"/>
    <s v="Walk"/>
    <s v="Drive Alone"/>
    <m/>
    <n v="15"/>
    <m/>
    <m/>
    <m/>
    <n v="4.8"/>
  </r>
  <r>
    <n v="15"/>
    <x v="2"/>
    <s v="No"/>
    <n v="10"/>
    <n v="10"/>
    <n v="5"/>
    <s v="Drive Alone"/>
    <m/>
    <m/>
    <m/>
    <m/>
    <m/>
    <m/>
    <n v="500"/>
  </r>
  <r>
    <n v="16"/>
    <x v="0"/>
    <s v="No"/>
    <n v="12"/>
    <n v="12"/>
    <n v="5"/>
    <s v="Drive Alone"/>
    <m/>
    <m/>
    <m/>
    <m/>
    <m/>
    <m/>
    <n v="720"/>
  </r>
  <r>
    <n v="17"/>
    <x v="1"/>
    <s v="No"/>
    <n v="10"/>
    <n v="15"/>
    <n v="7"/>
    <s v="Drive Alone"/>
    <s v="Drive Alone"/>
    <m/>
    <n v="5"/>
    <m/>
    <m/>
    <m/>
    <n v="1050"/>
  </r>
  <r>
    <n v="18"/>
    <x v="0"/>
    <s v="No"/>
    <n v="12"/>
    <n v="60"/>
    <n v="5"/>
    <s v="Drive Alone"/>
    <s v="Drive with Others"/>
    <m/>
    <n v="45"/>
    <n v="2"/>
    <m/>
    <m/>
    <n v="2790"/>
  </r>
  <r>
    <n v="19"/>
    <x v="1"/>
    <s v="No"/>
    <n v="9"/>
    <n v="0.2"/>
    <n v="6"/>
    <s v="Walk"/>
    <m/>
    <m/>
    <m/>
    <m/>
    <m/>
    <m/>
    <n v="0"/>
  </r>
  <r>
    <n v="20"/>
    <x v="0"/>
    <s v="No"/>
    <n v="12"/>
    <n v="4"/>
    <n v="5"/>
    <s v="Drive Alone"/>
    <m/>
    <m/>
    <m/>
    <m/>
    <m/>
    <m/>
    <n v="240"/>
  </r>
  <r>
    <n v="21"/>
    <x v="0"/>
    <s v="No"/>
    <n v="9"/>
    <n v="12"/>
    <n v="5"/>
    <s v="Drive Alone"/>
    <m/>
    <m/>
    <m/>
    <m/>
    <m/>
    <m/>
    <n v="540"/>
  </r>
  <r>
    <n v="22"/>
    <x v="1"/>
    <s v="No"/>
    <n v="9"/>
    <n v="18"/>
    <n v="4"/>
    <s v="Drive Alone"/>
    <m/>
    <m/>
    <m/>
    <m/>
    <m/>
    <m/>
    <n v="648"/>
  </r>
  <r>
    <n v="23"/>
    <x v="1"/>
    <s v="No"/>
    <n v="9"/>
    <n v="8"/>
    <n v="5"/>
    <s v="Drive Alone"/>
    <m/>
    <m/>
    <m/>
    <m/>
    <m/>
    <m/>
    <n v="360"/>
  </r>
  <r>
    <n v="24"/>
    <x v="0"/>
    <s v="No"/>
    <n v="12"/>
    <n v="5"/>
    <n v="5"/>
    <s v="Drive Alone"/>
    <s v="Bicycle"/>
    <m/>
    <n v="5"/>
    <m/>
    <m/>
    <m/>
    <n v="285"/>
  </r>
  <r>
    <n v="25"/>
    <x v="0"/>
    <s v="No"/>
    <n v="12"/>
    <n v="1"/>
    <n v="5"/>
    <s v="Drive Alone"/>
    <s v="Drive Alone"/>
    <m/>
    <n v="5"/>
    <m/>
    <m/>
    <m/>
    <n v="60"/>
  </r>
  <r>
    <n v="26"/>
    <x v="1"/>
    <s v="Yes"/>
    <m/>
    <m/>
    <m/>
    <m/>
    <m/>
    <m/>
    <m/>
    <m/>
    <s v="No"/>
    <m/>
    <n v="0"/>
  </r>
  <r>
    <n v="27"/>
    <x v="0"/>
    <s v="No"/>
    <n v="11"/>
    <n v="20"/>
    <n v="5"/>
    <s v="Drive Alone"/>
    <m/>
    <m/>
    <m/>
    <m/>
    <m/>
    <m/>
    <n v="1100"/>
  </r>
  <r>
    <n v="28"/>
    <x v="0"/>
    <s v="No"/>
    <n v="12"/>
    <n v="12"/>
    <n v="5"/>
    <s v="Drive Alone"/>
    <s v="Drive Alone"/>
    <m/>
    <n v="5"/>
    <m/>
    <m/>
    <m/>
    <n v="720"/>
  </r>
  <r>
    <n v="29"/>
    <x v="0"/>
    <s v="No"/>
    <n v="12"/>
    <n v="6"/>
    <n v="5"/>
    <s v="Drive Alone"/>
    <m/>
    <m/>
    <m/>
    <m/>
    <m/>
    <m/>
    <n v="360"/>
  </r>
  <r>
    <n v="30"/>
    <x v="0"/>
    <s v="No"/>
    <n v="12"/>
    <n v="4"/>
    <n v="5"/>
    <s v="Drive Alone"/>
    <m/>
    <m/>
    <m/>
    <m/>
    <m/>
    <m/>
    <n v="240"/>
  </r>
  <r>
    <n v="31"/>
    <x v="0"/>
    <s v="No"/>
    <n v="12"/>
    <n v="3"/>
    <n v="5"/>
    <s v="Drive Alone"/>
    <s v="Bicycle"/>
    <m/>
    <n v="15"/>
    <m/>
    <m/>
    <m/>
    <n v="153"/>
  </r>
  <r>
    <n v="32"/>
    <x v="2"/>
    <s v="No"/>
    <n v="12"/>
    <n v="1"/>
    <n v="5"/>
    <s v="Walk"/>
    <s v="Drive with Others"/>
    <m/>
    <n v="5"/>
    <n v="2"/>
    <m/>
    <m/>
    <n v="1.5"/>
  </r>
  <r>
    <n v="33"/>
    <x v="1"/>
    <s v="Yes"/>
    <m/>
    <m/>
    <m/>
    <m/>
    <m/>
    <m/>
    <m/>
    <m/>
    <s v="Yes"/>
    <s v="About 60 a week, so 240 a month since I have a job in West Fargo"/>
    <n v="0"/>
  </r>
  <r>
    <n v="34"/>
    <x v="1"/>
    <s v="Yes"/>
    <m/>
    <m/>
    <m/>
    <m/>
    <m/>
    <m/>
    <m/>
    <m/>
    <s v="Yes"/>
    <n v="30"/>
    <n v="0"/>
  </r>
  <r>
    <n v="35"/>
    <x v="1"/>
    <s v="Yes"/>
    <m/>
    <m/>
    <m/>
    <m/>
    <m/>
    <m/>
    <m/>
    <m/>
    <s v="Yes"/>
    <s v="Maybe fifteen to twenty unless I'm driving home"/>
    <n v="0"/>
  </r>
  <r>
    <n v="36"/>
    <x v="0"/>
    <s v="No"/>
    <n v="12"/>
    <n v="3"/>
    <n v="5"/>
    <s v="Drive Alone"/>
    <s v="Public Transportation"/>
    <m/>
    <n v="5"/>
    <m/>
    <m/>
    <m/>
    <n v="171"/>
  </r>
  <r>
    <n v="37"/>
    <x v="1"/>
    <s v="No"/>
    <n v="8"/>
    <n v="0.5"/>
    <n v="5"/>
    <s v="Walk"/>
    <s v="Bicycle"/>
    <m/>
    <n v="35"/>
    <m/>
    <m/>
    <m/>
    <n v="0"/>
  </r>
  <r>
    <n v="38"/>
    <x v="0"/>
    <s v="No"/>
    <n v="12"/>
    <n v="6"/>
    <n v="5"/>
    <s v="Drive Alone"/>
    <m/>
    <m/>
    <m/>
    <m/>
    <m/>
    <m/>
    <n v="360"/>
  </r>
  <r>
    <n v="39"/>
    <x v="1"/>
    <s v="No"/>
    <n v="9"/>
    <n v="5"/>
    <n v="5"/>
    <s v="Drive with Others"/>
    <s v="Bicycle"/>
    <m/>
    <n v="25"/>
    <n v="3"/>
    <m/>
    <m/>
    <n v="56.25"/>
  </r>
  <r>
    <n v="40"/>
    <x v="2"/>
    <s v="No"/>
    <n v="8"/>
    <n v="1"/>
    <n v="4"/>
    <s v="Walk"/>
    <s v="Drive Alone"/>
    <m/>
    <n v="15"/>
    <m/>
    <m/>
    <m/>
    <n v="4.8"/>
  </r>
  <r>
    <n v="41"/>
    <x v="0"/>
    <s v="No"/>
    <n v="12"/>
    <n v="12"/>
    <n v="5"/>
    <s v="Drive Alone"/>
    <m/>
    <m/>
    <m/>
    <m/>
    <m/>
    <m/>
    <n v="720"/>
  </r>
  <r>
    <n v="42"/>
    <x v="0"/>
    <s v="No"/>
    <n v="12"/>
    <n v="15"/>
    <n v="5"/>
    <s v="Drive Alone"/>
    <s v="Drive with Others"/>
    <m/>
    <n v="5"/>
    <n v="2"/>
    <m/>
    <m/>
    <n v="877.5"/>
  </r>
  <r>
    <n v="43"/>
    <x v="0"/>
    <s v="No"/>
    <n v="12"/>
    <n v="18"/>
    <n v="6"/>
    <s v="Drive Alone"/>
    <m/>
    <m/>
    <m/>
    <m/>
    <m/>
    <m/>
    <n v="1296"/>
  </r>
  <r>
    <n v="44"/>
    <x v="0"/>
    <s v="No"/>
    <n v="12"/>
    <n v="2.2999999999999998"/>
    <n v="4"/>
    <s v="Bicycle"/>
    <s v="Bicycle"/>
    <m/>
    <n v="5"/>
    <m/>
    <m/>
    <m/>
    <n v="0"/>
  </r>
  <r>
    <n v="45"/>
    <x v="0"/>
    <s v="No"/>
    <n v="12"/>
    <n v="13"/>
    <n v="5"/>
    <s v="Drive Alone"/>
    <m/>
    <m/>
    <m/>
    <m/>
    <m/>
    <m/>
    <n v="780"/>
  </r>
  <r>
    <n v="46"/>
    <x v="0"/>
    <s v="No"/>
    <n v="12"/>
    <n v="15"/>
    <n v="5"/>
    <s v="Drive Alone"/>
    <s v="Drive with Others"/>
    <m/>
    <n v="5"/>
    <n v="2"/>
    <m/>
    <m/>
    <n v="877.5"/>
  </r>
  <r>
    <n v="47"/>
    <x v="0"/>
    <s v="No"/>
    <n v="12"/>
    <n v="16"/>
    <n v="5"/>
    <s v="Drive Alone"/>
    <m/>
    <m/>
    <m/>
    <m/>
    <m/>
    <m/>
    <n v="960"/>
  </r>
  <r>
    <n v="48"/>
    <x v="0"/>
    <s v="No"/>
    <n v="11"/>
    <n v="28"/>
    <n v="4"/>
    <s v="Drive Alone"/>
    <m/>
    <m/>
    <m/>
    <m/>
    <m/>
    <m/>
    <n v="1232"/>
  </r>
  <r>
    <n v="49"/>
    <x v="1"/>
    <s v="Yes"/>
    <m/>
    <m/>
    <m/>
    <m/>
    <m/>
    <m/>
    <m/>
    <m/>
    <s v="Yes"/>
    <s v="I have no idea."/>
    <n v="0"/>
  </r>
  <r>
    <n v="50"/>
    <x v="0"/>
    <s v="No"/>
    <n v="12"/>
    <n v="1"/>
    <n v="5"/>
    <s v="Drive Alone"/>
    <s v="Walk"/>
    <m/>
    <n v="5"/>
    <m/>
    <m/>
    <m/>
    <n v="57"/>
  </r>
  <r>
    <n v="51"/>
    <x v="0"/>
    <s v="No"/>
    <n v="12"/>
    <n v="10"/>
    <n v="5"/>
    <s v="Drive Alone"/>
    <s v="Drive Alone"/>
    <m/>
    <n v="5"/>
    <m/>
    <m/>
    <m/>
    <n v="600"/>
  </r>
  <r>
    <n v="52"/>
    <x v="2"/>
    <s v="No"/>
    <n v="10"/>
    <n v="1"/>
    <n v="5"/>
    <s v="Walk"/>
    <s v="Drive Alone"/>
    <m/>
    <n v="5"/>
    <m/>
    <m/>
    <m/>
    <n v="2.5"/>
  </r>
  <r>
    <n v="53"/>
    <x v="0"/>
    <s v="No"/>
    <n v="12"/>
    <n v="6"/>
    <n v="5"/>
    <s v="Drive Alone"/>
    <s v="Bicycle"/>
    <m/>
    <n v="35"/>
    <m/>
    <m/>
    <m/>
    <n v="234"/>
  </r>
  <r>
    <n v="54"/>
    <x v="0"/>
    <s v="No"/>
    <n v="12"/>
    <n v="8"/>
    <n v="5"/>
    <s v="Drive Alone"/>
    <m/>
    <m/>
    <m/>
    <m/>
    <m/>
    <m/>
    <n v="480"/>
  </r>
  <r>
    <n v="55"/>
    <x v="1"/>
    <s v="No"/>
    <n v="12"/>
    <n v="2.5"/>
    <n v="5"/>
    <s v="Bicycle"/>
    <s v="Public Transportation"/>
    <m/>
    <n v="15"/>
    <m/>
    <m/>
    <m/>
    <n v="0"/>
  </r>
  <r>
    <n v="56"/>
    <x v="0"/>
    <s v="No"/>
    <n v="10"/>
    <n v="4"/>
    <n v="5"/>
    <s v="Drive Alone"/>
    <s v="Walk"/>
    <m/>
    <n v="15"/>
    <m/>
    <m/>
    <m/>
    <n v="190"/>
  </r>
  <r>
    <n v="57"/>
    <x v="2"/>
    <s v="No"/>
    <n v="12"/>
    <n v="5"/>
    <n v="7"/>
    <s v="Drive Alone"/>
    <m/>
    <m/>
    <m/>
    <m/>
    <m/>
    <m/>
    <n v="420"/>
  </r>
  <r>
    <n v="58"/>
    <x v="1"/>
    <s v="No"/>
    <n v="8"/>
    <n v="1"/>
    <n v="7"/>
    <s v="Walk"/>
    <s v="Walk"/>
    <m/>
    <n v="45"/>
    <m/>
    <m/>
    <m/>
    <n v="0"/>
  </r>
  <r>
    <n v="59"/>
    <x v="1"/>
    <s v="No"/>
    <n v="8"/>
    <n v="5"/>
    <n v="5"/>
    <s v="Drive Alone"/>
    <m/>
    <m/>
    <m/>
    <m/>
    <m/>
    <m/>
    <n v="200"/>
  </r>
  <r>
    <n v="60"/>
    <x v="1"/>
    <s v="Yes"/>
    <m/>
    <m/>
    <m/>
    <m/>
    <m/>
    <m/>
    <m/>
    <m/>
    <s v="Yes"/>
    <s v="400-600"/>
    <n v="0"/>
  </r>
  <r>
    <n v="61"/>
    <x v="1"/>
    <s v="Yes"/>
    <m/>
    <m/>
    <m/>
    <m/>
    <m/>
    <m/>
    <m/>
    <m/>
    <s v="Yes"/>
    <n v="300"/>
    <n v="0"/>
  </r>
  <r>
    <n v="62"/>
    <x v="2"/>
    <s v="No"/>
    <n v="9"/>
    <n v="5"/>
    <n v="5"/>
    <s v="Drive Alone"/>
    <m/>
    <m/>
    <m/>
    <m/>
    <m/>
    <m/>
    <n v="225"/>
  </r>
  <r>
    <n v="63"/>
    <x v="2"/>
    <s v="No"/>
    <n v="10"/>
    <n v="6"/>
    <n v="5"/>
    <s v="Drive Alone"/>
    <s v="Drive with Others"/>
    <m/>
    <n v="15"/>
    <n v="2"/>
    <m/>
    <m/>
    <n v="277.5"/>
  </r>
  <r>
    <n v="64"/>
    <x v="1"/>
    <s v="No"/>
    <n v="9"/>
    <n v="100"/>
    <n v="5"/>
    <s v="Drive Alone"/>
    <m/>
    <m/>
    <m/>
    <m/>
    <m/>
    <m/>
    <n v="4500"/>
  </r>
  <r>
    <n v="65"/>
    <x v="1"/>
    <s v="Yes"/>
    <m/>
    <m/>
    <m/>
    <m/>
    <m/>
    <m/>
    <m/>
    <m/>
    <s v="No"/>
    <m/>
    <n v="0"/>
  </r>
  <r>
    <n v="66"/>
    <x v="1"/>
    <s v="Yes"/>
    <m/>
    <m/>
    <m/>
    <m/>
    <m/>
    <m/>
    <m/>
    <m/>
    <s v="No"/>
    <m/>
    <n v="0"/>
  </r>
  <r>
    <n v="67"/>
    <x v="1"/>
    <s v="Yes"/>
    <m/>
    <m/>
    <m/>
    <m/>
    <m/>
    <m/>
    <m/>
    <m/>
    <s v="Yes"/>
    <n v="6"/>
    <n v="0"/>
  </r>
  <r>
    <n v="68"/>
    <x v="0"/>
    <s v="No"/>
    <n v="12"/>
    <n v="10"/>
    <n v="5"/>
    <s v="Drive Alone"/>
    <m/>
    <m/>
    <m/>
    <m/>
    <m/>
    <m/>
    <n v="600"/>
  </r>
  <r>
    <n v="69"/>
    <x v="2"/>
    <s v="No"/>
    <n v="10"/>
    <n v="20"/>
    <n v="5"/>
    <s v="Drive Alone"/>
    <m/>
    <m/>
    <m/>
    <m/>
    <m/>
    <m/>
    <n v="1000"/>
  </r>
  <r>
    <n v="70"/>
    <x v="0"/>
    <s v="No"/>
    <n v="12"/>
    <n v="2.2000000000000002"/>
    <n v="6"/>
    <s v="Walk"/>
    <s v="Drive Alone"/>
    <m/>
    <n v="5"/>
    <m/>
    <m/>
    <m/>
    <n v="7.9200000000000008"/>
  </r>
  <r>
    <n v="71"/>
    <x v="1"/>
    <s v="No"/>
    <n v="9"/>
    <n v="0"/>
    <n v="7"/>
    <s v="Walk"/>
    <s v="Drive Alone"/>
    <m/>
    <n v="5"/>
    <m/>
    <m/>
    <m/>
    <n v="0"/>
  </r>
  <r>
    <n v="72"/>
    <x v="0"/>
    <s v="No"/>
    <n v="12"/>
    <n v="12"/>
    <n v="5"/>
    <s v="Drive Alone"/>
    <m/>
    <m/>
    <m/>
    <m/>
    <m/>
    <m/>
    <n v="720"/>
  </r>
  <r>
    <n v="73"/>
    <x v="0"/>
    <s v="No"/>
    <n v="12"/>
    <n v="6"/>
    <n v="5"/>
    <s v="Drive Alone"/>
    <m/>
    <m/>
    <m/>
    <m/>
    <m/>
    <m/>
    <n v="360"/>
  </r>
  <r>
    <n v="74"/>
    <x v="0"/>
    <s v="No"/>
    <n v="12"/>
    <n v="8"/>
    <n v="5"/>
    <s v="Drive Alone"/>
    <m/>
    <m/>
    <m/>
    <m/>
    <m/>
    <m/>
    <n v="480"/>
  </r>
  <r>
    <n v="75"/>
    <x v="0"/>
    <s v="No"/>
    <n v="9"/>
    <n v="15"/>
    <n v="5"/>
    <s v="Drive Alone"/>
    <s v="Drive with Others"/>
    <m/>
    <n v="5"/>
    <n v="2"/>
    <m/>
    <m/>
    <n v="658.125"/>
  </r>
  <r>
    <n v="76"/>
    <x v="0"/>
    <s v="No"/>
    <n v="12"/>
    <n v="4.25"/>
    <n v="5"/>
    <s v="Drive Alone"/>
    <m/>
    <m/>
    <m/>
    <m/>
    <m/>
    <m/>
    <n v="255"/>
  </r>
  <r>
    <n v="77"/>
    <x v="0"/>
    <s v="No"/>
    <n v="12"/>
    <n v="6"/>
    <n v="5"/>
    <s v="Drive Alone"/>
    <m/>
    <m/>
    <m/>
    <m/>
    <m/>
    <m/>
    <n v="360"/>
  </r>
  <r>
    <n v="78"/>
    <x v="0"/>
    <s v="No"/>
    <n v="12"/>
    <n v="52"/>
    <n v="5"/>
    <s v="Drive Alone"/>
    <s v="Drive with Others"/>
    <m/>
    <n v="5"/>
    <n v="2"/>
    <m/>
    <m/>
    <n v="3042"/>
  </r>
  <r>
    <n v="79"/>
    <x v="1"/>
    <s v="Yes"/>
    <m/>
    <m/>
    <m/>
    <m/>
    <m/>
    <m/>
    <m/>
    <m/>
    <s v="Yes"/>
    <n v="500"/>
    <n v="0"/>
  </r>
  <r>
    <n v="80"/>
    <x v="0"/>
    <s v="No"/>
    <n v="12"/>
    <n v="4"/>
    <n v="5"/>
    <s v="Drive Alone"/>
    <m/>
    <m/>
    <m/>
    <m/>
    <m/>
    <m/>
    <n v="240"/>
  </r>
  <r>
    <n v="81"/>
    <x v="0"/>
    <s v="No"/>
    <n v="12"/>
    <n v="2"/>
    <n v="5"/>
    <s v="Drive Alone"/>
    <s v="Walk"/>
    <m/>
    <n v="5"/>
    <m/>
    <m/>
    <m/>
    <n v="114"/>
  </r>
  <r>
    <n v="82"/>
    <x v="1"/>
    <s v="Yes"/>
    <m/>
    <m/>
    <m/>
    <m/>
    <m/>
    <m/>
    <m/>
    <m/>
    <s v="Yes"/>
    <n v="200"/>
    <n v="0"/>
  </r>
  <r>
    <n v="83"/>
    <x v="1"/>
    <s v="No"/>
    <n v="9"/>
    <n v="2"/>
    <n v="7"/>
    <s v="Bicycle"/>
    <s v="Drive with Others"/>
    <m/>
    <n v="5"/>
    <n v="2"/>
    <m/>
    <m/>
    <n v="3.1500000000000004"/>
  </r>
  <r>
    <n v="84"/>
    <x v="0"/>
    <s v="No"/>
    <n v="9"/>
    <n v="9.6"/>
    <n v="5"/>
    <s v="Drive Alone"/>
    <s v="Other"/>
    <s v="Uber if needed"/>
    <n v="5"/>
    <m/>
    <m/>
    <m/>
    <n v="421.19999999999993"/>
  </r>
  <r>
    <n v="85"/>
    <x v="1"/>
    <s v="No"/>
    <n v="7"/>
    <n v="2"/>
    <n v="4"/>
    <s v="Drive Alone"/>
    <m/>
    <m/>
    <m/>
    <m/>
    <m/>
    <m/>
    <n v="56"/>
  </r>
  <r>
    <n v="86"/>
    <x v="1"/>
    <s v="No"/>
    <n v="12"/>
    <n v="4"/>
    <n v="6"/>
    <s v="Drive Alone"/>
    <m/>
    <m/>
    <m/>
    <m/>
    <m/>
    <m/>
    <n v="288"/>
  </r>
  <r>
    <n v="87"/>
    <x v="2"/>
    <s v="No"/>
    <n v="12"/>
    <n v="2"/>
    <n v="6"/>
    <s v="Walk"/>
    <m/>
    <m/>
    <m/>
    <m/>
    <m/>
    <m/>
    <n v="0"/>
  </r>
  <r>
    <n v="88"/>
    <x v="0"/>
    <s v="No"/>
    <n v="12"/>
    <n v="32"/>
    <n v="5"/>
    <s v="Drive Alone"/>
    <s v="Drive Alone"/>
    <m/>
    <n v="5"/>
    <m/>
    <m/>
    <m/>
    <n v="1920"/>
  </r>
  <r>
    <n v="89"/>
    <x v="1"/>
    <s v="Yes"/>
    <m/>
    <m/>
    <m/>
    <m/>
    <m/>
    <m/>
    <m/>
    <m/>
    <s v="Yes"/>
    <s v="Probably less than 8"/>
    <n v="0"/>
  </r>
  <r>
    <n v="90"/>
    <x v="2"/>
    <s v="No"/>
    <n v="10"/>
    <n v="2"/>
    <n v="7"/>
    <s v="Bicycle"/>
    <s v="Walk"/>
    <m/>
    <n v="25"/>
    <m/>
    <m/>
    <m/>
    <n v="0"/>
  </r>
  <r>
    <n v="91"/>
    <x v="1"/>
    <s v="Yes"/>
    <m/>
    <m/>
    <m/>
    <m/>
    <m/>
    <m/>
    <m/>
    <m/>
    <s v="Yes"/>
    <n v="200"/>
    <n v="0"/>
  </r>
  <r>
    <n v="92"/>
    <x v="1"/>
    <s v="No"/>
    <n v="8"/>
    <n v="3"/>
    <n v="5"/>
    <s v="Drive Alone"/>
    <s v="Drive Alone"/>
    <m/>
    <n v="45"/>
    <m/>
    <m/>
    <m/>
    <n v="120"/>
  </r>
  <r>
    <n v="93"/>
    <x v="1"/>
    <s v="No"/>
    <n v="9"/>
    <n v="1"/>
    <n v="7"/>
    <s v="Walk"/>
    <s v="Drive Alone"/>
    <m/>
    <n v="5"/>
    <m/>
    <m/>
    <m/>
    <n v="3.1500000000000004"/>
  </r>
  <r>
    <n v="94"/>
    <x v="1"/>
    <s v="No"/>
    <n v="9"/>
    <n v="15.2"/>
    <n v="5"/>
    <s v="Drive Alone"/>
    <m/>
    <m/>
    <m/>
    <m/>
    <m/>
    <m/>
    <n v="683.99999999999989"/>
  </r>
  <r>
    <n v="95"/>
    <x v="2"/>
    <s v="No"/>
    <n v="10"/>
    <n v="6"/>
    <n v="4"/>
    <s v="Drive Alone"/>
    <s v="Bicycle"/>
    <m/>
    <n v="5"/>
    <m/>
    <m/>
    <m/>
    <n v="228"/>
  </r>
  <r>
    <n v="96"/>
    <x v="2"/>
    <s v="No"/>
    <n v="8"/>
    <n v="6"/>
    <n v="5"/>
    <s v="Drive with Others"/>
    <s v="Walk"/>
    <m/>
    <n v="35"/>
    <n v="2"/>
    <m/>
    <m/>
    <n v="78"/>
  </r>
  <r>
    <n v="97"/>
    <x v="2"/>
    <s v="No"/>
    <n v="12"/>
    <n v="38"/>
    <n v="5"/>
    <s v="Drive Alone"/>
    <m/>
    <m/>
    <m/>
    <m/>
    <m/>
    <m/>
    <n v="2280"/>
  </r>
  <r>
    <n v="98"/>
    <x v="1"/>
    <s v="Yes"/>
    <m/>
    <m/>
    <m/>
    <m/>
    <m/>
    <m/>
    <m/>
    <m/>
    <s v="Yes"/>
    <s v="~500?"/>
    <n v="0"/>
  </r>
  <r>
    <n v="99"/>
    <x v="1"/>
    <s v="Yes"/>
    <m/>
    <m/>
    <m/>
    <m/>
    <m/>
    <m/>
    <m/>
    <m/>
    <s v="Yes"/>
    <n v="800"/>
    <n v="0"/>
  </r>
  <r>
    <n v="100"/>
    <x v="2"/>
    <s v="No"/>
    <n v="9"/>
    <n v="20"/>
    <n v="7"/>
    <s v="Drive Alone"/>
    <s v="Drive Alone"/>
    <m/>
    <n v="5"/>
    <m/>
    <m/>
    <m/>
    <n v="1260"/>
  </r>
  <r>
    <n v="101"/>
    <x v="0"/>
    <s v="No"/>
    <n v="12"/>
    <n v="80"/>
    <n v="5"/>
    <s v="Drive with Others"/>
    <s v="Drive Alone"/>
    <m/>
    <n v="25"/>
    <n v="2"/>
    <m/>
    <m/>
    <n v="3000"/>
  </r>
  <r>
    <n v="102"/>
    <x v="1"/>
    <s v="No"/>
    <n v="8"/>
    <n v="14"/>
    <n v="5"/>
    <s v="Drive Alone"/>
    <s v="Drive Alone"/>
    <m/>
    <n v="5"/>
    <m/>
    <m/>
    <m/>
    <n v="560"/>
  </r>
  <r>
    <n v="103"/>
    <x v="1"/>
    <s v="No"/>
    <n v="9"/>
    <n v="3"/>
    <n v="6"/>
    <s v="Bicycle"/>
    <s v="Drive with Others"/>
    <m/>
    <n v="5"/>
    <n v="3"/>
    <m/>
    <m/>
    <n v="2.6999999999999997"/>
  </r>
  <r>
    <n v="104"/>
    <x v="1"/>
    <s v="No"/>
    <n v="12"/>
    <n v="3"/>
    <n v="3"/>
    <s v="Other"/>
    <s v="Walk"/>
    <s v="Walk"/>
    <n v="15"/>
    <m/>
    <m/>
    <m/>
    <n v="0"/>
  </r>
  <r>
    <n v="105"/>
    <x v="2"/>
    <s v="No"/>
    <n v="12"/>
    <n v="2"/>
    <n v="5"/>
    <s v="Drive Alone"/>
    <s v="Bicycle"/>
    <m/>
    <n v="5"/>
    <m/>
    <m/>
    <m/>
    <n v="114"/>
  </r>
  <r>
    <n v="106"/>
    <x v="0"/>
    <s v="No"/>
    <n v="9"/>
    <n v="5"/>
    <n v="5"/>
    <s v="Drive Alone"/>
    <m/>
    <m/>
    <m/>
    <m/>
    <m/>
    <m/>
    <n v="225"/>
  </r>
  <r>
    <n v="107"/>
    <x v="1"/>
    <s v="No"/>
    <n v="8"/>
    <n v="0.5"/>
    <n v="5"/>
    <s v="Walk"/>
    <s v="Drive Alone"/>
    <m/>
    <n v="45"/>
    <m/>
    <m/>
    <m/>
    <n v="9"/>
  </r>
  <r>
    <n v="108"/>
    <x v="1"/>
    <s v="Yes"/>
    <m/>
    <m/>
    <m/>
    <m/>
    <m/>
    <m/>
    <m/>
    <m/>
    <s v="Yes"/>
    <n v="1500"/>
    <n v="0"/>
  </r>
  <r>
    <n v="109"/>
    <x v="1"/>
    <s v="Yes"/>
    <m/>
    <m/>
    <m/>
    <m/>
    <m/>
    <m/>
    <m/>
    <m/>
    <s v="No"/>
    <m/>
    <n v="0"/>
  </r>
  <r>
    <n v="110"/>
    <x v="1"/>
    <s v="No"/>
    <n v="8"/>
    <n v="20"/>
    <n v="5"/>
    <s v="Drive Alone"/>
    <s v="Drive with Others"/>
    <m/>
    <n v="5"/>
    <n v="2"/>
    <m/>
    <m/>
    <n v="780"/>
  </r>
  <r>
    <n v="111"/>
    <x v="1"/>
    <s v="Yes"/>
    <m/>
    <m/>
    <m/>
    <m/>
    <m/>
    <m/>
    <m/>
    <m/>
    <s v="No"/>
    <m/>
    <n v="0"/>
  </r>
  <r>
    <n v="112"/>
    <x v="0"/>
    <s v="No"/>
    <n v="12"/>
    <n v="14"/>
    <n v="5"/>
    <s v="Drive Alone"/>
    <s v="Bicycle"/>
    <m/>
    <n v="5"/>
    <m/>
    <m/>
    <m/>
    <n v="798"/>
  </r>
  <r>
    <n v="113"/>
    <x v="1"/>
    <s v="Yes"/>
    <m/>
    <m/>
    <m/>
    <m/>
    <m/>
    <m/>
    <m/>
    <m/>
    <s v="No"/>
    <m/>
    <n v="0"/>
  </r>
  <r>
    <n v="114"/>
    <x v="0"/>
    <s v="No"/>
    <n v="12"/>
    <n v="20"/>
    <n v="5"/>
    <s v="Drive Alone"/>
    <m/>
    <m/>
    <m/>
    <m/>
    <m/>
    <m/>
    <n v="1200"/>
  </r>
  <r>
    <n v="115"/>
    <x v="1"/>
    <s v="Yes"/>
    <m/>
    <m/>
    <m/>
    <m/>
    <m/>
    <m/>
    <m/>
    <m/>
    <s v="Yes"/>
    <n v="180"/>
    <n v="0"/>
  </r>
  <r>
    <n v="116"/>
    <x v="1"/>
    <s v="No"/>
    <n v="8"/>
    <n v="1"/>
    <n v="1"/>
    <s v="Walk"/>
    <s v="Walk"/>
    <m/>
    <n v="5"/>
    <m/>
    <m/>
    <m/>
    <n v="0"/>
  </r>
  <r>
    <n v="117"/>
    <x v="2"/>
    <s v="No"/>
    <n v="10"/>
    <n v="6"/>
    <n v="5"/>
    <s v="Drive Alone"/>
    <s v="Bicycle"/>
    <m/>
    <n v="5"/>
    <m/>
    <m/>
    <m/>
    <n v="285"/>
  </r>
  <r>
    <n v="118"/>
    <x v="1"/>
    <s v="Yes"/>
    <m/>
    <m/>
    <m/>
    <m/>
    <m/>
    <m/>
    <m/>
    <m/>
    <s v="No"/>
    <m/>
    <n v="0"/>
  </r>
  <r>
    <n v="119"/>
    <x v="1"/>
    <s v="No"/>
    <n v="12"/>
    <n v="12"/>
    <n v="5"/>
    <s v="Drive Alone"/>
    <s v="Drive with Others"/>
    <m/>
    <n v="5"/>
    <n v="2"/>
    <m/>
    <m/>
    <n v="702"/>
  </r>
  <r>
    <n v="120"/>
    <x v="0"/>
    <s v="No"/>
    <n v="10"/>
    <n v="12.5"/>
    <n v="3"/>
    <s v="Drive Alone"/>
    <m/>
    <m/>
    <m/>
    <m/>
    <m/>
    <m/>
    <n v="375"/>
  </r>
  <r>
    <n v="121"/>
    <x v="2"/>
    <s v="No"/>
    <n v="10"/>
    <n v="14"/>
    <n v="5"/>
    <s v="Drive Alone"/>
    <s v="Drive with Others"/>
    <m/>
    <n v="5"/>
    <n v="2"/>
    <m/>
    <m/>
    <n v="682.5"/>
  </r>
  <r>
    <n v="122"/>
    <x v="0"/>
    <s v="No"/>
    <n v="12"/>
    <n v="4"/>
    <n v="5"/>
    <s v="Drive Alone"/>
    <s v="Bicycle"/>
    <m/>
    <n v="5"/>
    <m/>
    <m/>
    <m/>
    <n v="228"/>
  </r>
  <r>
    <n v="123"/>
    <x v="1"/>
    <s v="Yes"/>
    <m/>
    <m/>
    <m/>
    <m/>
    <m/>
    <m/>
    <m/>
    <m/>
    <s v="Yes"/>
    <n v="30"/>
    <n v="0"/>
  </r>
  <r>
    <n v="124"/>
    <x v="2"/>
    <s v="No"/>
    <n v="10"/>
    <n v="14"/>
    <n v="5"/>
    <s v="Drive Alone"/>
    <s v="Drive with Others"/>
    <m/>
    <n v="5"/>
    <n v="2"/>
    <m/>
    <m/>
    <n v="682.5"/>
  </r>
  <r>
    <n v="125"/>
    <x v="1"/>
    <s v="Yes"/>
    <m/>
    <m/>
    <m/>
    <m/>
    <m/>
    <m/>
    <m/>
    <m/>
    <s v="Yes"/>
    <s v="This semester about 200 because of student teaching. In other semesters maybe like 50; "/>
    <n v="0"/>
  </r>
  <r>
    <n v="126"/>
    <x v="2"/>
    <s v="No"/>
    <n v="9"/>
    <n v="2"/>
    <n v="4"/>
    <s v="Drive Alone"/>
    <s v="Bicycle"/>
    <m/>
    <n v="45"/>
    <m/>
    <m/>
    <m/>
    <n v="39.6"/>
  </r>
  <r>
    <n v="127"/>
    <x v="1"/>
    <s v="Yes"/>
    <m/>
    <m/>
    <m/>
    <m/>
    <m/>
    <m/>
    <m/>
    <m/>
    <s v="Yes"/>
    <s v="400 +"/>
    <n v="0"/>
  </r>
  <r>
    <n v="128"/>
    <x v="0"/>
    <s v="No"/>
    <n v="12"/>
    <n v="12"/>
    <n v="5"/>
    <s v="Drive Alone"/>
    <m/>
    <m/>
    <m/>
    <m/>
    <m/>
    <m/>
    <n v="720"/>
  </r>
  <r>
    <n v="129"/>
    <x v="0"/>
    <s v="No"/>
    <n v="12"/>
    <n v="1"/>
    <n v="5"/>
    <s v="Walk"/>
    <s v="Drive with Others"/>
    <m/>
    <n v="15"/>
    <n v="2"/>
    <m/>
    <m/>
    <n v="4.5"/>
  </r>
  <r>
    <n v="130"/>
    <x v="0"/>
    <s v="No"/>
    <n v="12"/>
    <n v="18"/>
    <n v="5"/>
    <s v="Drive Alone"/>
    <m/>
    <m/>
    <m/>
    <m/>
    <m/>
    <m/>
    <n v="1080"/>
  </r>
  <r>
    <n v="131"/>
    <x v="1"/>
    <s v="No"/>
    <n v="8"/>
    <n v="6"/>
    <n v="5"/>
    <s v="Drive Alone"/>
    <m/>
    <m/>
    <m/>
    <m/>
    <m/>
    <m/>
    <n v="240"/>
  </r>
  <r>
    <n v="132"/>
    <x v="0"/>
    <s v="No"/>
    <n v="12"/>
    <n v="42"/>
    <n v="5"/>
    <s v="Drive Alone"/>
    <m/>
    <m/>
    <m/>
    <m/>
    <m/>
    <m/>
    <n v="2520"/>
  </r>
  <r>
    <n v="133"/>
    <x v="1"/>
    <s v="Yes"/>
    <m/>
    <m/>
    <m/>
    <m/>
    <m/>
    <m/>
    <m/>
    <m/>
    <s v="Yes"/>
    <n v="200"/>
    <n v="0"/>
  </r>
  <r>
    <n v="134"/>
    <x v="1"/>
    <s v="No"/>
    <n v="10"/>
    <n v="2"/>
    <n v="6"/>
    <s v="Walk"/>
    <s v="Drive with Others"/>
    <m/>
    <n v="15"/>
    <n v="2"/>
    <m/>
    <m/>
    <n v="9"/>
  </r>
  <r>
    <n v="135"/>
    <x v="0"/>
    <s v="No"/>
    <n v="12"/>
    <n v="50"/>
    <n v="5"/>
    <s v="Drive Alone"/>
    <s v="Drive with Others"/>
    <m/>
    <n v="5"/>
    <n v="2"/>
    <m/>
    <m/>
    <n v="2925"/>
  </r>
  <r>
    <n v="136"/>
    <x v="1"/>
    <s v="No"/>
    <n v="8"/>
    <n v="20"/>
    <n v="7"/>
    <s v="Drive Alone"/>
    <m/>
    <m/>
    <m/>
    <m/>
    <m/>
    <m/>
    <n v="1120"/>
  </r>
  <r>
    <n v="137"/>
    <x v="1"/>
    <s v="Yes"/>
    <m/>
    <m/>
    <m/>
    <m/>
    <m/>
    <m/>
    <m/>
    <m/>
    <s v="Yes"/>
    <n v="50"/>
    <n v="0"/>
  </r>
  <r>
    <n v="138"/>
    <x v="2"/>
    <s v="No"/>
    <n v="9"/>
    <n v="1"/>
    <n v="5"/>
    <s v="Walk"/>
    <m/>
    <m/>
    <m/>
    <m/>
    <m/>
    <m/>
    <n v="0"/>
  </r>
  <r>
    <n v="139"/>
    <x v="0"/>
    <s v="No"/>
    <n v="12"/>
    <n v="6.5"/>
    <n v="6"/>
    <s v="Drive with Others"/>
    <s v="Public Transportation"/>
    <m/>
    <n v="15"/>
    <n v="2"/>
    <m/>
    <m/>
    <n v="198.9"/>
  </r>
  <r>
    <n v="140"/>
    <x v="1"/>
    <s v="Yes"/>
    <m/>
    <m/>
    <m/>
    <m/>
    <m/>
    <m/>
    <m/>
    <m/>
    <s v="Yes"/>
    <n v="285"/>
    <n v="0"/>
  </r>
  <r>
    <n v="141"/>
    <x v="1"/>
    <s v="No"/>
    <n v="10"/>
    <n v="13"/>
    <n v="5"/>
    <s v="Drive Alone"/>
    <m/>
    <m/>
    <m/>
    <m/>
    <m/>
    <m/>
    <n v="650"/>
  </r>
  <r>
    <n v="142"/>
    <x v="1"/>
    <s v="No"/>
    <n v="9"/>
    <n v="10"/>
    <n v="4"/>
    <s v="Drive Alone"/>
    <m/>
    <m/>
    <m/>
    <m/>
    <m/>
    <m/>
    <n v="360"/>
  </r>
  <r>
    <n v="143"/>
    <x v="2"/>
    <s v="No"/>
    <n v="12"/>
    <n v="6"/>
    <n v="7"/>
    <s v="Drive Alone"/>
    <s v="Bicycle"/>
    <m/>
    <n v="25"/>
    <m/>
    <m/>
    <m/>
    <n v="378"/>
  </r>
  <r>
    <n v="144"/>
    <x v="1"/>
    <s v="Yes"/>
    <m/>
    <m/>
    <m/>
    <m/>
    <m/>
    <m/>
    <m/>
    <m/>
    <s v="Yes"/>
    <s v="3 times"/>
    <n v="0"/>
  </r>
  <r>
    <n v="145"/>
    <x v="1"/>
    <s v="Yes"/>
    <m/>
    <m/>
    <m/>
    <m/>
    <m/>
    <m/>
    <m/>
    <m/>
    <s v="Yes"/>
    <n v="30"/>
    <n v="0"/>
  </r>
  <r>
    <n v="146"/>
    <x v="0"/>
    <s v="No"/>
    <n v="12"/>
    <n v="18"/>
    <n v="5"/>
    <s v="Drive Alone"/>
    <m/>
    <m/>
    <m/>
    <m/>
    <m/>
    <m/>
    <n v="1080"/>
  </r>
  <r>
    <n v="147"/>
    <x v="1"/>
    <s v="No"/>
    <n v="8"/>
    <n v="2"/>
    <n v="5"/>
    <s v="Walk"/>
    <s v="Drive Alone"/>
    <m/>
    <n v="15"/>
    <m/>
    <m/>
    <m/>
    <n v="12"/>
  </r>
  <r>
    <n v="148"/>
    <x v="0"/>
    <s v="No"/>
    <n v="12"/>
    <n v="70"/>
    <n v="5"/>
    <s v="Drive Alone"/>
    <s v="Drive Alone"/>
    <m/>
    <n v="5"/>
    <m/>
    <m/>
    <m/>
    <n v="4200"/>
  </r>
  <r>
    <n v="149"/>
    <x v="1"/>
    <s v="Yes"/>
    <m/>
    <m/>
    <m/>
    <m/>
    <m/>
    <m/>
    <m/>
    <m/>
    <s v="No"/>
    <m/>
    <n v="0"/>
  </r>
  <r>
    <n v="150"/>
    <x v="1"/>
    <s v="Yes"/>
    <m/>
    <m/>
    <m/>
    <m/>
    <m/>
    <m/>
    <m/>
    <m/>
    <s v="Yes"/>
    <n v="100"/>
    <n v="0"/>
  </r>
  <r>
    <n v="151"/>
    <x v="1"/>
    <s v="No"/>
    <n v="9"/>
    <n v="1"/>
    <n v="7"/>
    <s v="Walk"/>
    <s v="Bicycle"/>
    <m/>
    <n v="15"/>
    <m/>
    <m/>
    <m/>
    <n v="0"/>
  </r>
  <r>
    <n v="152"/>
    <x v="1"/>
    <s v="Yes"/>
    <m/>
    <m/>
    <m/>
    <m/>
    <m/>
    <m/>
    <m/>
    <m/>
    <s v="Yes"/>
    <n v="250"/>
    <n v="0"/>
  </r>
  <r>
    <n v="153"/>
    <x v="0"/>
    <s v="No"/>
    <n v="12"/>
    <n v="4"/>
    <n v="5"/>
    <s v="Bicycle"/>
    <s v="Drive Alone"/>
    <m/>
    <n v="5"/>
    <m/>
    <m/>
    <m/>
    <n v="12"/>
  </r>
  <r>
    <n v="154"/>
    <x v="1"/>
    <s v="No"/>
    <n v="9"/>
    <n v="6"/>
    <n v="7"/>
    <s v="Drive Alone"/>
    <m/>
    <m/>
    <m/>
    <m/>
    <m/>
    <m/>
    <n v="378"/>
  </r>
  <r>
    <n v="155"/>
    <x v="1"/>
    <s v="No"/>
    <n v="9"/>
    <n v="2"/>
    <n v="6"/>
    <s v="Drive Alone"/>
    <m/>
    <m/>
    <m/>
    <m/>
    <m/>
    <m/>
    <n v="108"/>
  </r>
  <r>
    <n v="156"/>
    <x v="1"/>
    <s v="Yes"/>
    <m/>
    <m/>
    <m/>
    <m/>
    <m/>
    <m/>
    <m/>
    <m/>
    <s v="Yes"/>
    <n v="700"/>
    <n v="0"/>
  </r>
  <r>
    <n v="157"/>
    <x v="0"/>
    <s v="No"/>
    <n v="12"/>
    <n v="2"/>
    <n v="5"/>
    <s v="Drive Alone"/>
    <s v="Walk"/>
    <m/>
    <n v="15"/>
    <m/>
    <m/>
    <m/>
    <n v="114"/>
  </r>
  <r>
    <n v="158"/>
    <x v="0"/>
    <s v="No"/>
    <n v="9"/>
    <n v="9"/>
    <n v="5"/>
    <s v="Drive Alone"/>
    <s v="Drive with Others"/>
    <m/>
    <n v="5"/>
    <n v="2"/>
    <m/>
    <m/>
    <n v="394.875"/>
  </r>
  <r>
    <n v="159"/>
    <x v="0"/>
    <s v="No"/>
    <n v="12"/>
    <n v="14"/>
    <n v="5"/>
    <s v="Drive Alone"/>
    <m/>
    <m/>
    <m/>
    <m/>
    <m/>
    <m/>
    <n v="840"/>
  </r>
  <r>
    <n v="160"/>
    <x v="0"/>
    <s v="No"/>
    <n v="12"/>
    <n v="1"/>
    <n v="5"/>
    <s v="Walk"/>
    <s v="Drive Alone"/>
    <m/>
    <n v="25"/>
    <m/>
    <m/>
    <m/>
    <n v="15"/>
  </r>
  <r>
    <n v="161"/>
    <x v="1"/>
    <s v="Yes"/>
    <m/>
    <m/>
    <m/>
    <m/>
    <m/>
    <m/>
    <m/>
    <m/>
    <s v="Yes"/>
    <s v="Not sure"/>
    <n v="0"/>
  </r>
  <r>
    <n v="162"/>
    <x v="1"/>
    <s v="Yes"/>
    <m/>
    <m/>
    <m/>
    <m/>
    <m/>
    <m/>
    <m/>
    <m/>
    <s v="Yes"/>
    <n v="30"/>
    <n v="0"/>
  </r>
  <r>
    <n v="163"/>
    <x v="0"/>
    <s v="No"/>
    <n v="12"/>
    <n v="2"/>
    <n v="5"/>
    <s v="Drive Alone"/>
    <s v="Drive Alone"/>
    <m/>
    <n v="5"/>
    <m/>
    <m/>
    <m/>
    <n v="120"/>
  </r>
  <r>
    <n v="164"/>
    <x v="0"/>
    <s v="No"/>
    <n v="11"/>
    <n v="15"/>
    <n v="5"/>
    <s v="Drive Alone"/>
    <m/>
    <m/>
    <m/>
    <m/>
    <m/>
    <m/>
    <n v="825"/>
  </r>
  <r>
    <n v="165"/>
    <x v="1"/>
    <s v="Yes"/>
    <m/>
    <m/>
    <m/>
    <m/>
    <m/>
    <m/>
    <m/>
    <m/>
    <s v="No"/>
    <m/>
    <n v="0"/>
  </r>
  <r>
    <n v="166"/>
    <x v="2"/>
    <s v="No"/>
    <n v="11"/>
    <n v="35"/>
    <n v="5"/>
    <s v="Drive Alone"/>
    <m/>
    <m/>
    <m/>
    <m/>
    <m/>
    <m/>
    <n v="1925"/>
  </r>
  <r>
    <n v="167"/>
    <x v="1"/>
    <s v="Yes"/>
    <m/>
    <m/>
    <m/>
    <m/>
    <m/>
    <m/>
    <m/>
    <m/>
    <s v="Yes"/>
    <s v="If I don't go home: 20, If I do go home: 375+"/>
    <n v="0"/>
  </r>
  <r>
    <n v="168"/>
    <x v="1"/>
    <s v="Yes"/>
    <m/>
    <m/>
    <m/>
    <m/>
    <m/>
    <m/>
    <m/>
    <m/>
    <s v="No"/>
    <m/>
    <n v="0"/>
  </r>
  <r>
    <n v="169"/>
    <x v="0"/>
    <s v="No"/>
    <n v="12"/>
    <n v="14"/>
    <n v="5"/>
    <s v="Drive Alone"/>
    <s v="Drive with Others"/>
    <m/>
    <n v="5"/>
    <n v="2"/>
    <m/>
    <m/>
    <n v="819"/>
  </r>
  <r>
    <n v="170"/>
    <x v="1"/>
    <s v="No"/>
    <n v="8"/>
    <n v="1"/>
    <n v="7"/>
    <s v="Walk"/>
    <s v="Drive with Others"/>
    <m/>
    <n v="5"/>
    <n v="2"/>
    <m/>
    <m/>
    <n v="1.4000000000000001"/>
  </r>
  <r>
    <n v="171"/>
    <x v="0"/>
    <s v="No"/>
    <n v="12"/>
    <n v="6"/>
    <n v="5"/>
    <s v="Drive Alone"/>
    <m/>
    <m/>
    <m/>
    <m/>
    <m/>
    <m/>
    <n v="360"/>
  </r>
  <r>
    <n v="172"/>
    <x v="0"/>
    <s v="No"/>
    <n v="12"/>
    <n v="5"/>
    <n v="5"/>
    <s v="Drive Alone"/>
    <s v="Bicycle"/>
    <m/>
    <n v="15"/>
    <m/>
    <m/>
    <m/>
    <n v="255"/>
  </r>
  <r>
    <n v="173"/>
    <x v="0"/>
    <s v="No"/>
    <n v="12"/>
    <n v="6"/>
    <n v="5"/>
    <s v="Drive Alone"/>
    <s v="Drive Alone"/>
    <m/>
    <n v="5"/>
    <m/>
    <m/>
    <m/>
    <n v="360"/>
  </r>
  <r>
    <n v="174"/>
    <x v="0"/>
    <s v="No"/>
    <n v="12"/>
    <n v="4"/>
    <n v="5"/>
    <s v="Drive Alone"/>
    <s v="Bicycle"/>
    <m/>
    <n v="35"/>
    <m/>
    <m/>
    <m/>
    <n v="156"/>
  </r>
  <r>
    <n v="175"/>
    <x v="1"/>
    <s v="Yes"/>
    <m/>
    <m/>
    <m/>
    <m/>
    <m/>
    <m/>
    <m/>
    <m/>
    <s v="Yes"/>
    <n v="30"/>
    <n v="0"/>
  </r>
  <r>
    <n v="176"/>
    <x v="1"/>
    <s v="No"/>
    <n v="8"/>
    <n v="0.5"/>
    <n v="5"/>
    <s v="Walk"/>
    <s v="Drive with Others"/>
    <m/>
    <n v="5"/>
    <n v="2"/>
    <m/>
    <m/>
    <n v="0.5"/>
  </r>
  <r>
    <n v="177"/>
    <x v="1"/>
    <s v="Yes"/>
    <m/>
    <m/>
    <m/>
    <m/>
    <m/>
    <m/>
    <m/>
    <m/>
    <s v="No"/>
    <m/>
    <n v="0"/>
  </r>
  <r>
    <n v="178"/>
    <x v="1"/>
    <s v="No"/>
    <n v="11"/>
    <n v="60"/>
    <n v="5"/>
    <s v="Drive Alone"/>
    <s v="Drive Alone"/>
    <m/>
    <n v="5"/>
    <m/>
    <m/>
    <m/>
    <n v="3300"/>
  </r>
  <r>
    <n v="179"/>
    <x v="0"/>
    <s v="No"/>
    <n v="12"/>
    <n v="16"/>
    <n v="5"/>
    <s v="Drive Alone"/>
    <m/>
    <m/>
    <m/>
    <m/>
    <m/>
    <m/>
    <n v="960"/>
  </r>
  <r>
    <n v="180"/>
    <x v="1"/>
    <s v="No"/>
    <n v="9"/>
    <n v="6"/>
    <n v="7"/>
    <s v="Drive Alone"/>
    <s v="Drive with Others"/>
    <m/>
    <n v="5"/>
    <n v="2"/>
    <m/>
    <m/>
    <n v="368.54999999999995"/>
  </r>
  <r>
    <n v="181"/>
    <x v="1"/>
    <s v="No"/>
    <n v="9"/>
    <n v="1"/>
    <n v="7"/>
    <s v="Walk"/>
    <s v="Drive Alone"/>
    <m/>
    <n v="5"/>
    <m/>
    <m/>
    <m/>
    <n v="3.1500000000000004"/>
  </r>
  <r>
    <n v="182"/>
    <x v="1"/>
    <s v="Yes"/>
    <m/>
    <m/>
    <m/>
    <m/>
    <m/>
    <m/>
    <m/>
    <m/>
    <s v="Yes"/>
    <n v="400"/>
    <n v="0"/>
  </r>
  <r>
    <n v="183"/>
    <x v="1"/>
    <s v="No"/>
    <n v="8"/>
    <n v="5"/>
    <n v="6"/>
    <s v="Drive Alone"/>
    <s v="Drive with Others"/>
    <m/>
    <n v="5"/>
    <n v="3"/>
    <m/>
    <m/>
    <n v="232"/>
  </r>
  <r>
    <n v="184"/>
    <x v="0"/>
    <s v="No"/>
    <n v="12"/>
    <n v="10"/>
    <n v="5"/>
    <s v="Drive Alone"/>
    <s v="Drive with Others"/>
    <m/>
    <n v="5"/>
    <n v="2"/>
    <m/>
    <m/>
    <n v="585"/>
  </r>
  <r>
    <n v="185"/>
    <x v="1"/>
    <s v="No"/>
    <n v="12"/>
    <n v="0.6"/>
    <n v="6"/>
    <s v="Walk"/>
    <s v="Drive with Others"/>
    <m/>
    <n v="5"/>
    <n v="3"/>
    <m/>
    <m/>
    <n v="0.71999999999999986"/>
  </r>
  <r>
    <n v="186"/>
    <x v="0"/>
    <s v="No"/>
    <n v="12"/>
    <n v="12"/>
    <n v="5"/>
    <s v="Drive Alone"/>
    <s v="Drive with Others"/>
    <m/>
    <n v="5"/>
    <n v="2"/>
    <m/>
    <m/>
    <n v="702"/>
  </r>
  <r>
    <n v="187"/>
    <x v="1"/>
    <s v="Yes"/>
    <m/>
    <m/>
    <m/>
    <m/>
    <m/>
    <m/>
    <m/>
    <m/>
    <s v="Yes"/>
    <n v="8"/>
    <n v="0"/>
  </r>
  <r>
    <n v="188"/>
    <x v="0"/>
    <s v="No"/>
    <n v="12"/>
    <n v="100"/>
    <n v="4"/>
    <s v="Drive Alone"/>
    <m/>
    <m/>
    <m/>
    <m/>
    <m/>
    <m/>
    <n v="4800"/>
  </r>
  <r>
    <n v="189"/>
    <x v="0"/>
    <s v="No"/>
    <n v="12"/>
    <n v="16"/>
    <n v="5"/>
    <s v="Drive Alone"/>
    <m/>
    <m/>
    <m/>
    <m/>
    <m/>
    <m/>
    <n v="960"/>
  </r>
  <r>
    <n v="190"/>
    <x v="1"/>
    <s v="No"/>
    <n v="9"/>
    <n v="40"/>
    <n v="5"/>
    <s v="Drive with Others"/>
    <s v="Drive Alone"/>
    <m/>
    <n v="5"/>
    <n v="2"/>
    <m/>
    <m/>
    <n v="945"/>
  </r>
  <r>
    <n v="191"/>
    <x v="1"/>
    <s v="No"/>
    <n v="8"/>
    <n v="4"/>
    <n v="5"/>
    <s v="Drive Alone"/>
    <s v="Drive with Others"/>
    <m/>
    <n v="45"/>
    <n v="3"/>
    <m/>
    <m/>
    <n v="112"/>
  </r>
  <r>
    <n v="192"/>
    <x v="1"/>
    <s v="No"/>
    <n v="8"/>
    <n v="3.4"/>
    <n v="4"/>
    <s v="Drive Alone"/>
    <m/>
    <m/>
    <m/>
    <m/>
    <m/>
    <m/>
    <n v="108.8"/>
  </r>
  <r>
    <n v="193"/>
    <x v="1"/>
    <s v="No"/>
    <n v="7"/>
    <n v="1"/>
    <n v="7"/>
    <s v="Walk"/>
    <s v="Drive Alone"/>
    <m/>
    <n v="25"/>
    <m/>
    <m/>
    <m/>
    <n v="12.25"/>
  </r>
  <r>
    <n v="194"/>
    <x v="1"/>
    <s v="No"/>
    <n v="12"/>
    <n v="1"/>
    <n v="5"/>
    <s v="Drive Alone"/>
    <s v="Walk"/>
    <m/>
    <n v="45"/>
    <m/>
    <m/>
    <m/>
    <n v="57"/>
  </r>
  <r>
    <n v="195"/>
    <x v="1"/>
    <s v="Yes"/>
    <m/>
    <m/>
    <m/>
    <m/>
    <m/>
    <m/>
    <m/>
    <m/>
    <s v="Yes"/>
    <n v="100"/>
    <n v="0"/>
  </r>
  <r>
    <n v="196"/>
    <x v="1"/>
    <s v="No"/>
    <n v="9"/>
    <n v="0.2"/>
    <n v="5"/>
    <s v="Walk"/>
    <s v="Drive with Others"/>
    <m/>
    <n v="25"/>
    <n v="2"/>
    <m/>
    <m/>
    <n v="1.125"/>
  </r>
  <r>
    <n v="197"/>
    <x v="1"/>
    <s v="No"/>
    <n v="8"/>
    <n v="0.5"/>
    <n v="5"/>
    <s v="Walk"/>
    <s v="Drive Alone"/>
    <m/>
    <n v="45"/>
    <m/>
    <m/>
    <m/>
    <n v="9"/>
  </r>
  <r>
    <n v="198"/>
    <x v="2"/>
    <s v="No"/>
    <n v="9"/>
    <n v="5"/>
    <n v="5"/>
    <s v="Public Transportation"/>
    <s v="Drive Alone"/>
    <m/>
    <n v="15"/>
    <m/>
    <m/>
    <m/>
    <n v="33.75"/>
  </r>
  <r>
    <n v="199"/>
    <x v="1"/>
    <s v="Yes"/>
    <m/>
    <m/>
    <m/>
    <m/>
    <m/>
    <m/>
    <m/>
    <m/>
    <s v="Yes"/>
    <s v="20?"/>
    <n v="0"/>
  </r>
  <r>
    <n v="200"/>
    <x v="2"/>
    <s v="No"/>
    <n v="10"/>
    <n v="12"/>
    <n v="5"/>
    <s v="Drive Alone"/>
    <s v="Bicycle"/>
    <m/>
    <n v="5"/>
    <m/>
    <m/>
    <m/>
    <n v="570"/>
  </r>
  <r>
    <n v="201"/>
    <x v="1"/>
    <s v="No"/>
    <n v="10"/>
    <n v="10"/>
    <n v="5"/>
    <s v="Drive Alone"/>
    <m/>
    <m/>
    <m/>
    <m/>
    <m/>
    <m/>
    <n v="500"/>
  </r>
  <r>
    <n v="202"/>
    <x v="2"/>
    <s v="No"/>
    <n v="12"/>
    <n v="22"/>
    <n v="7"/>
    <s v="Drive Alone"/>
    <s v="Drive Alone"/>
    <m/>
    <n v="5"/>
    <m/>
    <m/>
    <m/>
    <n v="1848"/>
  </r>
  <r>
    <n v="203"/>
    <x v="0"/>
    <s v="No"/>
    <n v="12"/>
    <n v="0.25"/>
    <n v="5"/>
    <s v="Walk"/>
    <s v="Drive Alone"/>
    <m/>
    <n v="5"/>
    <m/>
    <m/>
    <m/>
    <n v="0.75"/>
  </r>
  <r>
    <n v="204"/>
    <x v="0"/>
    <s v="No"/>
    <n v="12"/>
    <n v="15"/>
    <n v="5"/>
    <s v="Drive Alone"/>
    <m/>
    <m/>
    <m/>
    <m/>
    <m/>
    <m/>
    <n v="900"/>
  </r>
  <r>
    <n v="205"/>
    <x v="0"/>
    <s v="No"/>
    <n v="12"/>
    <n v="100"/>
    <n v="5"/>
    <s v="Drive Alone"/>
    <s v="Drive with Others"/>
    <m/>
    <n v="5"/>
    <n v="2"/>
    <m/>
    <m/>
    <n v="5850"/>
  </r>
  <r>
    <n v="206"/>
    <x v="2"/>
    <s v="No"/>
    <n v="12"/>
    <n v="1"/>
    <n v="5"/>
    <s v="Drive Alone"/>
    <s v="Bicycle"/>
    <m/>
    <n v="25"/>
    <m/>
    <m/>
    <m/>
    <n v="45"/>
  </r>
  <r>
    <n v="207"/>
    <x v="2"/>
    <s v="No"/>
    <n v="10"/>
    <n v="25"/>
    <n v="5"/>
    <s v="Drive Alone"/>
    <s v="Drive with Others"/>
    <m/>
    <n v="5"/>
    <n v="2"/>
    <m/>
    <m/>
    <n v="1218.75"/>
  </r>
  <r>
    <n v="208"/>
    <x v="0"/>
    <s v="No"/>
    <n v="12"/>
    <n v="1.5"/>
    <n v="5"/>
    <s v="Drive Alone"/>
    <s v="Bicycle"/>
    <m/>
    <n v="25"/>
    <m/>
    <m/>
    <m/>
    <n v="67.5"/>
  </r>
  <r>
    <n v="209"/>
    <x v="1"/>
    <s v="Yes"/>
    <m/>
    <m/>
    <m/>
    <m/>
    <m/>
    <m/>
    <m/>
    <m/>
    <s v="Yes"/>
    <n v="10"/>
    <n v="0"/>
  </r>
  <r>
    <n v="210"/>
    <x v="1"/>
    <s v="No"/>
    <n v="9"/>
    <n v="12"/>
    <n v="5"/>
    <s v="Drive Alone"/>
    <m/>
    <m/>
    <m/>
    <m/>
    <m/>
    <m/>
    <n v="540"/>
  </r>
  <r>
    <n v="211"/>
    <x v="2"/>
    <s v="No"/>
    <n v="9"/>
    <n v="9"/>
    <n v="6"/>
    <s v="Drive Alone"/>
    <m/>
    <m/>
    <m/>
    <m/>
    <m/>
    <m/>
    <n v="486"/>
  </r>
  <r>
    <n v="212"/>
    <x v="1"/>
    <s v="Yes"/>
    <m/>
    <m/>
    <m/>
    <m/>
    <m/>
    <m/>
    <m/>
    <m/>
    <s v="Yes"/>
    <s v="Not including trips home, I would say 25 miles"/>
    <n v="0"/>
  </r>
  <r>
    <n v="213"/>
    <x v="2"/>
    <s v="No"/>
    <n v="12"/>
    <n v="2.5"/>
    <n v="5"/>
    <s v="Bicycle"/>
    <s v="Bicycle"/>
    <m/>
    <n v="5"/>
    <m/>
    <m/>
    <m/>
    <n v="0"/>
  </r>
  <r>
    <n v="214"/>
    <x v="1"/>
    <s v="Yes"/>
    <m/>
    <m/>
    <m/>
    <m/>
    <m/>
    <m/>
    <m/>
    <m/>
    <s v="Yes"/>
    <s v="If I go home, 300, if not, 30?"/>
    <n v="0"/>
  </r>
  <r>
    <n v="215"/>
    <x v="1"/>
    <s v="No"/>
    <n v="8"/>
    <n v="2"/>
    <n v="7"/>
    <s v="Drive with Others"/>
    <s v="Drive Alone"/>
    <m/>
    <n v="5"/>
    <n v="2"/>
    <m/>
    <m/>
    <n v="58.8"/>
  </r>
  <r>
    <n v="216"/>
    <x v="2"/>
    <s v="No"/>
    <n v="8"/>
    <n v="0.5"/>
    <n v="5"/>
    <s v="Walk"/>
    <s v="Drive with Others"/>
    <m/>
    <n v="5"/>
    <n v="4"/>
    <m/>
    <m/>
    <n v="0.25"/>
  </r>
  <r>
    <n v="217"/>
    <x v="2"/>
    <s v="No"/>
    <n v="9"/>
    <n v="5"/>
    <n v="7"/>
    <s v="Drive Alone"/>
    <s v="Drive with Others"/>
    <m/>
    <n v="5"/>
    <n v="2"/>
    <m/>
    <m/>
    <n v="307.125"/>
  </r>
  <r>
    <n v="218"/>
    <x v="1"/>
    <s v="Yes"/>
    <m/>
    <m/>
    <m/>
    <m/>
    <m/>
    <m/>
    <m/>
    <m/>
    <s v="No"/>
    <m/>
    <n v="0"/>
  </r>
  <r>
    <n v="219"/>
    <x v="2"/>
    <s v="No"/>
    <n v="10"/>
    <n v="112"/>
    <n v="5"/>
    <s v="Drive Alone"/>
    <m/>
    <m/>
    <m/>
    <m/>
    <m/>
    <m/>
    <n v="5600"/>
  </r>
  <r>
    <n v="220"/>
    <x v="0"/>
    <s v="No"/>
    <n v="12"/>
    <n v="1"/>
    <n v="5"/>
    <s v="Drive Alone"/>
    <s v="Drive with Others"/>
    <m/>
    <n v="5"/>
    <n v="2"/>
    <m/>
    <m/>
    <n v="58.5"/>
  </r>
  <r>
    <n v="221"/>
    <x v="0"/>
    <s v="No"/>
    <n v="12"/>
    <n v="5"/>
    <n v="5"/>
    <s v="Drive Alone"/>
    <s v="Drive Alone"/>
    <m/>
    <n v="5"/>
    <m/>
    <m/>
    <m/>
    <n v="300"/>
  </r>
  <r>
    <n v="222"/>
    <x v="0"/>
    <s v="No"/>
    <n v="12"/>
    <n v="8"/>
    <n v="5"/>
    <s v="Drive Alone"/>
    <m/>
    <m/>
    <m/>
    <m/>
    <m/>
    <m/>
    <n v="480"/>
  </r>
  <r>
    <n v="223"/>
    <x v="1"/>
    <s v="Yes"/>
    <m/>
    <m/>
    <m/>
    <m/>
    <m/>
    <m/>
    <m/>
    <m/>
    <s v="Yes"/>
    <n v="10"/>
    <n v="0"/>
  </r>
  <r>
    <n v="224"/>
    <x v="0"/>
    <s v="No"/>
    <n v="12"/>
    <n v="6"/>
    <n v="5"/>
    <s v="Drive Alone"/>
    <m/>
    <m/>
    <m/>
    <m/>
    <m/>
    <m/>
    <n v="360"/>
  </r>
  <r>
    <n v="225"/>
    <x v="1"/>
    <s v="Yes"/>
    <m/>
    <m/>
    <m/>
    <m/>
    <m/>
    <m/>
    <m/>
    <m/>
    <s v="No"/>
    <m/>
    <n v="0"/>
  </r>
  <r>
    <n v="226"/>
    <x v="1"/>
    <s v="Yes"/>
    <m/>
    <m/>
    <m/>
    <m/>
    <m/>
    <m/>
    <m/>
    <m/>
    <s v="Yes"/>
    <n v="30"/>
    <n v="0"/>
  </r>
  <r>
    <n v="227"/>
    <x v="1"/>
    <s v="Yes"/>
    <m/>
    <m/>
    <m/>
    <m/>
    <m/>
    <m/>
    <m/>
    <m/>
    <s v="No"/>
    <m/>
    <n v="0"/>
  </r>
  <r>
    <n v="228"/>
    <x v="0"/>
    <s v="No"/>
    <n v="12"/>
    <n v="10"/>
    <n v="5"/>
    <s v="Drive Alone"/>
    <m/>
    <m/>
    <m/>
    <m/>
    <m/>
    <m/>
    <n v="600"/>
  </r>
  <r>
    <n v="229"/>
    <x v="0"/>
    <s v="No"/>
    <n v="9"/>
    <n v="7"/>
    <n v="5"/>
    <s v="Bicycle"/>
    <s v="Drive Alone"/>
    <m/>
    <n v="15"/>
    <m/>
    <m/>
    <m/>
    <n v="47.25"/>
  </r>
  <r>
    <n v="230"/>
    <x v="0"/>
    <s v="No"/>
    <n v="12"/>
    <n v="2"/>
    <n v="5"/>
    <s v="Drive Alone"/>
    <s v="Walk"/>
    <m/>
    <n v="15"/>
    <m/>
    <m/>
    <m/>
    <n v="114"/>
  </r>
  <r>
    <n v="231"/>
    <x v="0"/>
    <s v="No"/>
    <n v="12"/>
    <n v="8"/>
    <n v="5"/>
    <s v="Drive Alone"/>
    <s v="Drive with Others"/>
    <m/>
    <n v="5"/>
    <n v="4"/>
    <m/>
    <m/>
    <n v="462"/>
  </r>
  <r>
    <n v="232"/>
    <x v="2"/>
    <s v="No"/>
    <n v="12"/>
    <n v="5.6"/>
    <n v="5"/>
    <s v="Drive Alone"/>
    <s v="Bicycle"/>
    <m/>
    <n v="5"/>
    <m/>
    <m/>
    <m/>
    <n v="319.19999999999993"/>
  </r>
  <r>
    <n v="233"/>
    <x v="1"/>
    <s v="No"/>
    <n v="9"/>
    <n v="3"/>
    <n v="5"/>
    <s v="Walk"/>
    <s v="Drive with Others"/>
    <m/>
    <n v="35"/>
    <n v="3"/>
    <m/>
    <m/>
    <n v="15.75"/>
  </r>
  <r>
    <n v="234"/>
    <x v="0"/>
    <s v="No"/>
    <n v="11"/>
    <n v="4"/>
    <n v="5"/>
    <s v="Drive Alone"/>
    <m/>
    <m/>
    <m/>
    <m/>
    <m/>
    <m/>
    <n v="220"/>
  </r>
  <r>
    <n v="235"/>
    <x v="0"/>
    <s v="No"/>
    <n v="12"/>
    <n v="4.2"/>
    <n v="5"/>
    <s v="Drive Alone"/>
    <s v="Drive with Others"/>
    <m/>
    <n v="5"/>
    <n v="2"/>
    <m/>
    <m/>
    <n v="245.7"/>
  </r>
  <r>
    <n v="236"/>
    <x v="1"/>
    <s v="No"/>
    <n v="9"/>
    <n v="3.2"/>
    <n v="5"/>
    <s v="Drive Alone"/>
    <s v="Public Transportation"/>
    <m/>
    <n v="5"/>
    <m/>
    <m/>
    <m/>
    <n v="136.79999999999998"/>
  </r>
  <r>
    <n v="237"/>
    <x v="1"/>
    <s v="Yes"/>
    <m/>
    <m/>
    <m/>
    <m/>
    <m/>
    <m/>
    <m/>
    <m/>
    <s v="No"/>
    <m/>
    <n v="0"/>
  </r>
  <r>
    <n v="238"/>
    <x v="1"/>
    <s v="Yes"/>
    <m/>
    <m/>
    <m/>
    <m/>
    <m/>
    <m/>
    <m/>
    <m/>
    <s v="Yes"/>
    <n v="100"/>
    <n v="0"/>
  </r>
  <r>
    <n v="239"/>
    <x v="0"/>
    <s v="No"/>
    <n v="12"/>
    <n v="7"/>
    <n v="5"/>
    <s v="Drive Alone"/>
    <m/>
    <m/>
    <m/>
    <m/>
    <m/>
    <m/>
    <n v="420"/>
  </r>
  <r>
    <n v="240"/>
    <x v="1"/>
    <s v="Yes"/>
    <m/>
    <m/>
    <m/>
    <m/>
    <m/>
    <m/>
    <m/>
    <m/>
    <s v="Yes"/>
    <n v="20"/>
    <n v="0"/>
  </r>
  <r>
    <n v="241"/>
    <x v="0"/>
    <s v="No"/>
    <n v="11"/>
    <n v="3"/>
    <n v="4"/>
    <s v="Drive Alone"/>
    <s v="Bicycle"/>
    <m/>
    <n v="25"/>
    <m/>
    <m/>
    <m/>
    <n v="99"/>
  </r>
  <r>
    <n v="242"/>
    <x v="1"/>
    <s v="Yes"/>
    <m/>
    <m/>
    <m/>
    <m/>
    <m/>
    <m/>
    <m/>
    <m/>
    <s v="Yes"/>
    <n v="30"/>
    <n v="0"/>
  </r>
  <r>
    <n v="243"/>
    <x v="0"/>
    <s v="No"/>
    <n v="12"/>
    <n v="40"/>
    <n v="5"/>
    <s v="Drive Alone"/>
    <s v="Drive Alone"/>
    <m/>
    <n v="5"/>
    <m/>
    <m/>
    <m/>
    <n v="2400"/>
  </r>
  <r>
    <n v="244"/>
    <x v="1"/>
    <s v="Yes"/>
    <m/>
    <m/>
    <m/>
    <m/>
    <m/>
    <m/>
    <m/>
    <m/>
    <s v="Yes"/>
    <n v="220"/>
    <n v="0"/>
  </r>
  <r>
    <n v="245"/>
    <x v="1"/>
    <s v="Yes"/>
    <m/>
    <m/>
    <m/>
    <m/>
    <m/>
    <m/>
    <m/>
    <m/>
    <s v="No"/>
    <m/>
    <n v="0"/>
  </r>
  <r>
    <n v="246"/>
    <x v="1"/>
    <s v="Yes"/>
    <m/>
    <m/>
    <m/>
    <m/>
    <m/>
    <m/>
    <m/>
    <m/>
    <s v="Yes"/>
    <n v="2000"/>
    <n v="0"/>
  </r>
  <r>
    <n v="247"/>
    <x v="1"/>
    <s v="Yes"/>
    <m/>
    <m/>
    <m/>
    <m/>
    <m/>
    <m/>
    <m/>
    <m/>
    <s v="No"/>
    <m/>
    <n v="0"/>
  </r>
  <r>
    <n v="248"/>
    <x v="1"/>
    <s v="Yes"/>
    <m/>
    <m/>
    <m/>
    <m/>
    <m/>
    <m/>
    <m/>
    <m/>
    <s v="No"/>
    <m/>
    <n v="0"/>
  </r>
  <r>
    <n v="249"/>
    <x v="0"/>
    <s v="No"/>
    <n v="12"/>
    <n v="9"/>
    <n v="5"/>
    <s v="Drive Alone"/>
    <m/>
    <m/>
    <m/>
    <m/>
    <m/>
    <m/>
    <n v="540"/>
  </r>
  <r>
    <n v="250"/>
    <x v="1"/>
    <s v="No"/>
    <n v="9"/>
    <n v="9.6"/>
    <n v="5"/>
    <s v="Drive Alone"/>
    <m/>
    <m/>
    <m/>
    <m/>
    <m/>
    <m/>
    <n v="431.99999999999994"/>
  </r>
  <r>
    <n v="251"/>
    <x v="2"/>
    <s v="No"/>
    <n v="9"/>
    <n v="8"/>
    <n v="5"/>
    <s v="Drive with Others"/>
    <s v="Drive Alone"/>
    <m/>
    <n v="15"/>
    <n v="2"/>
    <m/>
    <m/>
    <n v="207"/>
  </r>
  <r>
    <n v="252"/>
    <x v="1"/>
    <s v="Yes"/>
    <m/>
    <m/>
    <m/>
    <m/>
    <m/>
    <m/>
    <m/>
    <m/>
    <s v="Yes"/>
    <n v="45"/>
    <n v="0"/>
  </r>
  <r>
    <n v="253"/>
    <x v="1"/>
    <s v="No"/>
    <n v="9"/>
    <n v="30"/>
    <n v="4"/>
    <s v="Drive Alone"/>
    <s v="Drive with Others"/>
    <m/>
    <n v="15"/>
    <n v="2"/>
    <m/>
    <m/>
    <n v="999"/>
  </r>
  <r>
    <n v="254"/>
    <x v="2"/>
    <s v="No"/>
    <n v="12"/>
    <n v="1"/>
    <n v="5"/>
    <s v="Drive Alone"/>
    <s v="Bicycle"/>
    <m/>
    <n v="15"/>
    <m/>
    <m/>
    <m/>
    <n v="51"/>
  </r>
  <r>
    <n v="255"/>
    <x v="0"/>
    <s v="No"/>
    <n v="9"/>
    <n v="5"/>
    <n v="5"/>
    <s v="Drive with Others"/>
    <s v="Drive Alone"/>
    <m/>
    <n v="45"/>
    <n v="2"/>
    <m/>
    <m/>
    <n v="163.125"/>
  </r>
  <r>
    <n v="256"/>
    <x v="0"/>
    <s v="No"/>
    <n v="12"/>
    <n v="12"/>
    <n v="5"/>
    <s v="Drive Alone"/>
    <s v="Bicycle"/>
    <m/>
    <n v="5"/>
    <m/>
    <m/>
    <m/>
    <n v="684"/>
  </r>
  <r>
    <n v="257"/>
    <x v="0"/>
    <s v="No"/>
    <n v="11"/>
    <n v="6"/>
    <n v="5"/>
    <s v="Drive Alone"/>
    <m/>
    <m/>
    <m/>
    <m/>
    <m/>
    <m/>
    <n v="330"/>
  </r>
  <r>
    <n v="258"/>
    <x v="1"/>
    <s v="No"/>
    <n v="9"/>
    <n v="5"/>
    <n v="5"/>
    <s v="Drive Alone"/>
    <m/>
    <m/>
    <m/>
    <m/>
    <m/>
    <m/>
    <n v="225"/>
  </r>
  <r>
    <n v="259"/>
    <x v="1"/>
    <s v="No"/>
    <n v="8"/>
    <n v="1"/>
    <n v="7"/>
    <s v="Bicycle"/>
    <s v="Drive with Others"/>
    <m/>
    <n v="35"/>
    <n v="2"/>
    <m/>
    <m/>
    <n v="9.7999999999999989"/>
  </r>
  <r>
    <n v="260"/>
    <x v="1"/>
    <s v="No"/>
    <n v="9"/>
    <n v="0.6"/>
    <n v="7"/>
    <s v="Walk"/>
    <s v="Drive Alone"/>
    <m/>
    <n v="25"/>
    <m/>
    <m/>
    <m/>
    <n v="9.4499999999999993"/>
  </r>
  <r>
    <n v="261"/>
    <x v="1"/>
    <s v="Yes"/>
    <m/>
    <m/>
    <m/>
    <m/>
    <m/>
    <m/>
    <m/>
    <m/>
    <s v="Yes"/>
    <s v="they need to stop giving so many parking tickets"/>
    <n v="0"/>
  </r>
  <r>
    <n v="262"/>
    <x v="2"/>
    <s v="No"/>
    <n v="11"/>
    <n v="29"/>
    <n v="5"/>
    <s v="Drive Alone"/>
    <s v="Drive with Others"/>
    <m/>
    <n v="15"/>
    <n v="2"/>
    <m/>
    <m/>
    <n v="1475.375"/>
  </r>
  <r>
    <n v="263"/>
    <x v="0"/>
    <s v="Yes"/>
    <m/>
    <m/>
    <m/>
    <m/>
    <m/>
    <m/>
    <m/>
    <m/>
    <s v="No"/>
    <m/>
    <n v="0"/>
  </r>
  <r>
    <n v="264"/>
    <x v="0"/>
    <s v="No"/>
    <n v="12"/>
    <n v="25"/>
    <n v="5"/>
    <s v="Drive Alone"/>
    <s v="Drive Alone"/>
    <m/>
    <n v="5"/>
    <m/>
    <m/>
    <m/>
    <n v="1500"/>
  </r>
  <r>
    <n v="265"/>
    <x v="2"/>
    <s v="No"/>
    <n v="12"/>
    <n v="15"/>
    <n v="5"/>
    <s v="Drive Alone"/>
    <m/>
    <m/>
    <m/>
    <m/>
    <m/>
    <m/>
    <n v="900"/>
  </r>
  <r>
    <n v="266"/>
    <x v="0"/>
    <s v="No"/>
    <n v="12"/>
    <n v="10"/>
    <n v="5"/>
    <s v="Drive Alone"/>
    <s v="Drive with Others"/>
    <m/>
    <n v="5"/>
    <n v="2"/>
    <m/>
    <m/>
    <n v="585"/>
  </r>
  <r>
    <n v="267"/>
    <x v="2"/>
    <s v="No"/>
    <n v="12"/>
    <n v="1"/>
    <n v="5"/>
    <s v="Walk"/>
    <s v="Bicycle"/>
    <m/>
    <n v="25"/>
    <m/>
    <m/>
    <m/>
    <n v="0"/>
  </r>
  <r>
    <n v="268"/>
    <x v="0"/>
    <s v="No"/>
    <n v="12"/>
    <n v="18"/>
    <n v="5"/>
    <s v="Drive Alone"/>
    <s v="Drive with Others"/>
    <m/>
    <n v="5"/>
    <n v="2"/>
    <m/>
    <m/>
    <n v="1053"/>
  </r>
  <r>
    <n v="269"/>
    <x v="0"/>
    <s v="No"/>
    <n v="12"/>
    <n v="22"/>
    <n v="5"/>
    <s v="Drive Alone"/>
    <m/>
    <m/>
    <m/>
    <m/>
    <m/>
    <m/>
    <n v="1320"/>
  </r>
  <r>
    <n v="270"/>
    <x v="1"/>
    <s v="Yes"/>
    <m/>
    <m/>
    <m/>
    <m/>
    <m/>
    <m/>
    <m/>
    <m/>
    <s v="Yes"/>
    <n v="100"/>
    <n v="0"/>
  </r>
  <r>
    <n v="271"/>
    <x v="1"/>
    <s v="Yes"/>
    <m/>
    <m/>
    <m/>
    <m/>
    <m/>
    <m/>
    <m/>
    <m/>
    <s v="Yes"/>
    <s v="I am student teaching this semester and commuting daily to Davies High School: probably around 500 miles/month.  In a typical semester, it would be more like 120-150 miles/month."/>
    <n v="0"/>
  </r>
  <r>
    <n v="272"/>
    <x v="1"/>
    <s v="No"/>
    <n v="8"/>
    <n v="5"/>
    <n v="5"/>
    <s v="Drive Alone"/>
    <s v="Drive with Others"/>
    <m/>
    <n v="15"/>
    <n v="3"/>
    <m/>
    <m/>
    <n v="180"/>
  </r>
  <r>
    <n v="273"/>
    <x v="1"/>
    <s v="No"/>
    <n v="9"/>
    <n v="1"/>
    <n v="5"/>
    <s v="Bicycle"/>
    <s v="Drive Alone"/>
    <m/>
    <n v="45"/>
    <m/>
    <m/>
    <m/>
    <n v="20.25"/>
  </r>
  <r>
    <n v="274"/>
    <x v="1"/>
    <s v="No"/>
    <n v="9"/>
    <n v="0.25"/>
    <n v="6"/>
    <s v="Bicycle"/>
    <s v="Walk"/>
    <m/>
    <n v="25"/>
    <m/>
    <m/>
    <m/>
    <n v="0"/>
  </r>
  <r>
    <n v="275"/>
    <x v="0"/>
    <s v="No"/>
    <n v="10"/>
    <n v="9.5"/>
    <n v="5"/>
    <s v="Drive Alone"/>
    <m/>
    <m/>
    <m/>
    <m/>
    <m/>
    <m/>
    <n v="475"/>
  </r>
  <r>
    <n v="276"/>
    <x v="2"/>
    <s v="No"/>
    <n v="12"/>
    <n v="6"/>
    <n v="5"/>
    <s v="Drive Alone"/>
    <m/>
    <m/>
    <m/>
    <m/>
    <m/>
    <m/>
    <n v="360"/>
  </r>
  <r>
    <n v="277"/>
    <x v="0"/>
    <s v="No"/>
    <n v="12"/>
    <n v="14"/>
    <n v="5"/>
    <s v="Drive Alone"/>
    <s v="Drive Alone"/>
    <m/>
    <n v="45"/>
    <m/>
    <m/>
    <m/>
    <n v="840"/>
  </r>
  <r>
    <n v="278"/>
    <x v="0"/>
    <s v="No"/>
    <n v="12"/>
    <n v="8"/>
    <n v="5"/>
    <s v="Drive Alone"/>
    <m/>
    <m/>
    <m/>
    <m/>
    <m/>
    <m/>
    <n v="480"/>
  </r>
  <r>
    <n v="279"/>
    <x v="0"/>
    <s v="No"/>
    <n v="10"/>
    <n v="5"/>
    <n v="5"/>
    <s v="Drive Alone"/>
    <s v="Drive with Others"/>
    <m/>
    <n v="5"/>
    <n v="2"/>
    <m/>
    <m/>
    <n v="243.75"/>
  </r>
  <r>
    <n v="280"/>
    <x v="0"/>
    <s v="No"/>
    <n v="8"/>
    <n v="15"/>
    <n v="5"/>
    <s v="Drive Alone"/>
    <m/>
    <m/>
    <m/>
    <m/>
    <m/>
    <m/>
    <n v="600"/>
  </r>
  <r>
    <n v="281"/>
    <x v="2"/>
    <s v="No"/>
    <n v="11"/>
    <n v="12.5"/>
    <n v="5"/>
    <s v="Drive with Others"/>
    <s v="Drive Alone"/>
    <m/>
    <n v="5"/>
    <n v="2"/>
    <m/>
    <m/>
    <n v="360.9375"/>
  </r>
  <r>
    <n v="282"/>
    <x v="1"/>
    <s v="No"/>
    <n v="12"/>
    <n v="0.4"/>
    <n v="7"/>
    <s v="Walk"/>
    <s v="Bicycle"/>
    <m/>
    <n v="15"/>
    <m/>
    <m/>
    <m/>
    <n v="0"/>
  </r>
  <r>
    <n v="283"/>
    <x v="0"/>
    <s v="No"/>
    <n v="12"/>
    <n v="7"/>
    <n v="5"/>
    <s v="Bicycle"/>
    <s v="Drive Alone"/>
    <m/>
    <n v="35"/>
    <m/>
    <m/>
    <m/>
    <n v="147"/>
  </r>
  <r>
    <n v="284"/>
    <x v="1"/>
    <s v="Yes"/>
    <m/>
    <m/>
    <m/>
    <m/>
    <m/>
    <m/>
    <m/>
    <m/>
    <s v="Yes"/>
    <s v="Idk"/>
    <n v="0"/>
  </r>
  <r>
    <n v="285"/>
    <x v="2"/>
    <s v="No"/>
    <n v="10"/>
    <n v="3.5"/>
    <n v="6"/>
    <s v="Drive Alone"/>
    <s v="Bicycle"/>
    <m/>
    <n v="35"/>
    <m/>
    <m/>
    <m/>
    <n v="136.5"/>
  </r>
  <r>
    <n v="286"/>
    <x v="1"/>
    <s v="Yes"/>
    <m/>
    <m/>
    <m/>
    <m/>
    <m/>
    <m/>
    <m/>
    <m/>
    <s v="Yes"/>
    <n v="300"/>
    <n v="0"/>
  </r>
  <r>
    <n v="287"/>
    <x v="1"/>
    <s v="Yes"/>
    <m/>
    <m/>
    <m/>
    <m/>
    <m/>
    <m/>
    <m/>
    <m/>
    <s v="Yes"/>
    <n v="200"/>
    <n v="0"/>
  </r>
  <r>
    <n v="288"/>
    <x v="0"/>
    <s v="No"/>
    <n v="12"/>
    <n v="20"/>
    <n v="5"/>
    <s v="Drive Alone"/>
    <m/>
    <m/>
    <m/>
    <m/>
    <m/>
    <m/>
    <n v="1200"/>
  </r>
  <r>
    <n v="289"/>
    <x v="1"/>
    <s v="No"/>
    <n v="9"/>
    <n v="14.5"/>
    <n v="2"/>
    <s v="Drive Alone"/>
    <m/>
    <m/>
    <m/>
    <m/>
    <m/>
    <m/>
    <n v="261"/>
  </r>
  <r>
    <n v="290"/>
    <x v="1"/>
    <s v="Yes"/>
    <m/>
    <m/>
    <m/>
    <m/>
    <m/>
    <m/>
    <m/>
    <m/>
    <s v="Yes"/>
    <s v="900 miles"/>
    <n v="0"/>
  </r>
  <r>
    <n v="291"/>
    <x v="0"/>
    <s v="No"/>
    <n v="9"/>
    <n v="5"/>
    <n v="7"/>
    <s v="Drive Alone"/>
    <m/>
    <m/>
    <m/>
    <m/>
    <m/>
    <m/>
    <n v="315"/>
  </r>
  <r>
    <n v="292"/>
    <x v="0"/>
    <s v="No"/>
    <n v="11"/>
    <n v="10"/>
    <n v="5"/>
    <s v="Drive Alone"/>
    <m/>
    <m/>
    <m/>
    <m/>
    <m/>
    <m/>
    <n v="550"/>
  </r>
  <r>
    <n v="293"/>
    <x v="1"/>
    <s v="Yes"/>
    <m/>
    <m/>
    <m/>
    <m/>
    <m/>
    <m/>
    <m/>
    <m/>
    <s v="No"/>
    <m/>
    <n v="0"/>
  </r>
  <r>
    <n v="294"/>
    <x v="1"/>
    <s v="Yes"/>
    <m/>
    <m/>
    <m/>
    <m/>
    <m/>
    <m/>
    <m/>
    <m/>
    <s v="No"/>
    <m/>
    <n v="0"/>
  </r>
  <r>
    <n v="295"/>
    <x v="0"/>
    <s v="No"/>
    <n v="12"/>
    <n v="2"/>
    <n v="5"/>
    <s v="Drive Alone"/>
    <m/>
    <m/>
    <m/>
    <m/>
    <m/>
    <m/>
    <n v="120"/>
  </r>
  <r>
    <n v="296"/>
    <x v="2"/>
    <s v="No"/>
    <n v="12"/>
    <n v="1.8"/>
    <n v="5"/>
    <s v="Drive Alone"/>
    <s v="Walk"/>
    <m/>
    <n v="15"/>
    <m/>
    <m/>
    <m/>
    <n v="102.6"/>
  </r>
  <r>
    <n v="297"/>
    <x v="1"/>
    <s v="No"/>
    <n v="9"/>
    <n v="5"/>
    <n v="6"/>
    <s v="Drive with Others"/>
    <s v="Bicycle"/>
    <m/>
    <n v="5"/>
    <n v="3"/>
    <m/>
    <m/>
    <n v="85.5"/>
  </r>
  <r>
    <n v="298"/>
    <x v="2"/>
    <s v="No"/>
    <n v="9"/>
    <n v="29"/>
    <n v="6"/>
    <s v="Drive Alone"/>
    <s v="Drive with Others"/>
    <m/>
    <n v="5"/>
    <n v="2"/>
    <m/>
    <m/>
    <n v="1526.85"/>
  </r>
  <r>
    <n v="299"/>
    <x v="2"/>
    <s v="No"/>
    <n v="9"/>
    <n v="2"/>
    <n v="5"/>
    <s v="Walk"/>
    <s v="Bicycle"/>
    <m/>
    <n v="15"/>
    <m/>
    <m/>
    <m/>
    <n v="0"/>
  </r>
  <r>
    <n v="300"/>
    <x v="0"/>
    <s v="No"/>
    <n v="12"/>
    <n v="2"/>
    <n v="5"/>
    <s v="Walk"/>
    <s v="Drive with Others"/>
    <m/>
    <n v="15"/>
    <n v="2"/>
    <m/>
    <m/>
    <n v="9"/>
  </r>
  <r>
    <n v="301"/>
    <x v="2"/>
    <s v="No"/>
    <n v="12"/>
    <n v="6"/>
    <n v="6"/>
    <s v="Drive Alone"/>
    <s v="Walk"/>
    <m/>
    <n v="5"/>
    <m/>
    <m/>
    <m/>
    <n v="410.4"/>
  </r>
  <r>
    <n v="302"/>
    <x v="0"/>
    <s v="No"/>
    <n v="12"/>
    <n v="14"/>
    <n v="5"/>
    <s v="Drive Alone"/>
    <m/>
    <m/>
    <m/>
    <m/>
    <m/>
    <m/>
    <n v="840"/>
  </r>
  <r>
    <n v="303"/>
    <x v="1"/>
    <s v="Yes"/>
    <m/>
    <m/>
    <m/>
    <m/>
    <m/>
    <m/>
    <m/>
    <m/>
    <s v="No"/>
    <m/>
    <n v="0"/>
  </r>
  <r>
    <n v="304"/>
    <x v="2"/>
    <s v="No"/>
    <n v="10"/>
    <n v="5"/>
    <n v="7"/>
    <s v="Drive Alone"/>
    <m/>
    <m/>
    <m/>
    <m/>
    <m/>
    <m/>
    <n v="350"/>
  </r>
  <r>
    <n v="305"/>
    <x v="0"/>
    <s v="No"/>
    <n v="12"/>
    <n v="3"/>
    <n v="5"/>
    <s v="Bicycle"/>
    <s v="Walk"/>
    <m/>
    <n v="25"/>
    <m/>
    <m/>
    <m/>
    <n v="0"/>
  </r>
  <r>
    <n v="306"/>
    <x v="1"/>
    <s v="No"/>
    <n v="12"/>
    <n v="8"/>
    <n v="5"/>
    <s v="Drive with Others"/>
    <s v="Drive Alone"/>
    <m/>
    <n v="15"/>
    <n v="2"/>
    <m/>
    <m/>
    <n v="276"/>
  </r>
  <r>
    <n v="307"/>
    <x v="2"/>
    <s v="No"/>
    <n v="9"/>
    <n v="2.6"/>
    <n v="7"/>
    <s v="Drive Alone"/>
    <s v="Drive with Others"/>
    <m/>
    <n v="5"/>
    <n v="2"/>
    <m/>
    <m/>
    <n v="159.70500000000001"/>
  </r>
  <r>
    <n v="308"/>
    <x v="1"/>
    <s v="No"/>
    <n v="7"/>
    <n v="6"/>
    <n v="6"/>
    <s v="Drive Alone"/>
    <s v="Drive with Others"/>
    <m/>
    <n v="5"/>
    <n v="2"/>
    <m/>
    <m/>
    <n v="245.7"/>
  </r>
  <r>
    <n v="309"/>
    <x v="1"/>
    <s v="Yes"/>
    <m/>
    <m/>
    <m/>
    <m/>
    <m/>
    <m/>
    <m/>
    <m/>
    <s v="Yes"/>
    <s v="500 to get Home "/>
    <n v="0"/>
  </r>
  <r>
    <n v="310"/>
    <x v="1"/>
    <s v="No"/>
    <n v="9"/>
    <n v="20"/>
    <n v="7"/>
    <s v="Drive Alone"/>
    <m/>
    <m/>
    <m/>
    <m/>
    <m/>
    <m/>
    <n v="1260"/>
  </r>
  <r>
    <n v="311"/>
    <x v="1"/>
    <s v="Yes"/>
    <m/>
    <m/>
    <m/>
    <m/>
    <m/>
    <m/>
    <m/>
    <m/>
    <s v="No"/>
    <m/>
    <n v="0"/>
  </r>
  <r>
    <n v="312"/>
    <x v="1"/>
    <s v="Yes"/>
    <m/>
    <m/>
    <m/>
    <m/>
    <m/>
    <m/>
    <m/>
    <m/>
    <s v="Yes"/>
    <s v="30-550 depending if I go home or not"/>
    <n v="0"/>
  </r>
  <r>
    <n v="313"/>
    <x v="2"/>
    <s v="No"/>
    <n v="10"/>
    <n v="40"/>
    <n v="5"/>
    <s v="Drive with Others"/>
    <s v="Drive Alone"/>
    <m/>
    <n v="35"/>
    <n v="2"/>
    <m/>
    <m/>
    <n v="1350"/>
  </r>
  <r>
    <n v="314"/>
    <x v="0"/>
    <s v="No"/>
    <n v="12"/>
    <n v="10"/>
    <n v="5"/>
    <s v="Drive Alone"/>
    <m/>
    <m/>
    <m/>
    <m/>
    <m/>
    <m/>
    <n v="600"/>
  </r>
  <r>
    <n v="315"/>
    <x v="1"/>
    <s v="Yes"/>
    <m/>
    <m/>
    <m/>
    <m/>
    <m/>
    <m/>
    <m/>
    <m/>
    <s v="Yes"/>
    <n v="200"/>
    <n v="0"/>
  </r>
  <r>
    <n v="316"/>
    <x v="1"/>
    <s v="Yes"/>
    <m/>
    <m/>
    <m/>
    <m/>
    <m/>
    <m/>
    <m/>
    <m/>
    <s v="Yes"/>
    <s v="???? how should I know???? a lot"/>
    <n v="0"/>
  </r>
  <r>
    <n v="317"/>
    <x v="1"/>
    <s v="No"/>
    <n v="8"/>
    <n v="0.5"/>
    <n v="5"/>
    <s v="Drive Alone"/>
    <s v="Walk"/>
    <m/>
    <n v="5"/>
    <m/>
    <m/>
    <m/>
    <n v="19"/>
  </r>
  <r>
    <n v="318"/>
    <x v="1"/>
    <s v="Yes"/>
    <m/>
    <m/>
    <m/>
    <m/>
    <m/>
    <m/>
    <m/>
    <m/>
    <s v="No"/>
    <m/>
    <n v="0"/>
  </r>
  <r>
    <n v="319"/>
    <x v="1"/>
    <s v="Yes"/>
    <m/>
    <m/>
    <m/>
    <m/>
    <m/>
    <m/>
    <m/>
    <m/>
    <s v="Yes"/>
    <s v="40-50"/>
    <n v="0"/>
  </r>
  <r>
    <n v="320"/>
    <x v="2"/>
    <s v="No"/>
    <n v="10"/>
    <n v="6"/>
    <n v="5"/>
    <s v="Drive Alone"/>
    <s v="Drive with Others"/>
    <m/>
    <n v="5"/>
    <n v="2"/>
    <m/>
    <m/>
    <n v="292.5"/>
  </r>
  <r>
    <n v="321"/>
    <x v="1"/>
    <s v="Yes"/>
    <m/>
    <m/>
    <m/>
    <m/>
    <m/>
    <m/>
    <m/>
    <m/>
    <s v="No"/>
    <m/>
    <n v="0"/>
  </r>
  <r>
    <n v="322"/>
    <x v="0"/>
    <s v="No"/>
    <n v="12"/>
    <n v="1"/>
    <n v="5"/>
    <s v="Drive Alone"/>
    <s v="Walk"/>
    <m/>
    <n v="5"/>
    <m/>
    <m/>
    <m/>
    <n v="57"/>
  </r>
  <r>
    <n v="323"/>
    <x v="2"/>
    <s v="No"/>
    <n v="12"/>
    <n v="25"/>
    <n v="5"/>
    <s v="Drive Alone"/>
    <s v="Drive with Others"/>
    <m/>
    <n v="25"/>
    <n v="2"/>
    <m/>
    <m/>
    <n v="1312.5"/>
  </r>
  <r>
    <n v="324"/>
    <x v="1"/>
    <s v="Yes"/>
    <m/>
    <m/>
    <m/>
    <m/>
    <m/>
    <m/>
    <m/>
    <m/>
    <s v="Yes"/>
    <n v="150"/>
    <n v="0"/>
  </r>
  <r>
    <n v="325"/>
    <x v="2"/>
    <s v="No"/>
    <n v="9"/>
    <n v="12"/>
    <n v="5"/>
    <s v="Drive Alone"/>
    <m/>
    <m/>
    <m/>
    <m/>
    <m/>
    <m/>
    <n v="540"/>
  </r>
  <r>
    <n v="326"/>
    <x v="2"/>
    <s v="No"/>
    <n v="10"/>
    <n v="5.5"/>
    <n v="6"/>
    <s v="Drive Alone"/>
    <s v="Bicycle"/>
    <m/>
    <n v="15"/>
    <m/>
    <m/>
    <m/>
    <n v="280.5"/>
  </r>
  <r>
    <n v="327"/>
    <x v="1"/>
    <s v="No"/>
    <n v="9"/>
    <n v="0.5"/>
    <n v="5"/>
    <s v="Drive Alone"/>
    <s v="Walk"/>
    <m/>
    <n v="5"/>
    <m/>
    <m/>
    <m/>
    <n v="21.375"/>
  </r>
  <r>
    <n v="328"/>
    <x v="1"/>
    <s v="Yes"/>
    <m/>
    <m/>
    <m/>
    <m/>
    <m/>
    <m/>
    <m/>
    <m/>
    <s v="Yes"/>
    <n v="20"/>
    <n v="0"/>
  </r>
  <r>
    <n v="329"/>
    <x v="1"/>
    <s v="Yes"/>
    <m/>
    <m/>
    <m/>
    <m/>
    <m/>
    <m/>
    <m/>
    <m/>
    <s v="Yes"/>
    <s v="50-75"/>
    <n v="0"/>
  </r>
  <r>
    <n v="330"/>
    <x v="1"/>
    <s v="No"/>
    <n v="12"/>
    <n v="0.5"/>
    <n v="5"/>
    <s v="Walk"/>
    <s v="Drive Alone"/>
    <m/>
    <n v="5"/>
    <m/>
    <m/>
    <m/>
    <n v="1.5"/>
  </r>
  <r>
    <n v="331"/>
    <x v="2"/>
    <s v="No"/>
    <n v="12"/>
    <n v="5"/>
    <n v="5"/>
    <s v="Drive with Others"/>
    <s v="Drive Alone"/>
    <m/>
    <n v="5"/>
    <n v="3"/>
    <m/>
    <m/>
    <n v="110"/>
  </r>
  <r>
    <n v="332"/>
    <x v="1"/>
    <s v="Yes"/>
    <m/>
    <m/>
    <m/>
    <m/>
    <m/>
    <m/>
    <m/>
    <m/>
    <s v="Yes"/>
    <n v="200"/>
    <n v="0"/>
  </r>
  <r>
    <n v="333"/>
    <x v="1"/>
    <s v="No"/>
    <n v="12"/>
    <n v="1"/>
    <n v="6"/>
    <s v="Walk"/>
    <s v="Drive with Others"/>
    <m/>
    <n v="15"/>
    <n v="2"/>
    <m/>
    <m/>
    <n v="5.3999999999999995"/>
  </r>
  <r>
    <n v="334"/>
    <x v="1"/>
    <s v="Yes"/>
    <m/>
    <m/>
    <m/>
    <m/>
    <m/>
    <m/>
    <m/>
    <m/>
    <s v="No"/>
    <m/>
    <n v="0"/>
  </r>
  <r>
    <n v="335"/>
    <x v="1"/>
    <s v="No"/>
    <n v="9"/>
    <n v="14"/>
    <n v="5"/>
    <s v="Drive Alone"/>
    <s v="Drive with Others"/>
    <m/>
    <n v="5"/>
    <n v="2"/>
    <m/>
    <m/>
    <n v="614.25"/>
  </r>
  <r>
    <n v="336"/>
    <x v="2"/>
    <s v="No"/>
    <n v="11"/>
    <n v="3"/>
    <n v="5"/>
    <s v="Bicycle"/>
    <s v="Drive Alone"/>
    <m/>
    <n v="45"/>
    <m/>
    <m/>
    <m/>
    <n v="74.25"/>
  </r>
  <r>
    <n v="337"/>
    <x v="1"/>
    <s v="Yes"/>
    <m/>
    <m/>
    <m/>
    <m/>
    <m/>
    <m/>
    <m/>
    <m/>
    <s v="Yes"/>
    <s v="Around 300 just to go home and back"/>
    <n v="0"/>
  </r>
  <r>
    <n v="338"/>
    <x v="1"/>
    <s v="No"/>
    <n v="11"/>
    <n v="0.5"/>
    <n v="7"/>
    <s v="Walk"/>
    <s v="Bicycle"/>
    <m/>
    <n v="5"/>
    <m/>
    <m/>
    <m/>
    <n v="0"/>
  </r>
  <r>
    <n v="339"/>
    <x v="1"/>
    <s v="Yes"/>
    <m/>
    <m/>
    <m/>
    <m/>
    <m/>
    <m/>
    <m/>
    <m/>
    <s v="Yes"/>
    <n v="300"/>
    <n v="0"/>
  </r>
  <r>
    <n v="340"/>
    <x v="0"/>
    <s v="No"/>
    <n v="12"/>
    <n v="6.5"/>
    <n v="5"/>
    <s v="Drive Alone"/>
    <s v="Bicycle"/>
    <m/>
    <n v="5"/>
    <m/>
    <m/>
    <m/>
    <n v="370.5"/>
  </r>
  <r>
    <n v="341"/>
    <x v="2"/>
    <s v="No"/>
    <n v="12"/>
    <n v="2"/>
    <n v="6"/>
    <s v="Drive Alone"/>
    <m/>
    <m/>
    <m/>
    <m/>
    <m/>
    <m/>
    <n v="144"/>
  </r>
  <r>
    <n v="342"/>
    <x v="0"/>
    <s v="No"/>
    <n v="12"/>
    <n v="6.2"/>
    <n v="5"/>
    <s v="Drive Alone"/>
    <m/>
    <m/>
    <m/>
    <m/>
    <m/>
    <m/>
    <n v="372"/>
  </r>
  <r>
    <n v="343"/>
    <x v="1"/>
    <s v="No"/>
    <n v="7"/>
    <n v="3"/>
    <n v="6"/>
    <s v="Drive Alone"/>
    <s v="Drive with Others"/>
    <m/>
    <n v="5"/>
    <n v="2"/>
    <m/>
    <m/>
    <n v="122.85"/>
  </r>
  <r>
    <n v="344"/>
    <x v="1"/>
    <s v="Yes"/>
    <m/>
    <m/>
    <m/>
    <m/>
    <m/>
    <m/>
    <m/>
    <m/>
    <s v="Yes"/>
    <n v="120"/>
    <n v="0"/>
  </r>
  <r>
    <n v="345"/>
    <x v="1"/>
    <s v="No"/>
    <n v="10"/>
    <n v="7.4"/>
    <n v="2"/>
    <s v="Drive Alone"/>
    <m/>
    <m/>
    <m/>
    <m/>
    <m/>
    <m/>
    <n v="148"/>
  </r>
  <r>
    <n v="346"/>
    <x v="1"/>
    <s v="Yes"/>
    <m/>
    <m/>
    <m/>
    <m/>
    <m/>
    <m/>
    <m/>
    <m/>
    <s v="Yes"/>
    <s v="15-20"/>
    <n v="0"/>
  </r>
  <r>
    <n v="347"/>
    <x v="1"/>
    <s v="Yes"/>
    <m/>
    <m/>
    <m/>
    <m/>
    <m/>
    <m/>
    <m/>
    <m/>
    <s v="Yes"/>
    <n v="50"/>
    <n v="0"/>
  </r>
  <r>
    <n v="348"/>
    <x v="1"/>
    <s v="Yes"/>
    <m/>
    <m/>
    <m/>
    <m/>
    <m/>
    <m/>
    <m/>
    <m/>
    <s v="No"/>
    <m/>
    <n v="0"/>
  </r>
  <r>
    <n v="349"/>
    <x v="1"/>
    <s v="No"/>
    <n v="9"/>
    <n v="1"/>
    <n v="6"/>
    <s v="Walk"/>
    <s v="Bicycle"/>
    <m/>
    <n v="25"/>
    <m/>
    <m/>
    <m/>
    <n v="0"/>
  </r>
  <r>
    <n v="350"/>
    <x v="1"/>
    <s v="Yes"/>
    <m/>
    <m/>
    <m/>
    <m/>
    <m/>
    <m/>
    <m/>
    <m/>
    <s v="Yes"/>
    <n v="100"/>
    <n v="0"/>
  </r>
  <r>
    <n v="351"/>
    <x v="1"/>
    <s v="Yes"/>
    <m/>
    <m/>
    <m/>
    <m/>
    <m/>
    <m/>
    <m/>
    <m/>
    <s v="Yes"/>
    <n v="25"/>
    <n v="0"/>
  </r>
  <r>
    <n v="352"/>
    <x v="2"/>
    <s v="No"/>
    <n v="9"/>
    <n v="8"/>
    <n v="6"/>
    <s v="Drive Alone"/>
    <m/>
    <m/>
    <m/>
    <m/>
    <m/>
    <m/>
    <n v="432"/>
  </r>
  <r>
    <n v="353"/>
    <x v="1"/>
    <s v="Yes"/>
    <m/>
    <m/>
    <m/>
    <m/>
    <m/>
    <m/>
    <m/>
    <m/>
    <s v="Yes"/>
    <n v="50"/>
    <n v="0"/>
  </r>
  <r>
    <n v="354"/>
    <x v="2"/>
    <s v="Yes"/>
    <m/>
    <m/>
    <m/>
    <m/>
    <m/>
    <m/>
    <m/>
    <m/>
    <s v="Yes"/>
    <n v="30"/>
    <n v="0"/>
  </r>
  <r>
    <n v="355"/>
    <x v="0"/>
    <s v="No"/>
    <n v="12"/>
    <n v="6"/>
    <n v="5"/>
    <s v="Drive Alone"/>
    <m/>
    <m/>
    <m/>
    <m/>
    <m/>
    <m/>
    <n v="360"/>
  </r>
  <r>
    <n v="356"/>
    <x v="0"/>
    <s v="No"/>
    <n v="12"/>
    <n v="0.66"/>
    <n v="5"/>
    <s v="Walk"/>
    <m/>
    <m/>
    <m/>
    <m/>
    <m/>
    <m/>
    <n v="0"/>
  </r>
  <r>
    <n v="357"/>
    <x v="1"/>
    <s v="No"/>
    <n v="5"/>
    <n v="6"/>
    <n v="6"/>
    <s v="Bicycle"/>
    <s v="Drive Alone"/>
    <m/>
    <n v="5"/>
    <m/>
    <m/>
    <m/>
    <n v="9"/>
  </r>
  <r>
    <n v="358"/>
    <x v="2"/>
    <s v="No"/>
    <n v="10"/>
    <n v="8"/>
    <n v="5"/>
    <s v="Drive Alone"/>
    <m/>
    <m/>
    <m/>
    <m/>
    <m/>
    <m/>
    <n v="400"/>
  </r>
  <r>
    <n v="359"/>
    <x v="1"/>
    <s v="Yes"/>
    <m/>
    <m/>
    <m/>
    <m/>
    <m/>
    <m/>
    <m/>
    <m/>
    <s v="Yes"/>
    <n v="300"/>
    <n v="0"/>
  </r>
  <r>
    <n v="360"/>
    <x v="0"/>
    <s v="No"/>
    <n v="12"/>
    <n v="14"/>
    <n v="5"/>
    <s v="Drive Alone"/>
    <s v="Drive with Others"/>
    <m/>
    <n v="5"/>
    <n v="2"/>
    <m/>
    <m/>
    <n v="819"/>
  </r>
  <r>
    <n v="361"/>
    <x v="1"/>
    <s v="Yes"/>
    <m/>
    <m/>
    <m/>
    <m/>
    <m/>
    <m/>
    <m/>
    <m/>
    <s v="No"/>
    <m/>
    <n v="0"/>
  </r>
  <r>
    <n v="362"/>
    <x v="0"/>
    <s v="No"/>
    <n v="12"/>
    <n v="10"/>
    <n v="6"/>
    <s v="Drive Alone"/>
    <s v="Bicycle"/>
    <m/>
    <n v="15"/>
    <m/>
    <m/>
    <m/>
    <n v="612"/>
  </r>
  <r>
    <n v="363"/>
    <x v="1"/>
    <s v="No"/>
    <n v="9"/>
    <n v="15"/>
    <n v="4"/>
    <s v="Drive Alone"/>
    <s v="Drive with Others"/>
    <m/>
    <n v="5"/>
    <n v="2"/>
    <m/>
    <m/>
    <n v="526.5"/>
  </r>
  <r>
    <n v="364"/>
    <x v="0"/>
    <s v="No"/>
    <n v="12"/>
    <n v="1"/>
    <n v="5"/>
    <s v="Drive Alone"/>
    <s v="Bicycle"/>
    <m/>
    <n v="15"/>
    <m/>
    <m/>
    <m/>
    <n v="51"/>
  </r>
  <r>
    <n v="365"/>
    <x v="1"/>
    <s v="Yes"/>
    <m/>
    <m/>
    <m/>
    <m/>
    <m/>
    <m/>
    <m/>
    <m/>
    <s v="No"/>
    <m/>
    <n v="0"/>
  </r>
  <r>
    <n v="366"/>
    <x v="1"/>
    <s v="No"/>
    <n v="10"/>
    <n v="6"/>
    <n v="5"/>
    <s v="Drive Alone"/>
    <s v="Drive Alone"/>
    <m/>
    <n v="5"/>
    <m/>
    <m/>
    <m/>
    <n v="300"/>
  </r>
  <r>
    <n v="367"/>
    <x v="0"/>
    <s v="No"/>
    <n v="12"/>
    <n v="4"/>
    <n v="4"/>
    <s v="Drive Alone"/>
    <m/>
    <m/>
    <m/>
    <m/>
    <m/>
    <m/>
    <n v="192"/>
  </r>
  <r>
    <n v="368"/>
    <x v="2"/>
    <s v="No"/>
    <n v="12"/>
    <n v="10"/>
    <n v="6"/>
    <s v="Drive Alone"/>
    <s v="Public Transportation"/>
    <m/>
    <n v="5"/>
    <m/>
    <m/>
    <m/>
    <n v="684"/>
  </r>
  <r>
    <n v="369"/>
    <x v="1"/>
    <s v="No"/>
    <n v="8"/>
    <n v="1"/>
    <n v="7"/>
    <s v="Walk"/>
    <s v="Drive Alone"/>
    <m/>
    <n v="15"/>
    <m/>
    <m/>
    <m/>
    <n v="8.4"/>
  </r>
  <r>
    <n v="370"/>
    <x v="1"/>
    <s v="No"/>
    <n v="12"/>
    <n v="152"/>
    <n v="5"/>
    <s v="Drive Alone"/>
    <m/>
    <m/>
    <m/>
    <m/>
    <m/>
    <m/>
    <n v="9120"/>
  </r>
  <r>
    <n v="371"/>
    <x v="1"/>
    <s v="Yes"/>
    <m/>
    <m/>
    <m/>
    <m/>
    <m/>
    <m/>
    <m/>
    <m/>
    <s v="No"/>
    <m/>
    <n v="0"/>
  </r>
  <r>
    <n v="372"/>
    <x v="1"/>
    <s v="Yes"/>
    <m/>
    <m/>
    <m/>
    <m/>
    <m/>
    <m/>
    <m/>
    <m/>
    <s v="Yes"/>
    <n v="100"/>
    <n v="0"/>
  </r>
  <r>
    <n v="373"/>
    <x v="1"/>
    <s v="Yes"/>
    <m/>
    <m/>
    <m/>
    <m/>
    <m/>
    <m/>
    <m/>
    <m/>
    <s v="No"/>
    <m/>
    <n v="0"/>
  </r>
  <r>
    <n v="374"/>
    <x v="1"/>
    <s v="No"/>
    <n v="9"/>
    <n v="15"/>
    <n v="7"/>
    <s v="Drive with Others"/>
    <s v="Public Transportation"/>
    <m/>
    <n v="5"/>
    <n v="3"/>
    <m/>
    <m/>
    <n v="299.25"/>
  </r>
  <r>
    <n v="375"/>
    <x v="1"/>
    <s v="Yes"/>
    <m/>
    <m/>
    <m/>
    <m/>
    <m/>
    <m/>
    <m/>
    <m/>
    <s v="No"/>
    <m/>
    <n v="0"/>
  </r>
  <r>
    <n v="376"/>
    <x v="0"/>
    <s v="No"/>
    <n v="9"/>
    <n v="12.5"/>
    <n v="5"/>
    <s v="Drive Alone"/>
    <m/>
    <m/>
    <m/>
    <m/>
    <m/>
    <m/>
    <n v="562.5"/>
  </r>
  <r>
    <n v="377"/>
    <x v="1"/>
    <s v="No"/>
    <n v="12"/>
    <n v="4"/>
    <n v="6"/>
    <s v="Drive Alone"/>
    <s v="Drive with Others"/>
    <m/>
    <n v="5"/>
    <n v="2"/>
    <m/>
    <m/>
    <n v="280.79999999999995"/>
  </r>
  <r>
    <n v="378"/>
    <x v="1"/>
    <s v="Yes"/>
    <m/>
    <m/>
    <m/>
    <m/>
    <m/>
    <m/>
    <m/>
    <m/>
    <s v="Yes"/>
    <n v="200"/>
    <n v="0"/>
  </r>
  <r>
    <n v="379"/>
    <x v="0"/>
    <s v="No"/>
    <n v="12"/>
    <n v="40"/>
    <n v="5"/>
    <s v="Drive Alone"/>
    <s v="Drive with Others"/>
    <m/>
    <n v="5"/>
    <n v="2"/>
    <m/>
    <m/>
    <n v="2340"/>
  </r>
  <r>
    <n v="380"/>
    <x v="0"/>
    <s v="No"/>
    <n v="12"/>
    <n v="6"/>
    <n v="5"/>
    <s v="Drive Alone"/>
    <m/>
    <m/>
    <m/>
    <m/>
    <m/>
    <m/>
    <n v="360"/>
  </r>
  <r>
    <n v="381"/>
    <x v="1"/>
    <s v="No"/>
    <n v="9"/>
    <n v="0.1"/>
    <n v="5"/>
    <s v="Bicycle"/>
    <s v="Drive Alone"/>
    <m/>
    <n v="5"/>
    <m/>
    <m/>
    <m/>
    <n v="0.22500000000000001"/>
  </r>
  <r>
    <n v="382"/>
    <x v="0"/>
    <s v="No"/>
    <n v="12"/>
    <n v="86"/>
    <n v="5"/>
    <s v="Drive with Others"/>
    <s v="Drive Alone"/>
    <m/>
    <n v="5"/>
    <n v="2"/>
    <m/>
    <m/>
    <n v="2709"/>
  </r>
  <r>
    <n v="383"/>
    <x v="1"/>
    <s v="No"/>
    <n v="10"/>
    <n v="0.5"/>
    <n v="7"/>
    <s v="Walk"/>
    <s v="Drive Alone"/>
    <m/>
    <n v="25"/>
    <m/>
    <m/>
    <m/>
    <n v="8.75"/>
  </r>
  <r>
    <n v="384"/>
    <x v="0"/>
    <s v="No"/>
    <n v="9"/>
    <n v="4"/>
    <n v="6"/>
    <s v="Drive Alone"/>
    <s v="Public Transportation"/>
    <m/>
    <n v="25"/>
    <m/>
    <m/>
    <m/>
    <n v="162"/>
  </r>
  <r>
    <n v="385"/>
    <x v="1"/>
    <s v="Yes"/>
    <m/>
    <m/>
    <m/>
    <m/>
    <m/>
    <m/>
    <m/>
    <m/>
    <s v="Yes"/>
    <n v="120"/>
    <n v="0"/>
  </r>
  <r>
    <n v="386"/>
    <x v="1"/>
    <s v="No"/>
    <n v="8"/>
    <n v="15"/>
    <n v="5"/>
    <s v="Drive Alone"/>
    <m/>
    <m/>
    <m/>
    <m/>
    <m/>
    <m/>
    <n v="600"/>
  </r>
  <r>
    <n v="387"/>
    <x v="1"/>
    <s v="Yes"/>
    <m/>
    <m/>
    <m/>
    <m/>
    <m/>
    <m/>
    <m/>
    <m/>
    <s v="Yes"/>
    <n v="500"/>
    <n v="0"/>
  </r>
  <r>
    <n v="388"/>
    <x v="1"/>
    <s v="No"/>
    <n v="12"/>
    <n v="5"/>
    <n v="5"/>
    <s v="Drive Alone"/>
    <s v="Drive with Others"/>
    <m/>
    <n v="5"/>
    <n v="2"/>
    <m/>
    <m/>
    <n v="292.5"/>
  </r>
  <r>
    <n v="389"/>
    <x v="1"/>
    <s v="Yes"/>
    <m/>
    <m/>
    <m/>
    <m/>
    <m/>
    <m/>
    <m/>
    <m/>
    <s v="No"/>
    <m/>
    <n v="0"/>
  </r>
  <r>
    <n v="390"/>
    <x v="1"/>
    <s v="Yes"/>
    <m/>
    <m/>
    <m/>
    <m/>
    <m/>
    <m/>
    <m/>
    <m/>
    <s v="Yes"/>
    <n v="500"/>
    <n v="0"/>
  </r>
  <r>
    <n v="391"/>
    <x v="0"/>
    <s v="No"/>
    <n v="12"/>
    <n v="12"/>
    <n v="5"/>
    <s v="Drive Alone"/>
    <s v="Drive with Others"/>
    <m/>
    <n v="5"/>
    <n v="2"/>
    <m/>
    <m/>
    <n v="702"/>
  </r>
  <r>
    <n v="392"/>
    <x v="2"/>
    <s v="No"/>
    <n v="12"/>
    <n v="3"/>
    <n v="6"/>
    <s v="Bicycle"/>
    <s v="Drive Alone"/>
    <m/>
    <n v="45"/>
    <m/>
    <m/>
    <m/>
    <n v="97.2"/>
  </r>
  <r>
    <n v="393"/>
    <x v="1"/>
    <s v="Yes"/>
    <m/>
    <m/>
    <m/>
    <m/>
    <m/>
    <m/>
    <m/>
    <m/>
    <s v="No"/>
    <m/>
    <n v="0"/>
  </r>
  <r>
    <n v="394"/>
    <x v="1"/>
    <s v="Yes"/>
    <m/>
    <m/>
    <m/>
    <m/>
    <m/>
    <m/>
    <m/>
    <m/>
    <s v="Yes"/>
    <s v="about 300 miles - visiting home "/>
    <n v="0"/>
  </r>
  <r>
    <n v="395"/>
    <x v="0"/>
    <s v="No"/>
    <n v="12"/>
    <n v="7"/>
    <n v="5"/>
    <s v="Drive Alone"/>
    <s v="Drive Alone"/>
    <m/>
    <n v="5"/>
    <m/>
    <m/>
    <m/>
    <n v="420"/>
  </r>
  <r>
    <n v="396"/>
    <x v="1"/>
    <s v="Yes"/>
    <m/>
    <m/>
    <m/>
    <m/>
    <m/>
    <m/>
    <m/>
    <m/>
    <s v="Yes"/>
    <s v="Usually between 25-50"/>
    <n v="0"/>
  </r>
  <r>
    <n v="397"/>
    <x v="2"/>
    <s v="No"/>
    <n v="10"/>
    <n v="2"/>
    <n v="5"/>
    <s v="Bicycle"/>
    <m/>
    <m/>
    <m/>
    <m/>
    <m/>
    <m/>
    <n v="0"/>
  </r>
  <r>
    <n v="398"/>
    <x v="1"/>
    <s v="No"/>
    <n v="8"/>
    <n v="1"/>
    <n v="5"/>
    <s v="Walk"/>
    <s v="Drive with Others"/>
    <m/>
    <n v="5"/>
    <n v="3"/>
    <m/>
    <m/>
    <n v="0.66666666666666663"/>
  </r>
  <r>
    <n v="399"/>
    <x v="1"/>
    <s v="Yes"/>
    <m/>
    <m/>
    <m/>
    <m/>
    <m/>
    <m/>
    <m/>
    <m/>
    <s v="Yes"/>
    <n v="130"/>
    <n v="0"/>
  </r>
  <r>
    <n v="400"/>
    <x v="1"/>
    <s v="No"/>
    <n v="8"/>
    <n v="7"/>
    <n v="7"/>
    <s v="Drive Alone"/>
    <s v="Walk"/>
    <m/>
    <n v="5"/>
    <m/>
    <m/>
    <m/>
    <n v="372.4"/>
  </r>
  <r>
    <n v="401"/>
    <x v="1"/>
    <s v="No"/>
    <n v="10"/>
    <n v="3"/>
    <n v="3"/>
    <s v="Drive Alone"/>
    <s v="Public Transportation"/>
    <m/>
    <n v="5"/>
    <m/>
    <m/>
    <m/>
    <n v="85.5"/>
  </r>
  <r>
    <n v="402"/>
    <x v="0"/>
    <s v="No"/>
    <n v="12"/>
    <n v="3"/>
    <n v="5"/>
    <s v="Walk"/>
    <s v="Drive Alone"/>
    <m/>
    <n v="5"/>
    <m/>
    <m/>
    <m/>
    <n v="9"/>
  </r>
  <r>
    <n v="403"/>
    <x v="0"/>
    <s v="No"/>
    <n v="12"/>
    <n v="4"/>
    <n v="5"/>
    <s v="Drive Alone"/>
    <s v="Bicycle"/>
    <m/>
    <n v="5"/>
    <m/>
    <m/>
    <m/>
    <n v="228"/>
  </r>
  <r>
    <n v="404"/>
    <x v="1"/>
    <s v="Yes"/>
    <m/>
    <m/>
    <m/>
    <m/>
    <m/>
    <m/>
    <m/>
    <m/>
    <s v="No"/>
    <m/>
    <n v="0"/>
  </r>
  <r>
    <n v="405"/>
    <x v="1"/>
    <s v="Yes"/>
    <m/>
    <m/>
    <m/>
    <m/>
    <m/>
    <m/>
    <m/>
    <m/>
    <s v="Yes"/>
    <n v="500"/>
    <n v="0"/>
  </r>
  <r>
    <n v="406"/>
    <x v="1"/>
    <s v="No"/>
    <n v="9"/>
    <n v="6.2"/>
    <n v="6"/>
    <s v="Drive Alone"/>
    <m/>
    <m/>
    <m/>
    <m/>
    <m/>
    <m/>
    <n v="334.8"/>
  </r>
  <r>
    <n v="407"/>
    <x v="1"/>
    <s v="No"/>
    <n v="9"/>
    <n v="0.5"/>
    <n v="7"/>
    <s v="Bicycle"/>
    <s v="Walk"/>
    <m/>
    <n v="45"/>
    <m/>
    <m/>
    <m/>
    <n v="0"/>
  </r>
  <r>
    <n v="408"/>
    <x v="1"/>
    <s v="Yes"/>
    <m/>
    <m/>
    <m/>
    <m/>
    <m/>
    <m/>
    <m/>
    <m/>
    <s v="No"/>
    <m/>
    <n v="0"/>
  </r>
  <r>
    <n v="409"/>
    <x v="1"/>
    <s v="Yes"/>
    <m/>
    <m/>
    <m/>
    <m/>
    <m/>
    <m/>
    <m/>
    <m/>
    <s v="Yes"/>
    <s v="300ish"/>
    <n v="0"/>
  </r>
  <r>
    <n v="410"/>
    <x v="1"/>
    <s v="No"/>
    <n v="9"/>
    <n v="1"/>
    <n v="7"/>
    <s v="Walk"/>
    <s v="Bicycle"/>
    <m/>
    <n v="15"/>
    <m/>
    <m/>
    <m/>
    <n v="0"/>
  </r>
  <r>
    <n v="411"/>
    <x v="1"/>
    <s v="Yes"/>
    <m/>
    <m/>
    <m/>
    <m/>
    <m/>
    <m/>
    <m/>
    <m/>
    <s v="Yes"/>
    <n v="1000"/>
    <n v="0"/>
  </r>
  <r>
    <n v="412"/>
    <x v="1"/>
    <s v="No"/>
    <n v="9"/>
    <n v="10"/>
    <n v="7"/>
    <s v="Drive Alone"/>
    <s v="Bicycle"/>
    <m/>
    <n v="25"/>
    <m/>
    <m/>
    <m/>
    <n v="472.5"/>
  </r>
  <r>
    <n v="413"/>
    <x v="1"/>
    <s v="Yes"/>
    <m/>
    <m/>
    <m/>
    <m/>
    <m/>
    <m/>
    <m/>
    <m/>
    <s v="Yes"/>
    <n v="300"/>
    <n v="0"/>
  </r>
  <r>
    <n v="414"/>
    <x v="1"/>
    <s v="No"/>
    <n v="9"/>
    <n v="9"/>
    <n v="5"/>
    <s v="Drive Alone"/>
    <m/>
    <m/>
    <m/>
    <m/>
    <m/>
    <m/>
    <n v="405"/>
  </r>
  <r>
    <n v="415"/>
    <x v="2"/>
    <s v="No"/>
    <n v="8"/>
    <n v="20"/>
    <n v="5"/>
    <s v="Drive Alone"/>
    <m/>
    <m/>
    <m/>
    <m/>
    <m/>
    <m/>
    <n v="800"/>
  </r>
  <r>
    <n v="416"/>
    <x v="2"/>
    <s v="No"/>
    <n v="12"/>
    <n v="1.5"/>
    <n v="7"/>
    <s v="Drive Alone"/>
    <s v="Bicycle"/>
    <m/>
    <n v="15"/>
    <m/>
    <m/>
    <m/>
    <n v="107.1"/>
  </r>
  <r>
    <n v="417"/>
    <x v="1"/>
    <s v="Yes"/>
    <m/>
    <m/>
    <m/>
    <m/>
    <m/>
    <m/>
    <m/>
    <m/>
    <s v="No"/>
    <m/>
    <n v="0"/>
  </r>
  <r>
    <n v="418"/>
    <x v="1"/>
    <s v="Yes"/>
    <m/>
    <m/>
    <m/>
    <m/>
    <m/>
    <m/>
    <m/>
    <m/>
    <s v="No"/>
    <m/>
    <n v="0"/>
  </r>
  <r>
    <n v="419"/>
    <x v="1"/>
    <s v="Yes"/>
    <m/>
    <m/>
    <m/>
    <m/>
    <m/>
    <m/>
    <m/>
    <m/>
    <s v="Yes"/>
    <s v="80-100 miles"/>
    <n v="0"/>
  </r>
  <r>
    <n v="420"/>
    <x v="1"/>
    <s v="No"/>
    <n v="9"/>
    <n v="0.2"/>
    <n v="6"/>
    <s v="Walk"/>
    <s v="Drive with Others"/>
    <m/>
    <n v="5"/>
    <n v="2"/>
    <m/>
    <m/>
    <n v="0.27"/>
  </r>
  <r>
    <n v="421"/>
    <x v="1"/>
    <s v="Yes"/>
    <m/>
    <m/>
    <m/>
    <m/>
    <m/>
    <m/>
    <m/>
    <m/>
    <s v="No"/>
    <m/>
    <n v="0"/>
  </r>
  <r>
    <n v="422"/>
    <x v="1"/>
    <s v="No"/>
    <n v="9"/>
    <n v="1.5"/>
    <n v="3"/>
    <s v="Drive with Others"/>
    <s v="Drive Alone"/>
    <m/>
    <n v="45"/>
    <n v="2"/>
    <m/>
    <m/>
    <n v="29.362500000000004"/>
  </r>
  <r>
    <n v="423"/>
    <x v="1"/>
    <s v="Yes"/>
    <m/>
    <m/>
    <m/>
    <m/>
    <m/>
    <m/>
    <m/>
    <m/>
    <s v="No"/>
    <m/>
    <n v="0"/>
  </r>
  <r>
    <n v="424"/>
    <x v="1"/>
    <s v="Yes"/>
    <m/>
    <m/>
    <m/>
    <m/>
    <m/>
    <m/>
    <m/>
    <m/>
    <s v="No"/>
    <m/>
    <n v="0"/>
  </r>
  <r>
    <n v="425"/>
    <x v="1"/>
    <s v="Yes"/>
    <m/>
    <m/>
    <m/>
    <m/>
    <m/>
    <m/>
    <m/>
    <m/>
    <s v="No"/>
    <m/>
    <n v="0"/>
  </r>
  <r>
    <n v="426"/>
    <x v="2"/>
    <s v="No"/>
    <n v="9"/>
    <n v="10"/>
    <n v="5"/>
    <s v="Drive Alone"/>
    <m/>
    <m/>
    <m/>
    <m/>
    <m/>
    <m/>
    <n v="450"/>
  </r>
  <r>
    <n v="427"/>
    <x v="1"/>
    <s v="No"/>
    <n v="8"/>
    <n v="12"/>
    <n v="5"/>
    <s v="Drive Alone"/>
    <s v="Drive Alone"/>
    <m/>
    <n v="5"/>
    <m/>
    <m/>
    <m/>
    <n v="480"/>
  </r>
  <r>
    <n v="428"/>
    <x v="1"/>
    <s v="No"/>
    <n v="8"/>
    <n v="7"/>
    <n v="3"/>
    <s v="Drive Alone"/>
    <s v="Drive with Others"/>
    <m/>
    <n v="5"/>
    <n v="2"/>
    <m/>
    <m/>
    <n v="163.79999999999998"/>
  </r>
  <r>
    <n v="429"/>
    <x v="1"/>
    <s v="Yes"/>
    <m/>
    <m/>
    <m/>
    <m/>
    <m/>
    <m/>
    <m/>
    <m/>
    <s v="Yes"/>
    <s v="depends on if I go home, if not maybe 20?"/>
    <n v="0"/>
  </r>
  <r>
    <n v="430"/>
    <x v="0"/>
    <s v="No"/>
    <n v="12"/>
    <n v="6"/>
    <n v="5"/>
    <s v="Drive Alone"/>
    <s v="Drive Alone"/>
    <m/>
    <n v="5"/>
    <m/>
    <m/>
    <m/>
    <n v="360"/>
  </r>
  <r>
    <n v="431"/>
    <x v="2"/>
    <s v="No"/>
    <n v="12"/>
    <n v="0.5"/>
    <n v="7"/>
    <s v="Walk"/>
    <m/>
    <m/>
    <m/>
    <m/>
    <m/>
    <m/>
    <n v="0"/>
  </r>
  <r>
    <n v="432"/>
    <x v="0"/>
    <s v="No"/>
    <n v="12"/>
    <n v="25"/>
    <n v="5"/>
    <s v="Drive Alone"/>
    <m/>
    <m/>
    <m/>
    <m/>
    <m/>
    <m/>
    <n v="1500"/>
  </r>
  <r>
    <n v="433"/>
    <x v="2"/>
    <s v="No"/>
    <n v="12"/>
    <n v="24"/>
    <n v="5"/>
    <s v="Drive Alone"/>
    <m/>
    <m/>
    <m/>
    <m/>
    <m/>
    <m/>
    <n v="1440"/>
  </r>
  <r>
    <n v="434"/>
    <x v="0"/>
    <s v="No"/>
    <n v="12"/>
    <n v="8.1999999999999993"/>
    <n v="5"/>
    <s v="Drive Alone"/>
    <s v="Bicycle"/>
    <m/>
    <n v="45"/>
    <m/>
    <m/>
    <m/>
    <n v="270.59999999999997"/>
  </r>
  <r>
    <n v="435"/>
    <x v="1"/>
    <s v="No"/>
    <n v="8"/>
    <n v="1"/>
    <n v="4"/>
    <s v="Walk"/>
    <s v="Bicycle"/>
    <m/>
    <n v="25"/>
    <m/>
    <m/>
    <m/>
    <n v="0"/>
  </r>
  <r>
    <n v="436"/>
    <x v="2"/>
    <s v="No"/>
    <n v="8"/>
    <n v="3"/>
    <n v="5"/>
    <s v="Drive Alone"/>
    <s v="Bicycle"/>
    <m/>
    <n v="5"/>
    <m/>
    <m/>
    <m/>
    <n v="114"/>
  </r>
  <r>
    <n v="437"/>
    <x v="0"/>
    <s v="No"/>
    <n v="12"/>
    <n v="6"/>
    <n v="5"/>
    <s v="Drive Alone"/>
    <m/>
    <m/>
    <m/>
    <m/>
    <m/>
    <m/>
    <n v="360"/>
  </r>
  <r>
    <n v="438"/>
    <x v="2"/>
    <s v="No"/>
    <n v="12"/>
    <n v="4.5"/>
    <n v="6"/>
    <s v="Public Transportation"/>
    <s v="Walk"/>
    <m/>
    <n v="25"/>
    <m/>
    <m/>
    <m/>
    <n v="0"/>
  </r>
  <r>
    <n v="439"/>
    <x v="2"/>
    <s v="No"/>
    <n v="9"/>
    <n v="80"/>
    <n v="5"/>
    <s v="Drive with Others"/>
    <s v="Drive Alone"/>
    <m/>
    <n v="5"/>
    <n v="2"/>
    <m/>
    <m/>
    <n v="1890"/>
  </r>
  <r>
    <n v="440"/>
    <x v="1"/>
    <s v="Yes"/>
    <m/>
    <m/>
    <m/>
    <m/>
    <m/>
    <m/>
    <m/>
    <m/>
    <s v="Yes"/>
    <s v="around 400? Driving to go home is my main source of miles"/>
    <n v="0"/>
  </r>
  <r>
    <n v="441"/>
    <x v="0"/>
    <s v="Yes"/>
    <m/>
    <m/>
    <m/>
    <m/>
    <m/>
    <m/>
    <m/>
    <m/>
    <s v="Yes"/>
    <s v="60-100, depending on the month if we're not leaving town. "/>
    <n v="0"/>
  </r>
  <r>
    <n v="442"/>
    <x v="2"/>
    <s v="No"/>
    <n v="12"/>
    <n v="5"/>
    <n v="5"/>
    <s v="Drive Alone"/>
    <s v="Drive Alone"/>
    <m/>
    <n v="5"/>
    <m/>
    <m/>
    <m/>
    <n v="300"/>
  </r>
  <r>
    <n v="443"/>
    <x v="1"/>
    <s v="No"/>
    <n v="8"/>
    <n v="4"/>
    <n v="4"/>
    <s v="Drive Alone"/>
    <s v="Drive with Others"/>
    <m/>
    <n v="35"/>
    <n v="2"/>
    <m/>
    <m/>
    <n v="105.6"/>
  </r>
  <r>
    <n v="444"/>
    <x v="1"/>
    <s v="Yes"/>
    <m/>
    <m/>
    <m/>
    <m/>
    <m/>
    <m/>
    <m/>
    <m/>
    <s v="Yes"/>
    <s v="300 miles"/>
    <n v="0"/>
  </r>
  <r>
    <n v="445"/>
    <x v="0"/>
    <s v="No"/>
    <n v="9"/>
    <n v="4"/>
    <n v="5"/>
    <s v="Drive Alone"/>
    <s v="Drive Alone"/>
    <m/>
    <n v="45"/>
    <m/>
    <m/>
    <m/>
    <n v="180"/>
  </r>
  <r>
    <n v="446"/>
    <x v="1"/>
    <s v="Yes"/>
    <m/>
    <m/>
    <m/>
    <m/>
    <m/>
    <m/>
    <m/>
    <m/>
    <s v="No"/>
    <m/>
    <n v="0"/>
  </r>
  <r>
    <n v="447"/>
    <x v="1"/>
    <s v="Yes"/>
    <m/>
    <m/>
    <m/>
    <m/>
    <m/>
    <m/>
    <m/>
    <m/>
    <s v="Yes"/>
    <n v="350"/>
    <n v="0"/>
  </r>
  <r>
    <n v="448"/>
    <x v="1"/>
    <s v="No"/>
    <n v="8"/>
    <n v="1"/>
    <n v="5"/>
    <s v="Walk"/>
    <m/>
    <m/>
    <m/>
    <m/>
    <m/>
    <m/>
    <n v="0"/>
  </r>
  <r>
    <n v="449"/>
    <x v="1"/>
    <s v="Yes"/>
    <m/>
    <m/>
    <m/>
    <m/>
    <m/>
    <m/>
    <m/>
    <m/>
    <s v="No"/>
    <m/>
    <n v="0"/>
  </r>
  <r>
    <n v="450"/>
    <x v="2"/>
    <s v="No"/>
    <n v="10"/>
    <n v="2"/>
    <n v="5"/>
    <s v="Drive Alone"/>
    <s v="Bicycle"/>
    <m/>
    <n v="15"/>
    <m/>
    <m/>
    <m/>
    <n v="85"/>
  </r>
  <r>
    <n v="451"/>
    <x v="1"/>
    <s v="No"/>
    <n v="7"/>
    <n v="3"/>
    <n v="7"/>
    <s v="Drive Alone"/>
    <m/>
    <m/>
    <m/>
    <m/>
    <m/>
    <m/>
    <n v="147"/>
  </r>
  <r>
    <n v="452"/>
    <x v="1"/>
    <s v="Yes"/>
    <m/>
    <m/>
    <m/>
    <m/>
    <m/>
    <m/>
    <m/>
    <m/>
    <s v="No"/>
    <m/>
    <n v="0"/>
  </r>
  <r>
    <n v="453"/>
    <x v="1"/>
    <s v="No"/>
    <n v="12"/>
    <n v="20"/>
    <n v="6"/>
    <s v="Drive Alone"/>
    <m/>
    <m/>
    <m/>
    <m/>
    <m/>
    <m/>
    <n v="1440"/>
  </r>
  <r>
    <n v="454"/>
    <x v="0"/>
    <s v="No"/>
    <n v="12"/>
    <n v="5"/>
    <n v="5"/>
    <s v="Drive Alone"/>
    <m/>
    <m/>
    <m/>
    <m/>
    <m/>
    <m/>
    <n v="300"/>
  </r>
  <r>
    <n v="455"/>
    <x v="0"/>
    <s v="No"/>
    <n v="12"/>
    <n v="4"/>
    <n v="5"/>
    <s v="Bicycle"/>
    <s v="Drive Alone"/>
    <m/>
    <n v="35"/>
    <m/>
    <m/>
    <m/>
    <n v="84"/>
  </r>
  <r>
    <n v="456"/>
    <x v="0"/>
    <s v="No"/>
    <n v="12"/>
    <n v="2"/>
    <n v="5"/>
    <s v="Drive Alone"/>
    <s v="Walk"/>
    <m/>
    <n v="15"/>
    <m/>
    <m/>
    <m/>
    <n v="114"/>
  </r>
  <r>
    <n v="457"/>
    <x v="1"/>
    <s v="Yes"/>
    <m/>
    <m/>
    <m/>
    <m/>
    <m/>
    <m/>
    <m/>
    <m/>
    <s v="Yes"/>
    <n v="60"/>
    <n v="0"/>
  </r>
  <r>
    <n v="458"/>
    <x v="0"/>
    <s v="No"/>
    <n v="12"/>
    <n v="8.5"/>
    <n v="3"/>
    <s v="Drive Alone"/>
    <m/>
    <m/>
    <m/>
    <m/>
    <m/>
    <m/>
    <n v="306"/>
  </r>
  <r>
    <n v="459"/>
    <x v="1"/>
    <s v="Yes"/>
    <m/>
    <m/>
    <m/>
    <m/>
    <m/>
    <m/>
    <m/>
    <m/>
    <s v="No"/>
    <m/>
    <n v="0"/>
  </r>
  <r>
    <n v="460"/>
    <x v="1"/>
    <s v="No"/>
    <n v="8"/>
    <n v="4"/>
    <n v="5"/>
    <s v="Drive Alone"/>
    <s v="Drive with Others"/>
    <m/>
    <n v="5"/>
    <n v="2"/>
    <m/>
    <m/>
    <n v="156"/>
  </r>
  <r>
    <n v="461"/>
    <x v="1"/>
    <s v="No"/>
    <n v="10"/>
    <n v="10"/>
    <n v="5"/>
    <s v="Drive Alone"/>
    <m/>
    <m/>
    <m/>
    <m/>
    <m/>
    <m/>
    <n v="500"/>
  </r>
  <r>
    <n v="462"/>
    <x v="1"/>
    <s v="Yes"/>
    <m/>
    <m/>
    <m/>
    <m/>
    <m/>
    <m/>
    <m/>
    <m/>
    <s v="Yes"/>
    <n v="250"/>
    <n v="0"/>
  </r>
  <r>
    <n v="463"/>
    <x v="1"/>
    <s v="No"/>
    <n v="9"/>
    <n v="10"/>
    <n v="3"/>
    <s v="Drive Alone"/>
    <s v="Drive with Others"/>
    <m/>
    <n v="5"/>
    <n v="4"/>
    <m/>
    <m/>
    <n v="259.875"/>
  </r>
  <r>
    <n v="464"/>
    <x v="1"/>
    <s v="No"/>
    <n v="9"/>
    <n v="6.5"/>
    <n v="7"/>
    <s v="Drive Alone"/>
    <s v="Bicycle"/>
    <m/>
    <n v="5"/>
    <m/>
    <m/>
    <m/>
    <n v="389.02499999999998"/>
  </r>
  <r>
    <n v="465"/>
    <x v="0"/>
    <s v="No"/>
    <n v="12"/>
    <n v="7"/>
    <n v="5"/>
    <s v="Drive Alone"/>
    <m/>
    <m/>
    <m/>
    <m/>
    <m/>
    <m/>
    <n v="420"/>
  </r>
  <r>
    <n v="466"/>
    <x v="0"/>
    <s v="No"/>
    <m/>
    <m/>
    <m/>
    <m/>
    <m/>
    <m/>
    <m/>
    <m/>
    <m/>
    <m/>
    <n v="0"/>
  </r>
  <r>
    <n v="467"/>
    <x v="0"/>
    <s v="No"/>
    <n v="12"/>
    <n v="4"/>
    <n v="5"/>
    <s v="Drive Alone"/>
    <s v="Bicycle"/>
    <m/>
    <n v="5"/>
    <m/>
    <m/>
    <m/>
    <n v="228"/>
  </r>
  <r>
    <n v="468"/>
    <x v="1"/>
    <s v="Yes"/>
    <m/>
    <m/>
    <m/>
    <m/>
    <m/>
    <m/>
    <m/>
    <m/>
    <s v="No"/>
    <m/>
    <n v="0"/>
  </r>
  <r>
    <n v="469"/>
    <x v="2"/>
    <s v="No"/>
    <n v="10"/>
    <n v="13"/>
    <n v="5"/>
    <s v="Drive with Others"/>
    <s v="Drive Alone"/>
    <m/>
    <n v="5"/>
    <n v="2"/>
    <m/>
    <m/>
    <n v="341.25"/>
  </r>
  <r>
    <n v="470"/>
    <x v="0"/>
    <s v="No"/>
    <n v="12"/>
    <n v="30"/>
    <n v="5"/>
    <s v="Drive with Others"/>
    <s v="Drive Alone"/>
    <m/>
    <n v="25"/>
    <n v="2"/>
    <m/>
    <m/>
    <n v="1125"/>
  </r>
  <r>
    <n v="471"/>
    <x v="1"/>
    <s v="Yes"/>
    <m/>
    <m/>
    <m/>
    <m/>
    <m/>
    <m/>
    <m/>
    <m/>
    <s v="Yes"/>
    <n v="180"/>
    <n v="0"/>
  </r>
  <r>
    <n v="472"/>
    <x v="2"/>
    <s v="No"/>
    <n v="9"/>
    <n v="95"/>
    <n v="4"/>
    <s v="Drive Alone"/>
    <s v="Drive with Others"/>
    <m/>
    <n v="35"/>
    <n v="2"/>
    <m/>
    <m/>
    <n v="2821.5"/>
  </r>
  <r>
    <n v="473"/>
    <x v="0"/>
    <s v="No"/>
    <n v="12"/>
    <n v="0"/>
    <n v="5"/>
    <s v="Walk"/>
    <s v="Drive Alone"/>
    <m/>
    <n v="5"/>
    <m/>
    <m/>
    <m/>
    <n v="0"/>
  </r>
  <r>
    <n v="474"/>
    <x v="0"/>
    <s v="No"/>
    <n v="12"/>
    <n v="3"/>
    <n v="5"/>
    <s v="Bicycle"/>
    <s v="Bicycle"/>
    <m/>
    <n v="5"/>
    <m/>
    <m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4">
  <r>
    <n v="1"/>
    <x v="0"/>
    <x v="0"/>
    <n v="12"/>
    <n v="4"/>
    <n v="6"/>
    <s v="Drive Alone"/>
    <s v="Walk"/>
    <m/>
    <n v="5"/>
    <m/>
    <m/>
    <m/>
  </r>
  <r>
    <n v="2"/>
    <x v="0"/>
    <x v="1"/>
    <m/>
    <m/>
    <m/>
    <m/>
    <m/>
    <m/>
    <m/>
    <m/>
    <s v="Yes"/>
    <n v="25"/>
  </r>
  <r>
    <n v="3"/>
    <x v="0"/>
    <x v="0"/>
    <n v="11"/>
    <n v="22"/>
    <n v="5"/>
    <s v="Drive Alone"/>
    <m/>
    <m/>
    <m/>
    <m/>
    <m/>
    <m/>
  </r>
  <r>
    <n v="4"/>
    <x v="1"/>
    <x v="1"/>
    <m/>
    <m/>
    <m/>
    <m/>
    <m/>
    <m/>
    <m/>
    <m/>
    <s v="No"/>
    <m/>
  </r>
  <r>
    <n v="5"/>
    <x v="1"/>
    <x v="1"/>
    <m/>
    <m/>
    <m/>
    <m/>
    <m/>
    <m/>
    <m/>
    <m/>
    <s v="No"/>
    <m/>
  </r>
  <r>
    <n v="6"/>
    <x v="1"/>
    <x v="0"/>
    <n v="9"/>
    <n v="8"/>
    <n v="3"/>
    <s v="Drive with Others"/>
    <s v="Drive Alone"/>
    <m/>
    <n v="15"/>
    <n v="2"/>
    <m/>
    <m/>
  </r>
  <r>
    <n v="7"/>
    <x v="0"/>
    <x v="0"/>
    <n v="12"/>
    <n v="2"/>
    <n v="5"/>
    <s v="Drive Alone"/>
    <s v="Walk"/>
    <m/>
    <n v="15"/>
    <m/>
    <m/>
    <m/>
  </r>
  <r>
    <n v="8"/>
    <x v="2"/>
    <x v="0"/>
    <n v="12"/>
    <n v="14"/>
    <n v="5"/>
    <s v="Drive Alone"/>
    <s v="Drive with Others"/>
    <m/>
    <n v="5"/>
    <n v="5"/>
    <m/>
    <m/>
  </r>
  <r>
    <n v="9"/>
    <x v="1"/>
    <x v="0"/>
    <n v="12"/>
    <n v="2"/>
    <n v="5"/>
    <s v="Drive Alone"/>
    <s v="Bicycle"/>
    <m/>
    <n v="35"/>
    <m/>
    <m/>
    <m/>
  </r>
  <r>
    <n v="10"/>
    <x v="1"/>
    <x v="1"/>
    <m/>
    <m/>
    <m/>
    <m/>
    <m/>
    <m/>
    <m/>
    <m/>
    <s v="No"/>
    <m/>
  </r>
  <r>
    <n v="11"/>
    <x v="2"/>
    <x v="0"/>
    <n v="9"/>
    <n v="3"/>
    <n v="5"/>
    <s v="Drive Alone"/>
    <s v="Bicycle"/>
    <m/>
    <n v="5"/>
    <m/>
    <m/>
    <m/>
  </r>
  <r>
    <n v="12"/>
    <x v="1"/>
    <x v="1"/>
    <m/>
    <m/>
    <m/>
    <m/>
    <m/>
    <m/>
    <m/>
    <m/>
    <s v="Yes"/>
    <n v="60"/>
  </r>
  <r>
    <n v="13"/>
    <x v="2"/>
    <x v="0"/>
    <n v="11"/>
    <n v="1.5"/>
    <n v="7"/>
    <s v="Bicycle"/>
    <s v="Walk"/>
    <m/>
    <n v="25"/>
    <m/>
    <m/>
    <m/>
  </r>
  <r>
    <n v="14"/>
    <x v="1"/>
    <x v="0"/>
    <n v="8"/>
    <n v="1"/>
    <n v="4"/>
    <s v="Walk"/>
    <s v="Drive Alone"/>
    <m/>
    <n v="15"/>
    <m/>
    <m/>
    <m/>
  </r>
  <r>
    <n v="15"/>
    <x v="2"/>
    <x v="0"/>
    <n v="10"/>
    <n v="10"/>
    <n v="5"/>
    <s v="Drive Alone"/>
    <m/>
    <m/>
    <m/>
    <m/>
    <m/>
    <m/>
  </r>
  <r>
    <n v="16"/>
    <x v="0"/>
    <x v="0"/>
    <n v="12"/>
    <n v="12"/>
    <n v="5"/>
    <s v="Drive Alone"/>
    <m/>
    <m/>
    <m/>
    <m/>
    <m/>
    <m/>
  </r>
  <r>
    <n v="17"/>
    <x v="1"/>
    <x v="0"/>
    <n v="10"/>
    <n v="15"/>
    <n v="7"/>
    <s v="Drive Alone"/>
    <s v="Drive Alone"/>
    <m/>
    <n v="5"/>
    <m/>
    <m/>
    <m/>
  </r>
  <r>
    <n v="18"/>
    <x v="0"/>
    <x v="0"/>
    <n v="12"/>
    <n v="60"/>
    <n v="5"/>
    <s v="Drive Alone"/>
    <s v="Drive with Others"/>
    <m/>
    <n v="45"/>
    <n v="2"/>
    <m/>
    <m/>
  </r>
  <r>
    <n v="19"/>
    <x v="1"/>
    <x v="0"/>
    <n v="9"/>
    <n v="0.2"/>
    <n v="6"/>
    <s v="Walk"/>
    <m/>
    <m/>
    <m/>
    <m/>
    <m/>
    <m/>
  </r>
  <r>
    <n v="20"/>
    <x v="0"/>
    <x v="0"/>
    <n v="12"/>
    <n v="4"/>
    <n v="5"/>
    <s v="Drive Alone"/>
    <m/>
    <m/>
    <m/>
    <m/>
    <m/>
    <m/>
  </r>
  <r>
    <n v="21"/>
    <x v="0"/>
    <x v="0"/>
    <n v="9"/>
    <n v="12"/>
    <n v="5"/>
    <s v="Drive Alone"/>
    <m/>
    <m/>
    <m/>
    <m/>
    <m/>
    <m/>
  </r>
  <r>
    <n v="22"/>
    <x v="1"/>
    <x v="0"/>
    <n v="9"/>
    <n v="18"/>
    <n v="4"/>
    <s v="Drive Alone"/>
    <m/>
    <m/>
    <m/>
    <m/>
    <m/>
    <m/>
  </r>
  <r>
    <n v="23"/>
    <x v="1"/>
    <x v="0"/>
    <n v="9"/>
    <n v="8"/>
    <n v="5"/>
    <s v="Drive Alone"/>
    <m/>
    <m/>
    <m/>
    <m/>
    <m/>
    <m/>
  </r>
  <r>
    <n v="24"/>
    <x v="0"/>
    <x v="0"/>
    <n v="12"/>
    <n v="5"/>
    <n v="5"/>
    <s v="Drive Alone"/>
    <s v="Bicycle"/>
    <m/>
    <n v="5"/>
    <m/>
    <m/>
    <m/>
  </r>
  <r>
    <n v="25"/>
    <x v="0"/>
    <x v="0"/>
    <n v="12"/>
    <n v="1"/>
    <n v="5"/>
    <s v="Drive Alone"/>
    <s v="Drive Alone"/>
    <m/>
    <n v="5"/>
    <m/>
    <m/>
    <m/>
  </r>
  <r>
    <n v="26"/>
    <x v="1"/>
    <x v="1"/>
    <m/>
    <m/>
    <m/>
    <m/>
    <m/>
    <m/>
    <m/>
    <m/>
    <s v="No"/>
    <m/>
  </r>
  <r>
    <n v="27"/>
    <x v="0"/>
    <x v="0"/>
    <n v="11"/>
    <n v="20"/>
    <n v="5"/>
    <s v="Drive Alone"/>
    <m/>
    <m/>
    <m/>
    <m/>
    <m/>
    <m/>
  </r>
  <r>
    <n v="28"/>
    <x v="0"/>
    <x v="0"/>
    <n v="12"/>
    <n v="12"/>
    <n v="5"/>
    <s v="Drive Alone"/>
    <s v="Drive Alone"/>
    <m/>
    <n v="5"/>
    <m/>
    <m/>
    <m/>
  </r>
  <r>
    <n v="29"/>
    <x v="0"/>
    <x v="0"/>
    <n v="12"/>
    <n v="6"/>
    <n v="5"/>
    <s v="Drive Alone"/>
    <m/>
    <m/>
    <m/>
    <m/>
    <m/>
    <m/>
  </r>
  <r>
    <n v="30"/>
    <x v="0"/>
    <x v="0"/>
    <n v="12"/>
    <n v="4"/>
    <n v="5"/>
    <s v="Drive Alone"/>
    <m/>
    <m/>
    <m/>
    <m/>
    <m/>
    <m/>
  </r>
  <r>
    <n v="31"/>
    <x v="0"/>
    <x v="0"/>
    <n v="12"/>
    <n v="3"/>
    <n v="5"/>
    <s v="Drive Alone"/>
    <s v="Bicycle"/>
    <m/>
    <n v="15"/>
    <m/>
    <m/>
    <m/>
  </r>
  <r>
    <n v="32"/>
    <x v="2"/>
    <x v="0"/>
    <n v="12"/>
    <n v="1"/>
    <n v="5"/>
    <s v="Walk"/>
    <s v="Drive with Others"/>
    <m/>
    <n v="5"/>
    <n v="2"/>
    <m/>
    <m/>
  </r>
  <r>
    <n v="33"/>
    <x v="1"/>
    <x v="1"/>
    <m/>
    <m/>
    <m/>
    <m/>
    <m/>
    <m/>
    <m/>
    <m/>
    <s v="Yes"/>
    <s v="About 60 a week, so 240 a month since I have a job in West Fargo"/>
  </r>
  <r>
    <n v="34"/>
    <x v="1"/>
    <x v="1"/>
    <m/>
    <m/>
    <m/>
    <m/>
    <m/>
    <m/>
    <m/>
    <m/>
    <s v="Yes"/>
    <n v="30"/>
  </r>
  <r>
    <n v="35"/>
    <x v="1"/>
    <x v="1"/>
    <m/>
    <m/>
    <m/>
    <m/>
    <m/>
    <m/>
    <m/>
    <m/>
    <s v="Yes"/>
    <s v="Maybe fifteen to twenty unless I'm driving home"/>
  </r>
  <r>
    <n v="36"/>
    <x v="0"/>
    <x v="0"/>
    <n v="12"/>
    <n v="3"/>
    <n v="5"/>
    <s v="Drive Alone"/>
    <s v="Public Transportation"/>
    <m/>
    <n v="5"/>
    <m/>
    <m/>
    <m/>
  </r>
  <r>
    <n v="37"/>
    <x v="1"/>
    <x v="0"/>
    <n v="8"/>
    <n v="0.5"/>
    <n v="5"/>
    <s v="Walk"/>
    <s v="Bicycle"/>
    <m/>
    <n v="35"/>
    <m/>
    <m/>
    <m/>
  </r>
  <r>
    <n v="38"/>
    <x v="0"/>
    <x v="0"/>
    <n v="12"/>
    <n v="6"/>
    <n v="5"/>
    <s v="Drive Alone"/>
    <m/>
    <m/>
    <m/>
    <m/>
    <m/>
    <m/>
  </r>
  <r>
    <n v="39"/>
    <x v="1"/>
    <x v="0"/>
    <n v="9"/>
    <n v="5"/>
    <n v="5"/>
    <s v="Drive with Others"/>
    <s v="Bicycle"/>
    <m/>
    <n v="25"/>
    <n v="3"/>
    <m/>
    <m/>
  </r>
  <r>
    <n v="40"/>
    <x v="2"/>
    <x v="0"/>
    <n v="8"/>
    <n v="1"/>
    <n v="4"/>
    <s v="Walk"/>
    <s v="Drive Alone"/>
    <m/>
    <n v="15"/>
    <m/>
    <m/>
    <m/>
  </r>
  <r>
    <n v="41"/>
    <x v="0"/>
    <x v="0"/>
    <n v="12"/>
    <n v="12"/>
    <n v="5"/>
    <s v="Drive Alone"/>
    <m/>
    <m/>
    <m/>
    <m/>
    <m/>
    <m/>
  </r>
  <r>
    <n v="42"/>
    <x v="0"/>
    <x v="0"/>
    <n v="12"/>
    <n v="15"/>
    <n v="5"/>
    <s v="Drive Alone"/>
    <s v="Drive with Others"/>
    <m/>
    <n v="5"/>
    <n v="2"/>
    <m/>
    <m/>
  </r>
  <r>
    <n v="43"/>
    <x v="0"/>
    <x v="0"/>
    <n v="12"/>
    <n v="18"/>
    <n v="6"/>
    <s v="Drive Alone"/>
    <m/>
    <m/>
    <m/>
    <m/>
    <m/>
    <m/>
  </r>
  <r>
    <n v="44"/>
    <x v="0"/>
    <x v="0"/>
    <n v="12"/>
    <n v="2.2999999999999998"/>
    <n v="4"/>
    <s v="Bicycle"/>
    <s v="Bicycle"/>
    <m/>
    <n v="5"/>
    <m/>
    <m/>
    <m/>
  </r>
  <r>
    <n v="45"/>
    <x v="0"/>
    <x v="0"/>
    <n v="12"/>
    <n v="13"/>
    <n v="5"/>
    <s v="Drive Alone"/>
    <m/>
    <m/>
    <m/>
    <m/>
    <m/>
    <m/>
  </r>
  <r>
    <n v="46"/>
    <x v="0"/>
    <x v="0"/>
    <n v="12"/>
    <n v="15"/>
    <n v="5"/>
    <s v="Drive Alone"/>
    <s v="Drive with Others"/>
    <m/>
    <n v="5"/>
    <n v="2"/>
    <m/>
    <m/>
  </r>
  <r>
    <n v="47"/>
    <x v="0"/>
    <x v="0"/>
    <n v="12"/>
    <n v="16"/>
    <n v="5"/>
    <s v="Drive Alone"/>
    <m/>
    <m/>
    <m/>
    <m/>
    <m/>
    <m/>
  </r>
  <r>
    <n v="48"/>
    <x v="0"/>
    <x v="0"/>
    <n v="11"/>
    <n v="28"/>
    <n v="4"/>
    <s v="Drive Alone"/>
    <m/>
    <m/>
    <m/>
    <m/>
    <m/>
    <m/>
  </r>
  <r>
    <n v="49"/>
    <x v="1"/>
    <x v="1"/>
    <m/>
    <m/>
    <m/>
    <m/>
    <m/>
    <m/>
    <m/>
    <m/>
    <s v="Yes"/>
    <s v="I have no idea."/>
  </r>
  <r>
    <n v="50"/>
    <x v="0"/>
    <x v="0"/>
    <n v="12"/>
    <n v="1"/>
    <n v="5"/>
    <s v="Drive Alone"/>
    <s v="Walk"/>
    <m/>
    <n v="5"/>
    <m/>
    <m/>
    <m/>
  </r>
  <r>
    <n v="51"/>
    <x v="0"/>
    <x v="0"/>
    <n v="12"/>
    <n v="10"/>
    <n v="5"/>
    <s v="Drive Alone"/>
    <s v="Drive Alone"/>
    <m/>
    <n v="5"/>
    <m/>
    <m/>
    <m/>
  </r>
  <r>
    <n v="52"/>
    <x v="2"/>
    <x v="0"/>
    <n v="10"/>
    <n v="1"/>
    <n v="5"/>
    <s v="Walk"/>
    <s v="Drive Alone"/>
    <m/>
    <n v="5"/>
    <m/>
    <m/>
    <m/>
  </r>
  <r>
    <n v="53"/>
    <x v="0"/>
    <x v="0"/>
    <n v="12"/>
    <n v="6"/>
    <n v="5"/>
    <s v="Drive Alone"/>
    <s v="Bicycle"/>
    <m/>
    <n v="35"/>
    <m/>
    <m/>
    <m/>
  </r>
  <r>
    <n v="54"/>
    <x v="0"/>
    <x v="0"/>
    <n v="12"/>
    <n v="8"/>
    <n v="5"/>
    <s v="Drive Alone"/>
    <m/>
    <m/>
    <m/>
    <m/>
    <m/>
    <m/>
  </r>
  <r>
    <n v="55"/>
    <x v="1"/>
    <x v="0"/>
    <n v="12"/>
    <n v="2.5"/>
    <n v="5"/>
    <s v="Bicycle"/>
    <s v="Public Transportation"/>
    <m/>
    <n v="15"/>
    <m/>
    <m/>
    <m/>
  </r>
  <r>
    <n v="56"/>
    <x v="0"/>
    <x v="0"/>
    <n v="10"/>
    <n v="4"/>
    <n v="5"/>
    <s v="Drive Alone"/>
    <s v="Walk"/>
    <m/>
    <n v="15"/>
    <m/>
    <m/>
    <m/>
  </r>
  <r>
    <n v="57"/>
    <x v="2"/>
    <x v="0"/>
    <n v="12"/>
    <n v="5"/>
    <n v="7"/>
    <s v="Drive Alone"/>
    <m/>
    <m/>
    <m/>
    <m/>
    <m/>
    <m/>
  </r>
  <r>
    <n v="58"/>
    <x v="1"/>
    <x v="0"/>
    <n v="8"/>
    <n v="1"/>
    <n v="7"/>
    <s v="Walk"/>
    <s v="Walk"/>
    <m/>
    <n v="45"/>
    <m/>
    <m/>
    <m/>
  </r>
  <r>
    <n v="59"/>
    <x v="1"/>
    <x v="0"/>
    <n v="8"/>
    <n v="5"/>
    <n v="5"/>
    <s v="Drive Alone"/>
    <m/>
    <m/>
    <m/>
    <m/>
    <m/>
    <m/>
  </r>
  <r>
    <n v="60"/>
    <x v="1"/>
    <x v="1"/>
    <m/>
    <m/>
    <m/>
    <m/>
    <m/>
    <m/>
    <m/>
    <m/>
    <s v="Yes"/>
    <s v="400-600"/>
  </r>
  <r>
    <n v="61"/>
    <x v="1"/>
    <x v="1"/>
    <m/>
    <m/>
    <m/>
    <m/>
    <m/>
    <m/>
    <m/>
    <m/>
    <s v="Yes"/>
    <n v="300"/>
  </r>
  <r>
    <n v="62"/>
    <x v="2"/>
    <x v="0"/>
    <n v="9"/>
    <n v="5"/>
    <n v="5"/>
    <s v="Drive Alone"/>
    <m/>
    <m/>
    <m/>
    <m/>
    <m/>
    <m/>
  </r>
  <r>
    <n v="63"/>
    <x v="2"/>
    <x v="0"/>
    <n v="10"/>
    <n v="6"/>
    <n v="5"/>
    <s v="Drive Alone"/>
    <s v="Drive with Others"/>
    <m/>
    <n v="15"/>
    <n v="2"/>
    <m/>
    <m/>
  </r>
  <r>
    <n v="64"/>
    <x v="1"/>
    <x v="0"/>
    <n v="9"/>
    <n v="100"/>
    <n v="5"/>
    <s v="Drive Alone"/>
    <m/>
    <m/>
    <m/>
    <m/>
    <m/>
    <m/>
  </r>
  <r>
    <n v="65"/>
    <x v="1"/>
    <x v="1"/>
    <m/>
    <m/>
    <m/>
    <m/>
    <m/>
    <m/>
    <m/>
    <m/>
    <s v="No"/>
    <m/>
  </r>
  <r>
    <n v="66"/>
    <x v="1"/>
    <x v="1"/>
    <m/>
    <m/>
    <m/>
    <m/>
    <m/>
    <m/>
    <m/>
    <m/>
    <s v="No"/>
    <m/>
  </r>
  <r>
    <n v="67"/>
    <x v="1"/>
    <x v="1"/>
    <m/>
    <m/>
    <m/>
    <m/>
    <m/>
    <m/>
    <m/>
    <m/>
    <s v="Yes"/>
    <n v="6"/>
  </r>
  <r>
    <n v="68"/>
    <x v="0"/>
    <x v="0"/>
    <n v="12"/>
    <n v="10"/>
    <n v="5"/>
    <s v="Drive Alone"/>
    <m/>
    <m/>
    <m/>
    <m/>
    <m/>
    <m/>
  </r>
  <r>
    <n v="69"/>
    <x v="2"/>
    <x v="0"/>
    <n v="10"/>
    <n v="20"/>
    <n v="5"/>
    <s v="Drive Alone"/>
    <m/>
    <m/>
    <m/>
    <m/>
    <m/>
    <m/>
  </r>
  <r>
    <n v="70"/>
    <x v="0"/>
    <x v="0"/>
    <n v="12"/>
    <n v="2.2000000000000002"/>
    <n v="6"/>
    <s v="Walk"/>
    <s v="Drive Alone"/>
    <m/>
    <n v="5"/>
    <m/>
    <m/>
    <m/>
  </r>
  <r>
    <n v="71"/>
    <x v="1"/>
    <x v="0"/>
    <n v="9"/>
    <n v="0"/>
    <n v="7"/>
    <s v="Walk"/>
    <s v="Drive Alone"/>
    <m/>
    <n v="5"/>
    <m/>
    <m/>
    <m/>
  </r>
  <r>
    <n v="72"/>
    <x v="0"/>
    <x v="0"/>
    <n v="12"/>
    <n v="12"/>
    <n v="5"/>
    <s v="Drive Alone"/>
    <m/>
    <m/>
    <m/>
    <m/>
    <m/>
    <m/>
  </r>
  <r>
    <n v="73"/>
    <x v="0"/>
    <x v="0"/>
    <n v="12"/>
    <n v="6"/>
    <n v="5"/>
    <s v="Drive Alone"/>
    <m/>
    <m/>
    <m/>
    <m/>
    <m/>
    <m/>
  </r>
  <r>
    <n v="74"/>
    <x v="0"/>
    <x v="0"/>
    <n v="12"/>
    <n v="8"/>
    <n v="5"/>
    <s v="Drive Alone"/>
    <m/>
    <m/>
    <m/>
    <m/>
    <m/>
    <m/>
  </r>
  <r>
    <n v="75"/>
    <x v="0"/>
    <x v="0"/>
    <n v="9"/>
    <n v="15"/>
    <n v="5"/>
    <s v="Drive Alone"/>
    <s v="Drive with Others"/>
    <m/>
    <n v="5"/>
    <n v="2"/>
    <m/>
    <m/>
  </r>
  <r>
    <n v="76"/>
    <x v="0"/>
    <x v="0"/>
    <n v="12"/>
    <n v="4.25"/>
    <n v="5"/>
    <s v="Drive Alone"/>
    <m/>
    <m/>
    <m/>
    <m/>
    <m/>
    <m/>
  </r>
  <r>
    <n v="77"/>
    <x v="0"/>
    <x v="0"/>
    <n v="12"/>
    <n v="6"/>
    <n v="5"/>
    <s v="Drive Alone"/>
    <m/>
    <m/>
    <m/>
    <m/>
    <m/>
    <m/>
  </r>
  <r>
    <n v="78"/>
    <x v="0"/>
    <x v="0"/>
    <n v="12"/>
    <n v="52"/>
    <n v="5"/>
    <s v="Drive Alone"/>
    <s v="Drive with Others"/>
    <m/>
    <n v="5"/>
    <n v="2"/>
    <m/>
    <m/>
  </r>
  <r>
    <n v="79"/>
    <x v="1"/>
    <x v="1"/>
    <m/>
    <m/>
    <m/>
    <m/>
    <m/>
    <m/>
    <m/>
    <m/>
    <s v="Yes"/>
    <n v="500"/>
  </r>
  <r>
    <n v="80"/>
    <x v="0"/>
    <x v="0"/>
    <n v="12"/>
    <n v="4"/>
    <n v="5"/>
    <s v="Drive Alone"/>
    <m/>
    <m/>
    <m/>
    <m/>
    <m/>
    <m/>
  </r>
  <r>
    <n v="81"/>
    <x v="0"/>
    <x v="0"/>
    <n v="12"/>
    <n v="2"/>
    <n v="5"/>
    <s v="Drive Alone"/>
    <s v="Walk"/>
    <m/>
    <n v="5"/>
    <m/>
    <m/>
    <m/>
  </r>
  <r>
    <n v="82"/>
    <x v="1"/>
    <x v="1"/>
    <m/>
    <m/>
    <m/>
    <m/>
    <m/>
    <m/>
    <m/>
    <m/>
    <s v="Yes"/>
    <n v="200"/>
  </r>
  <r>
    <n v="83"/>
    <x v="1"/>
    <x v="0"/>
    <n v="9"/>
    <n v="2"/>
    <n v="7"/>
    <s v="Bicycle"/>
    <s v="Drive with Others"/>
    <m/>
    <n v="5"/>
    <n v="2"/>
    <m/>
    <m/>
  </r>
  <r>
    <n v="84"/>
    <x v="0"/>
    <x v="0"/>
    <n v="9"/>
    <n v="9.6"/>
    <n v="5"/>
    <s v="Drive Alone"/>
    <s v="Other"/>
    <s v="Uber if needed"/>
    <n v="5"/>
    <m/>
    <m/>
    <m/>
  </r>
  <r>
    <n v="85"/>
    <x v="1"/>
    <x v="0"/>
    <n v="7"/>
    <n v="2"/>
    <n v="4"/>
    <s v="Drive Alone"/>
    <m/>
    <m/>
    <m/>
    <m/>
    <m/>
    <m/>
  </r>
  <r>
    <n v="86"/>
    <x v="1"/>
    <x v="0"/>
    <n v="12"/>
    <n v="4"/>
    <n v="6"/>
    <s v="Drive Alone"/>
    <m/>
    <m/>
    <m/>
    <m/>
    <m/>
    <m/>
  </r>
  <r>
    <n v="87"/>
    <x v="2"/>
    <x v="0"/>
    <n v="12"/>
    <n v="2"/>
    <n v="6"/>
    <s v="Walk"/>
    <m/>
    <m/>
    <m/>
    <m/>
    <m/>
    <m/>
  </r>
  <r>
    <n v="88"/>
    <x v="0"/>
    <x v="0"/>
    <n v="12"/>
    <n v="32"/>
    <n v="5"/>
    <s v="Drive Alone"/>
    <s v="Drive Alone"/>
    <m/>
    <n v="5"/>
    <m/>
    <m/>
    <m/>
  </r>
  <r>
    <n v="89"/>
    <x v="1"/>
    <x v="1"/>
    <m/>
    <m/>
    <m/>
    <m/>
    <m/>
    <m/>
    <m/>
    <m/>
    <s v="Yes"/>
    <s v="Probably less than 8"/>
  </r>
  <r>
    <n v="90"/>
    <x v="2"/>
    <x v="0"/>
    <n v="10"/>
    <n v="2"/>
    <n v="7"/>
    <s v="Bicycle"/>
    <s v="Walk"/>
    <m/>
    <n v="25"/>
    <m/>
    <m/>
    <m/>
  </r>
  <r>
    <n v="91"/>
    <x v="1"/>
    <x v="1"/>
    <m/>
    <m/>
    <m/>
    <m/>
    <m/>
    <m/>
    <m/>
    <m/>
    <s v="Yes"/>
    <n v="200"/>
  </r>
  <r>
    <n v="92"/>
    <x v="1"/>
    <x v="0"/>
    <n v="8"/>
    <n v="3"/>
    <n v="5"/>
    <s v="Drive Alone"/>
    <s v="Drive Alone"/>
    <m/>
    <n v="45"/>
    <m/>
    <m/>
    <m/>
  </r>
  <r>
    <n v="93"/>
    <x v="1"/>
    <x v="0"/>
    <n v="9"/>
    <n v="1"/>
    <n v="7"/>
    <s v="Walk"/>
    <s v="Drive Alone"/>
    <m/>
    <n v="5"/>
    <m/>
    <m/>
    <m/>
  </r>
  <r>
    <n v="94"/>
    <x v="1"/>
    <x v="0"/>
    <n v="9"/>
    <n v="15.2"/>
    <n v="5"/>
    <s v="Drive Alone"/>
    <m/>
    <m/>
    <m/>
    <m/>
    <m/>
    <m/>
  </r>
  <r>
    <n v="95"/>
    <x v="2"/>
    <x v="0"/>
    <n v="10"/>
    <n v="6"/>
    <n v="4"/>
    <s v="Drive Alone"/>
    <s v="Bicycle"/>
    <m/>
    <n v="5"/>
    <m/>
    <m/>
    <m/>
  </r>
  <r>
    <n v="96"/>
    <x v="2"/>
    <x v="0"/>
    <n v="8"/>
    <n v="6"/>
    <n v="5"/>
    <s v="Drive with Others"/>
    <s v="Walk"/>
    <m/>
    <n v="35"/>
    <n v="2"/>
    <m/>
    <m/>
  </r>
  <r>
    <n v="97"/>
    <x v="2"/>
    <x v="0"/>
    <n v="12"/>
    <n v="38"/>
    <n v="5"/>
    <s v="Drive Alone"/>
    <m/>
    <m/>
    <m/>
    <m/>
    <m/>
    <m/>
  </r>
  <r>
    <n v="98"/>
    <x v="1"/>
    <x v="1"/>
    <m/>
    <m/>
    <m/>
    <m/>
    <m/>
    <m/>
    <m/>
    <m/>
    <s v="Yes"/>
    <s v="~500?"/>
  </r>
  <r>
    <n v="99"/>
    <x v="1"/>
    <x v="1"/>
    <m/>
    <m/>
    <m/>
    <m/>
    <m/>
    <m/>
    <m/>
    <m/>
    <s v="Yes"/>
    <n v="800"/>
  </r>
  <r>
    <n v="100"/>
    <x v="2"/>
    <x v="0"/>
    <n v="9"/>
    <n v="20"/>
    <n v="7"/>
    <s v="Drive Alone"/>
    <s v="Drive Alone"/>
    <m/>
    <n v="5"/>
    <m/>
    <m/>
    <m/>
  </r>
  <r>
    <n v="101"/>
    <x v="0"/>
    <x v="0"/>
    <n v="12"/>
    <n v="80"/>
    <n v="5"/>
    <s v="Drive with Others"/>
    <s v="Drive Alone"/>
    <m/>
    <n v="25"/>
    <n v="2"/>
    <m/>
    <m/>
  </r>
  <r>
    <n v="102"/>
    <x v="1"/>
    <x v="0"/>
    <n v="8"/>
    <n v="14"/>
    <n v="5"/>
    <s v="Drive Alone"/>
    <s v="Drive Alone"/>
    <m/>
    <n v="5"/>
    <m/>
    <m/>
    <m/>
  </r>
  <r>
    <n v="103"/>
    <x v="1"/>
    <x v="0"/>
    <n v="9"/>
    <n v="3"/>
    <n v="6"/>
    <s v="Bicycle"/>
    <s v="Drive with Others"/>
    <m/>
    <n v="5"/>
    <n v="3"/>
    <m/>
    <m/>
  </r>
  <r>
    <n v="104"/>
    <x v="1"/>
    <x v="0"/>
    <n v="12"/>
    <n v="3"/>
    <n v="3"/>
    <s v="Other"/>
    <s v="Walk"/>
    <s v="Walk"/>
    <n v="15"/>
    <m/>
    <m/>
    <m/>
  </r>
  <r>
    <n v="105"/>
    <x v="2"/>
    <x v="0"/>
    <n v="12"/>
    <n v="2"/>
    <n v="5"/>
    <s v="Drive Alone"/>
    <s v="Bicycle"/>
    <m/>
    <n v="5"/>
    <m/>
    <m/>
    <m/>
  </r>
  <r>
    <n v="106"/>
    <x v="0"/>
    <x v="0"/>
    <n v="9"/>
    <n v="5"/>
    <n v="5"/>
    <s v="Drive Alone"/>
    <m/>
    <m/>
    <m/>
    <m/>
    <m/>
    <m/>
  </r>
  <r>
    <n v="107"/>
    <x v="1"/>
    <x v="0"/>
    <n v="8"/>
    <n v="0.5"/>
    <n v="5"/>
    <s v="Walk"/>
    <s v="Drive Alone"/>
    <m/>
    <n v="45"/>
    <m/>
    <m/>
    <m/>
  </r>
  <r>
    <n v="108"/>
    <x v="1"/>
    <x v="1"/>
    <m/>
    <m/>
    <m/>
    <m/>
    <m/>
    <m/>
    <m/>
    <m/>
    <s v="Yes"/>
    <n v="1500"/>
  </r>
  <r>
    <n v="109"/>
    <x v="1"/>
    <x v="1"/>
    <m/>
    <m/>
    <m/>
    <m/>
    <m/>
    <m/>
    <m/>
    <m/>
    <s v="No"/>
    <m/>
  </r>
  <r>
    <n v="110"/>
    <x v="1"/>
    <x v="0"/>
    <n v="8"/>
    <n v="20"/>
    <n v="5"/>
    <s v="Drive Alone"/>
    <s v="Drive with Others"/>
    <m/>
    <n v="5"/>
    <n v="2"/>
    <m/>
    <m/>
  </r>
  <r>
    <n v="111"/>
    <x v="1"/>
    <x v="1"/>
    <m/>
    <m/>
    <m/>
    <m/>
    <m/>
    <m/>
    <m/>
    <m/>
    <s v="No"/>
    <m/>
  </r>
  <r>
    <n v="112"/>
    <x v="0"/>
    <x v="0"/>
    <n v="12"/>
    <n v="14"/>
    <n v="5"/>
    <s v="Drive Alone"/>
    <s v="Bicycle"/>
    <m/>
    <n v="5"/>
    <m/>
    <m/>
    <m/>
  </r>
  <r>
    <n v="113"/>
    <x v="1"/>
    <x v="1"/>
    <m/>
    <m/>
    <m/>
    <m/>
    <m/>
    <m/>
    <m/>
    <m/>
    <s v="No"/>
    <m/>
  </r>
  <r>
    <n v="114"/>
    <x v="0"/>
    <x v="0"/>
    <n v="12"/>
    <n v="20"/>
    <n v="5"/>
    <s v="Drive Alone"/>
    <m/>
    <m/>
    <m/>
    <m/>
    <m/>
    <m/>
  </r>
  <r>
    <n v="115"/>
    <x v="1"/>
    <x v="1"/>
    <m/>
    <m/>
    <m/>
    <m/>
    <m/>
    <m/>
    <m/>
    <m/>
    <s v="Yes"/>
    <n v="180"/>
  </r>
  <r>
    <n v="116"/>
    <x v="1"/>
    <x v="0"/>
    <n v="8"/>
    <n v="1"/>
    <n v="1"/>
    <s v="Walk"/>
    <s v="Walk"/>
    <m/>
    <n v="5"/>
    <m/>
    <m/>
    <m/>
  </r>
  <r>
    <n v="117"/>
    <x v="2"/>
    <x v="0"/>
    <n v="10"/>
    <n v="6"/>
    <n v="5"/>
    <s v="Drive Alone"/>
    <s v="Bicycle"/>
    <m/>
    <n v="5"/>
    <m/>
    <m/>
    <m/>
  </r>
  <r>
    <n v="118"/>
    <x v="1"/>
    <x v="1"/>
    <m/>
    <m/>
    <m/>
    <m/>
    <m/>
    <m/>
    <m/>
    <m/>
    <s v="No"/>
    <m/>
  </r>
  <r>
    <n v="119"/>
    <x v="1"/>
    <x v="0"/>
    <n v="12"/>
    <n v="12"/>
    <n v="5"/>
    <s v="Drive Alone"/>
    <s v="Drive with Others"/>
    <m/>
    <n v="5"/>
    <n v="2"/>
    <m/>
    <m/>
  </r>
  <r>
    <n v="120"/>
    <x v="0"/>
    <x v="0"/>
    <n v="10"/>
    <n v="12.5"/>
    <n v="3"/>
    <s v="Drive Alone"/>
    <m/>
    <m/>
    <m/>
    <m/>
    <m/>
    <m/>
  </r>
  <r>
    <n v="121"/>
    <x v="2"/>
    <x v="0"/>
    <n v="10"/>
    <n v="14"/>
    <n v="5"/>
    <s v="Drive Alone"/>
    <s v="Drive with Others"/>
    <m/>
    <n v="5"/>
    <n v="2"/>
    <m/>
    <m/>
  </r>
  <r>
    <n v="122"/>
    <x v="0"/>
    <x v="0"/>
    <n v="12"/>
    <n v="4"/>
    <n v="5"/>
    <s v="Drive Alone"/>
    <s v="Bicycle"/>
    <m/>
    <n v="5"/>
    <m/>
    <m/>
    <m/>
  </r>
  <r>
    <n v="123"/>
    <x v="1"/>
    <x v="1"/>
    <m/>
    <m/>
    <m/>
    <m/>
    <m/>
    <m/>
    <m/>
    <m/>
    <s v="Yes"/>
    <n v="30"/>
  </r>
  <r>
    <n v="124"/>
    <x v="2"/>
    <x v="0"/>
    <n v="10"/>
    <n v="14"/>
    <n v="5"/>
    <s v="Drive Alone"/>
    <s v="Drive with Others"/>
    <m/>
    <n v="5"/>
    <n v="2"/>
    <m/>
    <m/>
  </r>
  <r>
    <n v="125"/>
    <x v="1"/>
    <x v="1"/>
    <m/>
    <m/>
    <m/>
    <m/>
    <m/>
    <m/>
    <m/>
    <m/>
    <s v="Yes"/>
    <s v="This semester about 200 because of student teaching. In other semesters maybe like 50; "/>
  </r>
  <r>
    <n v="126"/>
    <x v="2"/>
    <x v="0"/>
    <n v="9"/>
    <n v="2"/>
    <n v="4"/>
    <s v="Drive Alone"/>
    <s v="Bicycle"/>
    <m/>
    <n v="45"/>
    <m/>
    <m/>
    <m/>
  </r>
  <r>
    <n v="127"/>
    <x v="1"/>
    <x v="1"/>
    <m/>
    <m/>
    <m/>
    <m/>
    <m/>
    <m/>
    <m/>
    <m/>
    <s v="Yes"/>
    <s v="400 +"/>
  </r>
  <r>
    <n v="128"/>
    <x v="0"/>
    <x v="0"/>
    <n v="12"/>
    <n v="12"/>
    <n v="5"/>
    <s v="Drive Alone"/>
    <m/>
    <m/>
    <m/>
    <m/>
    <m/>
    <m/>
  </r>
  <r>
    <n v="129"/>
    <x v="0"/>
    <x v="0"/>
    <n v="12"/>
    <n v="1"/>
    <n v="5"/>
    <s v="Walk"/>
    <s v="Drive with Others"/>
    <m/>
    <n v="15"/>
    <n v="2"/>
    <m/>
    <m/>
  </r>
  <r>
    <n v="130"/>
    <x v="0"/>
    <x v="0"/>
    <n v="12"/>
    <n v="18"/>
    <n v="5"/>
    <s v="Drive Alone"/>
    <m/>
    <m/>
    <m/>
    <m/>
    <m/>
    <m/>
  </r>
  <r>
    <n v="131"/>
    <x v="1"/>
    <x v="0"/>
    <n v="8"/>
    <n v="6"/>
    <n v="5"/>
    <s v="Drive Alone"/>
    <m/>
    <m/>
    <m/>
    <m/>
    <m/>
    <m/>
  </r>
  <r>
    <n v="132"/>
    <x v="0"/>
    <x v="0"/>
    <n v="12"/>
    <n v="42"/>
    <n v="5"/>
    <s v="Drive Alone"/>
    <m/>
    <m/>
    <m/>
    <m/>
    <m/>
    <m/>
  </r>
  <r>
    <n v="133"/>
    <x v="1"/>
    <x v="1"/>
    <m/>
    <m/>
    <m/>
    <m/>
    <m/>
    <m/>
    <m/>
    <m/>
    <s v="Yes"/>
    <n v="200"/>
  </r>
  <r>
    <n v="134"/>
    <x v="1"/>
    <x v="0"/>
    <n v="10"/>
    <n v="2"/>
    <n v="6"/>
    <s v="Walk"/>
    <s v="Drive with Others"/>
    <m/>
    <n v="15"/>
    <n v="2"/>
    <m/>
    <m/>
  </r>
  <r>
    <n v="135"/>
    <x v="0"/>
    <x v="0"/>
    <n v="12"/>
    <n v="50"/>
    <n v="5"/>
    <s v="Drive Alone"/>
    <s v="Drive with Others"/>
    <m/>
    <n v="5"/>
    <n v="2"/>
    <m/>
    <m/>
  </r>
  <r>
    <n v="136"/>
    <x v="1"/>
    <x v="0"/>
    <n v="8"/>
    <n v="20"/>
    <n v="7"/>
    <s v="Drive Alone"/>
    <m/>
    <m/>
    <m/>
    <m/>
    <m/>
    <m/>
  </r>
  <r>
    <n v="137"/>
    <x v="1"/>
    <x v="1"/>
    <m/>
    <m/>
    <m/>
    <m/>
    <m/>
    <m/>
    <m/>
    <m/>
    <s v="Yes"/>
    <n v="50"/>
  </r>
  <r>
    <n v="138"/>
    <x v="2"/>
    <x v="0"/>
    <n v="9"/>
    <n v="1"/>
    <n v="5"/>
    <s v="Walk"/>
    <m/>
    <m/>
    <m/>
    <m/>
    <m/>
    <m/>
  </r>
  <r>
    <n v="139"/>
    <x v="0"/>
    <x v="0"/>
    <n v="12"/>
    <n v="6.5"/>
    <n v="6"/>
    <s v="Drive with Others"/>
    <s v="Public Transportation"/>
    <m/>
    <n v="15"/>
    <n v="2"/>
    <m/>
    <m/>
  </r>
  <r>
    <n v="140"/>
    <x v="1"/>
    <x v="1"/>
    <m/>
    <m/>
    <m/>
    <m/>
    <m/>
    <m/>
    <m/>
    <m/>
    <s v="Yes"/>
    <n v="285"/>
  </r>
  <r>
    <n v="141"/>
    <x v="1"/>
    <x v="0"/>
    <n v="10"/>
    <n v="13"/>
    <n v="5"/>
    <s v="Drive Alone"/>
    <m/>
    <m/>
    <m/>
    <m/>
    <m/>
    <m/>
  </r>
  <r>
    <n v="142"/>
    <x v="1"/>
    <x v="0"/>
    <n v="9"/>
    <n v="10"/>
    <n v="4"/>
    <s v="Drive Alone"/>
    <m/>
    <m/>
    <m/>
    <m/>
    <m/>
    <m/>
  </r>
  <r>
    <n v="143"/>
    <x v="2"/>
    <x v="0"/>
    <n v="12"/>
    <n v="6"/>
    <n v="7"/>
    <s v="Drive Alone"/>
    <s v="Bicycle"/>
    <m/>
    <n v="25"/>
    <m/>
    <m/>
    <m/>
  </r>
  <r>
    <n v="144"/>
    <x v="1"/>
    <x v="1"/>
    <m/>
    <m/>
    <m/>
    <m/>
    <m/>
    <m/>
    <m/>
    <m/>
    <s v="Yes"/>
    <s v="3 times"/>
  </r>
  <r>
    <n v="145"/>
    <x v="1"/>
    <x v="1"/>
    <m/>
    <m/>
    <m/>
    <m/>
    <m/>
    <m/>
    <m/>
    <m/>
    <s v="Yes"/>
    <n v="30"/>
  </r>
  <r>
    <n v="146"/>
    <x v="0"/>
    <x v="0"/>
    <n v="12"/>
    <n v="18"/>
    <n v="5"/>
    <s v="Drive Alone"/>
    <m/>
    <m/>
    <m/>
    <m/>
    <m/>
    <m/>
  </r>
  <r>
    <n v="147"/>
    <x v="1"/>
    <x v="0"/>
    <n v="8"/>
    <n v="2"/>
    <n v="5"/>
    <s v="Walk"/>
    <s v="Drive Alone"/>
    <m/>
    <n v="15"/>
    <m/>
    <m/>
    <m/>
  </r>
  <r>
    <n v="148"/>
    <x v="0"/>
    <x v="0"/>
    <n v="12"/>
    <n v="70"/>
    <n v="5"/>
    <s v="Drive Alone"/>
    <s v="Drive Alone"/>
    <m/>
    <n v="5"/>
    <m/>
    <m/>
    <m/>
  </r>
  <r>
    <n v="149"/>
    <x v="1"/>
    <x v="1"/>
    <m/>
    <m/>
    <m/>
    <m/>
    <m/>
    <m/>
    <m/>
    <m/>
    <s v="No"/>
    <m/>
  </r>
  <r>
    <n v="150"/>
    <x v="1"/>
    <x v="1"/>
    <m/>
    <m/>
    <m/>
    <m/>
    <m/>
    <m/>
    <m/>
    <m/>
    <s v="Yes"/>
    <n v="100"/>
  </r>
  <r>
    <n v="151"/>
    <x v="1"/>
    <x v="0"/>
    <n v="9"/>
    <n v="1"/>
    <n v="7"/>
    <s v="Walk"/>
    <s v="Bicycle"/>
    <m/>
    <n v="15"/>
    <m/>
    <m/>
    <m/>
  </r>
  <r>
    <n v="152"/>
    <x v="1"/>
    <x v="1"/>
    <m/>
    <m/>
    <m/>
    <m/>
    <m/>
    <m/>
    <m/>
    <m/>
    <s v="Yes"/>
    <n v="250"/>
  </r>
  <r>
    <n v="153"/>
    <x v="0"/>
    <x v="0"/>
    <n v="12"/>
    <n v="4"/>
    <n v="5"/>
    <s v="Bicycle"/>
    <s v="Drive Alone"/>
    <m/>
    <n v="5"/>
    <m/>
    <m/>
    <m/>
  </r>
  <r>
    <n v="154"/>
    <x v="1"/>
    <x v="0"/>
    <n v="9"/>
    <n v="6"/>
    <n v="7"/>
    <s v="Drive Alone"/>
    <m/>
    <m/>
    <m/>
    <m/>
    <m/>
    <m/>
  </r>
  <r>
    <n v="155"/>
    <x v="1"/>
    <x v="0"/>
    <n v="9"/>
    <n v="2"/>
    <n v="6"/>
    <s v="Drive Alone"/>
    <m/>
    <m/>
    <m/>
    <m/>
    <m/>
    <m/>
  </r>
  <r>
    <n v="156"/>
    <x v="1"/>
    <x v="1"/>
    <m/>
    <m/>
    <m/>
    <m/>
    <m/>
    <m/>
    <m/>
    <m/>
    <s v="Yes"/>
    <n v="700"/>
  </r>
  <r>
    <n v="157"/>
    <x v="0"/>
    <x v="0"/>
    <n v="12"/>
    <n v="2"/>
    <n v="5"/>
    <s v="Drive Alone"/>
    <s v="Walk"/>
    <m/>
    <n v="15"/>
    <m/>
    <m/>
    <m/>
  </r>
  <r>
    <n v="158"/>
    <x v="0"/>
    <x v="0"/>
    <n v="9"/>
    <n v="9"/>
    <n v="5"/>
    <s v="Drive Alone"/>
    <s v="Drive with Others"/>
    <m/>
    <n v="5"/>
    <n v="2"/>
    <m/>
    <m/>
  </r>
  <r>
    <n v="159"/>
    <x v="0"/>
    <x v="0"/>
    <n v="12"/>
    <n v="14"/>
    <n v="5"/>
    <s v="Drive Alone"/>
    <m/>
    <m/>
    <m/>
    <m/>
    <m/>
    <m/>
  </r>
  <r>
    <n v="160"/>
    <x v="0"/>
    <x v="0"/>
    <n v="12"/>
    <n v="1"/>
    <n v="5"/>
    <s v="Walk"/>
    <s v="Drive Alone"/>
    <m/>
    <n v="25"/>
    <m/>
    <m/>
    <m/>
  </r>
  <r>
    <n v="161"/>
    <x v="1"/>
    <x v="1"/>
    <m/>
    <m/>
    <m/>
    <m/>
    <m/>
    <m/>
    <m/>
    <m/>
    <s v="Yes"/>
    <s v="Not sure"/>
  </r>
  <r>
    <n v="162"/>
    <x v="1"/>
    <x v="1"/>
    <m/>
    <m/>
    <m/>
    <m/>
    <m/>
    <m/>
    <m/>
    <m/>
    <s v="Yes"/>
    <n v="30"/>
  </r>
  <r>
    <n v="163"/>
    <x v="0"/>
    <x v="0"/>
    <n v="12"/>
    <n v="2"/>
    <n v="5"/>
    <s v="Drive Alone"/>
    <s v="Drive Alone"/>
    <m/>
    <n v="5"/>
    <m/>
    <m/>
    <m/>
  </r>
  <r>
    <n v="164"/>
    <x v="0"/>
    <x v="0"/>
    <n v="11"/>
    <n v="15"/>
    <n v="5"/>
    <s v="Drive Alone"/>
    <m/>
    <m/>
    <m/>
    <m/>
    <m/>
    <m/>
  </r>
  <r>
    <n v="165"/>
    <x v="1"/>
    <x v="1"/>
    <m/>
    <m/>
    <m/>
    <m/>
    <m/>
    <m/>
    <m/>
    <m/>
    <s v="No"/>
    <m/>
  </r>
  <r>
    <n v="166"/>
    <x v="2"/>
    <x v="0"/>
    <n v="11"/>
    <n v="35"/>
    <n v="5"/>
    <s v="Drive Alone"/>
    <m/>
    <m/>
    <m/>
    <m/>
    <m/>
    <m/>
  </r>
  <r>
    <n v="167"/>
    <x v="1"/>
    <x v="1"/>
    <m/>
    <m/>
    <m/>
    <m/>
    <m/>
    <m/>
    <m/>
    <m/>
    <s v="Yes"/>
    <s v="If I don't go home: 20, If I do go home: 375+"/>
  </r>
  <r>
    <n v="168"/>
    <x v="1"/>
    <x v="1"/>
    <m/>
    <m/>
    <m/>
    <m/>
    <m/>
    <m/>
    <m/>
    <m/>
    <s v="No"/>
    <m/>
  </r>
  <r>
    <n v="169"/>
    <x v="0"/>
    <x v="0"/>
    <n v="12"/>
    <n v="14"/>
    <n v="5"/>
    <s v="Drive Alone"/>
    <s v="Drive with Others"/>
    <m/>
    <n v="5"/>
    <n v="2"/>
    <m/>
    <m/>
  </r>
  <r>
    <n v="170"/>
    <x v="1"/>
    <x v="0"/>
    <n v="8"/>
    <n v="1"/>
    <n v="7"/>
    <s v="Walk"/>
    <s v="Drive with Others"/>
    <m/>
    <n v="5"/>
    <n v="2"/>
    <m/>
    <m/>
  </r>
  <r>
    <n v="171"/>
    <x v="0"/>
    <x v="0"/>
    <n v="12"/>
    <n v="6"/>
    <n v="5"/>
    <s v="Drive Alone"/>
    <m/>
    <m/>
    <m/>
    <m/>
    <m/>
    <m/>
  </r>
  <r>
    <n v="172"/>
    <x v="0"/>
    <x v="0"/>
    <n v="12"/>
    <n v="5"/>
    <n v="5"/>
    <s v="Drive Alone"/>
    <s v="Bicycle"/>
    <m/>
    <n v="15"/>
    <m/>
    <m/>
    <m/>
  </r>
  <r>
    <n v="173"/>
    <x v="0"/>
    <x v="0"/>
    <n v="12"/>
    <n v="6"/>
    <n v="5"/>
    <s v="Drive Alone"/>
    <s v="Drive Alone"/>
    <m/>
    <n v="5"/>
    <m/>
    <m/>
    <m/>
  </r>
  <r>
    <n v="174"/>
    <x v="0"/>
    <x v="0"/>
    <n v="12"/>
    <n v="4"/>
    <n v="5"/>
    <s v="Drive Alone"/>
    <s v="Bicycle"/>
    <m/>
    <n v="35"/>
    <m/>
    <m/>
    <m/>
  </r>
  <r>
    <n v="175"/>
    <x v="1"/>
    <x v="1"/>
    <m/>
    <m/>
    <m/>
    <m/>
    <m/>
    <m/>
    <m/>
    <m/>
    <s v="Yes"/>
    <n v="30"/>
  </r>
  <r>
    <n v="176"/>
    <x v="1"/>
    <x v="0"/>
    <n v="8"/>
    <n v="0.5"/>
    <n v="5"/>
    <s v="Walk"/>
    <s v="Drive with Others"/>
    <m/>
    <n v="5"/>
    <n v="2"/>
    <m/>
    <m/>
  </r>
  <r>
    <n v="177"/>
    <x v="1"/>
    <x v="1"/>
    <m/>
    <m/>
    <m/>
    <m/>
    <m/>
    <m/>
    <m/>
    <m/>
    <s v="No"/>
    <m/>
  </r>
  <r>
    <n v="178"/>
    <x v="1"/>
    <x v="0"/>
    <n v="11"/>
    <n v="60"/>
    <n v="5"/>
    <s v="Drive Alone"/>
    <s v="Drive Alone"/>
    <m/>
    <n v="5"/>
    <m/>
    <m/>
    <m/>
  </r>
  <r>
    <n v="179"/>
    <x v="0"/>
    <x v="0"/>
    <n v="12"/>
    <n v="16"/>
    <n v="5"/>
    <s v="Drive Alone"/>
    <m/>
    <m/>
    <m/>
    <m/>
    <m/>
    <m/>
  </r>
  <r>
    <n v="180"/>
    <x v="1"/>
    <x v="0"/>
    <n v="9"/>
    <n v="6"/>
    <n v="7"/>
    <s v="Drive Alone"/>
    <s v="Drive with Others"/>
    <m/>
    <n v="5"/>
    <n v="2"/>
    <m/>
    <m/>
  </r>
  <r>
    <n v="181"/>
    <x v="1"/>
    <x v="0"/>
    <n v="9"/>
    <n v="1"/>
    <n v="7"/>
    <s v="Walk"/>
    <s v="Drive Alone"/>
    <m/>
    <n v="5"/>
    <m/>
    <m/>
    <m/>
  </r>
  <r>
    <n v="182"/>
    <x v="1"/>
    <x v="1"/>
    <m/>
    <m/>
    <m/>
    <m/>
    <m/>
    <m/>
    <m/>
    <m/>
    <s v="Yes"/>
    <n v="400"/>
  </r>
  <r>
    <n v="183"/>
    <x v="1"/>
    <x v="0"/>
    <n v="8"/>
    <n v="5"/>
    <n v="6"/>
    <s v="Drive Alone"/>
    <s v="Drive with Others"/>
    <m/>
    <n v="5"/>
    <n v="3"/>
    <m/>
    <m/>
  </r>
  <r>
    <n v="184"/>
    <x v="0"/>
    <x v="0"/>
    <n v="12"/>
    <n v="10"/>
    <n v="5"/>
    <s v="Drive Alone"/>
    <s v="Drive with Others"/>
    <m/>
    <n v="5"/>
    <n v="2"/>
    <m/>
    <m/>
  </r>
  <r>
    <n v="185"/>
    <x v="1"/>
    <x v="0"/>
    <n v="12"/>
    <n v="0.6"/>
    <n v="6"/>
    <s v="Walk"/>
    <s v="Drive with Others"/>
    <m/>
    <n v="5"/>
    <n v="3"/>
    <m/>
    <m/>
  </r>
  <r>
    <n v="186"/>
    <x v="0"/>
    <x v="0"/>
    <n v="12"/>
    <n v="12"/>
    <n v="5"/>
    <s v="Drive Alone"/>
    <s v="Drive with Others"/>
    <m/>
    <n v="5"/>
    <n v="2"/>
    <m/>
    <m/>
  </r>
  <r>
    <n v="187"/>
    <x v="1"/>
    <x v="1"/>
    <m/>
    <m/>
    <m/>
    <m/>
    <m/>
    <m/>
    <m/>
    <m/>
    <s v="Yes"/>
    <n v="8"/>
  </r>
  <r>
    <n v="188"/>
    <x v="0"/>
    <x v="0"/>
    <n v="12"/>
    <n v="100"/>
    <n v="4"/>
    <s v="Drive Alone"/>
    <m/>
    <m/>
    <m/>
    <m/>
    <m/>
    <m/>
  </r>
  <r>
    <n v="189"/>
    <x v="0"/>
    <x v="0"/>
    <n v="12"/>
    <n v="16"/>
    <n v="5"/>
    <s v="Drive Alone"/>
    <m/>
    <m/>
    <m/>
    <m/>
    <m/>
    <m/>
  </r>
  <r>
    <n v="190"/>
    <x v="1"/>
    <x v="0"/>
    <n v="9"/>
    <n v="40"/>
    <n v="5"/>
    <s v="Drive with Others"/>
    <s v="Drive Alone"/>
    <m/>
    <n v="5"/>
    <n v="2"/>
    <m/>
    <m/>
  </r>
  <r>
    <n v="191"/>
    <x v="1"/>
    <x v="0"/>
    <n v="8"/>
    <n v="4"/>
    <n v="5"/>
    <s v="Drive Alone"/>
    <s v="Drive with Others"/>
    <m/>
    <n v="45"/>
    <n v="3"/>
    <m/>
    <m/>
  </r>
  <r>
    <n v="192"/>
    <x v="1"/>
    <x v="0"/>
    <n v="8"/>
    <n v="3.4"/>
    <n v="4"/>
    <s v="Drive Alone"/>
    <m/>
    <m/>
    <m/>
    <m/>
    <m/>
    <m/>
  </r>
  <r>
    <n v="193"/>
    <x v="1"/>
    <x v="0"/>
    <n v="7"/>
    <n v="1"/>
    <n v="7"/>
    <s v="Walk"/>
    <s v="Drive Alone"/>
    <m/>
    <n v="25"/>
    <m/>
    <m/>
    <m/>
  </r>
  <r>
    <n v="194"/>
    <x v="1"/>
    <x v="0"/>
    <n v="12"/>
    <n v="1"/>
    <n v="5"/>
    <s v="Drive Alone"/>
    <s v="Walk"/>
    <m/>
    <n v="45"/>
    <m/>
    <m/>
    <m/>
  </r>
  <r>
    <n v="195"/>
    <x v="1"/>
    <x v="1"/>
    <m/>
    <m/>
    <m/>
    <m/>
    <m/>
    <m/>
    <m/>
    <m/>
    <s v="Yes"/>
    <n v="100"/>
  </r>
  <r>
    <n v="196"/>
    <x v="1"/>
    <x v="0"/>
    <n v="9"/>
    <n v="0.2"/>
    <n v="5"/>
    <s v="Walk"/>
    <s v="Drive with Others"/>
    <m/>
    <n v="25"/>
    <n v="2"/>
    <m/>
    <m/>
  </r>
  <r>
    <n v="197"/>
    <x v="1"/>
    <x v="0"/>
    <n v="8"/>
    <n v="0.5"/>
    <n v="5"/>
    <s v="Walk"/>
    <s v="Drive Alone"/>
    <m/>
    <n v="45"/>
    <m/>
    <m/>
    <m/>
  </r>
  <r>
    <n v="198"/>
    <x v="2"/>
    <x v="0"/>
    <n v="9"/>
    <n v="5"/>
    <n v="5"/>
    <s v="Public Transportation"/>
    <s v="Drive Alone"/>
    <m/>
    <n v="15"/>
    <m/>
    <m/>
    <m/>
  </r>
  <r>
    <n v="199"/>
    <x v="1"/>
    <x v="1"/>
    <m/>
    <m/>
    <m/>
    <m/>
    <m/>
    <m/>
    <m/>
    <m/>
    <s v="Yes"/>
    <s v="20?"/>
  </r>
  <r>
    <n v="200"/>
    <x v="2"/>
    <x v="0"/>
    <n v="10"/>
    <n v="12"/>
    <n v="5"/>
    <s v="Drive Alone"/>
    <s v="Bicycle"/>
    <m/>
    <n v="5"/>
    <m/>
    <m/>
    <m/>
  </r>
  <r>
    <n v="201"/>
    <x v="1"/>
    <x v="0"/>
    <n v="10"/>
    <n v="10"/>
    <n v="5"/>
    <s v="Drive Alone"/>
    <m/>
    <m/>
    <m/>
    <m/>
    <m/>
    <m/>
  </r>
  <r>
    <n v="202"/>
    <x v="2"/>
    <x v="0"/>
    <n v="12"/>
    <n v="22"/>
    <n v="7"/>
    <s v="Drive Alone"/>
    <s v="Drive Alone"/>
    <m/>
    <n v="5"/>
    <m/>
    <m/>
    <m/>
  </r>
  <r>
    <n v="203"/>
    <x v="0"/>
    <x v="0"/>
    <n v="12"/>
    <n v="0.25"/>
    <n v="5"/>
    <s v="Walk"/>
    <s v="Drive Alone"/>
    <m/>
    <n v="5"/>
    <m/>
    <m/>
    <m/>
  </r>
  <r>
    <n v="204"/>
    <x v="0"/>
    <x v="0"/>
    <n v="12"/>
    <n v="15"/>
    <n v="5"/>
    <s v="Drive Alone"/>
    <m/>
    <m/>
    <m/>
    <m/>
    <m/>
    <m/>
  </r>
  <r>
    <n v="205"/>
    <x v="0"/>
    <x v="0"/>
    <n v="12"/>
    <n v="100"/>
    <n v="5"/>
    <s v="Drive Alone"/>
    <s v="Drive with Others"/>
    <m/>
    <n v="5"/>
    <n v="2"/>
    <m/>
    <m/>
  </r>
  <r>
    <n v="206"/>
    <x v="2"/>
    <x v="0"/>
    <n v="12"/>
    <n v="1"/>
    <n v="5"/>
    <s v="Drive Alone"/>
    <s v="Bicycle"/>
    <m/>
    <n v="25"/>
    <m/>
    <m/>
    <m/>
  </r>
  <r>
    <n v="207"/>
    <x v="2"/>
    <x v="0"/>
    <n v="10"/>
    <n v="25"/>
    <n v="5"/>
    <s v="Drive Alone"/>
    <s v="Drive with Others"/>
    <m/>
    <n v="5"/>
    <n v="2"/>
    <m/>
    <m/>
  </r>
  <r>
    <n v="208"/>
    <x v="0"/>
    <x v="0"/>
    <n v="12"/>
    <n v="1.5"/>
    <n v="5"/>
    <s v="Drive Alone"/>
    <s v="Bicycle"/>
    <m/>
    <n v="25"/>
    <m/>
    <m/>
    <m/>
  </r>
  <r>
    <n v="209"/>
    <x v="1"/>
    <x v="1"/>
    <m/>
    <m/>
    <m/>
    <m/>
    <m/>
    <m/>
    <m/>
    <m/>
    <s v="Yes"/>
    <n v="10"/>
  </r>
  <r>
    <n v="210"/>
    <x v="1"/>
    <x v="0"/>
    <n v="9"/>
    <n v="12"/>
    <n v="5"/>
    <s v="Drive Alone"/>
    <m/>
    <m/>
    <m/>
    <m/>
    <m/>
    <m/>
  </r>
  <r>
    <n v="211"/>
    <x v="2"/>
    <x v="0"/>
    <n v="9"/>
    <n v="9"/>
    <n v="6"/>
    <s v="Drive Alone"/>
    <m/>
    <m/>
    <m/>
    <m/>
    <m/>
    <m/>
  </r>
  <r>
    <n v="212"/>
    <x v="1"/>
    <x v="1"/>
    <m/>
    <m/>
    <m/>
    <m/>
    <m/>
    <m/>
    <m/>
    <m/>
    <s v="Yes"/>
    <s v="Not including trips home, I would say 25 miles"/>
  </r>
  <r>
    <n v="213"/>
    <x v="2"/>
    <x v="0"/>
    <n v="12"/>
    <n v="2.5"/>
    <n v="5"/>
    <s v="Bicycle"/>
    <s v="Bicycle"/>
    <m/>
    <n v="5"/>
    <m/>
    <m/>
    <m/>
  </r>
  <r>
    <n v="214"/>
    <x v="1"/>
    <x v="1"/>
    <m/>
    <m/>
    <m/>
    <m/>
    <m/>
    <m/>
    <m/>
    <m/>
    <s v="Yes"/>
    <s v="If I go home, 300, if not, 30?"/>
  </r>
  <r>
    <n v="215"/>
    <x v="1"/>
    <x v="0"/>
    <n v="8"/>
    <n v="2"/>
    <n v="7"/>
    <s v="Drive with Others"/>
    <s v="Drive Alone"/>
    <m/>
    <n v="5"/>
    <n v="2"/>
    <m/>
    <m/>
  </r>
  <r>
    <n v="216"/>
    <x v="2"/>
    <x v="0"/>
    <n v="8"/>
    <n v="0.5"/>
    <n v="5"/>
    <s v="Walk"/>
    <s v="Drive with Others"/>
    <m/>
    <n v="5"/>
    <n v="4"/>
    <m/>
    <m/>
  </r>
  <r>
    <n v="217"/>
    <x v="2"/>
    <x v="0"/>
    <n v="9"/>
    <n v="5"/>
    <n v="7"/>
    <s v="Drive Alone"/>
    <s v="Drive with Others"/>
    <m/>
    <n v="5"/>
    <n v="2"/>
    <m/>
    <m/>
  </r>
  <r>
    <n v="218"/>
    <x v="1"/>
    <x v="1"/>
    <m/>
    <m/>
    <m/>
    <m/>
    <m/>
    <m/>
    <m/>
    <m/>
    <s v="No"/>
    <m/>
  </r>
  <r>
    <n v="219"/>
    <x v="2"/>
    <x v="0"/>
    <n v="10"/>
    <n v="112"/>
    <n v="5"/>
    <s v="Drive Alone"/>
    <m/>
    <m/>
    <m/>
    <m/>
    <m/>
    <m/>
  </r>
  <r>
    <n v="220"/>
    <x v="0"/>
    <x v="0"/>
    <n v="12"/>
    <n v="1"/>
    <n v="5"/>
    <s v="Drive Alone"/>
    <s v="Drive with Others"/>
    <m/>
    <n v="5"/>
    <n v="2"/>
    <m/>
    <m/>
  </r>
  <r>
    <n v="221"/>
    <x v="0"/>
    <x v="0"/>
    <n v="12"/>
    <n v="5"/>
    <n v="5"/>
    <s v="Drive Alone"/>
    <s v="Drive Alone"/>
    <m/>
    <n v="5"/>
    <m/>
    <m/>
    <m/>
  </r>
  <r>
    <n v="222"/>
    <x v="0"/>
    <x v="0"/>
    <n v="12"/>
    <n v="8"/>
    <n v="5"/>
    <s v="Drive Alone"/>
    <m/>
    <m/>
    <m/>
    <m/>
    <m/>
    <m/>
  </r>
  <r>
    <n v="223"/>
    <x v="1"/>
    <x v="1"/>
    <m/>
    <m/>
    <m/>
    <m/>
    <m/>
    <m/>
    <m/>
    <m/>
    <s v="Yes"/>
    <n v="10"/>
  </r>
  <r>
    <n v="224"/>
    <x v="0"/>
    <x v="0"/>
    <n v="12"/>
    <n v="6"/>
    <n v="5"/>
    <s v="Drive Alone"/>
    <m/>
    <m/>
    <m/>
    <m/>
    <m/>
    <m/>
  </r>
  <r>
    <n v="225"/>
    <x v="1"/>
    <x v="1"/>
    <m/>
    <m/>
    <m/>
    <m/>
    <m/>
    <m/>
    <m/>
    <m/>
    <s v="No"/>
    <m/>
  </r>
  <r>
    <n v="226"/>
    <x v="1"/>
    <x v="1"/>
    <m/>
    <m/>
    <m/>
    <m/>
    <m/>
    <m/>
    <m/>
    <m/>
    <s v="Yes"/>
    <n v="30"/>
  </r>
  <r>
    <n v="227"/>
    <x v="1"/>
    <x v="1"/>
    <m/>
    <m/>
    <m/>
    <m/>
    <m/>
    <m/>
    <m/>
    <m/>
    <s v="No"/>
    <m/>
  </r>
  <r>
    <n v="228"/>
    <x v="0"/>
    <x v="0"/>
    <n v="12"/>
    <n v="10"/>
    <n v="5"/>
    <s v="Drive Alone"/>
    <m/>
    <m/>
    <m/>
    <m/>
    <m/>
    <m/>
  </r>
  <r>
    <n v="229"/>
    <x v="0"/>
    <x v="0"/>
    <n v="9"/>
    <n v="7"/>
    <n v="5"/>
    <s v="Bicycle"/>
    <s v="Drive Alone"/>
    <m/>
    <n v="15"/>
    <m/>
    <m/>
    <m/>
  </r>
  <r>
    <n v="230"/>
    <x v="0"/>
    <x v="0"/>
    <n v="12"/>
    <n v="2"/>
    <n v="5"/>
    <s v="Drive Alone"/>
    <s v="Walk"/>
    <m/>
    <n v="15"/>
    <m/>
    <m/>
    <m/>
  </r>
  <r>
    <n v="231"/>
    <x v="0"/>
    <x v="0"/>
    <n v="12"/>
    <n v="8"/>
    <n v="5"/>
    <s v="Drive Alone"/>
    <s v="Drive with Others"/>
    <m/>
    <n v="5"/>
    <n v="4"/>
    <m/>
    <m/>
  </r>
  <r>
    <n v="232"/>
    <x v="2"/>
    <x v="0"/>
    <n v="12"/>
    <n v="5.6"/>
    <n v="5"/>
    <s v="Drive Alone"/>
    <s v="Bicycle"/>
    <m/>
    <n v="5"/>
    <m/>
    <m/>
    <m/>
  </r>
  <r>
    <n v="233"/>
    <x v="1"/>
    <x v="0"/>
    <n v="9"/>
    <n v="3"/>
    <n v="5"/>
    <s v="Walk"/>
    <s v="Drive with Others"/>
    <m/>
    <n v="35"/>
    <n v="3"/>
    <m/>
    <m/>
  </r>
  <r>
    <n v="234"/>
    <x v="0"/>
    <x v="0"/>
    <n v="11"/>
    <n v="4"/>
    <n v="5"/>
    <s v="Drive Alone"/>
    <m/>
    <m/>
    <m/>
    <m/>
    <m/>
    <m/>
  </r>
  <r>
    <n v="235"/>
    <x v="0"/>
    <x v="0"/>
    <n v="12"/>
    <n v="4.2"/>
    <n v="5"/>
    <s v="Drive Alone"/>
    <s v="Drive with Others"/>
    <m/>
    <n v="5"/>
    <n v="2"/>
    <m/>
    <m/>
  </r>
  <r>
    <n v="236"/>
    <x v="1"/>
    <x v="0"/>
    <n v="9"/>
    <n v="3.2"/>
    <n v="5"/>
    <s v="Drive Alone"/>
    <s v="Public Transportation"/>
    <m/>
    <n v="5"/>
    <m/>
    <m/>
    <m/>
  </r>
  <r>
    <n v="237"/>
    <x v="1"/>
    <x v="1"/>
    <m/>
    <m/>
    <m/>
    <m/>
    <m/>
    <m/>
    <m/>
    <m/>
    <s v="No"/>
    <m/>
  </r>
  <r>
    <n v="238"/>
    <x v="1"/>
    <x v="1"/>
    <m/>
    <m/>
    <m/>
    <m/>
    <m/>
    <m/>
    <m/>
    <m/>
    <s v="Yes"/>
    <n v="100"/>
  </r>
  <r>
    <n v="239"/>
    <x v="0"/>
    <x v="0"/>
    <n v="12"/>
    <n v="7"/>
    <n v="5"/>
    <s v="Drive Alone"/>
    <m/>
    <m/>
    <m/>
    <m/>
    <m/>
    <m/>
  </r>
  <r>
    <n v="240"/>
    <x v="1"/>
    <x v="1"/>
    <m/>
    <m/>
    <m/>
    <m/>
    <m/>
    <m/>
    <m/>
    <m/>
    <s v="Yes"/>
    <n v="20"/>
  </r>
  <r>
    <n v="241"/>
    <x v="0"/>
    <x v="0"/>
    <n v="11"/>
    <n v="3"/>
    <n v="4"/>
    <s v="Drive Alone"/>
    <s v="Bicycle"/>
    <m/>
    <n v="25"/>
    <m/>
    <m/>
    <m/>
  </r>
  <r>
    <n v="242"/>
    <x v="1"/>
    <x v="1"/>
    <m/>
    <m/>
    <m/>
    <m/>
    <m/>
    <m/>
    <m/>
    <m/>
    <s v="Yes"/>
    <n v="30"/>
  </r>
  <r>
    <n v="243"/>
    <x v="0"/>
    <x v="0"/>
    <n v="12"/>
    <n v="40"/>
    <n v="5"/>
    <s v="Drive Alone"/>
    <s v="Drive Alone"/>
    <m/>
    <n v="5"/>
    <m/>
    <m/>
    <m/>
  </r>
  <r>
    <n v="244"/>
    <x v="1"/>
    <x v="1"/>
    <m/>
    <m/>
    <m/>
    <m/>
    <m/>
    <m/>
    <m/>
    <m/>
    <s v="Yes"/>
    <n v="220"/>
  </r>
  <r>
    <n v="245"/>
    <x v="1"/>
    <x v="1"/>
    <m/>
    <m/>
    <m/>
    <m/>
    <m/>
    <m/>
    <m/>
    <m/>
    <s v="No"/>
    <m/>
  </r>
  <r>
    <n v="246"/>
    <x v="1"/>
    <x v="1"/>
    <m/>
    <m/>
    <m/>
    <m/>
    <m/>
    <m/>
    <m/>
    <m/>
    <s v="Yes"/>
    <n v="2000"/>
  </r>
  <r>
    <n v="247"/>
    <x v="1"/>
    <x v="1"/>
    <m/>
    <m/>
    <m/>
    <m/>
    <m/>
    <m/>
    <m/>
    <m/>
    <s v="No"/>
    <m/>
  </r>
  <r>
    <n v="248"/>
    <x v="1"/>
    <x v="1"/>
    <m/>
    <m/>
    <m/>
    <m/>
    <m/>
    <m/>
    <m/>
    <m/>
    <s v="No"/>
    <m/>
  </r>
  <r>
    <n v="249"/>
    <x v="0"/>
    <x v="0"/>
    <n v="12"/>
    <n v="9"/>
    <n v="5"/>
    <s v="Drive Alone"/>
    <m/>
    <m/>
    <m/>
    <m/>
    <m/>
    <m/>
  </r>
  <r>
    <n v="250"/>
    <x v="1"/>
    <x v="0"/>
    <n v="9"/>
    <n v="9.6"/>
    <n v="5"/>
    <s v="Drive Alone"/>
    <m/>
    <m/>
    <m/>
    <m/>
    <m/>
    <m/>
  </r>
  <r>
    <n v="251"/>
    <x v="2"/>
    <x v="0"/>
    <n v="9"/>
    <n v="8"/>
    <n v="5"/>
    <s v="Drive with Others"/>
    <s v="Drive Alone"/>
    <m/>
    <n v="15"/>
    <n v="2"/>
    <m/>
    <m/>
  </r>
  <r>
    <n v="252"/>
    <x v="1"/>
    <x v="1"/>
    <m/>
    <m/>
    <m/>
    <m/>
    <m/>
    <m/>
    <m/>
    <m/>
    <s v="Yes"/>
    <n v="45"/>
  </r>
  <r>
    <n v="253"/>
    <x v="1"/>
    <x v="0"/>
    <n v="9"/>
    <n v="30"/>
    <n v="4"/>
    <s v="Drive Alone"/>
    <s v="Drive with Others"/>
    <m/>
    <n v="15"/>
    <n v="2"/>
    <m/>
    <m/>
  </r>
  <r>
    <n v="254"/>
    <x v="2"/>
    <x v="0"/>
    <n v="12"/>
    <n v="1"/>
    <n v="5"/>
    <s v="Drive Alone"/>
    <s v="Bicycle"/>
    <m/>
    <n v="15"/>
    <m/>
    <m/>
    <m/>
  </r>
  <r>
    <n v="255"/>
    <x v="0"/>
    <x v="0"/>
    <n v="9"/>
    <n v="5"/>
    <n v="5"/>
    <s v="Drive with Others"/>
    <s v="Drive Alone"/>
    <m/>
    <n v="45"/>
    <n v="2"/>
    <m/>
    <m/>
  </r>
  <r>
    <n v="256"/>
    <x v="0"/>
    <x v="0"/>
    <n v="12"/>
    <n v="12"/>
    <n v="5"/>
    <s v="Drive Alone"/>
    <s v="Bicycle"/>
    <m/>
    <n v="5"/>
    <m/>
    <m/>
    <m/>
  </r>
  <r>
    <n v="257"/>
    <x v="0"/>
    <x v="0"/>
    <n v="11"/>
    <n v="6"/>
    <n v="5"/>
    <s v="Drive Alone"/>
    <m/>
    <m/>
    <m/>
    <m/>
    <m/>
    <m/>
  </r>
  <r>
    <n v="258"/>
    <x v="1"/>
    <x v="0"/>
    <n v="9"/>
    <n v="5"/>
    <n v="5"/>
    <s v="Drive Alone"/>
    <m/>
    <m/>
    <m/>
    <m/>
    <m/>
    <m/>
  </r>
  <r>
    <n v="259"/>
    <x v="1"/>
    <x v="0"/>
    <n v="8"/>
    <n v="1"/>
    <n v="7"/>
    <s v="Bicycle"/>
    <s v="Drive with Others"/>
    <m/>
    <n v="35"/>
    <n v="2"/>
    <m/>
    <m/>
  </r>
  <r>
    <n v="260"/>
    <x v="1"/>
    <x v="0"/>
    <n v="9"/>
    <n v="0.6"/>
    <n v="7"/>
    <s v="Walk"/>
    <s v="Drive Alone"/>
    <m/>
    <n v="25"/>
    <m/>
    <m/>
    <m/>
  </r>
  <r>
    <n v="261"/>
    <x v="1"/>
    <x v="1"/>
    <m/>
    <m/>
    <m/>
    <m/>
    <m/>
    <m/>
    <m/>
    <m/>
    <s v="Yes"/>
    <s v="they need to stop giving so many parking tickets"/>
  </r>
  <r>
    <n v="262"/>
    <x v="2"/>
    <x v="0"/>
    <n v="11"/>
    <n v="29"/>
    <n v="5"/>
    <s v="Drive Alone"/>
    <s v="Drive with Others"/>
    <m/>
    <n v="15"/>
    <n v="2"/>
    <m/>
    <m/>
  </r>
  <r>
    <n v="263"/>
    <x v="0"/>
    <x v="1"/>
    <m/>
    <m/>
    <m/>
    <m/>
    <m/>
    <m/>
    <m/>
    <m/>
    <s v="No"/>
    <m/>
  </r>
  <r>
    <n v="264"/>
    <x v="0"/>
    <x v="0"/>
    <n v="12"/>
    <n v="25"/>
    <n v="5"/>
    <s v="Drive Alone"/>
    <s v="Drive Alone"/>
    <m/>
    <n v="5"/>
    <m/>
    <m/>
    <m/>
  </r>
  <r>
    <n v="265"/>
    <x v="2"/>
    <x v="0"/>
    <n v="12"/>
    <n v="15"/>
    <n v="5"/>
    <s v="Drive Alone"/>
    <m/>
    <m/>
    <m/>
    <m/>
    <m/>
    <m/>
  </r>
  <r>
    <n v="266"/>
    <x v="0"/>
    <x v="0"/>
    <n v="12"/>
    <n v="10"/>
    <n v="5"/>
    <s v="Drive Alone"/>
    <s v="Drive with Others"/>
    <m/>
    <n v="5"/>
    <n v="2"/>
    <m/>
    <m/>
  </r>
  <r>
    <n v="267"/>
    <x v="2"/>
    <x v="0"/>
    <n v="12"/>
    <n v="1"/>
    <n v="5"/>
    <s v="Walk"/>
    <s v="Bicycle"/>
    <m/>
    <n v="25"/>
    <m/>
    <m/>
    <m/>
  </r>
  <r>
    <n v="268"/>
    <x v="0"/>
    <x v="0"/>
    <n v="12"/>
    <n v="18"/>
    <n v="5"/>
    <s v="Drive Alone"/>
    <s v="Drive with Others"/>
    <m/>
    <n v="5"/>
    <n v="2"/>
    <m/>
    <m/>
  </r>
  <r>
    <n v="269"/>
    <x v="0"/>
    <x v="0"/>
    <n v="12"/>
    <n v="22"/>
    <n v="5"/>
    <s v="Drive Alone"/>
    <m/>
    <m/>
    <m/>
    <m/>
    <m/>
    <m/>
  </r>
  <r>
    <n v="270"/>
    <x v="1"/>
    <x v="1"/>
    <m/>
    <m/>
    <m/>
    <m/>
    <m/>
    <m/>
    <m/>
    <m/>
    <s v="Yes"/>
    <n v="100"/>
  </r>
  <r>
    <n v="271"/>
    <x v="1"/>
    <x v="1"/>
    <m/>
    <m/>
    <m/>
    <m/>
    <m/>
    <m/>
    <m/>
    <m/>
    <s v="Yes"/>
    <s v="I am student teaching this semester and commuting daily to Davies High School: probably around 500 miles/month.  In a typical semester, it would be more like 120-150 miles/month."/>
  </r>
  <r>
    <n v="272"/>
    <x v="1"/>
    <x v="0"/>
    <n v="8"/>
    <n v="5"/>
    <n v="5"/>
    <s v="Drive Alone"/>
    <s v="Drive with Others"/>
    <m/>
    <n v="15"/>
    <n v="3"/>
    <m/>
    <m/>
  </r>
  <r>
    <n v="273"/>
    <x v="1"/>
    <x v="0"/>
    <n v="9"/>
    <n v="1"/>
    <n v="5"/>
    <s v="Bicycle"/>
    <s v="Drive Alone"/>
    <m/>
    <n v="45"/>
    <m/>
    <m/>
    <m/>
  </r>
  <r>
    <n v="274"/>
    <x v="1"/>
    <x v="0"/>
    <n v="9"/>
    <n v="0.25"/>
    <n v="6"/>
    <s v="Bicycle"/>
    <s v="Walk"/>
    <m/>
    <n v="25"/>
    <m/>
    <m/>
    <m/>
  </r>
  <r>
    <n v="275"/>
    <x v="0"/>
    <x v="0"/>
    <n v="10"/>
    <n v="9.5"/>
    <n v="5"/>
    <s v="Drive Alone"/>
    <m/>
    <m/>
    <m/>
    <m/>
    <m/>
    <m/>
  </r>
  <r>
    <n v="276"/>
    <x v="2"/>
    <x v="0"/>
    <n v="12"/>
    <n v="6"/>
    <n v="5"/>
    <s v="Drive Alone"/>
    <m/>
    <m/>
    <m/>
    <m/>
    <m/>
    <m/>
  </r>
  <r>
    <n v="277"/>
    <x v="0"/>
    <x v="0"/>
    <n v="12"/>
    <n v="14"/>
    <n v="5"/>
    <s v="Drive Alone"/>
    <s v="Drive Alone"/>
    <m/>
    <n v="45"/>
    <m/>
    <m/>
    <m/>
  </r>
  <r>
    <n v="278"/>
    <x v="0"/>
    <x v="0"/>
    <n v="12"/>
    <n v="8"/>
    <n v="5"/>
    <s v="Drive Alone"/>
    <m/>
    <m/>
    <m/>
    <m/>
    <m/>
    <m/>
  </r>
  <r>
    <n v="279"/>
    <x v="0"/>
    <x v="0"/>
    <n v="10"/>
    <n v="5"/>
    <n v="5"/>
    <s v="Drive Alone"/>
    <s v="Drive with Others"/>
    <m/>
    <n v="5"/>
    <n v="2"/>
    <m/>
    <m/>
  </r>
  <r>
    <n v="280"/>
    <x v="0"/>
    <x v="0"/>
    <n v="8"/>
    <n v="15"/>
    <n v="5"/>
    <s v="Drive Alone"/>
    <m/>
    <m/>
    <m/>
    <m/>
    <m/>
    <m/>
  </r>
  <r>
    <n v="281"/>
    <x v="2"/>
    <x v="0"/>
    <n v="11"/>
    <n v="12.5"/>
    <n v="5"/>
    <s v="Drive with Others"/>
    <s v="Drive Alone"/>
    <m/>
    <n v="5"/>
    <n v="2"/>
    <m/>
    <m/>
  </r>
  <r>
    <n v="282"/>
    <x v="1"/>
    <x v="0"/>
    <n v="12"/>
    <n v="0.4"/>
    <n v="7"/>
    <s v="Walk"/>
    <s v="Bicycle"/>
    <m/>
    <n v="15"/>
    <m/>
    <m/>
    <m/>
  </r>
  <r>
    <n v="283"/>
    <x v="0"/>
    <x v="0"/>
    <n v="12"/>
    <n v="7"/>
    <n v="5"/>
    <s v="Bicycle"/>
    <s v="Drive Alone"/>
    <m/>
    <n v="35"/>
    <m/>
    <m/>
    <m/>
  </r>
  <r>
    <n v="284"/>
    <x v="1"/>
    <x v="1"/>
    <m/>
    <m/>
    <m/>
    <m/>
    <m/>
    <m/>
    <m/>
    <m/>
    <s v="Yes"/>
    <s v="Idk"/>
  </r>
  <r>
    <n v="285"/>
    <x v="2"/>
    <x v="0"/>
    <n v="10"/>
    <n v="3.5"/>
    <n v="6"/>
    <s v="Drive Alone"/>
    <s v="Bicycle"/>
    <m/>
    <n v="35"/>
    <m/>
    <m/>
    <m/>
  </r>
  <r>
    <n v="286"/>
    <x v="1"/>
    <x v="1"/>
    <m/>
    <m/>
    <m/>
    <m/>
    <m/>
    <m/>
    <m/>
    <m/>
    <s v="Yes"/>
    <n v="300"/>
  </r>
  <r>
    <n v="287"/>
    <x v="1"/>
    <x v="1"/>
    <m/>
    <m/>
    <m/>
    <m/>
    <m/>
    <m/>
    <m/>
    <m/>
    <s v="Yes"/>
    <n v="200"/>
  </r>
  <r>
    <n v="288"/>
    <x v="0"/>
    <x v="0"/>
    <n v="12"/>
    <n v="20"/>
    <n v="5"/>
    <s v="Drive Alone"/>
    <m/>
    <m/>
    <m/>
    <m/>
    <m/>
    <m/>
  </r>
  <r>
    <n v="289"/>
    <x v="1"/>
    <x v="0"/>
    <n v="9"/>
    <n v="14.5"/>
    <n v="2"/>
    <s v="Drive Alone"/>
    <m/>
    <m/>
    <m/>
    <m/>
    <m/>
    <m/>
  </r>
  <r>
    <n v="290"/>
    <x v="1"/>
    <x v="1"/>
    <m/>
    <m/>
    <m/>
    <m/>
    <m/>
    <m/>
    <m/>
    <m/>
    <s v="Yes"/>
    <s v="900 miles"/>
  </r>
  <r>
    <n v="291"/>
    <x v="0"/>
    <x v="0"/>
    <n v="9"/>
    <n v="5"/>
    <n v="7"/>
    <s v="Drive Alone"/>
    <m/>
    <m/>
    <m/>
    <m/>
    <m/>
    <m/>
  </r>
  <r>
    <n v="292"/>
    <x v="0"/>
    <x v="0"/>
    <n v="11"/>
    <n v="10"/>
    <n v="5"/>
    <s v="Drive Alone"/>
    <m/>
    <m/>
    <m/>
    <m/>
    <m/>
    <m/>
  </r>
  <r>
    <n v="293"/>
    <x v="1"/>
    <x v="1"/>
    <m/>
    <m/>
    <m/>
    <m/>
    <m/>
    <m/>
    <m/>
    <m/>
    <s v="No"/>
    <m/>
  </r>
  <r>
    <n v="294"/>
    <x v="1"/>
    <x v="1"/>
    <m/>
    <m/>
    <m/>
    <m/>
    <m/>
    <m/>
    <m/>
    <m/>
    <s v="No"/>
    <m/>
  </r>
  <r>
    <n v="295"/>
    <x v="0"/>
    <x v="0"/>
    <n v="12"/>
    <n v="2"/>
    <n v="5"/>
    <s v="Drive Alone"/>
    <m/>
    <m/>
    <m/>
    <m/>
    <m/>
    <m/>
  </r>
  <r>
    <n v="296"/>
    <x v="2"/>
    <x v="0"/>
    <n v="12"/>
    <n v="1.8"/>
    <n v="5"/>
    <s v="Drive Alone"/>
    <s v="Walk"/>
    <m/>
    <n v="15"/>
    <m/>
    <m/>
    <m/>
  </r>
  <r>
    <n v="297"/>
    <x v="1"/>
    <x v="0"/>
    <n v="9"/>
    <n v="5"/>
    <n v="6"/>
    <s v="Drive with Others"/>
    <s v="Bicycle"/>
    <m/>
    <n v="5"/>
    <n v="3"/>
    <m/>
    <m/>
  </r>
  <r>
    <n v="298"/>
    <x v="2"/>
    <x v="0"/>
    <n v="9"/>
    <n v="29"/>
    <n v="6"/>
    <s v="Drive Alone"/>
    <s v="Drive with Others"/>
    <m/>
    <n v="5"/>
    <n v="2"/>
    <m/>
    <m/>
  </r>
  <r>
    <n v="299"/>
    <x v="2"/>
    <x v="0"/>
    <n v="9"/>
    <n v="2"/>
    <n v="5"/>
    <s v="Walk"/>
    <s v="Bicycle"/>
    <m/>
    <n v="15"/>
    <m/>
    <m/>
    <m/>
  </r>
  <r>
    <n v="300"/>
    <x v="0"/>
    <x v="0"/>
    <n v="12"/>
    <n v="2"/>
    <n v="5"/>
    <s v="Walk"/>
    <s v="Drive with Others"/>
    <m/>
    <n v="15"/>
    <n v="2"/>
    <m/>
    <m/>
  </r>
  <r>
    <n v="301"/>
    <x v="2"/>
    <x v="0"/>
    <n v="12"/>
    <n v="6"/>
    <n v="6"/>
    <s v="Drive Alone"/>
    <s v="Walk"/>
    <m/>
    <n v="5"/>
    <m/>
    <m/>
    <m/>
  </r>
  <r>
    <n v="302"/>
    <x v="0"/>
    <x v="0"/>
    <n v="12"/>
    <n v="14"/>
    <n v="5"/>
    <s v="Drive Alone"/>
    <m/>
    <m/>
    <m/>
    <m/>
    <m/>
    <m/>
  </r>
  <r>
    <n v="303"/>
    <x v="1"/>
    <x v="1"/>
    <m/>
    <m/>
    <m/>
    <m/>
    <m/>
    <m/>
    <m/>
    <m/>
    <s v="No"/>
    <m/>
  </r>
  <r>
    <n v="304"/>
    <x v="2"/>
    <x v="0"/>
    <n v="10"/>
    <n v="5"/>
    <n v="7"/>
    <s v="Drive Alone"/>
    <m/>
    <m/>
    <m/>
    <m/>
    <m/>
    <m/>
  </r>
  <r>
    <n v="305"/>
    <x v="0"/>
    <x v="0"/>
    <n v="12"/>
    <n v="3"/>
    <n v="5"/>
    <s v="Bicycle"/>
    <s v="Walk"/>
    <m/>
    <n v="25"/>
    <m/>
    <m/>
    <m/>
  </r>
  <r>
    <n v="306"/>
    <x v="1"/>
    <x v="0"/>
    <n v="12"/>
    <n v="8"/>
    <n v="5"/>
    <s v="Drive with Others"/>
    <s v="Drive Alone"/>
    <m/>
    <n v="15"/>
    <n v="2"/>
    <m/>
    <m/>
  </r>
  <r>
    <n v="307"/>
    <x v="2"/>
    <x v="0"/>
    <n v="9"/>
    <n v="2.6"/>
    <n v="7"/>
    <s v="Drive Alone"/>
    <s v="Drive with Others"/>
    <m/>
    <n v="5"/>
    <n v="2"/>
    <m/>
    <m/>
  </r>
  <r>
    <n v="308"/>
    <x v="1"/>
    <x v="0"/>
    <n v="7"/>
    <n v="6"/>
    <n v="6"/>
    <s v="Drive Alone"/>
    <s v="Drive with Others"/>
    <m/>
    <n v="5"/>
    <n v="2"/>
    <m/>
    <m/>
  </r>
  <r>
    <n v="309"/>
    <x v="1"/>
    <x v="1"/>
    <m/>
    <m/>
    <m/>
    <m/>
    <m/>
    <m/>
    <m/>
    <m/>
    <s v="Yes"/>
    <s v="500 to get Home "/>
  </r>
  <r>
    <n v="310"/>
    <x v="1"/>
    <x v="0"/>
    <n v="9"/>
    <n v="20"/>
    <n v="7"/>
    <s v="Drive Alone"/>
    <m/>
    <m/>
    <m/>
    <m/>
    <m/>
    <m/>
  </r>
  <r>
    <n v="311"/>
    <x v="1"/>
    <x v="1"/>
    <m/>
    <m/>
    <m/>
    <m/>
    <m/>
    <m/>
    <m/>
    <m/>
    <s v="No"/>
    <m/>
  </r>
  <r>
    <n v="312"/>
    <x v="1"/>
    <x v="1"/>
    <m/>
    <m/>
    <m/>
    <m/>
    <m/>
    <m/>
    <m/>
    <m/>
    <s v="Yes"/>
    <s v="30-550 depending if I go home or not"/>
  </r>
  <r>
    <n v="313"/>
    <x v="2"/>
    <x v="0"/>
    <n v="10"/>
    <n v="40"/>
    <n v="5"/>
    <s v="Drive with Others"/>
    <s v="Drive Alone"/>
    <m/>
    <n v="35"/>
    <n v="2"/>
    <m/>
    <m/>
  </r>
  <r>
    <n v="314"/>
    <x v="0"/>
    <x v="0"/>
    <n v="12"/>
    <n v="10"/>
    <n v="5"/>
    <s v="Drive Alone"/>
    <m/>
    <m/>
    <m/>
    <m/>
    <m/>
    <m/>
  </r>
  <r>
    <n v="315"/>
    <x v="1"/>
    <x v="1"/>
    <m/>
    <m/>
    <m/>
    <m/>
    <m/>
    <m/>
    <m/>
    <m/>
    <s v="Yes"/>
    <n v="200"/>
  </r>
  <r>
    <n v="316"/>
    <x v="1"/>
    <x v="1"/>
    <m/>
    <m/>
    <m/>
    <m/>
    <m/>
    <m/>
    <m/>
    <m/>
    <s v="Yes"/>
    <s v="???? how should I know???? a lot"/>
  </r>
  <r>
    <n v="317"/>
    <x v="1"/>
    <x v="0"/>
    <n v="8"/>
    <n v="0.5"/>
    <n v="5"/>
    <s v="Drive Alone"/>
    <s v="Walk"/>
    <m/>
    <n v="5"/>
    <m/>
    <m/>
    <m/>
  </r>
  <r>
    <n v="318"/>
    <x v="1"/>
    <x v="1"/>
    <m/>
    <m/>
    <m/>
    <m/>
    <m/>
    <m/>
    <m/>
    <m/>
    <s v="No"/>
    <m/>
  </r>
  <r>
    <n v="319"/>
    <x v="1"/>
    <x v="1"/>
    <m/>
    <m/>
    <m/>
    <m/>
    <m/>
    <m/>
    <m/>
    <m/>
    <s v="Yes"/>
    <s v="40-50"/>
  </r>
  <r>
    <n v="320"/>
    <x v="2"/>
    <x v="0"/>
    <n v="10"/>
    <n v="6"/>
    <n v="5"/>
    <s v="Drive Alone"/>
    <s v="Drive with Others"/>
    <m/>
    <n v="5"/>
    <n v="2"/>
    <m/>
    <m/>
  </r>
  <r>
    <n v="321"/>
    <x v="1"/>
    <x v="1"/>
    <m/>
    <m/>
    <m/>
    <m/>
    <m/>
    <m/>
    <m/>
    <m/>
    <s v="No"/>
    <m/>
  </r>
  <r>
    <n v="322"/>
    <x v="0"/>
    <x v="0"/>
    <n v="12"/>
    <n v="1"/>
    <n v="5"/>
    <s v="Drive Alone"/>
    <s v="Walk"/>
    <m/>
    <n v="5"/>
    <m/>
    <m/>
    <m/>
  </r>
  <r>
    <n v="323"/>
    <x v="2"/>
    <x v="0"/>
    <n v="12"/>
    <n v="25"/>
    <n v="5"/>
    <s v="Drive Alone"/>
    <s v="Drive with Others"/>
    <m/>
    <n v="25"/>
    <n v="2"/>
    <m/>
    <m/>
  </r>
  <r>
    <n v="324"/>
    <x v="1"/>
    <x v="1"/>
    <m/>
    <m/>
    <m/>
    <m/>
    <m/>
    <m/>
    <m/>
    <m/>
    <s v="Yes"/>
    <n v="150"/>
  </r>
  <r>
    <n v="325"/>
    <x v="2"/>
    <x v="0"/>
    <n v="9"/>
    <n v="12"/>
    <n v="5"/>
    <s v="Drive Alone"/>
    <m/>
    <m/>
    <m/>
    <m/>
    <m/>
    <m/>
  </r>
  <r>
    <n v="326"/>
    <x v="2"/>
    <x v="0"/>
    <n v="10"/>
    <n v="5.5"/>
    <n v="6"/>
    <s v="Drive Alone"/>
    <s v="Bicycle"/>
    <m/>
    <n v="15"/>
    <m/>
    <m/>
    <m/>
  </r>
  <r>
    <n v="327"/>
    <x v="1"/>
    <x v="0"/>
    <n v="9"/>
    <n v="0.5"/>
    <n v="5"/>
    <s v="Drive Alone"/>
    <s v="Walk"/>
    <m/>
    <n v="5"/>
    <m/>
    <m/>
    <m/>
  </r>
  <r>
    <n v="328"/>
    <x v="1"/>
    <x v="1"/>
    <m/>
    <m/>
    <m/>
    <m/>
    <m/>
    <m/>
    <m/>
    <m/>
    <s v="Yes"/>
    <n v="20"/>
  </r>
  <r>
    <n v="329"/>
    <x v="1"/>
    <x v="1"/>
    <m/>
    <m/>
    <m/>
    <m/>
    <m/>
    <m/>
    <m/>
    <m/>
    <s v="Yes"/>
    <s v="50-75"/>
  </r>
  <r>
    <n v="330"/>
    <x v="1"/>
    <x v="0"/>
    <n v="12"/>
    <n v="0.5"/>
    <n v="5"/>
    <s v="Walk"/>
    <s v="Drive Alone"/>
    <m/>
    <n v="5"/>
    <m/>
    <m/>
    <m/>
  </r>
  <r>
    <n v="331"/>
    <x v="2"/>
    <x v="0"/>
    <n v="12"/>
    <n v="5"/>
    <n v="5"/>
    <s v="Drive with Others"/>
    <s v="Drive Alone"/>
    <m/>
    <n v="5"/>
    <n v="3"/>
    <m/>
    <m/>
  </r>
  <r>
    <n v="332"/>
    <x v="1"/>
    <x v="1"/>
    <m/>
    <m/>
    <m/>
    <m/>
    <m/>
    <m/>
    <m/>
    <m/>
    <s v="Yes"/>
    <n v="200"/>
  </r>
  <r>
    <n v="333"/>
    <x v="1"/>
    <x v="0"/>
    <n v="12"/>
    <n v="1"/>
    <n v="6"/>
    <s v="Walk"/>
    <s v="Drive with Others"/>
    <m/>
    <n v="15"/>
    <n v="2"/>
    <m/>
    <m/>
  </r>
  <r>
    <n v="334"/>
    <x v="1"/>
    <x v="1"/>
    <m/>
    <m/>
    <m/>
    <m/>
    <m/>
    <m/>
    <m/>
    <m/>
    <s v="No"/>
    <m/>
  </r>
  <r>
    <n v="335"/>
    <x v="1"/>
    <x v="0"/>
    <n v="9"/>
    <n v="14"/>
    <n v="5"/>
    <s v="Drive Alone"/>
    <s v="Drive with Others"/>
    <m/>
    <n v="5"/>
    <n v="2"/>
    <m/>
    <m/>
  </r>
  <r>
    <n v="336"/>
    <x v="2"/>
    <x v="0"/>
    <n v="11"/>
    <n v="3"/>
    <n v="5"/>
    <s v="Bicycle"/>
    <s v="Drive Alone"/>
    <m/>
    <n v="45"/>
    <m/>
    <m/>
    <m/>
  </r>
  <r>
    <n v="337"/>
    <x v="1"/>
    <x v="1"/>
    <m/>
    <m/>
    <m/>
    <m/>
    <m/>
    <m/>
    <m/>
    <m/>
    <s v="Yes"/>
    <s v="Around 300 just to go home and back"/>
  </r>
  <r>
    <n v="338"/>
    <x v="1"/>
    <x v="0"/>
    <n v="11"/>
    <n v="0.5"/>
    <n v="7"/>
    <s v="Walk"/>
    <s v="Bicycle"/>
    <m/>
    <n v="5"/>
    <m/>
    <m/>
    <m/>
  </r>
  <r>
    <n v="339"/>
    <x v="1"/>
    <x v="1"/>
    <m/>
    <m/>
    <m/>
    <m/>
    <m/>
    <m/>
    <m/>
    <m/>
    <s v="Yes"/>
    <n v="300"/>
  </r>
  <r>
    <n v="340"/>
    <x v="0"/>
    <x v="0"/>
    <n v="12"/>
    <n v="6.5"/>
    <n v="5"/>
    <s v="Drive Alone"/>
    <s v="Bicycle"/>
    <m/>
    <n v="5"/>
    <m/>
    <m/>
    <m/>
  </r>
  <r>
    <n v="341"/>
    <x v="2"/>
    <x v="0"/>
    <n v="12"/>
    <n v="2"/>
    <n v="6"/>
    <s v="Drive Alone"/>
    <m/>
    <m/>
    <m/>
    <m/>
    <m/>
    <m/>
  </r>
  <r>
    <n v="342"/>
    <x v="0"/>
    <x v="0"/>
    <n v="12"/>
    <n v="6.2"/>
    <n v="5"/>
    <s v="Drive Alone"/>
    <m/>
    <m/>
    <m/>
    <m/>
    <m/>
    <m/>
  </r>
  <r>
    <n v="343"/>
    <x v="1"/>
    <x v="0"/>
    <n v="7"/>
    <n v="3"/>
    <n v="6"/>
    <s v="Drive Alone"/>
    <s v="Drive with Others"/>
    <m/>
    <n v="5"/>
    <n v="2"/>
    <m/>
    <m/>
  </r>
  <r>
    <n v="344"/>
    <x v="1"/>
    <x v="1"/>
    <m/>
    <m/>
    <m/>
    <m/>
    <m/>
    <m/>
    <m/>
    <m/>
    <s v="Yes"/>
    <n v="120"/>
  </r>
  <r>
    <n v="345"/>
    <x v="1"/>
    <x v="0"/>
    <n v="10"/>
    <n v="7.4"/>
    <n v="2"/>
    <s v="Drive Alone"/>
    <m/>
    <m/>
    <m/>
    <m/>
    <m/>
    <m/>
  </r>
  <r>
    <n v="346"/>
    <x v="1"/>
    <x v="1"/>
    <m/>
    <m/>
    <m/>
    <m/>
    <m/>
    <m/>
    <m/>
    <m/>
    <s v="Yes"/>
    <s v="15-20"/>
  </r>
  <r>
    <n v="347"/>
    <x v="1"/>
    <x v="1"/>
    <m/>
    <m/>
    <m/>
    <m/>
    <m/>
    <m/>
    <m/>
    <m/>
    <s v="Yes"/>
    <n v="50"/>
  </r>
  <r>
    <n v="348"/>
    <x v="1"/>
    <x v="1"/>
    <m/>
    <m/>
    <m/>
    <m/>
    <m/>
    <m/>
    <m/>
    <m/>
    <s v="No"/>
    <m/>
  </r>
  <r>
    <n v="349"/>
    <x v="1"/>
    <x v="0"/>
    <n v="9"/>
    <n v="1"/>
    <n v="6"/>
    <s v="Walk"/>
    <s v="Bicycle"/>
    <m/>
    <n v="25"/>
    <m/>
    <m/>
    <m/>
  </r>
  <r>
    <n v="350"/>
    <x v="1"/>
    <x v="1"/>
    <m/>
    <m/>
    <m/>
    <m/>
    <m/>
    <m/>
    <m/>
    <m/>
    <s v="Yes"/>
    <n v="100"/>
  </r>
  <r>
    <n v="351"/>
    <x v="1"/>
    <x v="1"/>
    <m/>
    <m/>
    <m/>
    <m/>
    <m/>
    <m/>
    <m/>
    <m/>
    <s v="Yes"/>
    <n v="25"/>
  </r>
  <r>
    <n v="352"/>
    <x v="2"/>
    <x v="0"/>
    <n v="9"/>
    <n v="8"/>
    <n v="6"/>
    <s v="Drive Alone"/>
    <m/>
    <m/>
    <m/>
    <m/>
    <m/>
    <m/>
  </r>
  <r>
    <n v="353"/>
    <x v="1"/>
    <x v="1"/>
    <m/>
    <m/>
    <m/>
    <m/>
    <m/>
    <m/>
    <m/>
    <m/>
    <s v="Yes"/>
    <n v="50"/>
  </r>
  <r>
    <n v="354"/>
    <x v="2"/>
    <x v="1"/>
    <m/>
    <m/>
    <m/>
    <m/>
    <m/>
    <m/>
    <m/>
    <m/>
    <s v="Yes"/>
    <n v="30"/>
  </r>
  <r>
    <n v="355"/>
    <x v="0"/>
    <x v="0"/>
    <n v="12"/>
    <n v="6"/>
    <n v="5"/>
    <s v="Drive Alone"/>
    <m/>
    <m/>
    <m/>
    <m/>
    <m/>
    <m/>
  </r>
  <r>
    <n v="356"/>
    <x v="0"/>
    <x v="0"/>
    <n v="12"/>
    <n v="0.66"/>
    <n v="5"/>
    <s v="Walk"/>
    <m/>
    <m/>
    <m/>
    <m/>
    <m/>
    <m/>
  </r>
  <r>
    <n v="357"/>
    <x v="1"/>
    <x v="0"/>
    <n v="5"/>
    <n v="6"/>
    <n v="6"/>
    <s v="Bicycle"/>
    <s v="Drive Alone"/>
    <m/>
    <n v="5"/>
    <m/>
    <m/>
    <m/>
  </r>
  <r>
    <n v="358"/>
    <x v="2"/>
    <x v="0"/>
    <n v="10"/>
    <n v="8"/>
    <n v="5"/>
    <s v="Drive Alone"/>
    <m/>
    <m/>
    <m/>
    <m/>
    <m/>
    <m/>
  </r>
  <r>
    <n v="359"/>
    <x v="1"/>
    <x v="1"/>
    <m/>
    <m/>
    <m/>
    <m/>
    <m/>
    <m/>
    <m/>
    <m/>
    <s v="Yes"/>
    <n v="300"/>
  </r>
  <r>
    <n v="360"/>
    <x v="0"/>
    <x v="0"/>
    <n v="12"/>
    <n v="14"/>
    <n v="5"/>
    <s v="Drive Alone"/>
    <s v="Drive with Others"/>
    <m/>
    <n v="5"/>
    <n v="2"/>
    <m/>
    <m/>
  </r>
  <r>
    <n v="361"/>
    <x v="1"/>
    <x v="1"/>
    <m/>
    <m/>
    <m/>
    <m/>
    <m/>
    <m/>
    <m/>
    <m/>
    <s v="No"/>
    <m/>
  </r>
  <r>
    <n v="362"/>
    <x v="0"/>
    <x v="0"/>
    <n v="12"/>
    <n v="10"/>
    <n v="6"/>
    <s v="Drive Alone"/>
    <s v="Bicycle"/>
    <m/>
    <n v="15"/>
    <m/>
    <m/>
    <m/>
  </r>
  <r>
    <n v="363"/>
    <x v="1"/>
    <x v="0"/>
    <n v="9"/>
    <n v="15"/>
    <n v="4"/>
    <s v="Drive Alone"/>
    <s v="Drive with Others"/>
    <m/>
    <n v="5"/>
    <n v="2"/>
    <m/>
    <m/>
  </r>
  <r>
    <n v="364"/>
    <x v="0"/>
    <x v="0"/>
    <n v="12"/>
    <n v="1"/>
    <n v="5"/>
    <s v="Drive Alone"/>
    <s v="Bicycle"/>
    <m/>
    <n v="15"/>
    <m/>
    <m/>
    <m/>
  </r>
  <r>
    <n v="365"/>
    <x v="1"/>
    <x v="1"/>
    <m/>
    <m/>
    <m/>
    <m/>
    <m/>
    <m/>
    <m/>
    <m/>
    <s v="No"/>
    <m/>
  </r>
  <r>
    <n v="366"/>
    <x v="1"/>
    <x v="0"/>
    <n v="10"/>
    <n v="6"/>
    <n v="5"/>
    <s v="Drive Alone"/>
    <s v="Drive Alone"/>
    <m/>
    <n v="5"/>
    <m/>
    <m/>
    <m/>
  </r>
  <r>
    <n v="367"/>
    <x v="0"/>
    <x v="0"/>
    <n v="12"/>
    <n v="4"/>
    <n v="4"/>
    <s v="Drive Alone"/>
    <m/>
    <m/>
    <m/>
    <m/>
    <m/>
    <m/>
  </r>
  <r>
    <n v="368"/>
    <x v="2"/>
    <x v="0"/>
    <n v="12"/>
    <n v="10"/>
    <n v="6"/>
    <s v="Drive Alone"/>
    <s v="Public Transportation"/>
    <m/>
    <n v="5"/>
    <m/>
    <m/>
    <m/>
  </r>
  <r>
    <n v="369"/>
    <x v="1"/>
    <x v="0"/>
    <n v="8"/>
    <n v="1"/>
    <n v="7"/>
    <s v="Walk"/>
    <s v="Drive Alone"/>
    <m/>
    <n v="15"/>
    <m/>
    <m/>
    <m/>
  </r>
  <r>
    <n v="370"/>
    <x v="1"/>
    <x v="0"/>
    <n v="12"/>
    <n v="152"/>
    <n v="5"/>
    <s v="Drive Alone"/>
    <m/>
    <m/>
    <m/>
    <m/>
    <m/>
    <m/>
  </r>
  <r>
    <n v="371"/>
    <x v="1"/>
    <x v="1"/>
    <m/>
    <m/>
    <m/>
    <m/>
    <m/>
    <m/>
    <m/>
    <m/>
    <s v="No"/>
    <m/>
  </r>
  <r>
    <n v="372"/>
    <x v="1"/>
    <x v="1"/>
    <m/>
    <m/>
    <m/>
    <m/>
    <m/>
    <m/>
    <m/>
    <m/>
    <s v="Yes"/>
    <n v="100"/>
  </r>
  <r>
    <n v="373"/>
    <x v="1"/>
    <x v="1"/>
    <m/>
    <m/>
    <m/>
    <m/>
    <m/>
    <m/>
    <m/>
    <m/>
    <s v="No"/>
    <m/>
  </r>
  <r>
    <n v="374"/>
    <x v="1"/>
    <x v="0"/>
    <n v="9"/>
    <n v="15"/>
    <n v="7"/>
    <s v="Drive with Others"/>
    <s v="Public Transportation"/>
    <m/>
    <n v="5"/>
    <n v="3"/>
    <m/>
    <m/>
  </r>
  <r>
    <n v="375"/>
    <x v="1"/>
    <x v="1"/>
    <m/>
    <m/>
    <m/>
    <m/>
    <m/>
    <m/>
    <m/>
    <m/>
    <s v="No"/>
    <m/>
  </r>
  <r>
    <n v="376"/>
    <x v="0"/>
    <x v="0"/>
    <n v="9"/>
    <n v="12.5"/>
    <n v="5"/>
    <s v="Drive Alone"/>
    <m/>
    <m/>
    <m/>
    <m/>
    <m/>
    <m/>
  </r>
  <r>
    <n v="377"/>
    <x v="1"/>
    <x v="0"/>
    <n v="12"/>
    <n v="4"/>
    <n v="6"/>
    <s v="Drive Alone"/>
    <s v="Drive with Others"/>
    <m/>
    <n v="5"/>
    <n v="2"/>
    <m/>
    <m/>
  </r>
  <r>
    <n v="378"/>
    <x v="1"/>
    <x v="1"/>
    <m/>
    <m/>
    <m/>
    <m/>
    <m/>
    <m/>
    <m/>
    <m/>
    <s v="Yes"/>
    <n v="200"/>
  </r>
  <r>
    <n v="379"/>
    <x v="0"/>
    <x v="0"/>
    <n v="12"/>
    <n v="40"/>
    <n v="5"/>
    <s v="Drive Alone"/>
    <s v="Drive with Others"/>
    <m/>
    <n v="5"/>
    <n v="2"/>
    <m/>
    <m/>
  </r>
  <r>
    <n v="380"/>
    <x v="0"/>
    <x v="0"/>
    <n v="12"/>
    <n v="6"/>
    <n v="5"/>
    <s v="Drive Alone"/>
    <m/>
    <m/>
    <m/>
    <m/>
    <m/>
    <m/>
  </r>
  <r>
    <n v="381"/>
    <x v="1"/>
    <x v="0"/>
    <n v="9"/>
    <n v="0.1"/>
    <n v="5"/>
    <s v="Bicycle"/>
    <s v="Drive Alone"/>
    <m/>
    <n v="5"/>
    <m/>
    <m/>
    <m/>
  </r>
  <r>
    <n v="382"/>
    <x v="0"/>
    <x v="0"/>
    <n v="12"/>
    <n v="86"/>
    <n v="5"/>
    <s v="Drive with Others"/>
    <s v="Drive Alone"/>
    <m/>
    <n v="5"/>
    <n v="2"/>
    <m/>
    <m/>
  </r>
  <r>
    <n v="383"/>
    <x v="1"/>
    <x v="0"/>
    <n v="10"/>
    <n v="0.5"/>
    <n v="7"/>
    <s v="Walk"/>
    <s v="Drive Alone"/>
    <m/>
    <n v="25"/>
    <m/>
    <m/>
    <m/>
  </r>
  <r>
    <n v="384"/>
    <x v="0"/>
    <x v="0"/>
    <n v="9"/>
    <n v="4"/>
    <n v="6"/>
    <s v="Drive Alone"/>
    <s v="Public Transportation"/>
    <m/>
    <n v="25"/>
    <m/>
    <m/>
    <m/>
  </r>
  <r>
    <n v="385"/>
    <x v="1"/>
    <x v="1"/>
    <m/>
    <m/>
    <m/>
    <m/>
    <m/>
    <m/>
    <m/>
    <m/>
    <s v="Yes"/>
    <n v="120"/>
  </r>
  <r>
    <n v="386"/>
    <x v="1"/>
    <x v="0"/>
    <n v="8"/>
    <n v="15"/>
    <n v="5"/>
    <s v="Drive Alone"/>
    <m/>
    <m/>
    <m/>
    <m/>
    <m/>
    <m/>
  </r>
  <r>
    <n v="387"/>
    <x v="1"/>
    <x v="1"/>
    <m/>
    <m/>
    <m/>
    <m/>
    <m/>
    <m/>
    <m/>
    <m/>
    <s v="Yes"/>
    <n v="500"/>
  </r>
  <r>
    <n v="388"/>
    <x v="1"/>
    <x v="0"/>
    <n v="12"/>
    <n v="5"/>
    <n v="5"/>
    <s v="Drive Alone"/>
    <s v="Drive with Others"/>
    <m/>
    <n v="5"/>
    <n v="2"/>
    <m/>
    <m/>
  </r>
  <r>
    <n v="389"/>
    <x v="1"/>
    <x v="1"/>
    <m/>
    <m/>
    <m/>
    <m/>
    <m/>
    <m/>
    <m/>
    <m/>
    <s v="No"/>
    <m/>
  </r>
  <r>
    <n v="390"/>
    <x v="1"/>
    <x v="1"/>
    <m/>
    <m/>
    <m/>
    <m/>
    <m/>
    <m/>
    <m/>
    <m/>
    <s v="Yes"/>
    <n v="500"/>
  </r>
  <r>
    <n v="391"/>
    <x v="0"/>
    <x v="0"/>
    <n v="12"/>
    <n v="12"/>
    <n v="5"/>
    <s v="Drive Alone"/>
    <s v="Drive with Others"/>
    <m/>
    <n v="5"/>
    <n v="2"/>
    <m/>
    <m/>
  </r>
  <r>
    <n v="392"/>
    <x v="2"/>
    <x v="0"/>
    <n v="12"/>
    <n v="3"/>
    <n v="6"/>
    <s v="Bicycle"/>
    <s v="Drive Alone"/>
    <m/>
    <n v="45"/>
    <m/>
    <m/>
    <m/>
  </r>
  <r>
    <n v="393"/>
    <x v="1"/>
    <x v="1"/>
    <m/>
    <m/>
    <m/>
    <m/>
    <m/>
    <m/>
    <m/>
    <m/>
    <s v="No"/>
    <m/>
  </r>
  <r>
    <n v="394"/>
    <x v="1"/>
    <x v="1"/>
    <m/>
    <m/>
    <m/>
    <m/>
    <m/>
    <m/>
    <m/>
    <m/>
    <s v="Yes"/>
    <s v="about 300 miles - visiting home "/>
  </r>
  <r>
    <n v="395"/>
    <x v="0"/>
    <x v="0"/>
    <n v="12"/>
    <n v="7"/>
    <n v="5"/>
    <s v="Drive Alone"/>
    <s v="Drive Alone"/>
    <m/>
    <n v="5"/>
    <m/>
    <m/>
    <m/>
  </r>
  <r>
    <n v="396"/>
    <x v="1"/>
    <x v="1"/>
    <m/>
    <m/>
    <m/>
    <m/>
    <m/>
    <m/>
    <m/>
    <m/>
    <s v="Yes"/>
    <s v="Usually between 25-50"/>
  </r>
  <r>
    <n v="397"/>
    <x v="2"/>
    <x v="0"/>
    <n v="10"/>
    <n v="2"/>
    <n v="5"/>
    <s v="Bicycle"/>
    <m/>
    <m/>
    <m/>
    <m/>
    <m/>
    <m/>
  </r>
  <r>
    <n v="398"/>
    <x v="1"/>
    <x v="0"/>
    <n v="8"/>
    <n v="1"/>
    <n v="5"/>
    <s v="Walk"/>
    <s v="Drive with Others"/>
    <m/>
    <n v="5"/>
    <n v="3"/>
    <m/>
    <m/>
  </r>
  <r>
    <n v="399"/>
    <x v="1"/>
    <x v="1"/>
    <m/>
    <m/>
    <m/>
    <m/>
    <m/>
    <m/>
    <m/>
    <m/>
    <s v="Yes"/>
    <n v="130"/>
  </r>
  <r>
    <n v="400"/>
    <x v="1"/>
    <x v="0"/>
    <n v="8"/>
    <n v="7"/>
    <n v="7"/>
    <s v="Drive Alone"/>
    <s v="Walk"/>
    <m/>
    <n v="5"/>
    <m/>
    <m/>
    <m/>
  </r>
  <r>
    <n v="401"/>
    <x v="1"/>
    <x v="0"/>
    <n v="10"/>
    <n v="3"/>
    <n v="3"/>
    <s v="Drive Alone"/>
    <s v="Public Transportation"/>
    <m/>
    <n v="5"/>
    <m/>
    <m/>
    <m/>
  </r>
  <r>
    <n v="402"/>
    <x v="0"/>
    <x v="0"/>
    <n v="12"/>
    <n v="3"/>
    <n v="5"/>
    <s v="Walk"/>
    <s v="Drive Alone"/>
    <m/>
    <n v="5"/>
    <m/>
    <m/>
    <m/>
  </r>
  <r>
    <n v="403"/>
    <x v="0"/>
    <x v="0"/>
    <n v="12"/>
    <n v="4"/>
    <n v="5"/>
    <s v="Drive Alone"/>
    <s v="Bicycle"/>
    <m/>
    <n v="5"/>
    <m/>
    <m/>
    <m/>
  </r>
  <r>
    <n v="404"/>
    <x v="1"/>
    <x v="1"/>
    <m/>
    <m/>
    <m/>
    <m/>
    <m/>
    <m/>
    <m/>
    <m/>
    <s v="No"/>
    <m/>
  </r>
  <r>
    <n v="405"/>
    <x v="1"/>
    <x v="1"/>
    <m/>
    <m/>
    <m/>
    <m/>
    <m/>
    <m/>
    <m/>
    <m/>
    <s v="Yes"/>
    <n v="500"/>
  </r>
  <r>
    <n v="406"/>
    <x v="1"/>
    <x v="0"/>
    <n v="9"/>
    <n v="6.2"/>
    <n v="6"/>
    <s v="Drive Alone"/>
    <m/>
    <m/>
    <m/>
    <m/>
    <m/>
    <m/>
  </r>
  <r>
    <n v="407"/>
    <x v="1"/>
    <x v="0"/>
    <n v="9"/>
    <n v="0.5"/>
    <n v="7"/>
    <s v="Bicycle"/>
    <s v="Walk"/>
    <m/>
    <n v="45"/>
    <m/>
    <m/>
    <m/>
  </r>
  <r>
    <n v="408"/>
    <x v="1"/>
    <x v="1"/>
    <m/>
    <m/>
    <m/>
    <m/>
    <m/>
    <m/>
    <m/>
    <m/>
    <s v="No"/>
    <m/>
  </r>
  <r>
    <n v="409"/>
    <x v="1"/>
    <x v="1"/>
    <m/>
    <m/>
    <m/>
    <m/>
    <m/>
    <m/>
    <m/>
    <m/>
    <s v="Yes"/>
    <s v="300ish"/>
  </r>
  <r>
    <n v="410"/>
    <x v="1"/>
    <x v="0"/>
    <n v="9"/>
    <n v="1"/>
    <n v="7"/>
    <s v="Walk"/>
    <s v="Bicycle"/>
    <m/>
    <n v="15"/>
    <m/>
    <m/>
    <m/>
  </r>
  <r>
    <n v="411"/>
    <x v="1"/>
    <x v="1"/>
    <m/>
    <m/>
    <m/>
    <m/>
    <m/>
    <m/>
    <m/>
    <m/>
    <s v="Yes"/>
    <n v="1000"/>
  </r>
  <r>
    <n v="412"/>
    <x v="1"/>
    <x v="0"/>
    <n v="9"/>
    <n v="10"/>
    <n v="7"/>
    <s v="Drive Alone"/>
    <s v="Bicycle"/>
    <m/>
    <n v="25"/>
    <m/>
    <m/>
    <m/>
  </r>
  <r>
    <n v="413"/>
    <x v="1"/>
    <x v="1"/>
    <m/>
    <m/>
    <m/>
    <m/>
    <m/>
    <m/>
    <m/>
    <m/>
    <s v="Yes"/>
    <n v="300"/>
  </r>
  <r>
    <n v="414"/>
    <x v="1"/>
    <x v="0"/>
    <n v="9"/>
    <n v="9"/>
    <n v="5"/>
    <s v="Drive Alone"/>
    <m/>
    <m/>
    <m/>
    <m/>
    <m/>
    <m/>
  </r>
  <r>
    <n v="415"/>
    <x v="2"/>
    <x v="0"/>
    <n v="8"/>
    <n v="20"/>
    <n v="5"/>
    <s v="Drive Alone"/>
    <m/>
    <m/>
    <m/>
    <m/>
    <m/>
    <m/>
  </r>
  <r>
    <n v="416"/>
    <x v="2"/>
    <x v="0"/>
    <n v="12"/>
    <n v="1.5"/>
    <n v="7"/>
    <s v="Drive Alone"/>
    <s v="Bicycle"/>
    <m/>
    <n v="15"/>
    <m/>
    <m/>
    <m/>
  </r>
  <r>
    <n v="417"/>
    <x v="1"/>
    <x v="1"/>
    <m/>
    <m/>
    <m/>
    <m/>
    <m/>
    <m/>
    <m/>
    <m/>
    <s v="No"/>
    <m/>
  </r>
  <r>
    <n v="418"/>
    <x v="1"/>
    <x v="1"/>
    <m/>
    <m/>
    <m/>
    <m/>
    <m/>
    <m/>
    <m/>
    <m/>
    <s v="No"/>
    <m/>
  </r>
  <r>
    <n v="419"/>
    <x v="1"/>
    <x v="1"/>
    <m/>
    <m/>
    <m/>
    <m/>
    <m/>
    <m/>
    <m/>
    <m/>
    <s v="Yes"/>
    <s v="80-100 miles"/>
  </r>
  <r>
    <n v="420"/>
    <x v="1"/>
    <x v="0"/>
    <n v="9"/>
    <n v="0.2"/>
    <n v="6"/>
    <s v="Walk"/>
    <s v="Drive with Others"/>
    <m/>
    <n v="5"/>
    <n v="2"/>
    <m/>
    <m/>
  </r>
  <r>
    <n v="421"/>
    <x v="1"/>
    <x v="1"/>
    <m/>
    <m/>
    <m/>
    <m/>
    <m/>
    <m/>
    <m/>
    <m/>
    <s v="No"/>
    <m/>
  </r>
  <r>
    <n v="422"/>
    <x v="1"/>
    <x v="0"/>
    <n v="9"/>
    <n v="1.5"/>
    <n v="3"/>
    <s v="Drive with Others"/>
    <s v="Drive Alone"/>
    <m/>
    <n v="45"/>
    <n v="2"/>
    <m/>
    <m/>
  </r>
  <r>
    <n v="423"/>
    <x v="1"/>
    <x v="1"/>
    <m/>
    <m/>
    <m/>
    <m/>
    <m/>
    <m/>
    <m/>
    <m/>
    <s v="No"/>
    <m/>
  </r>
  <r>
    <n v="424"/>
    <x v="1"/>
    <x v="1"/>
    <m/>
    <m/>
    <m/>
    <m/>
    <m/>
    <m/>
    <m/>
    <m/>
    <s v="No"/>
    <m/>
  </r>
  <r>
    <n v="425"/>
    <x v="1"/>
    <x v="1"/>
    <m/>
    <m/>
    <m/>
    <m/>
    <m/>
    <m/>
    <m/>
    <m/>
    <s v="No"/>
    <m/>
  </r>
  <r>
    <n v="426"/>
    <x v="2"/>
    <x v="0"/>
    <n v="9"/>
    <n v="10"/>
    <n v="5"/>
    <s v="Drive Alone"/>
    <m/>
    <m/>
    <m/>
    <m/>
    <m/>
    <m/>
  </r>
  <r>
    <n v="427"/>
    <x v="1"/>
    <x v="0"/>
    <n v="8"/>
    <n v="12"/>
    <n v="5"/>
    <s v="Drive Alone"/>
    <s v="Drive Alone"/>
    <m/>
    <n v="5"/>
    <m/>
    <m/>
    <m/>
  </r>
  <r>
    <n v="428"/>
    <x v="1"/>
    <x v="0"/>
    <n v="8"/>
    <n v="7"/>
    <n v="3"/>
    <s v="Drive Alone"/>
    <s v="Drive with Others"/>
    <m/>
    <n v="5"/>
    <n v="2"/>
    <m/>
    <m/>
  </r>
  <r>
    <n v="429"/>
    <x v="1"/>
    <x v="1"/>
    <m/>
    <m/>
    <m/>
    <m/>
    <m/>
    <m/>
    <m/>
    <m/>
    <s v="Yes"/>
    <s v="depends on if I go home, if not maybe 20?"/>
  </r>
  <r>
    <n v="430"/>
    <x v="0"/>
    <x v="0"/>
    <n v="12"/>
    <n v="6"/>
    <n v="5"/>
    <s v="Drive Alone"/>
    <s v="Drive Alone"/>
    <m/>
    <n v="5"/>
    <m/>
    <m/>
    <m/>
  </r>
  <r>
    <n v="431"/>
    <x v="2"/>
    <x v="0"/>
    <n v="12"/>
    <n v="0.5"/>
    <n v="7"/>
    <s v="Walk"/>
    <m/>
    <m/>
    <m/>
    <m/>
    <m/>
    <m/>
  </r>
  <r>
    <n v="432"/>
    <x v="0"/>
    <x v="0"/>
    <n v="12"/>
    <n v="25"/>
    <n v="5"/>
    <s v="Drive Alone"/>
    <m/>
    <m/>
    <m/>
    <m/>
    <m/>
    <m/>
  </r>
  <r>
    <n v="433"/>
    <x v="2"/>
    <x v="0"/>
    <n v="12"/>
    <n v="24"/>
    <n v="5"/>
    <s v="Drive Alone"/>
    <m/>
    <m/>
    <m/>
    <m/>
    <m/>
    <m/>
  </r>
  <r>
    <n v="434"/>
    <x v="0"/>
    <x v="0"/>
    <n v="12"/>
    <n v="8.1999999999999993"/>
    <n v="5"/>
    <s v="Drive Alone"/>
    <s v="Bicycle"/>
    <m/>
    <n v="45"/>
    <m/>
    <m/>
    <m/>
  </r>
  <r>
    <n v="435"/>
    <x v="1"/>
    <x v="0"/>
    <n v="8"/>
    <n v="1"/>
    <n v="4"/>
    <s v="Walk"/>
    <s v="Bicycle"/>
    <m/>
    <n v="25"/>
    <m/>
    <m/>
    <m/>
  </r>
  <r>
    <n v="436"/>
    <x v="2"/>
    <x v="0"/>
    <n v="8"/>
    <n v="3"/>
    <n v="5"/>
    <s v="Drive Alone"/>
    <s v="Bicycle"/>
    <m/>
    <n v="5"/>
    <m/>
    <m/>
    <m/>
  </r>
  <r>
    <n v="437"/>
    <x v="0"/>
    <x v="0"/>
    <n v="12"/>
    <n v="6"/>
    <n v="5"/>
    <s v="Drive Alone"/>
    <m/>
    <m/>
    <m/>
    <m/>
    <m/>
    <m/>
  </r>
  <r>
    <n v="438"/>
    <x v="2"/>
    <x v="0"/>
    <n v="12"/>
    <n v="4.5"/>
    <n v="6"/>
    <s v="Public Transportation"/>
    <s v="Walk"/>
    <m/>
    <n v="25"/>
    <m/>
    <m/>
    <m/>
  </r>
  <r>
    <n v="439"/>
    <x v="2"/>
    <x v="0"/>
    <n v="9"/>
    <n v="80"/>
    <n v="5"/>
    <s v="Drive with Others"/>
    <s v="Drive Alone"/>
    <m/>
    <n v="5"/>
    <n v="2"/>
    <m/>
    <m/>
  </r>
  <r>
    <n v="440"/>
    <x v="1"/>
    <x v="1"/>
    <m/>
    <m/>
    <m/>
    <m/>
    <m/>
    <m/>
    <m/>
    <m/>
    <s v="Yes"/>
    <s v="around 400? Driving to go home is my main source of miles"/>
  </r>
  <r>
    <n v="441"/>
    <x v="0"/>
    <x v="1"/>
    <m/>
    <m/>
    <m/>
    <m/>
    <m/>
    <m/>
    <m/>
    <m/>
    <s v="Yes"/>
    <s v="60-100, depending on the month if we're not leaving town. "/>
  </r>
  <r>
    <n v="442"/>
    <x v="2"/>
    <x v="0"/>
    <n v="12"/>
    <n v="5"/>
    <n v="5"/>
    <s v="Drive Alone"/>
    <s v="Drive Alone"/>
    <m/>
    <n v="5"/>
    <m/>
    <m/>
    <m/>
  </r>
  <r>
    <n v="443"/>
    <x v="1"/>
    <x v="0"/>
    <n v="8"/>
    <n v="4"/>
    <n v="4"/>
    <s v="Drive Alone"/>
    <s v="Drive with Others"/>
    <m/>
    <n v="35"/>
    <n v="2"/>
    <m/>
    <m/>
  </r>
  <r>
    <n v="444"/>
    <x v="1"/>
    <x v="1"/>
    <m/>
    <m/>
    <m/>
    <m/>
    <m/>
    <m/>
    <m/>
    <m/>
    <s v="Yes"/>
    <s v="300 miles"/>
  </r>
  <r>
    <n v="445"/>
    <x v="0"/>
    <x v="0"/>
    <n v="9"/>
    <n v="4"/>
    <n v="5"/>
    <s v="Drive Alone"/>
    <s v="Drive Alone"/>
    <m/>
    <n v="45"/>
    <m/>
    <m/>
    <m/>
  </r>
  <r>
    <n v="446"/>
    <x v="1"/>
    <x v="1"/>
    <m/>
    <m/>
    <m/>
    <m/>
    <m/>
    <m/>
    <m/>
    <m/>
    <s v="No"/>
    <m/>
  </r>
  <r>
    <n v="447"/>
    <x v="1"/>
    <x v="1"/>
    <m/>
    <m/>
    <m/>
    <m/>
    <m/>
    <m/>
    <m/>
    <m/>
    <s v="Yes"/>
    <n v="350"/>
  </r>
  <r>
    <n v="448"/>
    <x v="1"/>
    <x v="0"/>
    <n v="8"/>
    <n v="1"/>
    <n v="5"/>
    <s v="Walk"/>
    <m/>
    <m/>
    <m/>
    <m/>
    <m/>
    <m/>
  </r>
  <r>
    <n v="449"/>
    <x v="1"/>
    <x v="1"/>
    <m/>
    <m/>
    <m/>
    <m/>
    <m/>
    <m/>
    <m/>
    <m/>
    <s v="No"/>
    <m/>
  </r>
  <r>
    <n v="450"/>
    <x v="2"/>
    <x v="0"/>
    <n v="10"/>
    <n v="2"/>
    <n v="5"/>
    <s v="Drive Alone"/>
    <s v="Bicycle"/>
    <m/>
    <n v="15"/>
    <m/>
    <m/>
    <m/>
  </r>
  <r>
    <n v="451"/>
    <x v="1"/>
    <x v="0"/>
    <n v="7"/>
    <n v="3"/>
    <n v="7"/>
    <s v="Drive Alone"/>
    <m/>
    <m/>
    <m/>
    <m/>
    <m/>
    <m/>
  </r>
  <r>
    <n v="452"/>
    <x v="1"/>
    <x v="1"/>
    <m/>
    <m/>
    <m/>
    <m/>
    <m/>
    <m/>
    <m/>
    <m/>
    <s v="No"/>
    <m/>
  </r>
  <r>
    <n v="453"/>
    <x v="1"/>
    <x v="0"/>
    <n v="12"/>
    <n v="20"/>
    <n v="6"/>
    <s v="Drive Alone"/>
    <m/>
    <m/>
    <m/>
    <m/>
    <m/>
    <m/>
  </r>
  <r>
    <n v="454"/>
    <x v="0"/>
    <x v="0"/>
    <n v="12"/>
    <n v="5"/>
    <n v="5"/>
    <s v="Drive Alone"/>
    <m/>
    <m/>
    <m/>
    <m/>
    <m/>
    <m/>
  </r>
  <r>
    <n v="455"/>
    <x v="0"/>
    <x v="0"/>
    <n v="12"/>
    <n v="4"/>
    <n v="5"/>
    <s v="Bicycle"/>
    <s v="Drive Alone"/>
    <m/>
    <n v="35"/>
    <m/>
    <m/>
    <m/>
  </r>
  <r>
    <n v="456"/>
    <x v="0"/>
    <x v="0"/>
    <n v="12"/>
    <n v="2"/>
    <n v="5"/>
    <s v="Drive Alone"/>
    <s v="Walk"/>
    <m/>
    <n v="15"/>
    <m/>
    <m/>
    <m/>
  </r>
  <r>
    <n v="457"/>
    <x v="1"/>
    <x v="1"/>
    <m/>
    <m/>
    <m/>
    <m/>
    <m/>
    <m/>
    <m/>
    <m/>
    <s v="Yes"/>
    <n v="60"/>
  </r>
  <r>
    <n v="458"/>
    <x v="0"/>
    <x v="0"/>
    <n v="12"/>
    <n v="8.5"/>
    <n v="3"/>
    <s v="Drive Alone"/>
    <m/>
    <m/>
    <m/>
    <m/>
    <m/>
    <m/>
  </r>
  <r>
    <n v="459"/>
    <x v="1"/>
    <x v="1"/>
    <m/>
    <m/>
    <m/>
    <m/>
    <m/>
    <m/>
    <m/>
    <m/>
    <s v="No"/>
    <m/>
  </r>
  <r>
    <n v="460"/>
    <x v="1"/>
    <x v="0"/>
    <n v="8"/>
    <n v="4"/>
    <n v="5"/>
    <s v="Drive Alone"/>
    <s v="Drive with Others"/>
    <m/>
    <n v="5"/>
    <n v="2"/>
    <m/>
    <m/>
  </r>
  <r>
    <n v="461"/>
    <x v="1"/>
    <x v="0"/>
    <n v="10"/>
    <n v="10"/>
    <n v="5"/>
    <s v="Drive Alone"/>
    <m/>
    <m/>
    <m/>
    <m/>
    <m/>
    <m/>
  </r>
  <r>
    <n v="462"/>
    <x v="1"/>
    <x v="1"/>
    <m/>
    <m/>
    <m/>
    <m/>
    <m/>
    <m/>
    <m/>
    <m/>
    <s v="Yes"/>
    <n v="250"/>
  </r>
  <r>
    <n v="463"/>
    <x v="1"/>
    <x v="0"/>
    <n v="9"/>
    <n v="10"/>
    <n v="3"/>
    <s v="Drive Alone"/>
    <s v="Drive with Others"/>
    <m/>
    <n v="5"/>
    <n v="4"/>
    <m/>
    <m/>
  </r>
  <r>
    <n v="464"/>
    <x v="1"/>
    <x v="0"/>
    <n v="9"/>
    <n v="6.5"/>
    <n v="7"/>
    <s v="Drive Alone"/>
    <s v="Bicycle"/>
    <m/>
    <n v="5"/>
    <m/>
    <m/>
    <m/>
  </r>
  <r>
    <n v="465"/>
    <x v="0"/>
    <x v="0"/>
    <n v="12"/>
    <n v="7"/>
    <n v="5"/>
    <s v="Drive Alone"/>
    <m/>
    <m/>
    <m/>
    <m/>
    <m/>
    <m/>
  </r>
  <r>
    <n v="466"/>
    <x v="0"/>
    <x v="0"/>
    <m/>
    <m/>
    <m/>
    <m/>
    <m/>
    <m/>
    <m/>
    <m/>
    <m/>
    <m/>
  </r>
  <r>
    <n v="467"/>
    <x v="0"/>
    <x v="0"/>
    <n v="12"/>
    <n v="4"/>
    <n v="5"/>
    <s v="Drive Alone"/>
    <s v="Bicycle"/>
    <m/>
    <n v="5"/>
    <m/>
    <m/>
    <m/>
  </r>
  <r>
    <n v="468"/>
    <x v="1"/>
    <x v="1"/>
    <m/>
    <m/>
    <m/>
    <m/>
    <m/>
    <m/>
    <m/>
    <m/>
    <s v="No"/>
    <m/>
  </r>
  <r>
    <n v="469"/>
    <x v="2"/>
    <x v="0"/>
    <n v="10"/>
    <n v="13"/>
    <n v="5"/>
    <s v="Drive with Others"/>
    <s v="Drive Alone"/>
    <m/>
    <n v="5"/>
    <n v="2"/>
    <m/>
    <m/>
  </r>
  <r>
    <n v="470"/>
    <x v="0"/>
    <x v="0"/>
    <n v="12"/>
    <n v="30"/>
    <n v="5"/>
    <s v="Drive with Others"/>
    <s v="Drive Alone"/>
    <m/>
    <n v="25"/>
    <n v="2"/>
    <m/>
    <m/>
  </r>
  <r>
    <n v="471"/>
    <x v="1"/>
    <x v="1"/>
    <m/>
    <m/>
    <m/>
    <m/>
    <m/>
    <m/>
    <m/>
    <m/>
    <s v="Yes"/>
    <n v="180"/>
  </r>
  <r>
    <n v="472"/>
    <x v="2"/>
    <x v="0"/>
    <n v="9"/>
    <n v="95"/>
    <n v="4"/>
    <s v="Drive Alone"/>
    <s v="Drive with Others"/>
    <m/>
    <n v="35"/>
    <n v="2"/>
    <m/>
    <m/>
  </r>
  <r>
    <n v="473"/>
    <x v="0"/>
    <x v="0"/>
    <n v="12"/>
    <n v="0"/>
    <n v="5"/>
    <s v="Walk"/>
    <s v="Drive Alone"/>
    <m/>
    <n v="5"/>
    <m/>
    <m/>
    <m/>
  </r>
  <r>
    <n v="474"/>
    <x v="0"/>
    <x v="0"/>
    <n v="12"/>
    <n v="3"/>
    <n v="5"/>
    <s v="Bicycle"/>
    <s v="Bicycle"/>
    <m/>
    <n v="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 Tables 3" cacheId="4" applyNumberFormats="0" applyBorderFormats="0" applyFontFormats="0" applyPatternFormats="0" applyAlignmentFormats="0" applyWidthHeightFormats="0" dataCaption="" updatedVersion="6" compact="0" compactData="0">
  <location ref="G3:H7" firstHeaderRow="1" firstDataRow="1" firstDataCol="1"/>
  <pivotFields count="14">
    <pivotField name="#" compact="0" outline="0" multipleItemSelectionAllowed="1" showAll="0"/>
    <pivotField name="Role" axis="axisRow" compact="0" outline="0" multipleItemSelectionAllowed="1" showAll="0" sortType="ascending">
      <items count="4">
        <item x="2"/>
        <item x="0"/>
        <item x="1"/>
        <item t="default"/>
      </items>
    </pivotField>
    <pivotField name="On or Off Campus" compact="0" outline="0" multipleItemSelectionAllowed="1" showAll="0"/>
    <pivotField name="Months regularly commuting" compact="0" outline="0" multipleItemSelectionAllowed="1" showAll="0"/>
    <pivotField name="Miles traveled round trip" compact="0" outline="0" multipleItemSelectionAllowed="1" showAll="0"/>
    <pivotField name="Times per week commuting" compact="0" outline="0" multipleItemSelectionAllowed="1" showAll="0"/>
    <pivotField name="Primary Mode of Transport" compact="0" outline="0" multipleItemSelectionAllowed="1" showAll="0"/>
    <pivotField name="Secondary Mode of Transport" compact="0" outline="0" multipleItemSelectionAllowed="1" showAll="0"/>
    <pivotField name="Describe 'other'" compact="0" outline="0" multipleItemSelectionAllowed="1" showAll="0"/>
    <pivotField name="percentage of secondary used" compact="0" outline="0" multipleItemSelectionAllowed="1" showAll="0"/>
    <pivotField name="carpooling numbers" compact="0" outline="0" multipleItemSelectionAllowed="1" showAll="0"/>
    <pivotField name="Do you have a vehicle on campus?" compact="0" outline="0" multipleItemSelectionAllowed="1" showAll="0"/>
    <pivotField name="Miles driven by on-campus residents" compact="0" outline="0" multipleItemSelectionAllowed="1" showAll="0"/>
    <pivotField name="Commuting Miles Traveled Per Year" dataField="1" compact="0" outline="0" multipleItemSelectionAllowe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Commuting Miles Traveled Per Year" fld="13" baseField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 Tables" cacheId="8" applyNumberFormats="0" applyBorderFormats="0" applyFontFormats="0" applyPatternFormats="0" applyAlignmentFormats="0" applyWidthHeightFormats="0" dataCaption="" updatedVersion="6" compact="0" compactData="0">
  <location ref="A3:B7" firstHeaderRow="1" firstDataRow="1" firstDataCol="1"/>
  <pivotFields count="13">
    <pivotField name="#" dataField="1" compact="0" outline="0" multipleItemSelectionAllowed="1" showAll="0"/>
    <pivotField name="Role" axis="axisRow" compact="0" outline="0" multipleItemSelectionAllowed="1" showAll="0" sortType="ascending">
      <items count="4">
        <item x="2"/>
        <item x="0"/>
        <item x="1"/>
        <item t="default"/>
      </items>
    </pivotField>
    <pivotField name="On or Off Campus" compact="0" outline="0" multipleItemSelectionAllowed="1" showAll="0"/>
    <pivotField name="Months regularly commuting" compact="0" outline="0" multipleItemSelectionAllowed="1" showAll="0"/>
    <pivotField name="Miles traveled round trip" compact="0" outline="0" multipleItemSelectionAllowed="1" showAll="0"/>
    <pivotField name="Times per week commuting" compact="0" outline="0" multipleItemSelectionAllowed="1" showAll="0"/>
    <pivotField name="Primary Mode of Transport" compact="0" outline="0" multipleItemSelectionAllowed="1" showAll="0"/>
    <pivotField name="Secondary Mode of Transport" compact="0" outline="0" multipleItemSelectionAllowed="1" showAll="0"/>
    <pivotField name="Describe 'other'" compact="0" outline="0" multipleItemSelectionAllowed="1" showAll="0"/>
    <pivotField name="percentage of secondary used" compact="0" outline="0" multipleItemSelectionAllowed="1" showAll="0"/>
    <pivotField name="carpooling numbers" compact="0" outline="0" multipleItemSelectionAllowed="1" showAll="0"/>
    <pivotField name="Do you have a vehicle on campus?" compact="0" outline="0" multipleItemSelectionAllowed="1" showAll="0"/>
    <pivotField name="Miles driven by on-campus residents" compact="0" outline="0" multipleItemSelectionAllowed="1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#" fld="0" subtotal="count" baseField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 Tables 2" cacheId="8" applyNumberFormats="0" applyBorderFormats="0" applyFontFormats="0" applyPatternFormats="0" applyAlignmentFormats="0" applyWidthHeightFormats="0" dataCaption="" updatedVersion="6" compact="0" compactData="0">
  <location ref="D3:E6" firstHeaderRow="1" firstDataRow="1" firstDataCol="1"/>
  <pivotFields count="13">
    <pivotField name="#" dataField="1" compact="0" outline="0" multipleItemSelectionAllowed="1" showAll="0"/>
    <pivotField name="Role" compact="0" outline="0" multipleItemSelectionAllowed="1" showAll="0"/>
    <pivotField name="On or Off Campus" axis="axisRow" compact="0" outline="0" multipleItemSelectionAllowed="1" showAll="0" sortType="ascending">
      <items count="3">
        <item x="0"/>
        <item x="1"/>
        <item t="default"/>
      </items>
    </pivotField>
    <pivotField name="Months regularly commuting" compact="0" outline="0" multipleItemSelectionAllowed="1" showAll="0"/>
    <pivotField name="Miles traveled round trip" compact="0" outline="0" multipleItemSelectionAllowed="1" showAll="0"/>
    <pivotField name="Times per week commuting" compact="0" outline="0" multipleItemSelectionAllowed="1" showAll="0"/>
    <pivotField name="Primary Mode of Transport" compact="0" outline="0" multipleItemSelectionAllowed="1" showAll="0"/>
    <pivotField name="Secondary Mode of Transport" compact="0" outline="0" multipleItemSelectionAllowed="1" showAll="0"/>
    <pivotField name="Describe 'other'" compact="0" outline="0" multipleItemSelectionAllowed="1" showAll="0"/>
    <pivotField name="percentage of secondary used" compact="0" outline="0" multipleItemSelectionAllowed="1" showAll="0"/>
    <pivotField name="carpooling numbers" compact="0" outline="0" multipleItemSelectionAllowed="1" showAll="0"/>
    <pivotField name="Do you have a vehicle on campus?" compact="0" outline="0" multipleItemSelectionAllowed="1" showAll="0"/>
    <pivotField name="Miles driven by on-campus residents" compact="0" outline="0" multipleItemSelectionAllowed="1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ount of #" fld="0" subtotal="count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00"/>
  <sheetViews>
    <sheetView workbookViewId="0"/>
  </sheetViews>
  <sheetFormatPr defaultColWidth="12.625" defaultRowHeight="15" customHeight="1" x14ac:dyDescent="0.2"/>
  <cols>
    <col min="1" max="1" width="11.5" customWidth="1"/>
    <col min="2" max="2" width="8.75" customWidth="1"/>
    <col min="3" max="3" width="7.625" customWidth="1"/>
    <col min="4" max="4" width="14.75" customWidth="1"/>
    <col min="5" max="5" width="8.75" customWidth="1"/>
    <col min="6" max="6" width="7.625" customWidth="1"/>
    <col min="7" max="7" width="11.5" customWidth="1"/>
    <col min="8" max="8" width="35.25" customWidth="1"/>
    <col min="9" max="9" width="14.25" customWidth="1"/>
    <col min="10" max="26" width="7.625" customWidth="1"/>
  </cols>
  <sheetData>
    <row r="3" spans="1:9" x14ac:dyDescent="0.25">
      <c r="A3" s="12" t="s">
        <v>0</v>
      </c>
      <c r="B3" s="13" t="s">
        <v>1</v>
      </c>
      <c r="D3" s="12" t="s">
        <v>2</v>
      </c>
      <c r="E3" s="13" t="s">
        <v>1</v>
      </c>
      <c r="G3" s="12" t="s">
        <v>0</v>
      </c>
      <c r="H3" s="13" t="s">
        <v>3</v>
      </c>
      <c r="I3" s="2" t="s">
        <v>4</v>
      </c>
    </row>
    <row r="4" spans="1:9" x14ac:dyDescent="0.25">
      <c r="A4" s="14" t="s">
        <v>5</v>
      </c>
      <c r="B4" s="15">
        <v>76</v>
      </c>
      <c r="D4" s="14" t="s">
        <v>6</v>
      </c>
      <c r="E4" s="15">
        <v>330</v>
      </c>
      <c r="G4" s="14" t="s">
        <v>5</v>
      </c>
      <c r="H4" s="15">
        <v>41852.792500000003</v>
      </c>
      <c r="I4" s="2">
        <f>GETPIVOTDATA("Commuting Miles Traveled Per Year",$G$3,"Role","Faculty")/GETPIVOTDATA("#",$A$3,"Role","Faculty")</f>
        <v>550.69463815789481</v>
      </c>
    </row>
    <row r="5" spans="1:9" x14ac:dyDescent="0.25">
      <c r="A5" s="16" t="s">
        <v>7</v>
      </c>
      <c r="B5" s="17">
        <v>148</v>
      </c>
      <c r="D5" s="16" t="s">
        <v>8</v>
      </c>
      <c r="E5" s="17">
        <v>144</v>
      </c>
      <c r="G5" s="16" t="s">
        <v>7</v>
      </c>
      <c r="H5" s="17">
        <v>98444.294999999998</v>
      </c>
      <c r="I5" s="2">
        <f>GETPIVOTDATA("Commuting Miles Traveled Per Year",$G$3,"Role","Staff")/GETPIVOTDATA("#",$A$3,"Role","Staff")</f>
        <v>665.16415540540538</v>
      </c>
    </row>
    <row r="6" spans="1:9" x14ac:dyDescent="0.25">
      <c r="A6" s="16" t="s">
        <v>9</v>
      </c>
      <c r="B6" s="17">
        <v>250</v>
      </c>
      <c r="D6" s="18" t="s">
        <v>10</v>
      </c>
      <c r="E6" s="19">
        <v>474</v>
      </c>
      <c r="G6" s="16" t="s">
        <v>9</v>
      </c>
      <c r="H6" s="17">
        <v>41232.39416666668</v>
      </c>
      <c r="I6" s="2">
        <f>GETPIVOTDATA("Commuting Miles Traveled Per Year",$G$3,"Role","Student")/GETPIVOTDATA("#",$A$3,"Role","Student")</f>
        <v>164.92957666666672</v>
      </c>
    </row>
    <row r="7" spans="1:9" x14ac:dyDescent="0.25">
      <c r="A7" s="18" t="s">
        <v>10</v>
      </c>
      <c r="B7" s="19">
        <v>474</v>
      </c>
      <c r="D7" s="3"/>
      <c r="E7" s="1"/>
      <c r="G7" s="18" t="s">
        <v>10</v>
      </c>
      <c r="H7" s="19">
        <v>181529.48166666669</v>
      </c>
    </row>
    <row r="8" spans="1:9" ht="14.25" x14ac:dyDescent="0.2">
      <c r="A8" s="5"/>
      <c r="B8" s="6"/>
      <c r="G8" s="5"/>
      <c r="H8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 x14ac:dyDescent="0.2"/>
  <cols>
    <col min="1" max="1" width="7.625" customWidth="1"/>
    <col min="2" max="12" width="18.125" customWidth="1"/>
    <col min="13" max="13" width="145.25" customWidth="1"/>
    <col min="14" max="14" width="13" customWidth="1"/>
    <col min="15" max="26" width="7.625" customWidth="1"/>
  </cols>
  <sheetData>
    <row r="1" spans="1:26" ht="45" x14ac:dyDescent="0.25">
      <c r="A1" s="8" t="s">
        <v>11</v>
      </c>
      <c r="B1" s="8" t="s">
        <v>0</v>
      </c>
      <c r="C1" s="8" t="s">
        <v>2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  <c r="I1" s="8" t="s">
        <v>17</v>
      </c>
      <c r="J1" s="8" t="s">
        <v>18</v>
      </c>
      <c r="K1" s="8" t="s">
        <v>19</v>
      </c>
      <c r="L1" s="8" t="s">
        <v>20</v>
      </c>
      <c r="M1" s="9" t="s">
        <v>21</v>
      </c>
      <c r="N1" s="8" t="s">
        <v>22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2">
        <v>1</v>
      </c>
      <c r="B2" s="2" t="s">
        <v>7</v>
      </c>
      <c r="C2" s="2" t="s">
        <v>6</v>
      </c>
      <c r="D2" s="2">
        <v>12</v>
      </c>
      <c r="E2" s="2">
        <v>4</v>
      </c>
      <c r="F2" s="2">
        <v>6</v>
      </c>
      <c r="G2" s="2" t="s">
        <v>23</v>
      </c>
      <c r="H2" s="2" t="s">
        <v>24</v>
      </c>
      <c r="J2" s="2">
        <v>5</v>
      </c>
      <c r="N2" s="2">
        <f>(D2*E2*F2)*((100-5)/100)</f>
        <v>273.59999999999997</v>
      </c>
    </row>
    <row r="3" spans="1:26" x14ac:dyDescent="0.25">
      <c r="A3" s="2">
        <v>2</v>
      </c>
      <c r="B3" s="2" t="s">
        <v>7</v>
      </c>
      <c r="C3" s="2" t="s">
        <v>8</v>
      </c>
      <c r="L3" s="2" t="s">
        <v>8</v>
      </c>
      <c r="M3" s="3">
        <v>25</v>
      </c>
      <c r="N3" s="2">
        <v>0</v>
      </c>
    </row>
    <row r="4" spans="1:26" x14ac:dyDescent="0.25">
      <c r="A4" s="2">
        <v>3</v>
      </c>
      <c r="B4" s="2" t="s">
        <v>7</v>
      </c>
      <c r="C4" s="2" t="s">
        <v>6</v>
      </c>
      <c r="D4" s="2">
        <v>11</v>
      </c>
      <c r="E4" s="2">
        <v>22</v>
      </c>
      <c r="F4" s="2">
        <v>5</v>
      </c>
      <c r="G4" s="2" t="s">
        <v>23</v>
      </c>
      <c r="N4" s="2">
        <f>D4*E4*F4</f>
        <v>1210</v>
      </c>
    </row>
    <row r="5" spans="1:26" x14ac:dyDescent="0.25">
      <c r="A5" s="2">
        <v>4</v>
      </c>
      <c r="B5" s="2" t="s">
        <v>9</v>
      </c>
      <c r="C5" s="2" t="s">
        <v>8</v>
      </c>
      <c r="L5" s="2" t="s">
        <v>6</v>
      </c>
      <c r="N5" s="2">
        <v>0</v>
      </c>
    </row>
    <row r="6" spans="1:26" x14ac:dyDescent="0.25">
      <c r="A6" s="2">
        <v>5</v>
      </c>
      <c r="B6" s="2" t="s">
        <v>9</v>
      </c>
      <c r="C6" s="2" t="s">
        <v>8</v>
      </c>
      <c r="L6" s="2" t="s">
        <v>6</v>
      </c>
      <c r="N6" s="2">
        <v>0</v>
      </c>
    </row>
    <row r="7" spans="1:26" x14ac:dyDescent="0.25">
      <c r="A7" s="2">
        <v>6</v>
      </c>
      <c r="B7" s="2" t="s">
        <v>9</v>
      </c>
      <c r="C7" s="2" t="s">
        <v>6</v>
      </c>
      <c r="D7" s="2">
        <v>9</v>
      </c>
      <c r="E7" s="2">
        <v>8</v>
      </c>
      <c r="F7" s="2">
        <v>3</v>
      </c>
      <c r="G7" s="2" t="s">
        <v>25</v>
      </c>
      <c r="H7" s="2" t="s">
        <v>23</v>
      </c>
      <c r="J7" s="2">
        <v>15</v>
      </c>
      <c r="K7" s="2">
        <v>2</v>
      </c>
      <c r="N7" s="2">
        <f>((D7*E7*F7)*((100-J7)/100)/K7)+((D7*E7*F7)*(J7/100))</f>
        <v>124.19999999999999</v>
      </c>
    </row>
    <row r="8" spans="1:26" x14ac:dyDescent="0.25">
      <c r="A8" s="2">
        <v>7</v>
      </c>
      <c r="B8" s="2" t="s">
        <v>7</v>
      </c>
      <c r="C8" s="2" t="s">
        <v>6</v>
      </c>
      <c r="D8" s="2">
        <v>12</v>
      </c>
      <c r="E8" s="2">
        <v>2</v>
      </c>
      <c r="F8" s="2">
        <v>5</v>
      </c>
      <c r="G8" s="2" t="s">
        <v>23</v>
      </c>
      <c r="H8" s="2" t="s">
        <v>24</v>
      </c>
      <c r="J8" s="2">
        <v>15</v>
      </c>
      <c r="N8" s="2">
        <f>(D8*E8*F8)*((100-5)/100)</f>
        <v>114</v>
      </c>
    </row>
    <row r="9" spans="1:26" x14ac:dyDescent="0.25">
      <c r="A9" s="2">
        <v>8</v>
      </c>
      <c r="B9" s="2" t="s">
        <v>5</v>
      </c>
      <c r="C9" s="2" t="s">
        <v>6</v>
      </c>
      <c r="D9" s="2">
        <v>12</v>
      </c>
      <c r="E9" s="2">
        <v>14</v>
      </c>
      <c r="F9" s="2">
        <v>5</v>
      </c>
      <c r="G9" s="2" t="s">
        <v>23</v>
      </c>
      <c r="H9" s="2" t="s">
        <v>25</v>
      </c>
      <c r="J9" s="2">
        <v>5</v>
      </c>
      <c r="K9" s="2">
        <v>5</v>
      </c>
      <c r="N9" s="2">
        <f>((F9*D9*E9)*((100-J9)/100)+(((F9*D9*E9)/K9)*(J9/100)))</f>
        <v>806.4</v>
      </c>
    </row>
    <row r="10" spans="1:26" x14ac:dyDescent="0.25">
      <c r="A10" s="2">
        <v>9</v>
      </c>
      <c r="B10" s="2" t="s">
        <v>9</v>
      </c>
      <c r="C10" s="2" t="s">
        <v>6</v>
      </c>
      <c r="D10" s="2">
        <v>12</v>
      </c>
      <c r="E10" s="2">
        <v>2</v>
      </c>
      <c r="F10" s="2">
        <v>5</v>
      </c>
      <c r="G10" s="2" t="s">
        <v>23</v>
      </c>
      <c r="H10" s="2" t="s">
        <v>26</v>
      </c>
      <c r="J10" s="2">
        <v>35</v>
      </c>
      <c r="N10" s="4">
        <f>(D10*E10*F10)*((100-J10)/100)</f>
        <v>78</v>
      </c>
    </row>
    <row r="11" spans="1:26" x14ac:dyDescent="0.25">
      <c r="A11" s="2">
        <v>10</v>
      </c>
      <c r="B11" s="2" t="s">
        <v>9</v>
      </c>
      <c r="C11" s="2" t="s">
        <v>8</v>
      </c>
      <c r="L11" s="2" t="s">
        <v>6</v>
      </c>
      <c r="N11" s="2">
        <v>0</v>
      </c>
    </row>
    <row r="12" spans="1:26" x14ac:dyDescent="0.25">
      <c r="A12" s="2">
        <v>11</v>
      </c>
      <c r="B12" s="2" t="s">
        <v>5</v>
      </c>
      <c r="C12" s="2" t="s">
        <v>6</v>
      </c>
      <c r="D12" s="2">
        <v>9</v>
      </c>
      <c r="E12" s="2">
        <v>3</v>
      </c>
      <c r="F12" s="2">
        <v>5</v>
      </c>
      <c r="G12" s="2" t="s">
        <v>23</v>
      </c>
      <c r="H12" s="2" t="s">
        <v>26</v>
      </c>
      <c r="J12" s="2">
        <v>5</v>
      </c>
      <c r="N12" s="4">
        <f>(D12*E12*F12)*((100-J12)/100)</f>
        <v>128.25</v>
      </c>
    </row>
    <row r="13" spans="1:26" x14ac:dyDescent="0.25">
      <c r="A13" s="2">
        <v>12</v>
      </c>
      <c r="B13" s="2" t="s">
        <v>9</v>
      </c>
      <c r="C13" s="2" t="s">
        <v>8</v>
      </c>
      <c r="L13" s="2" t="s">
        <v>8</v>
      </c>
      <c r="M13" s="3">
        <v>60</v>
      </c>
      <c r="N13" s="2">
        <v>0</v>
      </c>
    </row>
    <row r="14" spans="1:26" x14ac:dyDescent="0.25">
      <c r="A14" s="2">
        <v>13</v>
      </c>
      <c r="B14" s="2" t="s">
        <v>5</v>
      </c>
      <c r="C14" s="2" t="s">
        <v>6</v>
      </c>
      <c r="D14" s="2">
        <v>11</v>
      </c>
      <c r="E14" s="2">
        <v>1.5</v>
      </c>
      <c r="F14" s="2">
        <v>7</v>
      </c>
      <c r="G14" s="2" t="s">
        <v>26</v>
      </c>
      <c r="H14" s="2" t="s">
        <v>24</v>
      </c>
      <c r="J14" s="2">
        <v>25</v>
      </c>
      <c r="N14" s="2">
        <v>0</v>
      </c>
    </row>
    <row r="15" spans="1:26" x14ac:dyDescent="0.25">
      <c r="A15" s="2">
        <v>14</v>
      </c>
      <c r="B15" s="2" t="s">
        <v>9</v>
      </c>
      <c r="C15" s="2" t="s">
        <v>6</v>
      </c>
      <c r="D15" s="2">
        <v>8</v>
      </c>
      <c r="E15" s="2">
        <v>1</v>
      </c>
      <c r="F15" s="2">
        <v>4</v>
      </c>
      <c r="G15" s="2" t="s">
        <v>24</v>
      </c>
      <c r="H15" s="2" t="s">
        <v>23</v>
      </c>
      <c r="J15" s="2">
        <v>15</v>
      </c>
      <c r="N15" s="2">
        <f>(D15*E15*F15)*(J15/100)</f>
        <v>4.8</v>
      </c>
    </row>
    <row r="16" spans="1:26" x14ac:dyDescent="0.25">
      <c r="A16" s="2">
        <v>15</v>
      </c>
      <c r="B16" s="2" t="s">
        <v>5</v>
      </c>
      <c r="C16" s="2" t="s">
        <v>6</v>
      </c>
      <c r="D16" s="2">
        <v>10</v>
      </c>
      <c r="E16" s="2">
        <v>10</v>
      </c>
      <c r="F16" s="2">
        <v>5</v>
      </c>
      <c r="G16" s="2" t="s">
        <v>23</v>
      </c>
      <c r="N16" s="2">
        <f t="shared" ref="N16:N18" si="0">D16*E16*F16</f>
        <v>500</v>
      </c>
    </row>
    <row r="17" spans="1:14" x14ac:dyDescent="0.25">
      <c r="A17" s="2">
        <v>16</v>
      </c>
      <c r="B17" s="2" t="s">
        <v>7</v>
      </c>
      <c r="C17" s="2" t="s">
        <v>6</v>
      </c>
      <c r="D17" s="2">
        <v>12</v>
      </c>
      <c r="E17" s="2">
        <v>12</v>
      </c>
      <c r="F17" s="2">
        <v>5</v>
      </c>
      <c r="G17" s="2" t="s">
        <v>23</v>
      </c>
      <c r="N17" s="2">
        <f t="shared" si="0"/>
        <v>720</v>
      </c>
    </row>
    <row r="18" spans="1:14" x14ac:dyDescent="0.25">
      <c r="A18" s="2">
        <v>17</v>
      </c>
      <c r="B18" s="2" t="s">
        <v>9</v>
      </c>
      <c r="C18" s="2" t="s">
        <v>6</v>
      </c>
      <c r="D18" s="2">
        <v>10</v>
      </c>
      <c r="E18" s="2">
        <v>15</v>
      </c>
      <c r="F18" s="2">
        <v>7</v>
      </c>
      <c r="G18" s="2" t="s">
        <v>23</v>
      </c>
      <c r="H18" s="2" t="s">
        <v>23</v>
      </c>
      <c r="J18" s="2">
        <v>5</v>
      </c>
      <c r="N18" s="2">
        <f t="shared" si="0"/>
        <v>1050</v>
      </c>
    </row>
    <row r="19" spans="1:14" x14ac:dyDescent="0.25">
      <c r="A19" s="2">
        <v>18</v>
      </c>
      <c r="B19" s="2" t="s">
        <v>7</v>
      </c>
      <c r="C19" s="2" t="s">
        <v>6</v>
      </c>
      <c r="D19" s="2">
        <v>12</v>
      </c>
      <c r="E19" s="2">
        <v>60</v>
      </c>
      <c r="F19" s="2">
        <v>5</v>
      </c>
      <c r="G19" s="2" t="s">
        <v>23</v>
      </c>
      <c r="H19" s="2" t="s">
        <v>25</v>
      </c>
      <c r="J19" s="2">
        <v>45</v>
      </c>
      <c r="K19" s="2">
        <v>2</v>
      </c>
      <c r="N19" s="2">
        <f>((F19*D19*E19)*((100-J19)/100)+(((F19*D19*E19)/K19)*(J19/100)))</f>
        <v>2790</v>
      </c>
    </row>
    <row r="20" spans="1:14" x14ac:dyDescent="0.25">
      <c r="A20" s="2">
        <v>19</v>
      </c>
      <c r="B20" s="2" t="s">
        <v>9</v>
      </c>
      <c r="C20" s="2" t="s">
        <v>6</v>
      </c>
      <c r="D20" s="2">
        <v>9</v>
      </c>
      <c r="E20" s="2">
        <v>0.2</v>
      </c>
      <c r="F20" s="2">
        <v>6</v>
      </c>
      <c r="G20" s="2" t="s">
        <v>24</v>
      </c>
      <c r="N20" s="2">
        <v>0</v>
      </c>
    </row>
    <row r="21" spans="1:14" ht="15.75" customHeight="1" x14ac:dyDescent="0.25">
      <c r="A21" s="2">
        <v>20</v>
      </c>
      <c r="B21" s="2" t="s">
        <v>7</v>
      </c>
      <c r="C21" s="2" t="s">
        <v>6</v>
      </c>
      <c r="D21" s="2">
        <v>12</v>
      </c>
      <c r="E21" s="2">
        <v>4</v>
      </c>
      <c r="F21" s="2">
        <v>5</v>
      </c>
      <c r="G21" s="2" t="s">
        <v>23</v>
      </c>
      <c r="N21" s="2">
        <f t="shared" ref="N21:N24" si="1">D21*E21*F21</f>
        <v>240</v>
      </c>
    </row>
    <row r="22" spans="1:14" ht="15.75" customHeight="1" x14ac:dyDescent="0.25">
      <c r="A22" s="2">
        <v>21</v>
      </c>
      <c r="B22" s="2" t="s">
        <v>7</v>
      </c>
      <c r="C22" s="2" t="s">
        <v>6</v>
      </c>
      <c r="D22" s="2">
        <v>9</v>
      </c>
      <c r="E22" s="2">
        <v>12</v>
      </c>
      <c r="F22" s="2">
        <v>5</v>
      </c>
      <c r="G22" s="2" t="s">
        <v>23</v>
      </c>
      <c r="N22" s="2">
        <f t="shared" si="1"/>
        <v>540</v>
      </c>
    </row>
    <row r="23" spans="1:14" ht="15.75" customHeight="1" x14ac:dyDescent="0.25">
      <c r="A23" s="2">
        <v>22</v>
      </c>
      <c r="B23" s="2" t="s">
        <v>9</v>
      </c>
      <c r="C23" s="2" t="s">
        <v>6</v>
      </c>
      <c r="D23" s="2">
        <v>9</v>
      </c>
      <c r="E23" s="2">
        <v>18</v>
      </c>
      <c r="F23" s="2">
        <v>4</v>
      </c>
      <c r="G23" s="2" t="s">
        <v>23</v>
      </c>
      <c r="N23" s="2">
        <f t="shared" si="1"/>
        <v>648</v>
      </c>
    </row>
    <row r="24" spans="1:14" ht="15.75" customHeight="1" x14ac:dyDescent="0.25">
      <c r="A24" s="2">
        <v>23</v>
      </c>
      <c r="B24" s="2" t="s">
        <v>9</v>
      </c>
      <c r="C24" s="2" t="s">
        <v>6</v>
      </c>
      <c r="D24" s="2">
        <v>9</v>
      </c>
      <c r="E24" s="2">
        <v>8</v>
      </c>
      <c r="F24" s="2">
        <v>5</v>
      </c>
      <c r="G24" s="2" t="s">
        <v>23</v>
      </c>
      <c r="N24" s="2">
        <f t="shared" si="1"/>
        <v>360</v>
      </c>
    </row>
    <row r="25" spans="1:14" ht="15.75" customHeight="1" x14ac:dyDescent="0.25">
      <c r="A25" s="2">
        <v>24</v>
      </c>
      <c r="B25" s="2" t="s">
        <v>7</v>
      </c>
      <c r="C25" s="2" t="s">
        <v>6</v>
      </c>
      <c r="D25" s="2">
        <v>12</v>
      </c>
      <c r="E25" s="2">
        <v>5</v>
      </c>
      <c r="F25" s="2">
        <v>5</v>
      </c>
      <c r="G25" s="2" t="s">
        <v>23</v>
      </c>
      <c r="H25" s="2" t="s">
        <v>26</v>
      </c>
      <c r="J25" s="2">
        <v>5</v>
      </c>
      <c r="N25" s="4">
        <f>(D25*E25*F25)*((100-J25)/100)</f>
        <v>285</v>
      </c>
    </row>
    <row r="26" spans="1:14" ht="15.75" customHeight="1" x14ac:dyDescent="0.25">
      <c r="A26" s="2">
        <v>25</v>
      </c>
      <c r="B26" s="2" t="s">
        <v>7</v>
      </c>
      <c r="C26" s="2" t="s">
        <v>6</v>
      </c>
      <c r="D26" s="2">
        <v>12</v>
      </c>
      <c r="E26" s="2">
        <v>1</v>
      </c>
      <c r="F26" s="2">
        <v>5</v>
      </c>
      <c r="G26" s="2" t="s">
        <v>23</v>
      </c>
      <c r="H26" s="2" t="s">
        <v>23</v>
      </c>
      <c r="J26" s="2">
        <v>5</v>
      </c>
      <c r="N26" s="2">
        <f>D26*E26*F26</f>
        <v>60</v>
      </c>
    </row>
    <row r="27" spans="1:14" ht="15.75" customHeight="1" x14ac:dyDescent="0.25">
      <c r="A27" s="2">
        <v>26</v>
      </c>
      <c r="B27" s="2" t="s">
        <v>9</v>
      </c>
      <c r="C27" s="2" t="s">
        <v>8</v>
      </c>
      <c r="L27" s="2" t="s">
        <v>6</v>
      </c>
      <c r="N27" s="2">
        <v>0</v>
      </c>
    </row>
    <row r="28" spans="1:14" ht="15.75" customHeight="1" x14ac:dyDescent="0.25">
      <c r="A28" s="2">
        <v>27</v>
      </c>
      <c r="B28" s="2" t="s">
        <v>7</v>
      </c>
      <c r="C28" s="2" t="s">
        <v>6</v>
      </c>
      <c r="D28" s="2">
        <v>11</v>
      </c>
      <c r="E28" s="2">
        <v>20</v>
      </c>
      <c r="F28" s="2">
        <v>5</v>
      </c>
      <c r="G28" s="2" t="s">
        <v>23</v>
      </c>
      <c r="N28" s="2">
        <f t="shared" ref="N28:N31" si="2">D28*E28*F28</f>
        <v>1100</v>
      </c>
    </row>
    <row r="29" spans="1:14" ht="15.75" customHeight="1" x14ac:dyDescent="0.25">
      <c r="A29" s="2">
        <v>28</v>
      </c>
      <c r="B29" s="2" t="s">
        <v>7</v>
      </c>
      <c r="C29" s="2" t="s">
        <v>6</v>
      </c>
      <c r="D29" s="2">
        <v>12</v>
      </c>
      <c r="E29" s="2">
        <v>12</v>
      </c>
      <c r="F29" s="2">
        <v>5</v>
      </c>
      <c r="G29" s="2" t="s">
        <v>23</v>
      </c>
      <c r="H29" s="2" t="s">
        <v>23</v>
      </c>
      <c r="J29" s="2">
        <v>5</v>
      </c>
      <c r="N29" s="2">
        <f t="shared" si="2"/>
        <v>720</v>
      </c>
    </row>
    <row r="30" spans="1:14" ht="15.75" customHeight="1" x14ac:dyDescent="0.25">
      <c r="A30" s="2">
        <v>29</v>
      </c>
      <c r="B30" s="2" t="s">
        <v>7</v>
      </c>
      <c r="C30" s="2" t="s">
        <v>6</v>
      </c>
      <c r="D30" s="2">
        <v>12</v>
      </c>
      <c r="E30" s="2">
        <v>6</v>
      </c>
      <c r="F30" s="2">
        <v>5</v>
      </c>
      <c r="G30" s="2" t="s">
        <v>23</v>
      </c>
      <c r="N30" s="2">
        <f t="shared" si="2"/>
        <v>360</v>
      </c>
    </row>
    <row r="31" spans="1:14" ht="15.75" customHeight="1" x14ac:dyDescent="0.25">
      <c r="A31" s="2">
        <v>30</v>
      </c>
      <c r="B31" s="2" t="s">
        <v>7</v>
      </c>
      <c r="C31" s="2" t="s">
        <v>6</v>
      </c>
      <c r="D31" s="2">
        <v>12</v>
      </c>
      <c r="E31" s="2">
        <v>4</v>
      </c>
      <c r="F31" s="2">
        <v>5</v>
      </c>
      <c r="G31" s="2" t="s">
        <v>23</v>
      </c>
      <c r="N31" s="2">
        <f t="shared" si="2"/>
        <v>240</v>
      </c>
    </row>
    <row r="32" spans="1:14" ht="15.75" customHeight="1" x14ac:dyDescent="0.25">
      <c r="A32" s="2">
        <v>31</v>
      </c>
      <c r="B32" s="2" t="s">
        <v>7</v>
      </c>
      <c r="C32" s="2" t="s">
        <v>6</v>
      </c>
      <c r="D32" s="2">
        <v>12</v>
      </c>
      <c r="E32" s="2">
        <v>3</v>
      </c>
      <c r="F32" s="2">
        <v>5</v>
      </c>
      <c r="G32" s="2" t="s">
        <v>23</v>
      </c>
      <c r="H32" s="2" t="s">
        <v>26</v>
      </c>
      <c r="J32" s="2">
        <v>15</v>
      </c>
      <c r="N32" s="4">
        <f>(D32*E32*F32)*((100-J32)/100)</f>
        <v>153</v>
      </c>
    </row>
    <row r="33" spans="1:14" ht="15.75" customHeight="1" x14ac:dyDescent="0.25">
      <c r="A33" s="2">
        <v>32</v>
      </c>
      <c r="B33" s="2" t="s">
        <v>5</v>
      </c>
      <c r="C33" s="2" t="s">
        <v>6</v>
      </c>
      <c r="D33" s="2">
        <v>12</v>
      </c>
      <c r="E33" s="2">
        <v>1</v>
      </c>
      <c r="F33" s="2">
        <v>5</v>
      </c>
      <c r="G33" s="2" t="s">
        <v>24</v>
      </c>
      <c r="H33" s="2" t="s">
        <v>25</v>
      </c>
      <c r="J33" s="2">
        <v>5</v>
      </c>
      <c r="K33" s="2">
        <v>2</v>
      </c>
      <c r="N33" s="2">
        <f>((D33*E33*F33)*(J33/100))/K33</f>
        <v>1.5</v>
      </c>
    </row>
    <row r="34" spans="1:14" ht="15.75" customHeight="1" x14ac:dyDescent="0.25">
      <c r="A34" s="2">
        <v>33</v>
      </c>
      <c r="B34" s="2" t="s">
        <v>9</v>
      </c>
      <c r="C34" s="2" t="s">
        <v>8</v>
      </c>
      <c r="L34" s="2" t="s">
        <v>8</v>
      </c>
      <c r="M34" s="3" t="s">
        <v>27</v>
      </c>
      <c r="N34" s="2">
        <v>0</v>
      </c>
    </row>
    <row r="35" spans="1:14" ht="15.75" customHeight="1" x14ac:dyDescent="0.25">
      <c r="A35" s="2">
        <v>34</v>
      </c>
      <c r="B35" s="2" t="s">
        <v>9</v>
      </c>
      <c r="C35" s="2" t="s">
        <v>8</v>
      </c>
      <c r="L35" s="2" t="s">
        <v>8</v>
      </c>
      <c r="M35" s="3">
        <v>30</v>
      </c>
      <c r="N35" s="2">
        <v>0</v>
      </c>
    </row>
    <row r="36" spans="1:14" ht="15.75" customHeight="1" x14ac:dyDescent="0.25">
      <c r="A36" s="2">
        <v>35</v>
      </c>
      <c r="B36" s="2" t="s">
        <v>9</v>
      </c>
      <c r="C36" s="2" t="s">
        <v>8</v>
      </c>
      <c r="L36" s="2" t="s">
        <v>8</v>
      </c>
      <c r="M36" s="3" t="s">
        <v>28</v>
      </c>
      <c r="N36" s="2">
        <v>0</v>
      </c>
    </row>
    <row r="37" spans="1:14" ht="15.75" customHeight="1" x14ac:dyDescent="0.25">
      <c r="A37" s="2">
        <v>36</v>
      </c>
      <c r="B37" s="2" t="s">
        <v>7</v>
      </c>
      <c r="C37" s="2" t="s">
        <v>6</v>
      </c>
      <c r="D37" s="2">
        <v>12</v>
      </c>
      <c r="E37" s="2">
        <v>3</v>
      </c>
      <c r="F37" s="2">
        <v>5</v>
      </c>
      <c r="G37" s="2" t="s">
        <v>23</v>
      </c>
      <c r="H37" s="2" t="s">
        <v>29</v>
      </c>
      <c r="J37" s="2">
        <v>5</v>
      </c>
      <c r="N37" s="2">
        <f>(D37*E37*F37)*((100-J37)/100)</f>
        <v>171</v>
      </c>
    </row>
    <row r="38" spans="1:14" ht="15.75" customHeight="1" x14ac:dyDescent="0.25">
      <c r="A38" s="2">
        <v>37</v>
      </c>
      <c r="B38" s="2" t="s">
        <v>9</v>
      </c>
      <c r="C38" s="2" t="s">
        <v>6</v>
      </c>
      <c r="D38" s="2">
        <v>8</v>
      </c>
      <c r="E38" s="2">
        <v>0.5</v>
      </c>
      <c r="F38" s="2">
        <v>5</v>
      </c>
      <c r="G38" s="2" t="s">
        <v>24</v>
      </c>
      <c r="H38" s="2" t="s">
        <v>26</v>
      </c>
      <c r="J38" s="2">
        <v>35</v>
      </c>
      <c r="N38" s="2">
        <v>0</v>
      </c>
    </row>
    <row r="39" spans="1:14" ht="15.75" customHeight="1" x14ac:dyDescent="0.25">
      <c r="A39" s="2">
        <v>38</v>
      </c>
      <c r="B39" s="2" t="s">
        <v>7</v>
      </c>
      <c r="C39" s="2" t="s">
        <v>6</v>
      </c>
      <c r="D39" s="2">
        <v>12</v>
      </c>
      <c r="E39" s="2">
        <v>6</v>
      </c>
      <c r="F39" s="2">
        <v>5</v>
      </c>
      <c r="G39" s="2" t="s">
        <v>23</v>
      </c>
      <c r="N39" s="2">
        <f>D39*E39*F39</f>
        <v>360</v>
      </c>
    </row>
    <row r="40" spans="1:14" ht="15.75" customHeight="1" x14ac:dyDescent="0.25">
      <c r="A40" s="2">
        <v>39</v>
      </c>
      <c r="B40" s="2" t="s">
        <v>9</v>
      </c>
      <c r="C40" s="2" t="s">
        <v>6</v>
      </c>
      <c r="D40" s="2">
        <v>9</v>
      </c>
      <c r="E40" s="2">
        <v>5</v>
      </c>
      <c r="F40" s="2">
        <v>5</v>
      </c>
      <c r="G40" s="2" t="s">
        <v>25</v>
      </c>
      <c r="H40" s="2" t="s">
        <v>26</v>
      </c>
      <c r="J40" s="2">
        <v>25</v>
      </c>
      <c r="K40" s="2">
        <v>3</v>
      </c>
      <c r="N40" s="2">
        <f>((D40*E40*F40)*((100-J40)/100))/K40</f>
        <v>56.25</v>
      </c>
    </row>
    <row r="41" spans="1:14" ht="15.75" customHeight="1" x14ac:dyDescent="0.25">
      <c r="A41" s="2">
        <v>40</v>
      </c>
      <c r="B41" s="2" t="s">
        <v>5</v>
      </c>
      <c r="C41" s="2" t="s">
        <v>6</v>
      </c>
      <c r="D41" s="2">
        <v>8</v>
      </c>
      <c r="E41" s="2">
        <v>1</v>
      </c>
      <c r="F41" s="2">
        <v>4</v>
      </c>
      <c r="G41" s="2" t="s">
        <v>24</v>
      </c>
      <c r="H41" s="2" t="s">
        <v>23</v>
      </c>
      <c r="J41" s="2">
        <v>15</v>
      </c>
      <c r="N41" s="2">
        <f>(D41*E41*F41)*(J41/100)</f>
        <v>4.8</v>
      </c>
    </row>
    <row r="42" spans="1:14" ht="15.75" customHeight="1" x14ac:dyDescent="0.25">
      <c r="A42" s="2">
        <v>41</v>
      </c>
      <c r="B42" s="2" t="s">
        <v>7</v>
      </c>
      <c r="C42" s="2" t="s">
        <v>6</v>
      </c>
      <c r="D42" s="2">
        <v>12</v>
      </c>
      <c r="E42" s="2">
        <v>12</v>
      </c>
      <c r="F42" s="2">
        <v>5</v>
      </c>
      <c r="G42" s="2" t="s">
        <v>23</v>
      </c>
      <c r="N42" s="2">
        <f>D42*E42*F42</f>
        <v>720</v>
      </c>
    </row>
    <row r="43" spans="1:14" ht="15.75" customHeight="1" x14ac:dyDescent="0.25">
      <c r="A43" s="2">
        <v>42</v>
      </c>
      <c r="B43" s="2" t="s">
        <v>7</v>
      </c>
      <c r="C43" s="2" t="s">
        <v>6</v>
      </c>
      <c r="D43" s="2">
        <v>12</v>
      </c>
      <c r="E43" s="2">
        <v>15</v>
      </c>
      <c r="F43" s="2">
        <v>5</v>
      </c>
      <c r="G43" s="2" t="s">
        <v>23</v>
      </c>
      <c r="H43" s="2" t="s">
        <v>25</v>
      </c>
      <c r="J43" s="2">
        <v>5</v>
      </c>
      <c r="K43" s="2">
        <v>2</v>
      </c>
      <c r="N43" s="2">
        <f>((F43*D43*E43)*((100-J43)/100)+(((F43*D43*E43)/K43)*(J43/100)))</f>
        <v>877.5</v>
      </c>
    </row>
    <row r="44" spans="1:14" ht="15.75" customHeight="1" x14ac:dyDescent="0.25">
      <c r="A44" s="2">
        <v>43</v>
      </c>
      <c r="B44" s="2" t="s">
        <v>7</v>
      </c>
      <c r="C44" s="2" t="s">
        <v>6</v>
      </c>
      <c r="D44" s="2">
        <v>12</v>
      </c>
      <c r="E44" s="2">
        <v>18</v>
      </c>
      <c r="F44" s="2">
        <v>6</v>
      </c>
      <c r="G44" s="2" t="s">
        <v>23</v>
      </c>
      <c r="N44" s="2">
        <f>D44*E44*F44</f>
        <v>1296</v>
      </c>
    </row>
    <row r="45" spans="1:14" ht="15.75" customHeight="1" x14ac:dyDescent="0.25">
      <c r="A45" s="2">
        <v>44</v>
      </c>
      <c r="B45" s="2" t="s">
        <v>7</v>
      </c>
      <c r="C45" s="2" t="s">
        <v>6</v>
      </c>
      <c r="D45" s="2">
        <v>12</v>
      </c>
      <c r="E45" s="2">
        <v>2.2999999999999998</v>
      </c>
      <c r="F45" s="2">
        <v>4</v>
      </c>
      <c r="G45" s="2" t="s">
        <v>26</v>
      </c>
      <c r="H45" s="2" t="s">
        <v>26</v>
      </c>
      <c r="J45" s="2">
        <v>5</v>
      </c>
      <c r="N45" s="2">
        <v>0</v>
      </c>
    </row>
    <row r="46" spans="1:14" ht="15.75" customHeight="1" x14ac:dyDescent="0.25">
      <c r="A46" s="2">
        <v>45</v>
      </c>
      <c r="B46" s="2" t="s">
        <v>7</v>
      </c>
      <c r="C46" s="2" t="s">
        <v>6</v>
      </c>
      <c r="D46" s="2">
        <v>12</v>
      </c>
      <c r="E46" s="2">
        <v>13</v>
      </c>
      <c r="F46" s="2">
        <v>5</v>
      </c>
      <c r="G46" s="2" t="s">
        <v>23</v>
      </c>
      <c r="N46" s="2">
        <f>D46*E46*F46</f>
        <v>780</v>
      </c>
    </row>
    <row r="47" spans="1:14" ht="15.75" customHeight="1" x14ac:dyDescent="0.25">
      <c r="A47" s="2">
        <v>46</v>
      </c>
      <c r="B47" s="2" t="s">
        <v>7</v>
      </c>
      <c r="C47" s="2" t="s">
        <v>6</v>
      </c>
      <c r="D47" s="2">
        <v>12</v>
      </c>
      <c r="E47" s="2">
        <v>15</v>
      </c>
      <c r="F47" s="2">
        <v>5</v>
      </c>
      <c r="G47" s="2" t="s">
        <v>23</v>
      </c>
      <c r="H47" s="2" t="s">
        <v>25</v>
      </c>
      <c r="J47" s="2">
        <v>5</v>
      </c>
      <c r="K47" s="2">
        <v>2</v>
      </c>
      <c r="N47" s="2">
        <f>((F47*D47*E47)*((100-J47)/100)+(((F47*D47*E47)/K47)*(J47/100)))</f>
        <v>877.5</v>
      </c>
    </row>
    <row r="48" spans="1:14" ht="15.75" customHeight="1" x14ac:dyDescent="0.25">
      <c r="A48" s="2">
        <v>47</v>
      </c>
      <c r="B48" s="2" t="s">
        <v>7</v>
      </c>
      <c r="C48" s="2" t="s">
        <v>6</v>
      </c>
      <c r="D48" s="2">
        <v>12</v>
      </c>
      <c r="E48" s="2">
        <v>16</v>
      </c>
      <c r="F48" s="2">
        <v>5</v>
      </c>
      <c r="G48" s="2" t="s">
        <v>23</v>
      </c>
      <c r="N48" s="2">
        <f t="shared" ref="N48:N49" si="3">D48*E48*F48</f>
        <v>960</v>
      </c>
    </row>
    <row r="49" spans="1:14" ht="15.75" customHeight="1" x14ac:dyDescent="0.25">
      <c r="A49" s="2">
        <v>48</v>
      </c>
      <c r="B49" s="2" t="s">
        <v>7</v>
      </c>
      <c r="C49" s="2" t="s">
        <v>6</v>
      </c>
      <c r="D49" s="2">
        <v>11</v>
      </c>
      <c r="E49" s="2">
        <v>28</v>
      </c>
      <c r="F49" s="2">
        <v>4</v>
      </c>
      <c r="G49" s="2" t="s">
        <v>23</v>
      </c>
      <c r="N49" s="2">
        <f t="shared" si="3"/>
        <v>1232</v>
      </c>
    </row>
    <row r="50" spans="1:14" ht="15.75" customHeight="1" x14ac:dyDescent="0.25">
      <c r="A50" s="2">
        <v>49</v>
      </c>
      <c r="B50" s="2" t="s">
        <v>9</v>
      </c>
      <c r="C50" s="2" t="s">
        <v>8</v>
      </c>
      <c r="L50" s="2" t="s">
        <v>8</v>
      </c>
      <c r="M50" s="3" t="s">
        <v>30</v>
      </c>
      <c r="N50" s="2">
        <v>0</v>
      </c>
    </row>
    <row r="51" spans="1:14" ht="15.75" customHeight="1" x14ac:dyDescent="0.25">
      <c r="A51" s="2">
        <v>50</v>
      </c>
      <c r="B51" s="2" t="s">
        <v>7</v>
      </c>
      <c r="C51" s="2" t="s">
        <v>6</v>
      </c>
      <c r="D51" s="2">
        <v>12</v>
      </c>
      <c r="E51" s="2">
        <v>1</v>
      </c>
      <c r="F51" s="2">
        <v>5</v>
      </c>
      <c r="G51" s="2" t="s">
        <v>23</v>
      </c>
      <c r="H51" s="2" t="s">
        <v>24</v>
      </c>
      <c r="J51" s="2">
        <v>5</v>
      </c>
      <c r="N51" s="2">
        <f>(D51*E51*F51)*((100-5)/100)</f>
        <v>57</v>
      </c>
    </row>
    <row r="52" spans="1:14" ht="15.75" customHeight="1" x14ac:dyDescent="0.25">
      <c r="A52" s="2">
        <v>51</v>
      </c>
      <c r="B52" s="2" t="s">
        <v>7</v>
      </c>
      <c r="C52" s="2" t="s">
        <v>6</v>
      </c>
      <c r="D52" s="2">
        <v>12</v>
      </c>
      <c r="E52" s="2">
        <v>10</v>
      </c>
      <c r="F52" s="2">
        <v>5</v>
      </c>
      <c r="G52" s="2" t="s">
        <v>23</v>
      </c>
      <c r="H52" s="2" t="s">
        <v>23</v>
      </c>
      <c r="J52" s="2">
        <v>5</v>
      </c>
      <c r="N52" s="2">
        <f>D52*E52*F52</f>
        <v>600</v>
      </c>
    </row>
    <row r="53" spans="1:14" ht="15.75" customHeight="1" x14ac:dyDescent="0.25">
      <c r="A53" s="2">
        <v>52</v>
      </c>
      <c r="B53" s="2" t="s">
        <v>5</v>
      </c>
      <c r="C53" s="2" t="s">
        <v>6</v>
      </c>
      <c r="D53" s="2">
        <v>10</v>
      </c>
      <c r="E53" s="2">
        <v>1</v>
      </c>
      <c r="F53" s="2">
        <v>5</v>
      </c>
      <c r="G53" s="2" t="s">
        <v>24</v>
      </c>
      <c r="H53" s="2" t="s">
        <v>23</v>
      </c>
      <c r="J53" s="2">
        <v>5</v>
      </c>
      <c r="N53" s="2">
        <f>(D53*E53*F53)*(J53/100)</f>
        <v>2.5</v>
      </c>
    </row>
    <row r="54" spans="1:14" ht="15.75" customHeight="1" x14ac:dyDescent="0.25">
      <c r="A54" s="2">
        <v>53</v>
      </c>
      <c r="B54" s="2" t="s">
        <v>7</v>
      </c>
      <c r="C54" s="2" t="s">
        <v>6</v>
      </c>
      <c r="D54" s="2">
        <v>12</v>
      </c>
      <c r="E54" s="2">
        <v>6</v>
      </c>
      <c r="F54" s="2">
        <v>5</v>
      </c>
      <c r="G54" s="2" t="s">
        <v>23</v>
      </c>
      <c r="H54" s="2" t="s">
        <v>26</v>
      </c>
      <c r="J54" s="2">
        <v>35</v>
      </c>
      <c r="N54" s="4">
        <f>(D54*E54*F54)*((100-J54)/100)</f>
        <v>234</v>
      </c>
    </row>
    <row r="55" spans="1:14" ht="15.75" customHeight="1" x14ac:dyDescent="0.25">
      <c r="A55" s="2">
        <v>54</v>
      </c>
      <c r="B55" s="2" t="s">
        <v>7</v>
      </c>
      <c r="C55" s="2" t="s">
        <v>6</v>
      </c>
      <c r="D55" s="2">
        <v>12</v>
      </c>
      <c r="E55" s="2">
        <v>8</v>
      </c>
      <c r="F55" s="2">
        <v>5</v>
      </c>
      <c r="G55" s="2" t="s">
        <v>23</v>
      </c>
      <c r="N55" s="2">
        <f>D55*E55*F55</f>
        <v>480</v>
      </c>
    </row>
    <row r="56" spans="1:14" ht="15.75" customHeight="1" x14ac:dyDescent="0.25">
      <c r="A56" s="2">
        <v>55</v>
      </c>
      <c r="B56" s="2" t="s">
        <v>9</v>
      </c>
      <c r="C56" s="2" t="s">
        <v>6</v>
      </c>
      <c r="D56" s="2">
        <v>12</v>
      </c>
      <c r="E56" s="2">
        <v>2.5</v>
      </c>
      <c r="F56" s="2">
        <v>5</v>
      </c>
      <c r="G56" s="2" t="s">
        <v>26</v>
      </c>
      <c r="H56" s="2" t="s">
        <v>29</v>
      </c>
      <c r="J56" s="2">
        <v>15</v>
      </c>
      <c r="N56" s="2">
        <v>0</v>
      </c>
    </row>
    <row r="57" spans="1:14" ht="15.75" customHeight="1" x14ac:dyDescent="0.25">
      <c r="A57" s="2">
        <v>56</v>
      </c>
      <c r="B57" s="2" t="s">
        <v>7</v>
      </c>
      <c r="C57" s="2" t="s">
        <v>6</v>
      </c>
      <c r="D57" s="2">
        <v>10</v>
      </c>
      <c r="E57" s="2">
        <v>4</v>
      </c>
      <c r="F57" s="2">
        <v>5</v>
      </c>
      <c r="G57" s="2" t="s">
        <v>23</v>
      </c>
      <c r="H57" s="2" t="s">
        <v>24</v>
      </c>
      <c r="J57" s="2">
        <v>15</v>
      </c>
      <c r="N57" s="2">
        <f>(D57*E57*F57)*((100-5)/100)</f>
        <v>190</v>
      </c>
    </row>
    <row r="58" spans="1:14" ht="15.75" customHeight="1" x14ac:dyDescent="0.25">
      <c r="A58" s="2">
        <v>57</v>
      </c>
      <c r="B58" s="2" t="s">
        <v>5</v>
      </c>
      <c r="C58" s="2" t="s">
        <v>6</v>
      </c>
      <c r="D58" s="2">
        <v>12</v>
      </c>
      <c r="E58" s="2">
        <v>5</v>
      </c>
      <c r="F58" s="2">
        <v>7</v>
      </c>
      <c r="G58" s="2" t="s">
        <v>23</v>
      </c>
      <c r="N58" s="2">
        <f>D58*E58*F58</f>
        <v>420</v>
      </c>
    </row>
    <row r="59" spans="1:14" ht="15.75" customHeight="1" x14ac:dyDescent="0.25">
      <c r="A59" s="2">
        <v>58</v>
      </c>
      <c r="B59" s="2" t="s">
        <v>9</v>
      </c>
      <c r="C59" s="2" t="s">
        <v>6</v>
      </c>
      <c r="D59" s="2">
        <v>8</v>
      </c>
      <c r="E59" s="2">
        <v>1</v>
      </c>
      <c r="F59" s="2">
        <v>7</v>
      </c>
      <c r="G59" s="2" t="s">
        <v>24</v>
      </c>
      <c r="H59" s="2" t="s">
        <v>24</v>
      </c>
      <c r="J59" s="2">
        <v>45</v>
      </c>
      <c r="N59" s="2">
        <v>0</v>
      </c>
    </row>
    <row r="60" spans="1:14" ht="15.75" customHeight="1" x14ac:dyDescent="0.25">
      <c r="A60" s="2">
        <v>59</v>
      </c>
      <c r="B60" s="2" t="s">
        <v>9</v>
      </c>
      <c r="C60" s="2" t="s">
        <v>6</v>
      </c>
      <c r="D60" s="2">
        <v>8</v>
      </c>
      <c r="E60" s="2">
        <v>5</v>
      </c>
      <c r="F60" s="2">
        <v>5</v>
      </c>
      <c r="G60" s="2" t="s">
        <v>23</v>
      </c>
      <c r="N60" s="2">
        <f>D60*E60*F60</f>
        <v>200</v>
      </c>
    </row>
    <row r="61" spans="1:14" ht="15.75" customHeight="1" x14ac:dyDescent="0.25">
      <c r="A61" s="2">
        <v>60</v>
      </c>
      <c r="B61" s="2" t="s">
        <v>9</v>
      </c>
      <c r="C61" s="2" t="s">
        <v>8</v>
      </c>
      <c r="L61" s="2" t="s">
        <v>8</v>
      </c>
      <c r="M61" s="3" t="s">
        <v>31</v>
      </c>
      <c r="N61" s="2">
        <v>0</v>
      </c>
    </row>
    <row r="62" spans="1:14" ht="15.75" customHeight="1" x14ac:dyDescent="0.25">
      <c r="A62" s="2">
        <v>61</v>
      </c>
      <c r="B62" s="2" t="s">
        <v>9</v>
      </c>
      <c r="C62" s="2" t="s">
        <v>8</v>
      </c>
      <c r="L62" s="2" t="s">
        <v>8</v>
      </c>
      <c r="M62" s="3">
        <v>300</v>
      </c>
      <c r="N62" s="2">
        <v>0</v>
      </c>
    </row>
    <row r="63" spans="1:14" ht="15.75" customHeight="1" x14ac:dyDescent="0.25">
      <c r="A63" s="2">
        <v>62</v>
      </c>
      <c r="B63" s="2" t="s">
        <v>5</v>
      </c>
      <c r="C63" s="2" t="s">
        <v>6</v>
      </c>
      <c r="D63" s="2">
        <v>9</v>
      </c>
      <c r="E63" s="2">
        <v>5</v>
      </c>
      <c r="F63" s="2">
        <v>5</v>
      </c>
      <c r="G63" s="2" t="s">
        <v>23</v>
      </c>
      <c r="N63" s="2">
        <f>D63*E63*F63</f>
        <v>225</v>
      </c>
    </row>
    <row r="64" spans="1:14" ht="15.75" customHeight="1" x14ac:dyDescent="0.25">
      <c r="A64" s="2">
        <v>63</v>
      </c>
      <c r="B64" s="2" t="s">
        <v>5</v>
      </c>
      <c r="C64" s="2" t="s">
        <v>6</v>
      </c>
      <c r="D64" s="2">
        <v>10</v>
      </c>
      <c r="E64" s="2">
        <v>6</v>
      </c>
      <c r="F64" s="2">
        <v>5</v>
      </c>
      <c r="G64" s="2" t="s">
        <v>23</v>
      </c>
      <c r="H64" s="2" t="s">
        <v>25</v>
      </c>
      <c r="J64" s="2">
        <v>15</v>
      </c>
      <c r="K64" s="2">
        <v>2</v>
      </c>
      <c r="N64" s="2">
        <f>((F64*D64*E64)*((100-J64)/100)+(((F64*D64*E64)/K64)*(J64/100)))</f>
        <v>277.5</v>
      </c>
    </row>
    <row r="65" spans="1:14" ht="15.75" customHeight="1" x14ac:dyDescent="0.25">
      <c r="A65" s="2">
        <v>64</v>
      </c>
      <c r="B65" s="2" t="s">
        <v>9</v>
      </c>
      <c r="C65" s="2" t="s">
        <v>6</v>
      </c>
      <c r="D65" s="2">
        <v>9</v>
      </c>
      <c r="E65" s="2">
        <v>100</v>
      </c>
      <c r="F65" s="2">
        <v>5</v>
      </c>
      <c r="G65" s="2" t="s">
        <v>23</v>
      </c>
      <c r="N65" s="2">
        <f>D65*E65*F65</f>
        <v>4500</v>
      </c>
    </row>
    <row r="66" spans="1:14" ht="15.75" customHeight="1" x14ac:dyDescent="0.25">
      <c r="A66" s="2">
        <v>65</v>
      </c>
      <c r="B66" s="2" t="s">
        <v>9</v>
      </c>
      <c r="C66" s="2" t="s">
        <v>8</v>
      </c>
      <c r="L66" s="2" t="s">
        <v>6</v>
      </c>
      <c r="N66" s="2">
        <v>0</v>
      </c>
    </row>
    <row r="67" spans="1:14" ht="15.75" customHeight="1" x14ac:dyDescent="0.25">
      <c r="A67" s="2">
        <v>66</v>
      </c>
      <c r="B67" s="2" t="s">
        <v>9</v>
      </c>
      <c r="C67" s="2" t="s">
        <v>8</v>
      </c>
      <c r="L67" s="2" t="s">
        <v>6</v>
      </c>
      <c r="N67" s="2">
        <v>0</v>
      </c>
    </row>
    <row r="68" spans="1:14" ht="15.75" customHeight="1" x14ac:dyDescent="0.25">
      <c r="A68" s="2">
        <v>67</v>
      </c>
      <c r="B68" s="2" t="s">
        <v>9</v>
      </c>
      <c r="C68" s="2" t="s">
        <v>8</v>
      </c>
      <c r="L68" s="2" t="s">
        <v>8</v>
      </c>
      <c r="M68" s="3">
        <v>6</v>
      </c>
      <c r="N68" s="2">
        <v>0</v>
      </c>
    </row>
    <row r="69" spans="1:14" ht="15.75" customHeight="1" x14ac:dyDescent="0.25">
      <c r="A69" s="2">
        <v>68</v>
      </c>
      <c r="B69" s="2" t="s">
        <v>7</v>
      </c>
      <c r="C69" s="2" t="s">
        <v>6</v>
      </c>
      <c r="D69" s="2">
        <v>12</v>
      </c>
      <c r="E69" s="2">
        <v>10</v>
      </c>
      <c r="F69" s="2">
        <v>5</v>
      </c>
      <c r="G69" s="2" t="s">
        <v>23</v>
      </c>
      <c r="N69" s="2">
        <f t="shared" ref="N69:N70" si="4">D69*E69*F69</f>
        <v>600</v>
      </c>
    </row>
    <row r="70" spans="1:14" ht="15.75" customHeight="1" x14ac:dyDescent="0.25">
      <c r="A70" s="2">
        <v>69</v>
      </c>
      <c r="B70" s="2" t="s">
        <v>5</v>
      </c>
      <c r="C70" s="2" t="s">
        <v>6</v>
      </c>
      <c r="D70" s="2">
        <v>10</v>
      </c>
      <c r="E70" s="2">
        <v>20</v>
      </c>
      <c r="F70" s="2">
        <v>5</v>
      </c>
      <c r="G70" s="2" t="s">
        <v>23</v>
      </c>
      <c r="N70" s="2">
        <f t="shared" si="4"/>
        <v>1000</v>
      </c>
    </row>
    <row r="71" spans="1:14" ht="15.75" customHeight="1" x14ac:dyDescent="0.25">
      <c r="A71" s="2">
        <v>70</v>
      </c>
      <c r="B71" s="2" t="s">
        <v>7</v>
      </c>
      <c r="C71" s="2" t="s">
        <v>6</v>
      </c>
      <c r="D71" s="2">
        <v>12</v>
      </c>
      <c r="E71" s="2">
        <v>2.2000000000000002</v>
      </c>
      <c r="F71" s="2">
        <v>6</v>
      </c>
      <c r="G71" s="2" t="s">
        <v>24</v>
      </c>
      <c r="H71" s="2" t="s">
        <v>23</v>
      </c>
      <c r="J71" s="2">
        <v>5</v>
      </c>
      <c r="N71" s="2">
        <f t="shared" ref="N71:N72" si="5">(D71*E71*F71)*(J71/100)</f>
        <v>7.9200000000000008</v>
      </c>
    </row>
    <row r="72" spans="1:14" ht="15.75" customHeight="1" x14ac:dyDescent="0.25">
      <c r="A72" s="2">
        <v>71</v>
      </c>
      <c r="B72" s="2" t="s">
        <v>9</v>
      </c>
      <c r="C72" s="2" t="s">
        <v>6</v>
      </c>
      <c r="D72" s="2">
        <v>9</v>
      </c>
      <c r="E72" s="2">
        <v>0</v>
      </c>
      <c r="F72" s="2">
        <v>7</v>
      </c>
      <c r="G72" s="2" t="s">
        <v>24</v>
      </c>
      <c r="H72" s="2" t="s">
        <v>23</v>
      </c>
      <c r="J72" s="2">
        <v>5</v>
      </c>
      <c r="N72" s="10">
        <f t="shared" si="5"/>
        <v>0</v>
      </c>
    </row>
    <row r="73" spans="1:14" ht="15.75" customHeight="1" x14ac:dyDescent="0.25">
      <c r="A73" s="2">
        <v>72</v>
      </c>
      <c r="B73" s="2" t="s">
        <v>7</v>
      </c>
      <c r="C73" s="2" t="s">
        <v>6</v>
      </c>
      <c r="D73" s="2">
        <v>12</v>
      </c>
      <c r="E73" s="2">
        <v>12</v>
      </c>
      <c r="F73" s="2">
        <v>5</v>
      </c>
      <c r="G73" s="2" t="s">
        <v>23</v>
      </c>
      <c r="N73" s="2">
        <f t="shared" ref="N73:N75" si="6">D73*E73*F73</f>
        <v>720</v>
      </c>
    </row>
    <row r="74" spans="1:14" ht="15.75" customHeight="1" x14ac:dyDescent="0.25">
      <c r="A74" s="2">
        <v>73</v>
      </c>
      <c r="B74" s="2" t="s">
        <v>7</v>
      </c>
      <c r="C74" s="2" t="s">
        <v>6</v>
      </c>
      <c r="D74" s="2">
        <v>12</v>
      </c>
      <c r="E74" s="2">
        <v>6</v>
      </c>
      <c r="F74" s="2">
        <v>5</v>
      </c>
      <c r="G74" s="2" t="s">
        <v>23</v>
      </c>
      <c r="N74" s="2">
        <f t="shared" si="6"/>
        <v>360</v>
      </c>
    </row>
    <row r="75" spans="1:14" ht="15.75" customHeight="1" x14ac:dyDescent="0.25">
      <c r="A75" s="2">
        <v>74</v>
      </c>
      <c r="B75" s="2" t="s">
        <v>7</v>
      </c>
      <c r="C75" s="2" t="s">
        <v>6</v>
      </c>
      <c r="D75" s="2">
        <v>12</v>
      </c>
      <c r="E75" s="2">
        <v>8</v>
      </c>
      <c r="F75" s="2">
        <v>5</v>
      </c>
      <c r="G75" s="2" t="s">
        <v>23</v>
      </c>
      <c r="N75" s="2">
        <f t="shared" si="6"/>
        <v>480</v>
      </c>
    </row>
    <row r="76" spans="1:14" ht="15.75" customHeight="1" x14ac:dyDescent="0.25">
      <c r="A76" s="2">
        <v>75</v>
      </c>
      <c r="B76" s="2" t="s">
        <v>7</v>
      </c>
      <c r="C76" s="2" t="s">
        <v>6</v>
      </c>
      <c r="D76" s="2">
        <v>9</v>
      </c>
      <c r="E76" s="2">
        <v>15</v>
      </c>
      <c r="F76" s="2">
        <v>5</v>
      </c>
      <c r="G76" s="2" t="s">
        <v>23</v>
      </c>
      <c r="H76" s="2" t="s">
        <v>25</v>
      </c>
      <c r="J76" s="2">
        <v>5</v>
      </c>
      <c r="K76" s="2">
        <v>2</v>
      </c>
      <c r="N76" s="2">
        <f>((F76*D76*E76)*((100-J76)/100)+(((F76*D76*E76)/K76)*(J76/100)))</f>
        <v>658.125</v>
      </c>
    </row>
    <row r="77" spans="1:14" ht="15.75" customHeight="1" x14ac:dyDescent="0.25">
      <c r="A77" s="2">
        <v>76</v>
      </c>
      <c r="B77" s="2" t="s">
        <v>7</v>
      </c>
      <c r="C77" s="2" t="s">
        <v>6</v>
      </c>
      <c r="D77" s="2">
        <v>12</v>
      </c>
      <c r="E77" s="2">
        <v>4.25</v>
      </c>
      <c r="F77" s="2">
        <v>5</v>
      </c>
      <c r="G77" s="2" t="s">
        <v>23</v>
      </c>
      <c r="N77" s="2">
        <f t="shared" ref="N77:N78" si="7">D77*E77*F77</f>
        <v>255</v>
      </c>
    </row>
    <row r="78" spans="1:14" ht="15.75" customHeight="1" x14ac:dyDescent="0.25">
      <c r="A78" s="2">
        <v>77</v>
      </c>
      <c r="B78" s="2" t="s">
        <v>7</v>
      </c>
      <c r="C78" s="2" t="s">
        <v>6</v>
      </c>
      <c r="D78" s="2">
        <v>12</v>
      </c>
      <c r="E78" s="2">
        <v>6</v>
      </c>
      <c r="F78" s="2">
        <v>5</v>
      </c>
      <c r="G78" s="2" t="s">
        <v>23</v>
      </c>
      <c r="N78" s="2">
        <f t="shared" si="7"/>
        <v>360</v>
      </c>
    </row>
    <row r="79" spans="1:14" ht="15.75" customHeight="1" x14ac:dyDescent="0.25">
      <c r="A79" s="2">
        <v>78</v>
      </c>
      <c r="B79" s="2" t="s">
        <v>7</v>
      </c>
      <c r="C79" s="2" t="s">
        <v>6</v>
      </c>
      <c r="D79" s="2">
        <v>12</v>
      </c>
      <c r="E79" s="2">
        <v>52</v>
      </c>
      <c r="F79" s="2">
        <v>5</v>
      </c>
      <c r="G79" s="2" t="s">
        <v>23</v>
      </c>
      <c r="H79" s="2" t="s">
        <v>25</v>
      </c>
      <c r="J79" s="2">
        <v>5</v>
      </c>
      <c r="K79" s="2">
        <v>2</v>
      </c>
      <c r="N79" s="2">
        <f>((F79*D79*E79)*((100-J79)/100)+(((F79*D79*E79)/K79)*(J79/100)))</f>
        <v>3042</v>
      </c>
    </row>
    <row r="80" spans="1:14" ht="15.75" customHeight="1" x14ac:dyDescent="0.25">
      <c r="A80" s="2">
        <v>79</v>
      </c>
      <c r="B80" s="2" t="s">
        <v>9</v>
      </c>
      <c r="C80" s="2" t="s">
        <v>8</v>
      </c>
      <c r="L80" s="2" t="s">
        <v>8</v>
      </c>
      <c r="M80" s="3">
        <v>500</v>
      </c>
      <c r="N80" s="2">
        <v>0</v>
      </c>
    </row>
    <row r="81" spans="1:14" ht="15.75" customHeight="1" x14ac:dyDescent="0.25">
      <c r="A81" s="2">
        <v>80</v>
      </c>
      <c r="B81" s="2" t="s">
        <v>7</v>
      </c>
      <c r="C81" s="2" t="s">
        <v>6</v>
      </c>
      <c r="D81" s="2">
        <v>12</v>
      </c>
      <c r="E81" s="2">
        <v>4</v>
      </c>
      <c r="F81" s="2">
        <v>5</v>
      </c>
      <c r="G81" s="2" t="s">
        <v>23</v>
      </c>
      <c r="N81" s="2">
        <f>D81*E81*F81</f>
        <v>240</v>
      </c>
    </row>
    <row r="82" spans="1:14" ht="15.75" customHeight="1" x14ac:dyDescent="0.25">
      <c r="A82" s="2">
        <v>81</v>
      </c>
      <c r="B82" s="2" t="s">
        <v>7</v>
      </c>
      <c r="C82" s="2" t="s">
        <v>6</v>
      </c>
      <c r="D82" s="2">
        <v>12</v>
      </c>
      <c r="E82" s="2">
        <v>2</v>
      </c>
      <c r="F82" s="2">
        <v>5</v>
      </c>
      <c r="G82" s="2" t="s">
        <v>23</v>
      </c>
      <c r="H82" s="2" t="s">
        <v>24</v>
      </c>
      <c r="J82" s="2">
        <v>5</v>
      </c>
      <c r="N82" s="2">
        <f>(D82*E82*F82)*((100-5)/100)</f>
        <v>114</v>
      </c>
    </row>
    <row r="83" spans="1:14" ht="15.75" customHeight="1" x14ac:dyDescent="0.25">
      <c r="A83" s="2">
        <v>82</v>
      </c>
      <c r="B83" s="2" t="s">
        <v>9</v>
      </c>
      <c r="C83" s="2" t="s">
        <v>8</v>
      </c>
      <c r="L83" s="2" t="s">
        <v>8</v>
      </c>
      <c r="M83" s="3">
        <v>200</v>
      </c>
      <c r="N83" s="2">
        <v>0</v>
      </c>
    </row>
    <row r="84" spans="1:14" ht="15.75" customHeight="1" x14ac:dyDescent="0.25">
      <c r="A84" s="2">
        <v>83</v>
      </c>
      <c r="B84" s="2" t="s">
        <v>9</v>
      </c>
      <c r="C84" s="2" t="s">
        <v>6</v>
      </c>
      <c r="D84" s="2">
        <v>9</v>
      </c>
      <c r="E84" s="2">
        <v>2</v>
      </c>
      <c r="F84" s="2">
        <v>7</v>
      </c>
      <c r="G84" s="2" t="s">
        <v>26</v>
      </c>
      <c r="H84" s="2" t="s">
        <v>25</v>
      </c>
      <c r="J84" s="2">
        <v>5</v>
      </c>
      <c r="K84" s="2">
        <v>2</v>
      </c>
      <c r="N84" s="2">
        <f>((D84*E84*F84)*(J84/100))/K84</f>
        <v>3.1500000000000004</v>
      </c>
    </row>
    <row r="85" spans="1:14" ht="15.75" customHeight="1" x14ac:dyDescent="0.25">
      <c r="A85" s="2">
        <v>84</v>
      </c>
      <c r="B85" s="2" t="s">
        <v>7</v>
      </c>
      <c r="C85" s="2" t="s">
        <v>6</v>
      </c>
      <c r="D85" s="2">
        <v>9</v>
      </c>
      <c r="E85" s="2">
        <v>9.6</v>
      </c>
      <c r="F85" s="2">
        <v>5</v>
      </c>
      <c r="G85" s="2" t="s">
        <v>23</v>
      </c>
      <c r="H85" s="2" t="s">
        <v>32</v>
      </c>
      <c r="I85" s="2" t="s">
        <v>33</v>
      </c>
      <c r="J85" s="2">
        <v>5</v>
      </c>
      <c r="N85" s="2">
        <f>((D85*E85*F85)*0.95)+(((D85*E85*F85)/2)*0.05)</f>
        <v>421.19999999999993</v>
      </c>
    </row>
    <row r="86" spans="1:14" ht="15.75" customHeight="1" x14ac:dyDescent="0.25">
      <c r="A86" s="2">
        <v>85</v>
      </c>
      <c r="B86" s="2" t="s">
        <v>9</v>
      </c>
      <c r="C86" s="2" t="s">
        <v>6</v>
      </c>
      <c r="D86" s="2">
        <v>7</v>
      </c>
      <c r="E86" s="2">
        <v>2</v>
      </c>
      <c r="F86" s="2">
        <v>4</v>
      </c>
      <c r="G86" s="2" t="s">
        <v>23</v>
      </c>
      <c r="N86" s="2">
        <f t="shared" ref="N86:N87" si="8">D86*E86*F86</f>
        <v>56</v>
      </c>
    </row>
    <row r="87" spans="1:14" ht="15.75" customHeight="1" x14ac:dyDescent="0.25">
      <c r="A87" s="2">
        <v>86</v>
      </c>
      <c r="B87" s="2" t="s">
        <v>9</v>
      </c>
      <c r="C87" s="2" t="s">
        <v>6</v>
      </c>
      <c r="D87" s="2">
        <v>12</v>
      </c>
      <c r="E87" s="2">
        <v>4</v>
      </c>
      <c r="F87" s="2">
        <v>6</v>
      </c>
      <c r="G87" s="2" t="s">
        <v>23</v>
      </c>
      <c r="N87" s="2">
        <f t="shared" si="8"/>
        <v>288</v>
      </c>
    </row>
    <row r="88" spans="1:14" ht="15.75" customHeight="1" x14ac:dyDescent="0.25">
      <c r="A88" s="2">
        <v>87</v>
      </c>
      <c r="B88" s="2" t="s">
        <v>5</v>
      </c>
      <c r="C88" s="2" t="s">
        <v>6</v>
      </c>
      <c r="D88" s="2">
        <v>12</v>
      </c>
      <c r="E88" s="2">
        <v>2</v>
      </c>
      <c r="F88" s="2">
        <v>6</v>
      </c>
      <c r="G88" s="2" t="s">
        <v>24</v>
      </c>
      <c r="N88" s="2">
        <v>0</v>
      </c>
    </row>
    <row r="89" spans="1:14" ht="15.75" customHeight="1" x14ac:dyDescent="0.25">
      <c r="A89" s="2">
        <v>88</v>
      </c>
      <c r="B89" s="2" t="s">
        <v>7</v>
      </c>
      <c r="C89" s="2" t="s">
        <v>6</v>
      </c>
      <c r="D89" s="2">
        <v>12</v>
      </c>
      <c r="E89" s="2">
        <v>32</v>
      </c>
      <c r="F89" s="2">
        <v>5</v>
      </c>
      <c r="G89" s="2" t="s">
        <v>23</v>
      </c>
      <c r="H89" s="2" t="s">
        <v>23</v>
      </c>
      <c r="J89" s="2">
        <v>5</v>
      </c>
      <c r="N89" s="2">
        <f>D89*E89*F89</f>
        <v>1920</v>
      </c>
    </row>
    <row r="90" spans="1:14" ht="15.75" customHeight="1" x14ac:dyDescent="0.25">
      <c r="A90" s="2">
        <v>89</v>
      </c>
      <c r="B90" s="2" t="s">
        <v>9</v>
      </c>
      <c r="C90" s="2" t="s">
        <v>8</v>
      </c>
      <c r="L90" s="2" t="s">
        <v>8</v>
      </c>
      <c r="M90" s="3" t="s">
        <v>34</v>
      </c>
      <c r="N90" s="2">
        <v>0</v>
      </c>
    </row>
    <row r="91" spans="1:14" ht="15.75" customHeight="1" x14ac:dyDescent="0.25">
      <c r="A91" s="2">
        <v>90</v>
      </c>
      <c r="B91" s="2" t="s">
        <v>5</v>
      </c>
      <c r="C91" s="2" t="s">
        <v>6</v>
      </c>
      <c r="D91" s="2">
        <v>10</v>
      </c>
      <c r="E91" s="2">
        <v>2</v>
      </c>
      <c r="F91" s="2">
        <v>7</v>
      </c>
      <c r="G91" s="2" t="s">
        <v>26</v>
      </c>
      <c r="H91" s="2" t="s">
        <v>24</v>
      </c>
      <c r="J91" s="2">
        <v>25</v>
      </c>
      <c r="N91" s="2">
        <v>0</v>
      </c>
    </row>
    <row r="92" spans="1:14" ht="15.75" customHeight="1" x14ac:dyDescent="0.25">
      <c r="A92" s="2">
        <v>91</v>
      </c>
      <c r="B92" s="2" t="s">
        <v>9</v>
      </c>
      <c r="C92" s="2" t="s">
        <v>8</v>
      </c>
      <c r="L92" s="2" t="s">
        <v>8</v>
      </c>
      <c r="M92" s="3">
        <v>200</v>
      </c>
      <c r="N92" s="2">
        <v>0</v>
      </c>
    </row>
    <row r="93" spans="1:14" ht="15.75" customHeight="1" x14ac:dyDescent="0.25">
      <c r="A93" s="2">
        <v>92</v>
      </c>
      <c r="B93" s="2" t="s">
        <v>9</v>
      </c>
      <c r="C93" s="2" t="s">
        <v>6</v>
      </c>
      <c r="D93" s="2">
        <v>8</v>
      </c>
      <c r="E93" s="2">
        <v>3</v>
      </c>
      <c r="F93" s="2">
        <v>5</v>
      </c>
      <c r="G93" s="2" t="s">
        <v>23</v>
      </c>
      <c r="H93" s="2" t="s">
        <v>23</v>
      </c>
      <c r="J93" s="2">
        <v>45</v>
      </c>
      <c r="N93" s="2">
        <f>D93*E93*F93</f>
        <v>120</v>
      </c>
    </row>
    <row r="94" spans="1:14" ht="15.75" customHeight="1" x14ac:dyDescent="0.25">
      <c r="A94" s="2">
        <v>93</v>
      </c>
      <c r="B94" s="2" t="s">
        <v>9</v>
      </c>
      <c r="C94" s="2" t="s">
        <v>6</v>
      </c>
      <c r="D94" s="2">
        <v>9</v>
      </c>
      <c r="E94" s="2">
        <v>1</v>
      </c>
      <c r="F94" s="2">
        <v>7</v>
      </c>
      <c r="G94" s="2" t="s">
        <v>24</v>
      </c>
      <c r="H94" s="2" t="s">
        <v>23</v>
      </c>
      <c r="J94" s="2">
        <v>5</v>
      </c>
      <c r="N94" s="2">
        <f>(D94*E94*F94)*(J94/100)</f>
        <v>3.1500000000000004</v>
      </c>
    </row>
    <row r="95" spans="1:14" ht="15.75" customHeight="1" x14ac:dyDescent="0.25">
      <c r="A95" s="2">
        <v>94</v>
      </c>
      <c r="B95" s="2" t="s">
        <v>9</v>
      </c>
      <c r="C95" s="2" t="s">
        <v>6</v>
      </c>
      <c r="D95" s="2">
        <v>9</v>
      </c>
      <c r="E95" s="2">
        <v>15.2</v>
      </c>
      <c r="F95" s="2">
        <v>5</v>
      </c>
      <c r="G95" s="2" t="s">
        <v>23</v>
      </c>
      <c r="N95" s="2">
        <f>D95*E95*F95</f>
        <v>683.99999999999989</v>
      </c>
    </row>
    <row r="96" spans="1:14" ht="15.75" customHeight="1" x14ac:dyDescent="0.25">
      <c r="A96" s="2">
        <v>95</v>
      </c>
      <c r="B96" s="2" t="s">
        <v>5</v>
      </c>
      <c r="C96" s="2" t="s">
        <v>6</v>
      </c>
      <c r="D96" s="2">
        <v>10</v>
      </c>
      <c r="E96" s="2">
        <v>6</v>
      </c>
      <c r="F96" s="2">
        <v>4</v>
      </c>
      <c r="G96" s="2" t="s">
        <v>23</v>
      </c>
      <c r="H96" s="2" t="s">
        <v>26</v>
      </c>
      <c r="J96" s="2">
        <v>5</v>
      </c>
      <c r="N96" s="4">
        <f>(D96*E96*F96)*((100-J96)/100)</f>
        <v>228</v>
      </c>
    </row>
    <row r="97" spans="1:14" ht="15.75" customHeight="1" x14ac:dyDescent="0.25">
      <c r="A97" s="2">
        <v>96</v>
      </c>
      <c r="B97" s="2" t="s">
        <v>5</v>
      </c>
      <c r="C97" s="2" t="s">
        <v>6</v>
      </c>
      <c r="D97" s="2">
        <v>8</v>
      </c>
      <c r="E97" s="2">
        <v>6</v>
      </c>
      <c r="F97" s="2">
        <v>5</v>
      </c>
      <c r="G97" s="2" t="s">
        <v>25</v>
      </c>
      <c r="H97" s="2" t="s">
        <v>24</v>
      </c>
      <c r="J97" s="2">
        <v>35</v>
      </c>
      <c r="K97" s="2">
        <v>2</v>
      </c>
      <c r="N97" s="2">
        <f>(((D97*E97*F97)*((100-J97)/100))/K97)</f>
        <v>78</v>
      </c>
    </row>
    <row r="98" spans="1:14" ht="15.75" customHeight="1" x14ac:dyDescent="0.25">
      <c r="A98" s="2">
        <v>97</v>
      </c>
      <c r="B98" s="2" t="s">
        <v>5</v>
      </c>
      <c r="C98" s="2" t="s">
        <v>6</v>
      </c>
      <c r="D98" s="2">
        <v>12</v>
      </c>
      <c r="E98" s="2">
        <v>38</v>
      </c>
      <c r="F98" s="2">
        <v>5</v>
      </c>
      <c r="G98" s="2" t="s">
        <v>23</v>
      </c>
      <c r="N98" s="2">
        <f>D98*E98*F98</f>
        <v>2280</v>
      </c>
    </row>
    <row r="99" spans="1:14" ht="15.75" customHeight="1" x14ac:dyDescent="0.25">
      <c r="A99" s="2">
        <v>98</v>
      </c>
      <c r="B99" s="2" t="s">
        <v>9</v>
      </c>
      <c r="C99" s="2" t="s">
        <v>8</v>
      </c>
      <c r="L99" s="2" t="s">
        <v>8</v>
      </c>
      <c r="M99" s="3" t="s">
        <v>35</v>
      </c>
      <c r="N99" s="2">
        <v>0</v>
      </c>
    </row>
    <row r="100" spans="1:14" ht="15.75" customHeight="1" x14ac:dyDescent="0.25">
      <c r="A100" s="2">
        <v>99</v>
      </c>
      <c r="B100" s="2" t="s">
        <v>9</v>
      </c>
      <c r="C100" s="2" t="s">
        <v>8</v>
      </c>
      <c r="L100" s="2" t="s">
        <v>8</v>
      </c>
      <c r="M100" s="3">
        <v>800</v>
      </c>
      <c r="N100" s="2">
        <v>0</v>
      </c>
    </row>
    <row r="101" spans="1:14" ht="15.75" customHeight="1" x14ac:dyDescent="0.25">
      <c r="A101" s="2">
        <v>100</v>
      </c>
      <c r="B101" s="2" t="s">
        <v>5</v>
      </c>
      <c r="C101" s="2" t="s">
        <v>6</v>
      </c>
      <c r="D101" s="2">
        <v>9</v>
      </c>
      <c r="E101" s="2">
        <v>20</v>
      </c>
      <c r="F101" s="2">
        <v>7</v>
      </c>
      <c r="G101" s="2" t="s">
        <v>23</v>
      </c>
      <c r="H101" s="2" t="s">
        <v>23</v>
      </c>
      <c r="J101" s="2">
        <v>5</v>
      </c>
      <c r="N101" s="2">
        <f>D101*E101*F101</f>
        <v>1260</v>
      </c>
    </row>
    <row r="102" spans="1:14" ht="15.75" customHeight="1" x14ac:dyDescent="0.25">
      <c r="A102" s="2">
        <v>101</v>
      </c>
      <c r="B102" s="2" t="s">
        <v>7</v>
      </c>
      <c r="C102" s="2" t="s">
        <v>6</v>
      </c>
      <c r="D102" s="2">
        <v>12</v>
      </c>
      <c r="E102" s="2">
        <v>80</v>
      </c>
      <c r="F102" s="2">
        <v>5</v>
      </c>
      <c r="G102" s="2" t="s">
        <v>25</v>
      </c>
      <c r="H102" s="2" t="s">
        <v>23</v>
      </c>
      <c r="J102" s="2">
        <v>25</v>
      </c>
      <c r="K102" s="2">
        <v>2</v>
      </c>
      <c r="N102" s="2">
        <f>((D102*E102*F102)*((100-J102)/100)/K102)+((D102*E102*F102)*(J102/100))</f>
        <v>3000</v>
      </c>
    </row>
    <row r="103" spans="1:14" ht="15.75" customHeight="1" x14ac:dyDescent="0.25">
      <c r="A103" s="2">
        <v>102</v>
      </c>
      <c r="B103" s="2" t="s">
        <v>9</v>
      </c>
      <c r="C103" s="2" t="s">
        <v>6</v>
      </c>
      <c r="D103" s="2">
        <v>8</v>
      </c>
      <c r="E103" s="2">
        <v>14</v>
      </c>
      <c r="F103" s="2">
        <v>5</v>
      </c>
      <c r="G103" s="2" t="s">
        <v>23</v>
      </c>
      <c r="H103" s="2" t="s">
        <v>23</v>
      </c>
      <c r="J103" s="2">
        <v>5</v>
      </c>
      <c r="N103" s="2">
        <f>D103*E103*F103</f>
        <v>560</v>
      </c>
    </row>
    <row r="104" spans="1:14" ht="15.75" customHeight="1" x14ac:dyDescent="0.25">
      <c r="A104" s="2">
        <v>103</v>
      </c>
      <c r="B104" s="2" t="s">
        <v>9</v>
      </c>
      <c r="C104" s="2" t="s">
        <v>6</v>
      </c>
      <c r="D104" s="2">
        <v>9</v>
      </c>
      <c r="E104" s="2">
        <v>3</v>
      </c>
      <c r="F104" s="2">
        <v>6</v>
      </c>
      <c r="G104" s="2" t="s">
        <v>26</v>
      </c>
      <c r="H104" s="2" t="s">
        <v>25</v>
      </c>
      <c r="J104" s="2">
        <v>5</v>
      </c>
      <c r="K104" s="2">
        <v>3</v>
      </c>
      <c r="N104" s="2">
        <f>((D104*E104*F104)*(J104/100))/K104</f>
        <v>2.6999999999999997</v>
      </c>
    </row>
    <row r="105" spans="1:14" ht="15.75" customHeight="1" x14ac:dyDescent="0.25">
      <c r="A105" s="2">
        <v>104</v>
      </c>
      <c r="B105" s="2" t="s">
        <v>9</v>
      </c>
      <c r="C105" s="2" t="s">
        <v>6</v>
      </c>
      <c r="D105" s="2">
        <v>12</v>
      </c>
      <c r="E105" s="2">
        <v>3</v>
      </c>
      <c r="F105" s="2">
        <v>3</v>
      </c>
      <c r="G105" s="2" t="s">
        <v>32</v>
      </c>
      <c r="H105" s="2" t="s">
        <v>24</v>
      </c>
      <c r="I105" s="2" t="s">
        <v>24</v>
      </c>
      <c r="J105" s="2">
        <v>15</v>
      </c>
      <c r="N105" s="2">
        <v>0</v>
      </c>
    </row>
    <row r="106" spans="1:14" ht="15.75" customHeight="1" x14ac:dyDescent="0.25">
      <c r="A106" s="2">
        <v>105</v>
      </c>
      <c r="B106" s="2" t="s">
        <v>5</v>
      </c>
      <c r="C106" s="2" t="s">
        <v>6</v>
      </c>
      <c r="D106" s="2">
        <v>12</v>
      </c>
      <c r="E106" s="2">
        <v>2</v>
      </c>
      <c r="F106" s="2">
        <v>5</v>
      </c>
      <c r="G106" s="2" t="s">
        <v>23</v>
      </c>
      <c r="H106" s="2" t="s">
        <v>26</v>
      </c>
      <c r="J106" s="2">
        <v>5</v>
      </c>
      <c r="N106" s="4">
        <f>(D106*E106*F106)*((100-J106)/100)</f>
        <v>114</v>
      </c>
    </row>
    <row r="107" spans="1:14" ht="15.75" customHeight="1" x14ac:dyDescent="0.25">
      <c r="A107" s="2">
        <v>106</v>
      </c>
      <c r="B107" s="2" t="s">
        <v>7</v>
      </c>
      <c r="C107" s="2" t="s">
        <v>6</v>
      </c>
      <c r="D107" s="2">
        <v>9</v>
      </c>
      <c r="E107" s="2">
        <v>5</v>
      </c>
      <c r="F107" s="2">
        <v>5</v>
      </c>
      <c r="G107" s="2" t="s">
        <v>23</v>
      </c>
      <c r="N107" s="2">
        <f>D107*E107*F107</f>
        <v>225</v>
      </c>
    </row>
    <row r="108" spans="1:14" ht="15.75" customHeight="1" x14ac:dyDescent="0.25">
      <c r="A108" s="2">
        <v>107</v>
      </c>
      <c r="B108" s="2" t="s">
        <v>9</v>
      </c>
      <c r="C108" s="2" t="s">
        <v>6</v>
      </c>
      <c r="D108" s="2">
        <v>8</v>
      </c>
      <c r="E108" s="2">
        <v>0.5</v>
      </c>
      <c r="F108" s="2">
        <v>5</v>
      </c>
      <c r="G108" s="2" t="s">
        <v>24</v>
      </c>
      <c r="H108" s="2" t="s">
        <v>23</v>
      </c>
      <c r="J108" s="2">
        <v>45</v>
      </c>
      <c r="N108" s="2">
        <f>(D108*E108*F108)*(J108/100)</f>
        <v>9</v>
      </c>
    </row>
    <row r="109" spans="1:14" ht="15.75" customHeight="1" x14ac:dyDescent="0.25">
      <c r="A109" s="2">
        <v>108</v>
      </c>
      <c r="B109" s="2" t="s">
        <v>9</v>
      </c>
      <c r="C109" s="2" t="s">
        <v>8</v>
      </c>
      <c r="L109" s="2" t="s">
        <v>8</v>
      </c>
      <c r="M109" s="3">
        <v>1500</v>
      </c>
      <c r="N109" s="2">
        <v>0</v>
      </c>
    </row>
    <row r="110" spans="1:14" ht="15.75" customHeight="1" x14ac:dyDescent="0.25">
      <c r="A110" s="2">
        <v>109</v>
      </c>
      <c r="B110" s="2" t="s">
        <v>9</v>
      </c>
      <c r="C110" s="2" t="s">
        <v>8</v>
      </c>
      <c r="L110" s="2" t="s">
        <v>6</v>
      </c>
      <c r="N110" s="2">
        <v>0</v>
      </c>
    </row>
    <row r="111" spans="1:14" ht="15.75" customHeight="1" x14ac:dyDescent="0.25">
      <c r="A111" s="2">
        <v>110</v>
      </c>
      <c r="B111" s="2" t="s">
        <v>9</v>
      </c>
      <c r="C111" s="2" t="s">
        <v>6</v>
      </c>
      <c r="D111" s="2">
        <v>8</v>
      </c>
      <c r="E111" s="2">
        <v>20</v>
      </c>
      <c r="F111" s="2">
        <v>5</v>
      </c>
      <c r="G111" s="2" t="s">
        <v>23</v>
      </c>
      <c r="H111" s="2" t="s">
        <v>25</v>
      </c>
      <c r="J111" s="2">
        <v>5</v>
      </c>
      <c r="K111" s="2">
        <v>2</v>
      </c>
      <c r="N111" s="2">
        <f>((F111*D111*E111)*((100-J111)/100)+(((F111*D111*E111)/K111)*(J111/100)))</f>
        <v>780</v>
      </c>
    </row>
    <row r="112" spans="1:14" ht="15.75" customHeight="1" x14ac:dyDescent="0.25">
      <c r="A112" s="2">
        <v>111</v>
      </c>
      <c r="B112" s="2" t="s">
        <v>9</v>
      </c>
      <c r="C112" s="2" t="s">
        <v>8</v>
      </c>
      <c r="L112" s="2" t="s">
        <v>6</v>
      </c>
      <c r="N112" s="2">
        <v>0</v>
      </c>
    </row>
    <row r="113" spans="1:14" ht="15.75" customHeight="1" x14ac:dyDescent="0.25">
      <c r="A113" s="2">
        <v>112</v>
      </c>
      <c r="B113" s="2" t="s">
        <v>7</v>
      </c>
      <c r="C113" s="2" t="s">
        <v>6</v>
      </c>
      <c r="D113" s="2">
        <v>12</v>
      </c>
      <c r="E113" s="2">
        <v>14</v>
      </c>
      <c r="F113" s="2">
        <v>5</v>
      </c>
      <c r="G113" s="2" t="s">
        <v>23</v>
      </c>
      <c r="H113" s="2" t="s">
        <v>26</v>
      </c>
      <c r="J113" s="2">
        <v>5</v>
      </c>
      <c r="N113" s="4">
        <f>(D113*E113*F113)*((100-J113)/100)</f>
        <v>798</v>
      </c>
    </row>
    <row r="114" spans="1:14" ht="15.75" customHeight="1" x14ac:dyDescent="0.25">
      <c r="A114" s="2">
        <v>113</v>
      </c>
      <c r="B114" s="2" t="s">
        <v>9</v>
      </c>
      <c r="C114" s="2" t="s">
        <v>8</v>
      </c>
      <c r="L114" s="2" t="s">
        <v>6</v>
      </c>
      <c r="N114" s="2">
        <v>0</v>
      </c>
    </row>
    <row r="115" spans="1:14" ht="15.75" customHeight="1" x14ac:dyDescent="0.25">
      <c r="A115" s="2">
        <v>114</v>
      </c>
      <c r="B115" s="2" t="s">
        <v>7</v>
      </c>
      <c r="C115" s="2" t="s">
        <v>6</v>
      </c>
      <c r="D115" s="2">
        <v>12</v>
      </c>
      <c r="E115" s="2">
        <v>20</v>
      </c>
      <c r="F115" s="2">
        <v>5</v>
      </c>
      <c r="G115" s="2" t="s">
        <v>23</v>
      </c>
      <c r="N115" s="2">
        <f>D115*E115*F115</f>
        <v>1200</v>
      </c>
    </row>
    <row r="116" spans="1:14" ht="15.75" customHeight="1" x14ac:dyDescent="0.25">
      <c r="A116" s="2">
        <v>115</v>
      </c>
      <c r="B116" s="2" t="s">
        <v>9</v>
      </c>
      <c r="C116" s="2" t="s">
        <v>8</v>
      </c>
      <c r="L116" s="2" t="s">
        <v>8</v>
      </c>
      <c r="M116" s="3">
        <v>180</v>
      </c>
      <c r="N116" s="2">
        <v>0</v>
      </c>
    </row>
    <row r="117" spans="1:14" ht="15.75" customHeight="1" x14ac:dyDescent="0.25">
      <c r="A117" s="2">
        <v>116</v>
      </c>
      <c r="B117" s="2" t="s">
        <v>9</v>
      </c>
      <c r="C117" s="2" t="s">
        <v>6</v>
      </c>
      <c r="D117" s="2">
        <v>8</v>
      </c>
      <c r="E117" s="2">
        <v>1</v>
      </c>
      <c r="F117" s="2">
        <v>1</v>
      </c>
      <c r="G117" s="2" t="s">
        <v>24</v>
      </c>
      <c r="H117" s="2" t="s">
        <v>24</v>
      </c>
      <c r="J117" s="2">
        <v>5</v>
      </c>
      <c r="N117" s="2">
        <v>0</v>
      </c>
    </row>
    <row r="118" spans="1:14" ht="15.75" customHeight="1" x14ac:dyDescent="0.25">
      <c r="A118" s="2">
        <v>117</v>
      </c>
      <c r="B118" s="2" t="s">
        <v>5</v>
      </c>
      <c r="C118" s="2" t="s">
        <v>6</v>
      </c>
      <c r="D118" s="2">
        <v>10</v>
      </c>
      <c r="E118" s="2">
        <v>6</v>
      </c>
      <c r="F118" s="2">
        <v>5</v>
      </c>
      <c r="G118" s="2" t="s">
        <v>23</v>
      </c>
      <c r="H118" s="2" t="s">
        <v>26</v>
      </c>
      <c r="J118" s="2">
        <v>5</v>
      </c>
      <c r="N118" s="4">
        <f>(D118*E118*F118)*((100-J118)/100)</f>
        <v>285</v>
      </c>
    </row>
    <row r="119" spans="1:14" ht="15.75" customHeight="1" x14ac:dyDescent="0.25">
      <c r="A119" s="2">
        <v>118</v>
      </c>
      <c r="B119" s="2" t="s">
        <v>9</v>
      </c>
      <c r="C119" s="2" t="s">
        <v>8</v>
      </c>
      <c r="L119" s="2" t="s">
        <v>6</v>
      </c>
      <c r="N119" s="2">
        <v>0</v>
      </c>
    </row>
    <row r="120" spans="1:14" ht="15.75" customHeight="1" x14ac:dyDescent="0.25">
      <c r="A120" s="2">
        <v>119</v>
      </c>
      <c r="B120" s="2" t="s">
        <v>9</v>
      </c>
      <c r="C120" s="2" t="s">
        <v>6</v>
      </c>
      <c r="D120" s="2">
        <v>12</v>
      </c>
      <c r="E120" s="2">
        <v>12</v>
      </c>
      <c r="F120" s="2">
        <v>5</v>
      </c>
      <c r="G120" s="2" t="s">
        <v>23</v>
      </c>
      <c r="H120" s="2" t="s">
        <v>25</v>
      </c>
      <c r="J120" s="2">
        <v>5</v>
      </c>
      <c r="K120" s="2">
        <v>2</v>
      </c>
      <c r="N120" s="2">
        <f>((F120*D120*E120)*((100-J120)/100)+(((F120*D120*E120)/K120)*(J120/100)))</f>
        <v>702</v>
      </c>
    </row>
    <row r="121" spans="1:14" ht="15.75" customHeight="1" x14ac:dyDescent="0.25">
      <c r="A121" s="2">
        <v>120</v>
      </c>
      <c r="B121" s="2" t="s">
        <v>7</v>
      </c>
      <c r="C121" s="2" t="s">
        <v>6</v>
      </c>
      <c r="D121" s="2">
        <v>10</v>
      </c>
      <c r="E121" s="2">
        <v>12.5</v>
      </c>
      <c r="F121" s="2">
        <v>3</v>
      </c>
      <c r="G121" s="2" t="s">
        <v>23</v>
      </c>
      <c r="N121" s="2">
        <f>D121*E121*F121</f>
        <v>375</v>
      </c>
    </row>
    <row r="122" spans="1:14" ht="15.75" customHeight="1" x14ac:dyDescent="0.25">
      <c r="A122" s="2">
        <v>121</v>
      </c>
      <c r="B122" s="2" t="s">
        <v>5</v>
      </c>
      <c r="C122" s="2" t="s">
        <v>6</v>
      </c>
      <c r="D122" s="2">
        <v>10</v>
      </c>
      <c r="E122" s="2">
        <v>14</v>
      </c>
      <c r="F122" s="2">
        <v>5</v>
      </c>
      <c r="G122" s="2" t="s">
        <v>23</v>
      </c>
      <c r="H122" s="2" t="s">
        <v>25</v>
      </c>
      <c r="J122" s="2">
        <v>5</v>
      </c>
      <c r="K122" s="2">
        <v>2</v>
      </c>
      <c r="N122" s="2">
        <f>((F122*D122*E122)*((100-J122)/100)+(((F122*D122*E122)/K122)*(J122/100)))</f>
        <v>682.5</v>
      </c>
    </row>
    <row r="123" spans="1:14" ht="15.75" customHeight="1" x14ac:dyDescent="0.25">
      <c r="A123" s="2">
        <v>122</v>
      </c>
      <c r="B123" s="2" t="s">
        <v>7</v>
      </c>
      <c r="C123" s="2" t="s">
        <v>6</v>
      </c>
      <c r="D123" s="2">
        <v>12</v>
      </c>
      <c r="E123" s="2">
        <v>4</v>
      </c>
      <c r="F123" s="2">
        <v>5</v>
      </c>
      <c r="G123" s="2" t="s">
        <v>23</v>
      </c>
      <c r="H123" s="2" t="s">
        <v>26</v>
      </c>
      <c r="J123" s="2">
        <v>5</v>
      </c>
      <c r="N123" s="4">
        <f>(D123*E123*F123)*((100-J123)/100)</f>
        <v>228</v>
      </c>
    </row>
    <row r="124" spans="1:14" ht="15.75" customHeight="1" x14ac:dyDescent="0.25">
      <c r="A124" s="2">
        <v>123</v>
      </c>
      <c r="B124" s="2" t="s">
        <v>9</v>
      </c>
      <c r="C124" s="2" t="s">
        <v>8</v>
      </c>
      <c r="L124" s="2" t="s">
        <v>8</v>
      </c>
      <c r="M124" s="3">
        <v>30</v>
      </c>
      <c r="N124" s="2">
        <v>0</v>
      </c>
    </row>
    <row r="125" spans="1:14" ht="15.75" customHeight="1" x14ac:dyDescent="0.25">
      <c r="A125" s="2">
        <v>124</v>
      </c>
      <c r="B125" s="2" t="s">
        <v>5</v>
      </c>
      <c r="C125" s="2" t="s">
        <v>6</v>
      </c>
      <c r="D125" s="2">
        <v>10</v>
      </c>
      <c r="E125" s="2">
        <v>14</v>
      </c>
      <c r="F125" s="2">
        <v>5</v>
      </c>
      <c r="G125" s="2" t="s">
        <v>23</v>
      </c>
      <c r="H125" s="2" t="s">
        <v>25</v>
      </c>
      <c r="J125" s="2">
        <v>5</v>
      </c>
      <c r="K125" s="2">
        <v>2</v>
      </c>
      <c r="N125" s="2">
        <f>((F125*D125*E125)*((100-J125)/100)+(((F125*D125*E125)/K125)*(J125/100)))</f>
        <v>682.5</v>
      </c>
    </row>
    <row r="126" spans="1:14" ht="15.75" customHeight="1" x14ac:dyDescent="0.25">
      <c r="A126" s="2">
        <v>125</v>
      </c>
      <c r="B126" s="2" t="s">
        <v>9</v>
      </c>
      <c r="C126" s="2" t="s">
        <v>8</v>
      </c>
      <c r="L126" s="2" t="s">
        <v>8</v>
      </c>
      <c r="M126" s="3" t="s">
        <v>36</v>
      </c>
      <c r="N126" s="2">
        <v>0</v>
      </c>
    </row>
    <row r="127" spans="1:14" ht="15.75" customHeight="1" x14ac:dyDescent="0.25">
      <c r="A127" s="2">
        <v>126</v>
      </c>
      <c r="B127" s="2" t="s">
        <v>5</v>
      </c>
      <c r="C127" s="2" t="s">
        <v>6</v>
      </c>
      <c r="D127" s="2">
        <v>9</v>
      </c>
      <c r="E127" s="2">
        <v>2</v>
      </c>
      <c r="F127" s="2">
        <v>4</v>
      </c>
      <c r="G127" s="2" t="s">
        <v>23</v>
      </c>
      <c r="H127" s="2" t="s">
        <v>26</v>
      </c>
      <c r="J127" s="2">
        <v>45</v>
      </c>
      <c r="N127" s="4">
        <f>(D127*E127*F127)*((100-J127)/100)</f>
        <v>39.6</v>
      </c>
    </row>
    <row r="128" spans="1:14" ht="15.75" customHeight="1" x14ac:dyDescent="0.25">
      <c r="A128" s="2">
        <v>127</v>
      </c>
      <c r="B128" s="2" t="s">
        <v>9</v>
      </c>
      <c r="C128" s="2" t="s">
        <v>8</v>
      </c>
      <c r="L128" s="2" t="s">
        <v>8</v>
      </c>
      <c r="M128" s="3" t="s">
        <v>37</v>
      </c>
      <c r="N128" s="2">
        <v>0</v>
      </c>
    </row>
    <row r="129" spans="1:14" ht="15.75" customHeight="1" x14ac:dyDescent="0.25">
      <c r="A129" s="2">
        <v>128</v>
      </c>
      <c r="B129" s="2" t="s">
        <v>7</v>
      </c>
      <c r="C129" s="2" t="s">
        <v>6</v>
      </c>
      <c r="D129" s="2">
        <v>12</v>
      </c>
      <c r="E129" s="2">
        <v>12</v>
      </c>
      <c r="F129" s="2">
        <v>5</v>
      </c>
      <c r="G129" s="2" t="s">
        <v>23</v>
      </c>
      <c r="N129" s="2">
        <f>D129*E129*F129</f>
        <v>720</v>
      </c>
    </row>
    <row r="130" spans="1:14" ht="15.75" customHeight="1" x14ac:dyDescent="0.25">
      <c r="A130" s="2">
        <v>129</v>
      </c>
      <c r="B130" s="2" t="s">
        <v>7</v>
      </c>
      <c r="C130" s="2" t="s">
        <v>6</v>
      </c>
      <c r="D130" s="2">
        <v>12</v>
      </c>
      <c r="E130" s="2">
        <v>1</v>
      </c>
      <c r="F130" s="2">
        <v>5</v>
      </c>
      <c r="G130" s="2" t="s">
        <v>24</v>
      </c>
      <c r="H130" s="2" t="s">
        <v>25</v>
      </c>
      <c r="J130" s="2">
        <v>15</v>
      </c>
      <c r="K130" s="2">
        <v>2</v>
      </c>
      <c r="N130" s="2">
        <f>((D130*E130*F130)*(J130/100))/K130</f>
        <v>4.5</v>
      </c>
    </row>
    <row r="131" spans="1:14" ht="15.75" customHeight="1" x14ac:dyDescent="0.25">
      <c r="A131" s="2">
        <v>130</v>
      </c>
      <c r="B131" s="2" t="s">
        <v>7</v>
      </c>
      <c r="C131" s="2" t="s">
        <v>6</v>
      </c>
      <c r="D131" s="2">
        <v>12</v>
      </c>
      <c r="E131" s="2">
        <v>18</v>
      </c>
      <c r="F131" s="2">
        <v>5</v>
      </c>
      <c r="G131" s="2" t="s">
        <v>23</v>
      </c>
      <c r="N131" s="2">
        <f t="shared" ref="N131:N133" si="9">D131*E131*F131</f>
        <v>1080</v>
      </c>
    </row>
    <row r="132" spans="1:14" ht="15.75" customHeight="1" x14ac:dyDescent="0.25">
      <c r="A132" s="2">
        <v>131</v>
      </c>
      <c r="B132" s="2" t="s">
        <v>9</v>
      </c>
      <c r="C132" s="2" t="s">
        <v>6</v>
      </c>
      <c r="D132" s="2">
        <v>8</v>
      </c>
      <c r="E132" s="2">
        <v>6</v>
      </c>
      <c r="F132" s="2">
        <v>5</v>
      </c>
      <c r="G132" s="2" t="s">
        <v>23</v>
      </c>
      <c r="N132" s="2">
        <f t="shared" si="9"/>
        <v>240</v>
      </c>
    </row>
    <row r="133" spans="1:14" ht="15.75" customHeight="1" x14ac:dyDescent="0.25">
      <c r="A133" s="2">
        <v>132</v>
      </c>
      <c r="B133" s="2" t="s">
        <v>7</v>
      </c>
      <c r="C133" s="2" t="s">
        <v>6</v>
      </c>
      <c r="D133" s="2">
        <v>12</v>
      </c>
      <c r="E133" s="2">
        <v>42</v>
      </c>
      <c r="F133" s="2">
        <v>5</v>
      </c>
      <c r="G133" s="2" t="s">
        <v>23</v>
      </c>
      <c r="N133" s="2">
        <f t="shared" si="9"/>
        <v>2520</v>
      </c>
    </row>
    <row r="134" spans="1:14" ht="15.75" customHeight="1" x14ac:dyDescent="0.25">
      <c r="A134" s="2">
        <v>133</v>
      </c>
      <c r="B134" s="2" t="s">
        <v>9</v>
      </c>
      <c r="C134" s="2" t="s">
        <v>8</v>
      </c>
      <c r="L134" s="2" t="s">
        <v>8</v>
      </c>
      <c r="M134" s="3">
        <v>200</v>
      </c>
      <c r="N134" s="2">
        <v>0</v>
      </c>
    </row>
    <row r="135" spans="1:14" ht="15.75" customHeight="1" x14ac:dyDescent="0.25">
      <c r="A135" s="2">
        <v>134</v>
      </c>
      <c r="B135" s="2" t="s">
        <v>9</v>
      </c>
      <c r="C135" s="2" t="s">
        <v>6</v>
      </c>
      <c r="D135" s="2">
        <v>10</v>
      </c>
      <c r="E135" s="2">
        <v>2</v>
      </c>
      <c r="F135" s="2">
        <v>6</v>
      </c>
      <c r="G135" s="2" t="s">
        <v>24</v>
      </c>
      <c r="H135" s="2" t="s">
        <v>25</v>
      </c>
      <c r="J135" s="2">
        <v>15</v>
      </c>
      <c r="K135" s="2">
        <v>2</v>
      </c>
      <c r="N135" s="2">
        <f>((D135*E135*F135)*(J135/100))/K135</f>
        <v>9</v>
      </c>
    </row>
    <row r="136" spans="1:14" ht="15.75" customHeight="1" x14ac:dyDescent="0.25">
      <c r="A136" s="2">
        <v>135</v>
      </c>
      <c r="B136" s="2" t="s">
        <v>7</v>
      </c>
      <c r="C136" s="2" t="s">
        <v>6</v>
      </c>
      <c r="D136" s="2">
        <v>12</v>
      </c>
      <c r="E136" s="2">
        <v>50</v>
      </c>
      <c r="F136" s="2">
        <v>5</v>
      </c>
      <c r="G136" s="2" t="s">
        <v>23</v>
      </c>
      <c r="H136" s="2" t="s">
        <v>25</v>
      </c>
      <c r="J136" s="2">
        <v>5</v>
      </c>
      <c r="K136" s="2">
        <v>2</v>
      </c>
      <c r="N136" s="2">
        <f>((F136*D136*E136)*((100-J136)/100)+(((F136*D136*E136)/K136)*(J136/100)))</f>
        <v>2925</v>
      </c>
    </row>
    <row r="137" spans="1:14" ht="15.75" customHeight="1" x14ac:dyDescent="0.25">
      <c r="A137" s="2">
        <v>136</v>
      </c>
      <c r="B137" s="2" t="s">
        <v>9</v>
      </c>
      <c r="C137" s="2" t="s">
        <v>6</v>
      </c>
      <c r="D137" s="2">
        <v>8</v>
      </c>
      <c r="E137" s="2">
        <v>20</v>
      </c>
      <c r="F137" s="2">
        <v>7</v>
      </c>
      <c r="G137" s="2" t="s">
        <v>23</v>
      </c>
      <c r="N137" s="2">
        <f>D137*E137*F137</f>
        <v>1120</v>
      </c>
    </row>
    <row r="138" spans="1:14" ht="15.75" customHeight="1" x14ac:dyDescent="0.25">
      <c r="A138" s="2">
        <v>137</v>
      </c>
      <c r="B138" s="2" t="s">
        <v>9</v>
      </c>
      <c r="C138" s="2" t="s">
        <v>8</v>
      </c>
      <c r="L138" s="2" t="s">
        <v>8</v>
      </c>
      <c r="M138" s="3">
        <v>50</v>
      </c>
      <c r="N138" s="2">
        <v>0</v>
      </c>
    </row>
    <row r="139" spans="1:14" ht="15.75" customHeight="1" x14ac:dyDescent="0.25">
      <c r="A139" s="2">
        <v>138</v>
      </c>
      <c r="B139" s="2" t="s">
        <v>5</v>
      </c>
      <c r="C139" s="2" t="s">
        <v>6</v>
      </c>
      <c r="D139" s="2">
        <v>9</v>
      </c>
      <c r="E139" s="2">
        <v>1</v>
      </c>
      <c r="F139" s="2">
        <v>5</v>
      </c>
      <c r="G139" s="2" t="s">
        <v>24</v>
      </c>
      <c r="N139" s="2">
        <v>0</v>
      </c>
    </row>
    <row r="140" spans="1:14" ht="15.75" customHeight="1" x14ac:dyDescent="0.25">
      <c r="A140" s="2">
        <v>139</v>
      </c>
      <c r="B140" s="2" t="s">
        <v>7</v>
      </c>
      <c r="C140" s="2" t="s">
        <v>6</v>
      </c>
      <c r="D140" s="2">
        <v>12</v>
      </c>
      <c r="E140" s="2">
        <v>6.5</v>
      </c>
      <c r="F140" s="2">
        <v>6</v>
      </c>
      <c r="G140" s="2" t="s">
        <v>25</v>
      </c>
      <c r="H140" s="2" t="s">
        <v>29</v>
      </c>
      <c r="J140" s="2">
        <v>15</v>
      </c>
      <c r="K140" s="2">
        <v>2</v>
      </c>
      <c r="N140" s="2">
        <f>((D140*E140*F140)*((100-J140)/100))/K140</f>
        <v>198.9</v>
      </c>
    </row>
    <row r="141" spans="1:14" ht="15.75" customHeight="1" x14ac:dyDescent="0.25">
      <c r="A141" s="2">
        <v>140</v>
      </c>
      <c r="B141" s="2" t="s">
        <v>9</v>
      </c>
      <c r="C141" s="2" t="s">
        <v>8</v>
      </c>
      <c r="L141" s="2" t="s">
        <v>8</v>
      </c>
      <c r="M141" s="3">
        <v>285</v>
      </c>
      <c r="N141" s="2">
        <v>0</v>
      </c>
    </row>
    <row r="142" spans="1:14" ht="15.75" customHeight="1" x14ac:dyDescent="0.25">
      <c r="A142" s="2">
        <v>141</v>
      </c>
      <c r="B142" s="2" t="s">
        <v>9</v>
      </c>
      <c r="C142" s="2" t="s">
        <v>6</v>
      </c>
      <c r="D142" s="2">
        <v>10</v>
      </c>
      <c r="E142" s="2">
        <v>13</v>
      </c>
      <c r="F142" s="2">
        <v>5</v>
      </c>
      <c r="G142" s="2" t="s">
        <v>23</v>
      </c>
      <c r="N142" s="2">
        <f t="shared" ref="N142:N143" si="10">D142*E142*F142</f>
        <v>650</v>
      </c>
    </row>
    <row r="143" spans="1:14" ht="15.75" customHeight="1" x14ac:dyDescent="0.25">
      <c r="A143" s="2">
        <v>142</v>
      </c>
      <c r="B143" s="2" t="s">
        <v>9</v>
      </c>
      <c r="C143" s="2" t="s">
        <v>6</v>
      </c>
      <c r="D143" s="2">
        <v>9</v>
      </c>
      <c r="E143" s="2">
        <v>10</v>
      </c>
      <c r="F143" s="2">
        <v>4</v>
      </c>
      <c r="G143" s="2" t="s">
        <v>23</v>
      </c>
      <c r="N143" s="2">
        <f t="shared" si="10"/>
        <v>360</v>
      </c>
    </row>
    <row r="144" spans="1:14" ht="15.75" customHeight="1" x14ac:dyDescent="0.25">
      <c r="A144" s="2">
        <v>143</v>
      </c>
      <c r="B144" s="2" t="s">
        <v>5</v>
      </c>
      <c r="C144" s="2" t="s">
        <v>6</v>
      </c>
      <c r="D144" s="2">
        <v>12</v>
      </c>
      <c r="E144" s="2">
        <v>6</v>
      </c>
      <c r="F144" s="2">
        <v>7</v>
      </c>
      <c r="G144" s="2" t="s">
        <v>23</v>
      </c>
      <c r="H144" s="2" t="s">
        <v>26</v>
      </c>
      <c r="J144" s="2">
        <v>25</v>
      </c>
      <c r="N144" s="4">
        <f>(D144*E144*F144)*((100-J144)/100)</f>
        <v>378</v>
      </c>
    </row>
    <row r="145" spans="1:14" ht="15.75" customHeight="1" x14ac:dyDescent="0.25">
      <c r="A145" s="2">
        <v>144</v>
      </c>
      <c r="B145" s="2" t="s">
        <v>9</v>
      </c>
      <c r="C145" s="2" t="s">
        <v>8</v>
      </c>
      <c r="L145" s="2" t="s">
        <v>8</v>
      </c>
      <c r="M145" s="3" t="s">
        <v>38</v>
      </c>
      <c r="N145" s="2">
        <v>0</v>
      </c>
    </row>
    <row r="146" spans="1:14" ht="15.75" customHeight="1" x14ac:dyDescent="0.25">
      <c r="A146" s="2">
        <v>145</v>
      </c>
      <c r="B146" s="2" t="s">
        <v>9</v>
      </c>
      <c r="C146" s="2" t="s">
        <v>8</v>
      </c>
      <c r="L146" s="2" t="s">
        <v>8</v>
      </c>
      <c r="M146" s="3">
        <v>30</v>
      </c>
      <c r="N146" s="2">
        <v>0</v>
      </c>
    </row>
    <row r="147" spans="1:14" ht="15.75" customHeight="1" x14ac:dyDescent="0.25">
      <c r="A147" s="2">
        <v>146</v>
      </c>
      <c r="B147" s="2" t="s">
        <v>7</v>
      </c>
      <c r="C147" s="2" t="s">
        <v>6</v>
      </c>
      <c r="D147" s="2">
        <v>12</v>
      </c>
      <c r="E147" s="2">
        <v>18</v>
      </c>
      <c r="F147" s="2">
        <v>5</v>
      </c>
      <c r="G147" s="2" t="s">
        <v>23</v>
      </c>
      <c r="N147" s="2">
        <f>D147*E147*F147</f>
        <v>1080</v>
      </c>
    </row>
    <row r="148" spans="1:14" ht="15.75" customHeight="1" x14ac:dyDescent="0.25">
      <c r="A148" s="2">
        <v>147</v>
      </c>
      <c r="B148" s="2" t="s">
        <v>9</v>
      </c>
      <c r="C148" s="2" t="s">
        <v>6</v>
      </c>
      <c r="D148" s="2">
        <v>8</v>
      </c>
      <c r="E148" s="2">
        <v>2</v>
      </c>
      <c r="F148" s="2">
        <v>5</v>
      </c>
      <c r="G148" s="2" t="s">
        <v>24</v>
      </c>
      <c r="H148" s="2" t="s">
        <v>23</v>
      </c>
      <c r="J148" s="2">
        <v>15</v>
      </c>
      <c r="N148" s="2">
        <f>(D148*E148*F148)*(J148/100)</f>
        <v>12</v>
      </c>
    </row>
    <row r="149" spans="1:14" ht="15.75" customHeight="1" x14ac:dyDescent="0.25">
      <c r="A149" s="2">
        <v>148</v>
      </c>
      <c r="B149" s="2" t="s">
        <v>7</v>
      </c>
      <c r="C149" s="2" t="s">
        <v>6</v>
      </c>
      <c r="D149" s="2">
        <v>12</v>
      </c>
      <c r="E149" s="2">
        <v>70</v>
      </c>
      <c r="F149" s="2">
        <v>5</v>
      </c>
      <c r="G149" s="2" t="s">
        <v>23</v>
      </c>
      <c r="H149" s="2" t="s">
        <v>23</v>
      </c>
      <c r="J149" s="2">
        <v>5</v>
      </c>
      <c r="N149" s="2">
        <f>D149*E149*F149</f>
        <v>4200</v>
      </c>
    </row>
    <row r="150" spans="1:14" ht="15.75" customHeight="1" x14ac:dyDescent="0.25">
      <c r="A150" s="2">
        <v>149</v>
      </c>
      <c r="B150" s="2" t="s">
        <v>9</v>
      </c>
      <c r="C150" s="2" t="s">
        <v>8</v>
      </c>
      <c r="L150" s="2" t="s">
        <v>6</v>
      </c>
      <c r="N150" s="2">
        <v>0</v>
      </c>
    </row>
    <row r="151" spans="1:14" ht="15.75" customHeight="1" x14ac:dyDescent="0.25">
      <c r="A151" s="2">
        <v>150</v>
      </c>
      <c r="B151" s="2" t="s">
        <v>9</v>
      </c>
      <c r="C151" s="2" t="s">
        <v>8</v>
      </c>
      <c r="L151" s="2" t="s">
        <v>8</v>
      </c>
      <c r="M151" s="3">
        <v>100</v>
      </c>
      <c r="N151" s="2">
        <v>0</v>
      </c>
    </row>
    <row r="152" spans="1:14" ht="15.75" customHeight="1" x14ac:dyDescent="0.25">
      <c r="A152" s="2">
        <v>151</v>
      </c>
      <c r="B152" s="2" t="s">
        <v>9</v>
      </c>
      <c r="C152" s="2" t="s">
        <v>6</v>
      </c>
      <c r="D152" s="2">
        <v>9</v>
      </c>
      <c r="E152" s="2">
        <v>1</v>
      </c>
      <c r="F152" s="2">
        <v>7</v>
      </c>
      <c r="G152" s="2" t="s">
        <v>24</v>
      </c>
      <c r="H152" s="2" t="s">
        <v>26</v>
      </c>
      <c r="J152" s="2">
        <v>15</v>
      </c>
      <c r="N152" s="2">
        <v>0</v>
      </c>
    </row>
    <row r="153" spans="1:14" ht="15.75" customHeight="1" x14ac:dyDescent="0.25">
      <c r="A153" s="2">
        <v>152</v>
      </c>
      <c r="B153" s="2" t="s">
        <v>9</v>
      </c>
      <c r="C153" s="2" t="s">
        <v>8</v>
      </c>
      <c r="L153" s="2" t="s">
        <v>8</v>
      </c>
      <c r="M153" s="3">
        <v>250</v>
      </c>
      <c r="N153" s="2">
        <v>0</v>
      </c>
    </row>
    <row r="154" spans="1:14" ht="15.75" customHeight="1" x14ac:dyDescent="0.25">
      <c r="A154" s="2">
        <v>153</v>
      </c>
      <c r="B154" s="2" t="s">
        <v>7</v>
      </c>
      <c r="C154" s="2" t="s">
        <v>6</v>
      </c>
      <c r="D154" s="2">
        <v>12</v>
      </c>
      <c r="E154" s="2">
        <v>4</v>
      </c>
      <c r="F154" s="2">
        <v>5</v>
      </c>
      <c r="G154" s="2" t="s">
        <v>26</v>
      </c>
      <c r="H154" s="2" t="s">
        <v>23</v>
      </c>
      <c r="J154" s="2">
        <v>5</v>
      </c>
      <c r="N154" s="2">
        <f>(D154*E154*F154)*(J154/100)</f>
        <v>12</v>
      </c>
    </row>
    <row r="155" spans="1:14" ht="15.75" customHeight="1" x14ac:dyDescent="0.25">
      <c r="A155" s="2">
        <v>154</v>
      </c>
      <c r="B155" s="2" t="s">
        <v>9</v>
      </c>
      <c r="C155" s="2" t="s">
        <v>6</v>
      </c>
      <c r="D155" s="2">
        <v>9</v>
      </c>
      <c r="E155" s="2">
        <v>6</v>
      </c>
      <c r="F155" s="2">
        <v>7</v>
      </c>
      <c r="G155" s="2" t="s">
        <v>23</v>
      </c>
      <c r="N155" s="2">
        <f t="shared" ref="N155:N156" si="11">D155*E155*F155</f>
        <v>378</v>
      </c>
    </row>
    <row r="156" spans="1:14" ht="15.75" customHeight="1" x14ac:dyDescent="0.25">
      <c r="A156" s="2">
        <v>155</v>
      </c>
      <c r="B156" s="2" t="s">
        <v>9</v>
      </c>
      <c r="C156" s="2" t="s">
        <v>6</v>
      </c>
      <c r="D156" s="2">
        <v>9</v>
      </c>
      <c r="E156" s="2">
        <v>2</v>
      </c>
      <c r="F156" s="2">
        <v>6</v>
      </c>
      <c r="G156" s="2" t="s">
        <v>23</v>
      </c>
      <c r="N156" s="2">
        <f t="shared" si="11"/>
        <v>108</v>
      </c>
    </row>
    <row r="157" spans="1:14" ht="15.75" customHeight="1" x14ac:dyDescent="0.25">
      <c r="A157" s="2">
        <v>156</v>
      </c>
      <c r="B157" s="2" t="s">
        <v>9</v>
      </c>
      <c r="C157" s="2" t="s">
        <v>8</v>
      </c>
      <c r="L157" s="2" t="s">
        <v>8</v>
      </c>
      <c r="M157" s="3">
        <v>700</v>
      </c>
      <c r="N157" s="2">
        <v>0</v>
      </c>
    </row>
    <row r="158" spans="1:14" ht="15.75" customHeight="1" x14ac:dyDescent="0.25">
      <c r="A158" s="2">
        <v>157</v>
      </c>
      <c r="B158" s="2" t="s">
        <v>7</v>
      </c>
      <c r="C158" s="2" t="s">
        <v>6</v>
      </c>
      <c r="D158" s="2">
        <v>12</v>
      </c>
      <c r="E158" s="2">
        <v>2</v>
      </c>
      <c r="F158" s="2">
        <v>5</v>
      </c>
      <c r="G158" s="2" t="s">
        <v>23</v>
      </c>
      <c r="H158" s="2" t="s">
        <v>24</v>
      </c>
      <c r="J158" s="2">
        <v>15</v>
      </c>
      <c r="N158" s="2">
        <f>(D158*E158*F158)*((100-5)/100)</f>
        <v>114</v>
      </c>
    </row>
    <row r="159" spans="1:14" ht="15.75" customHeight="1" x14ac:dyDescent="0.25">
      <c r="A159" s="2">
        <v>158</v>
      </c>
      <c r="B159" s="2" t="s">
        <v>7</v>
      </c>
      <c r="C159" s="2" t="s">
        <v>6</v>
      </c>
      <c r="D159" s="2">
        <v>9</v>
      </c>
      <c r="E159" s="2">
        <v>9</v>
      </c>
      <c r="F159" s="2">
        <v>5</v>
      </c>
      <c r="G159" s="2" t="s">
        <v>23</v>
      </c>
      <c r="H159" s="2" t="s">
        <v>25</v>
      </c>
      <c r="J159" s="2">
        <v>5</v>
      </c>
      <c r="K159" s="2">
        <v>2</v>
      </c>
      <c r="N159" s="2">
        <f>((F159*D159*E159)*((100-J159)/100)+(((F159*D159*E159)/K159)*(J159/100)))</f>
        <v>394.875</v>
      </c>
    </row>
    <row r="160" spans="1:14" ht="15.75" customHeight="1" x14ac:dyDescent="0.25">
      <c r="A160" s="2">
        <v>159</v>
      </c>
      <c r="B160" s="2" t="s">
        <v>7</v>
      </c>
      <c r="C160" s="2" t="s">
        <v>6</v>
      </c>
      <c r="D160" s="2">
        <v>12</v>
      </c>
      <c r="E160" s="2">
        <v>14</v>
      </c>
      <c r="F160" s="2">
        <v>5</v>
      </c>
      <c r="G160" s="2" t="s">
        <v>23</v>
      </c>
      <c r="N160" s="2">
        <f>D160*E160*F160</f>
        <v>840</v>
      </c>
    </row>
    <row r="161" spans="1:14" ht="15.75" customHeight="1" x14ac:dyDescent="0.25">
      <c r="A161" s="2">
        <v>160</v>
      </c>
      <c r="B161" s="2" t="s">
        <v>7</v>
      </c>
      <c r="C161" s="2" t="s">
        <v>6</v>
      </c>
      <c r="D161" s="2">
        <v>12</v>
      </c>
      <c r="E161" s="2">
        <v>1</v>
      </c>
      <c r="F161" s="2">
        <v>5</v>
      </c>
      <c r="G161" s="2" t="s">
        <v>24</v>
      </c>
      <c r="H161" s="2" t="s">
        <v>23</v>
      </c>
      <c r="J161" s="2">
        <v>25</v>
      </c>
      <c r="N161" s="2">
        <f>(D161*E161*F161)*(J161/100)</f>
        <v>15</v>
      </c>
    </row>
    <row r="162" spans="1:14" ht="15.75" customHeight="1" x14ac:dyDescent="0.25">
      <c r="A162" s="2">
        <v>161</v>
      </c>
      <c r="B162" s="2" t="s">
        <v>9</v>
      </c>
      <c r="C162" s="2" t="s">
        <v>8</v>
      </c>
      <c r="L162" s="2" t="s">
        <v>8</v>
      </c>
      <c r="M162" s="3" t="s">
        <v>39</v>
      </c>
      <c r="N162" s="2">
        <v>0</v>
      </c>
    </row>
    <row r="163" spans="1:14" ht="15.75" customHeight="1" x14ac:dyDescent="0.25">
      <c r="A163" s="2">
        <v>162</v>
      </c>
      <c r="B163" s="2" t="s">
        <v>9</v>
      </c>
      <c r="C163" s="2" t="s">
        <v>8</v>
      </c>
      <c r="L163" s="2" t="s">
        <v>8</v>
      </c>
      <c r="M163" s="3">
        <v>30</v>
      </c>
      <c r="N163" s="2">
        <v>0</v>
      </c>
    </row>
    <row r="164" spans="1:14" ht="15.75" customHeight="1" x14ac:dyDescent="0.25">
      <c r="A164" s="2">
        <v>163</v>
      </c>
      <c r="B164" s="2" t="s">
        <v>7</v>
      </c>
      <c r="C164" s="2" t="s">
        <v>6</v>
      </c>
      <c r="D164" s="2">
        <v>12</v>
      </c>
      <c r="E164" s="2">
        <v>2</v>
      </c>
      <c r="F164" s="2">
        <v>5</v>
      </c>
      <c r="G164" s="2" t="s">
        <v>23</v>
      </c>
      <c r="H164" s="2" t="s">
        <v>23</v>
      </c>
      <c r="J164" s="2">
        <v>5</v>
      </c>
      <c r="N164" s="2">
        <f t="shared" ref="N164:N165" si="12">D164*E164*F164</f>
        <v>120</v>
      </c>
    </row>
    <row r="165" spans="1:14" ht="15.75" customHeight="1" x14ac:dyDescent="0.25">
      <c r="A165" s="2">
        <v>164</v>
      </c>
      <c r="B165" s="2" t="s">
        <v>7</v>
      </c>
      <c r="C165" s="2" t="s">
        <v>6</v>
      </c>
      <c r="D165" s="2">
        <v>11</v>
      </c>
      <c r="E165" s="2">
        <v>15</v>
      </c>
      <c r="F165" s="2">
        <v>5</v>
      </c>
      <c r="G165" s="2" t="s">
        <v>23</v>
      </c>
      <c r="N165" s="2">
        <f t="shared" si="12"/>
        <v>825</v>
      </c>
    </row>
    <row r="166" spans="1:14" ht="15.75" customHeight="1" x14ac:dyDescent="0.25">
      <c r="A166" s="2">
        <v>165</v>
      </c>
      <c r="B166" s="2" t="s">
        <v>9</v>
      </c>
      <c r="C166" s="2" t="s">
        <v>8</v>
      </c>
      <c r="L166" s="2" t="s">
        <v>6</v>
      </c>
      <c r="N166" s="2">
        <v>0</v>
      </c>
    </row>
    <row r="167" spans="1:14" ht="15.75" customHeight="1" x14ac:dyDescent="0.25">
      <c r="A167" s="2">
        <v>166</v>
      </c>
      <c r="B167" s="2" t="s">
        <v>5</v>
      </c>
      <c r="C167" s="2" t="s">
        <v>6</v>
      </c>
      <c r="D167" s="2">
        <v>11</v>
      </c>
      <c r="E167" s="2">
        <v>35</v>
      </c>
      <c r="F167" s="2">
        <v>5</v>
      </c>
      <c r="G167" s="2" t="s">
        <v>23</v>
      </c>
      <c r="N167" s="2">
        <f>D167*E167*F167</f>
        <v>1925</v>
      </c>
    </row>
    <row r="168" spans="1:14" ht="15.75" customHeight="1" x14ac:dyDescent="0.25">
      <c r="A168" s="2">
        <v>167</v>
      </c>
      <c r="B168" s="2" t="s">
        <v>9</v>
      </c>
      <c r="C168" s="2" t="s">
        <v>8</v>
      </c>
      <c r="L168" s="2" t="s">
        <v>8</v>
      </c>
      <c r="M168" s="3" t="s">
        <v>40</v>
      </c>
      <c r="N168" s="2">
        <v>0</v>
      </c>
    </row>
    <row r="169" spans="1:14" ht="15.75" customHeight="1" x14ac:dyDescent="0.25">
      <c r="A169" s="2">
        <v>168</v>
      </c>
      <c r="B169" s="2" t="s">
        <v>9</v>
      </c>
      <c r="C169" s="2" t="s">
        <v>8</v>
      </c>
      <c r="L169" s="2" t="s">
        <v>6</v>
      </c>
      <c r="N169" s="2">
        <v>0</v>
      </c>
    </row>
    <row r="170" spans="1:14" ht="15.75" customHeight="1" x14ac:dyDescent="0.25">
      <c r="A170" s="2">
        <v>169</v>
      </c>
      <c r="B170" s="2" t="s">
        <v>7</v>
      </c>
      <c r="C170" s="2" t="s">
        <v>6</v>
      </c>
      <c r="D170" s="2">
        <v>12</v>
      </c>
      <c r="E170" s="2">
        <v>14</v>
      </c>
      <c r="F170" s="2">
        <v>5</v>
      </c>
      <c r="G170" s="2" t="s">
        <v>23</v>
      </c>
      <c r="H170" s="2" t="s">
        <v>25</v>
      </c>
      <c r="J170" s="2">
        <v>5</v>
      </c>
      <c r="K170" s="2">
        <v>2</v>
      </c>
      <c r="N170" s="2">
        <f>((F170*D170*E170)*((100-J170)/100)+(((F170*D170*E170)/K170)*(J170/100)))</f>
        <v>819</v>
      </c>
    </row>
    <row r="171" spans="1:14" ht="15.75" customHeight="1" x14ac:dyDescent="0.25">
      <c r="A171" s="2">
        <v>170</v>
      </c>
      <c r="B171" s="2" t="s">
        <v>9</v>
      </c>
      <c r="C171" s="2" t="s">
        <v>6</v>
      </c>
      <c r="D171" s="2">
        <v>8</v>
      </c>
      <c r="E171" s="2">
        <v>1</v>
      </c>
      <c r="F171" s="2">
        <v>7</v>
      </c>
      <c r="G171" s="2" t="s">
        <v>24</v>
      </c>
      <c r="H171" s="2" t="s">
        <v>25</v>
      </c>
      <c r="J171" s="2">
        <v>5</v>
      </c>
      <c r="K171" s="2">
        <v>2</v>
      </c>
      <c r="N171" s="2">
        <f>((D171*E171*F171)*(J171/100))/K171</f>
        <v>1.4000000000000001</v>
      </c>
    </row>
    <row r="172" spans="1:14" ht="15.75" customHeight="1" x14ac:dyDescent="0.25">
      <c r="A172" s="2">
        <v>171</v>
      </c>
      <c r="B172" s="2" t="s">
        <v>7</v>
      </c>
      <c r="C172" s="2" t="s">
        <v>6</v>
      </c>
      <c r="D172" s="2">
        <v>12</v>
      </c>
      <c r="E172" s="2">
        <v>6</v>
      </c>
      <c r="F172" s="2">
        <v>5</v>
      </c>
      <c r="G172" s="2" t="s">
        <v>23</v>
      </c>
      <c r="N172" s="2">
        <f>D172*E172*F172</f>
        <v>360</v>
      </c>
    </row>
    <row r="173" spans="1:14" ht="15.75" customHeight="1" x14ac:dyDescent="0.25">
      <c r="A173" s="2">
        <v>172</v>
      </c>
      <c r="B173" s="2" t="s">
        <v>7</v>
      </c>
      <c r="C173" s="2" t="s">
        <v>6</v>
      </c>
      <c r="D173" s="2">
        <v>12</v>
      </c>
      <c r="E173" s="2">
        <v>5</v>
      </c>
      <c r="F173" s="2">
        <v>5</v>
      </c>
      <c r="G173" s="2" t="s">
        <v>23</v>
      </c>
      <c r="H173" s="2" t="s">
        <v>26</v>
      </c>
      <c r="J173" s="2">
        <v>15</v>
      </c>
      <c r="N173" s="4">
        <f>(D173*E173*F173)*((100-J173)/100)</f>
        <v>255</v>
      </c>
    </row>
    <row r="174" spans="1:14" ht="15.75" customHeight="1" x14ac:dyDescent="0.25">
      <c r="A174" s="2">
        <v>173</v>
      </c>
      <c r="B174" s="2" t="s">
        <v>7</v>
      </c>
      <c r="C174" s="2" t="s">
        <v>6</v>
      </c>
      <c r="D174" s="2">
        <v>12</v>
      </c>
      <c r="E174" s="2">
        <v>6</v>
      </c>
      <c r="F174" s="2">
        <v>5</v>
      </c>
      <c r="G174" s="2" t="s">
        <v>23</v>
      </c>
      <c r="H174" s="2" t="s">
        <v>23</v>
      </c>
      <c r="J174" s="2">
        <v>5</v>
      </c>
      <c r="N174" s="2">
        <f>D174*E174*F174</f>
        <v>360</v>
      </c>
    </row>
    <row r="175" spans="1:14" ht="15.75" customHeight="1" x14ac:dyDescent="0.25">
      <c r="A175" s="2">
        <v>174</v>
      </c>
      <c r="B175" s="2" t="s">
        <v>7</v>
      </c>
      <c r="C175" s="2" t="s">
        <v>6</v>
      </c>
      <c r="D175" s="2">
        <v>12</v>
      </c>
      <c r="E175" s="2">
        <v>4</v>
      </c>
      <c r="F175" s="2">
        <v>5</v>
      </c>
      <c r="G175" s="2" t="s">
        <v>23</v>
      </c>
      <c r="H175" s="2" t="s">
        <v>26</v>
      </c>
      <c r="J175" s="2">
        <v>35</v>
      </c>
      <c r="N175" s="4">
        <f>(D175*E175*F175)*((100-J175)/100)</f>
        <v>156</v>
      </c>
    </row>
    <row r="176" spans="1:14" ht="15.75" customHeight="1" x14ac:dyDescent="0.25">
      <c r="A176" s="2">
        <v>175</v>
      </c>
      <c r="B176" s="2" t="s">
        <v>9</v>
      </c>
      <c r="C176" s="2" t="s">
        <v>8</v>
      </c>
      <c r="L176" s="2" t="s">
        <v>8</v>
      </c>
      <c r="M176" s="3">
        <v>30</v>
      </c>
      <c r="N176" s="2">
        <v>0</v>
      </c>
    </row>
    <row r="177" spans="1:14" ht="15.75" customHeight="1" x14ac:dyDescent="0.25">
      <c r="A177" s="2">
        <v>176</v>
      </c>
      <c r="B177" s="2" t="s">
        <v>9</v>
      </c>
      <c r="C177" s="2" t="s">
        <v>6</v>
      </c>
      <c r="D177" s="2">
        <v>8</v>
      </c>
      <c r="E177" s="2">
        <v>0.5</v>
      </c>
      <c r="F177" s="2">
        <v>5</v>
      </c>
      <c r="G177" s="2" t="s">
        <v>24</v>
      </c>
      <c r="H177" s="2" t="s">
        <v>25</v>
      </c>
      <c r="J177" s="2">
        <v>5</v>
      </c>
      <c r="K177" s="2">
        <v>2</v>
      </c>
      <c r="N177" s="2">
        <f>((D177*E177*F177)*(J177/100))/K177</f>
        <v>0.5</v>
      </c>
    </row>
    <row r="178" spans="1:14" ht="15.75" customHeight="1" x14ac:dyDescent="0.25">
      <c r="A178" s="2">
        <v>177</v>
      </c>
      <c r="B178" s="2" t="s">
        <v>9</v>
      </c>
      <c r="C178" s="2" t="s">
        <v>8</v>
      </c>
      <c r="L178" s="2" t="s">
        <v>6</v>
      </c>
      <c r="N178" s="2">
        <v>0</v>
      </c>
    </row>
    <row r="179" spans="1:14" ht="15.75" customHeight="1" x14ac:dyDescent="0.25">
      <c r="A179" s="2">
        <v>178</v>
      </c>
      <c r="B179" s="2" t="s">
        <v>9</v>
      </c>
      <c r="C179" s="2" t="s">
        <v>6</v>
      </c>
      <c r="D179" s="2">
        <v>11</v>
      </c>
      <c r="E179" s="2">
        <v>60</v>
      </c>
      <c r="F179" s="2">
        <v>5</v>
      </c>
      <c r="G179" s="2" t="s">
        <v>23</v>
      </c>
      <c r="H179" s="2" t="s">
        <v>23</v>
      </c>
      <c r="J179" s="2">
        <v>5</v>
      </c>
      <c r="N179" s="2">
        <f t="shared" ref="N179:N180" si="13">D179*E179*F179</f>
        <v>3300</v>
      </c>
    </row>
    <row r="180" spans="1:14" ht="15.75" customHeight="1" x14ac:dyDescent="0.25">
      <c r="A180" s="2">
        <v>179</v>
      </c>
      <c r="B180" s="2" t="s">
        <v>7</v>
      </c>
      <c r="C180" s="2" t="s">
        <v>6</v>
      </c>
      <c r="D180" s="2">
        <v>12</v>
      </c>
      <c r="E180" s="2">
        <v>16</v>
      </c>
      <c r="F180" s="2">
        <v>5</v>
      </c>
      <c r="G180" s="2" t="s">
        <v>23</v>
      </c>
      <c r="N180" s="2">
        <f t="shared" si="13"/>
        <v>960</v>
      </c>
    </row>
    <row r="181" spans="1:14" ht="15.75" customHeight="1" x14ac:dyDescent="0.25">
      <c r="A181" s="2">
        <v>180</v>
      </c>
      <c r="B181" s="2" t="s">
        <v>9</v>
      </c>
      <c r="C181" s="2" t="s">
        <v>6</v>
      </c>
      <c r="D181" s="2">
        <v>9</v>
      </c>
      <c r="E181" s="2">
        <v>6</v>
      </c>
      <c r="F181" s="2">
        <v>7</v>
      </c>
      <c r="G181" s="2" t="s">
        <v>23</v>
      </c>
      <c r="H181" s="2" t="s">
        <v>25</v>
      </c>
      <c r="J181" s="2">
        <v>5</v>
      </c>
      <c r="K181" s="2">
        <v>2</v>
      </c>
      <c r="N181" s="2">
        <f>((F181*D181*E181)*((100-J181)/100)+(((F181*D181*E181)/K181)*(J181/100)))</f>
        <v>368.54999999999995</v>
      </c>
    </row>
    <row r="182" spans="1:14" ht="15.75" customHeight="1" x14ac:dyDescent="0.25">
      <c r="A182" s="2">
        <v>181</v>
      </c>
      <c r="B182" s="2" t="s">
        <v>9</v>
      </c>
      <c r="C182" s="2" t="s">
        <v>6</v>
      </c>
      <c r="D182" s="2">
        <v>9</v>
      </c>
      <c r="E182" s="2">
        <v>1</v>
      </c>
      <c r="F182" s="2">
        <v>7</v>
      </c>
      <c r="G182" s="2" t="s">
        <v>24</v>
      </c>
      <c r="H182" s="2" t="s">
        <v>23</v>
      </c>
      <c r="J182" s="2">
        <v>5</v>
      </c>
      <c r="N182" s="2">
        <f>(D182*E182*F182)*(J182/100)</f>
        <v>3.1500000000000004</v>
      </c>
    </row>
    <row r="183" spans="1:14" ht="15.75" customHeight="1" x14ac:dyDescent="0.25">
      <c r="A183" s="2">
        <v>182</v>
      </c>
      <c r="B183" s="2" t="s">
        <v>9</v>
      </c>
      <c r="C183" s="2" t="s">
        <v>8</v>
      </c>
      <c r="L183" s="2" t="s">
        <v>8</v>
      </c>
      <c r="M183" s="3">
        <v>400</v>
      </c>
      <c r="N183" s="2">
        <v>0</v>
      </c>
    </row>
    <row r="184" spans="1:14" ht="15.75" customHeight="1" x14ac:dyDescent="0.25">
      <c r="A184" s="2">
        <v>183</v>
      </c>
      <c r="B184" s="2" t="s">
        <v>9</v>
      </c>
      <c r="C184" s="2" t="s">
        <v>6</v>
      </c>
      <c r="D184" s="2">
        <v>8</v>
      </c>
      <c r="E184" s="2">
        <v>5</v>
      </c>
      <c r="F184" s="2">
        <v>6</v>
      </c>
      <c r="G184" s="2" t="s">
        <v>23</v>
      </c>
      <c r="H184" s="2" t="s">
        <v>25</v>
      </c>
      <c r="J184" s="2">
        <v>5</v>
      </c>
      <c r="K184" s="2">
        <v>3</v>
      </c>
      <c r="N184" s="2">
        <f t="shared" ref="N184:N185" si="14">((F184*D184*E184)*((100-J184)/100)+(((F184*D184*E184)/K184)*(J184/100)))</f>
        <v>232</v>
      </c>
    </row>
    <row r="185" spans="1:14" ht="15.75" customHeight="1" x14ac:dyDescent="0.25">
      <c r="A185" s="2">
        <v>184</v>
      </c>
      <c r="B185" s="2" t="s">
        <v>7</v>
      </c>
      <c r="C185" s="2" t="s">
        <v>6</v>
      </c>
      <c r="D185" s="2">
        <v>12</v>
      </c>
      <c r="E185" s="2">
        <v>10</v>
      </c>
      <c r="F185" s="2">
        <v>5</v>
      </c>
      <c r="G185" s="2" t="s">
        <v>23</v>
      </c>
      <c r="H185" s="2" t="s">
        <v>25</v>
      </c>
      <c r="J185" s="2">
        <v>5</v>
      </c>
      <c r="K185" s="2">
        <v>2</v>
      </c>
      <c r="N185" s="2">
        <f t="shared" si="14"/>
        <v>585</v>
      </c>
    </row>
    <row r="186" spans="1:14" ht="15.75" customHeight="1" x14ac:dyDescent="0.25">
      <c r="A186" s="2">
        <v>185</v>
      </c>
      <c r="B186" s="2" t="s">
        <v>9</v>
      </c>
      <c r="C186" s="2" t="s">
        <v>6</v>
      </c>
      <c r="D186" s="2">
        <v>12</v>
      </c>
      <c r="E186" s="2">
        <v>0.6</v>
      </c>
      <c r="F186" s="2">
        <v>6</v>
      </c>
      <c r="G186" s="2" t="s">
        <v>24</v>
      </c>
      <c r="H186" s="2" t="s">
        <v>25</v>
      </c>
      <c r="J186" s="2">
        <v>5</v>
      </c>
      <c r="K186" s="2">
        <v>3</v>
      </c>
      <c r="N186" s="2">
        <f>((D186*E186*F186)*(J186/100))/K186</f>
        <v>0.71999999999999986</v>
      </c>
    </row>
    <row r="187" spans="1:14" ht="15.75" customHeight="1" x14ac:dyDescent="0.25">
      <c r="A187" s="2">
        <v>186</v>
      </c>
      <c r="B187" s="2" t="s">
        <v>7</v>
      </c>
      <c r="C187" s="2" t="s">
        <v>6</v>
      </c>
      <c r="D187" s="2">
        <v>12</v>
      </c>
      <c r="E187" s="2">
        <v>12</v>
      </c>
      <c r="F187" s="2">
        <v>5</v>
      </c>
      <c r="G187" s="2" t="s">
        <v>23</v>
      </c>
      <c r="H187" s="2" t="s">
        <v>25</v>
      </c>
      <c r="J187" s="2">
        <v>5</v>
      </c>
      <c r="K187" s="2">
        <v>2</v>
      </c>
      <c r="N187" s="2">
        <f>((F187*D187*E187)*((100-J187)/100)+(((F187*D187*E187)/K187)*(J187/100)))</f>
        <v>702</v>
      </c>
    </row>
    <row r="188" spans="1:14" ht="15.75" customHeight="1" x14ac:dyDescent="0.25">
      <c r="A188" s="2">
        <v>187</v>
      </c>
      <c r="B188" s="2" t="s">
        <v>9</v>
      </c>
      <c r="C188" s="2" t="s">
        <v>8</v>
      </c>
      <c r="L188" s="2" t="s">
        <v>8</v>
      </c>
      <c r="M188" s="3">
        <v>8</v>
      </c>
      <c r="N188" s="2">
        <v>0</v>
      </c>
    </row>
    <row r="189" spans="1:14" ht="15.75" customHeight="1" x14ac:dyDescent="0.25">
      <c r="A189" s="2">
        <v>188</v>
      </c>
      <c r="B189" s="2" t="s">
        <v>7</v>
      </c>
      <c r="C189" s="2" t="s">
        <v>6</v>
      </c>
      <c r="D189" s="2">
        <v>12</v>
      </c>
      <c r="E189" s="2">
        <v>100</v>
      </c>
      <c r="F189" s="2">
        <v>4</v>
      </c>
      <c r="G189" s="2" t="s">
        <v>23</v>
      </c>
      <c r="N189" s="2">
        <f t="shared" ref="N189:N190" si="15">D189*E189*F189</f>
        <v>4800</v>
      </c>
    </row>
    <row r="190" spans="1:14" ht="15.75" customHeight="1" x14ac:dyDescent="0.25">
      <c r="A190" s="2">
        <v>189</v>
      </c>
      <c r="B190" s="2" t="s">
        <v>7</v>
      </c>
      <c r="C190" s="2" t="s">
        <v>6</v>
      </c>
      <c r="D190" s="2">
        <v>12</v>
      </c>
      <c r="E190" s="2">
        <v>16</v>
      </c>
      <c r="F190" s="2">
        <v>5</v>
      </c>
      <c r="G190" s="2" t="s">
        <v>23</v>
      </c>
      <c r="N190" s="2">
        <f t="shared" si="15"/>
        <v>960</v>
      </c>
    </row>
    <row r="191" spans="1:14" ht="15.75" customHeight="1" x14ac:dyDescent="0.25">
      <c r="A191" s="2">
        <v>190</v>
      </c>
      <c r="B191" s="2" t="s">
        <v>9</v>
      </c>
      <c r="C191" s="2" t="s">
        <v>6</v>
      </c>
      <c r="D191" s="2">
        <v>9</v>
      </c>
      <c r="E191" s="2">
        <v>40</v>
      </c>
      <c r="F191" s="2">
        <v>5</v>
      </c>
      <c r="G191" s="2" t="s">
        <v>25</v>
      </c>
      <c r="H191" s="2" t="s">
        <v>23</v>
      </c>
      <c r="J191" s="2">
        <v>5</v>
      </c>
      <c r="K191" s="2">
        <v>2</v>
      </c>
      <c r="N191" s="2">
        <f>((D191*E191*F191)*((100-J191)/100)/K191)+((D191*E191*F191)*(J191/100))</f>
        <v>945</v>
      </c>
    </row>
    <row r="192" spans="1:14" ht="15.75" customHeight="1" x14ac:dyDescent="0.25">
      <c r="A192" s="2">
        <v>191</v>
      </c>
      <c r="B192" s="2" t="s">
        <v>9</v>
      </c>
      <c r="C192" s="2" t="s">
        <v>6</v>
      </c>
      <c r="D192" s="2">
        <v>8</v>
      </c>
      <c r="E192" s="2">
        <v>4</v>
      </c>
      <c r="F192" s="2">
        <v>5</v>
      </c>
      <c r="G192" s="2" t="s">
        <v>23</v>
      </c>
      <c r="H192" s="2" t="s">
        <v>25</v>
      </c>
      <c r="J192" s="2">
        <v>45</v>
      </c>
      <c r="K192" s="2">
        <v>3</v>
      </c>
      <c r="N192" s="2">
        <f>((F192*D192*E192)*((100-J192)/100)+(((F192*D192*E192)/K192)*(J192/100)))</f>
        <v>112</v>
      </c>
    </row>
    <row r="193" spans="1:14" ht="15.75" customHeight="1" x14ac:dyDescent="0.25">
      <c r="A193" s="2">
        <v>192</v>
      </c>
      <c r="B193" s="2" t="s">
        <v>9</v>
      </c>
      <c r="C193" s="2" t="s">
        <v>6</v>
      </c>
      <c r="D193" s="2">
        <v>8</v>
      </c>
      <c r="E193" s="2">
        <v>3.4</v>
      </c>
      <c r="F193" s="2">
        <v>4</v>
      </c>
      <c r="G193" s="2" t="s">
        <v>23</v>
      </c>
      <c r="N193" s="2">
        <f>D193*E193*F193</f>
        <v>108.8</v>
      </c>
    </row>
    <row r="194" spans="1:14" ht="15.75" customHeight="1" x14ac:dyDescent="0.25">
      <c r="A194" s="2">
        <v>193</v>
      </c>
      <c r="B194" s="2" t="s">
        <v>9</v>
      </c>
      <c r="C194" s="2" t="s">
        <v>6</v>
      </c>
      <c r="D194" s="2">
        <v>7</v>
      </c>
      <c r="E194" s="2">
        <v>1</v>
      </c>
      <c r="F194" s="2">
        <v>7</v>
      </c>
      <c r="G194" s="2" t="s">
        <v>24</v>
      </c>
      <c r="H194" s="2" t="s">
        <v>23</v>
      </c>
      <c r="J194" s="2">
        <v>25</v>
      </c>
      <c r="N194" s="2">
        <f>(D194*E194*F194)*(J194/100)</f>
        <v>12.25</v>
      </c>
    </row>
    <row r="195" spans="1:14" ht="15.75" customHeight="1" x14ac:dyDescent="0.25">
      <c r="A195" s="2">
        <v>194</v>
      </c>
      <c r="B195" s="2" t="s">
        <v>9</v>
      </c>
      <c r="C195" s="2" t="s">
        <v>6</v>
      </c>
      <c r="D195" s="2">
        <v>12</v>
      </c>
      <c r="E195" s="2">
        <v>1</v>
      </c>
      <c r="F195" s="2">
        <v>5</v>
      </c>
      <c r="G195" s="2" t="s">
        <v>23</v>
      </c>
      <c r="H195" s="2" t="s">
        <v>24</v>
      </c>
      <c r="J195" s="2">
        <v>45</v>
      </c>
      <c r="N195" s="2">
        <f>(D195*E195*F195)*((100-5)/100)</f>
        <v>57</v>
      </c>
    </row>
    <row r="196" spans="1:14" ht="15.75" customHeight="1" x14ac:dyDescent="0.25">
      <c r="A196" s="2">
        <v>195</v>
      </c>
      <c r="B196" s="2" t="s">
        <v>9</v>
      </c>
      <c r="C196" s="2" t="s">
        <v>8</v>
      </c>
      <c r="L196" s="2" t="s">
        <v>8</v>
      </c>
      <c r="M196" s="3">
        <v>100</v>
      </c>
      <c r="N196" s="2">
        <v>0</v>
      </c>
    </row>
    <row r="197" spans="1:14" ht="15.75" customHeight="1" x14ac:dyDescent="0.25">
      <c r="A197" s="2">
        <v>196</v>
      </c>
      <c r="B197" s="2" t="s">
        <v>9</v>
      </c>
      <c r="C197" s="2" t="s">
        <v>6</v>
      </c>
      <c r="D197" s="2">
        <v>9</v>
      </c>
      <c r="E197" s="2">
        <v>0.2</v>
      </c>
      <c r="F197" s="2">
        <v>5</v>
      </c>
      <c r="G197" s="2" t="s">
        <v>24</v>
      </c>
      <c r="H197" s="2" t="s">
        <v>25</v>
      </c>
      <c r="J197" s="2">
        <v>25</v>
      </c>
      <c r="K197" s="2">
        <v>2</v>
      </c>
      <c r="N197" s="2">
        <f>((D197*E197*F197)*(J197/100))/K197</f>
        <v>1.125</v>
      </c>
    </row>
    <row r="198" spans="1:14" ht="15.75" customHeight="1" x14ac:dyDescent="0.25">
      <c r="A198" s="2">
        <v>197</v>
      </c>
      <c r="B198" s="2" t="s">
        <v>9</v>
      </c>
      <c r="C198" s="2" t="s">
        <v>6</v>
      </c>
      <c r="D198" s="2">
        <v>8</v>
      </c>
      <c r="E198" s="2">
        <v>0.5</v>
      </c>
      <c r="F198" s="2">
        <v>5</v>
      </c>
      <c r="G198" s="2" t="s">
        <v>24</v>
      </c>
      <c r="H198" s="2" t="s">
        <v>23</v>
      </c>
      <c r="J198" s="2">
        <v>45</v>
      </c>
      <c r="N198" s="2">
        <f t="shared" ref="N198:N199" si="16">(D198*E198*F198)*(J198/100)</f>
        <v>9</v>
      </c>
    </row>
    <row r="199" spans="1:14" ht="15.75" customHeight="1" x14ac:dyDescent="0.25">
      <c r="A199" s="2">
        <v>198</v>
      </c>
      <c r="B199" s="2" t="s">
        <v>5</v>
      </c>
      <c r="C199" s="2" t="s">
        <v>6</v>
      </c>
      <c r="D199" s="2">
        <v>9</v>
      </c>
      <c r="E199" s="2">
        <v>5</v>
      </c>
      <c r="F199" s="2">
        <v>5</v>
      </c>
      <c r="G199" s="2" t="s">
        <v>29</v>
      </c>
      <c r="H199" s="2" t="s">
        <v>23</v>
      </c>
      <c r="J199" s="2">
        <v>15</v>
      </c>
      <c r="N199" s="2">
        <f t="shared" si="16"/>
        <v>33.75</v>
      </c>
    </row>
    <row r="200" spans="1:14" ht="15.75" customHeight="1" x14ac:dyDescent="0.25">
      <c r="A200" s="2">
        <v>199</v>
      </c>
      <c r="B200" s="2" t="s">
        <v>9</v>
      </c>
      <c r="C200" s="2" t="s">
        <v>8</v>
      </c>
      <c r="L200" s="2" t="s">
        <v>8</v>
      </c>
      <c r="M200" s="3" t="s">
        <v>41</v>
      </c>
      <c r="N200" s="2">
        <v>0</v>
      </c>
    </row>
    <row r="201" spans="1:14" ht="15.75" customHeight="1" x14ac:dyDescent="0.25">
      <c r="A201" s="2">
        <v>200</v>
      </c>
      <c r="B201" s="2" t="s">
        <v>5</v>
      </c>
      <c r="C201" s="2" t="s">
        <v>6</v>
      </c>
      <c r="D201" s="2">
        <v>10</v>
      </c>
      <c r="E201" s="2">
        <v>12</v>
      </c>
      <c r="F201" s="2">
        <v>5</v>
      </c>
      <c r="G201" s="2" t="s">
        <v>23</v>
      </c>
      <c r="H201" s="2" t="s">
        <v>26</v>
      </c>
      <c r="J201" s="2">
        <v>5</v>
      </c>
      <c r="N201" s="4">
        <f>(D201*E201*F201)*((100-J201)/100)</f>
        <v>570</v>
      </c>
    </row>
    <row r="202" spans="1:14" ht="15.75" customHeight="1" x14ac:dyDescent="0.25">
      <c r="A202" s="2">
        <v>201</v>
      </c>
      <c r="B202" s="2" t="s">
        <v>9</v>
      </c>
      <c r="C202" s="2" t="s">
        <v>6</v>
      </c>
      <c r="D202" s="2">
        <v>10</v>
      </c>
      <c r="E202" s="2">
        <v>10</v>
      </c>
      <c r="F202" s="2">
        <v>5</v>
      </c>
      <c r="G202" s="2" t="s">
        <v>23</v>
      </c>
      <c r="N202" s="2">
        <f t="shared" ref="N202:N203" si="17">D202*E202*F202</f>
        <v>500</v>
      </c>
    </row>
    <row r="203" spans="1:14" ht="15.75" customHeight="1" x14ac:dyDescent="0.25">
      <c r="A203" s="2">
        <v>202</v>
      </c>
      <c r="B203" s="2" t="s">
        <v>5</v>
      </c>
      <c r="C203" s="2" t="s">
        <v>6</v>
      </c>
      <c r="D203" s="2">
        <v>12</v>
      </c>
      <c r="E203" s="2">
        <v>22</v>
      </c>
      <c r="F203" s="2">
        <v>7</v>
      </c>
      <c r="G203" s="2" t="s">
        <v>23</v>
      </c>
      <c r="H203" s="2" t="s">
        <v>23</v>
      </c>
      <c r="J203" s="2">
        <v>5</v>
      </c>
      <c r="N203" s="2">
        <f t="shared" si="17"/>
        <v>1848</v>
      </c>
    </row>
    <row r="204" spans="1:14" ht="15.75" customHeight="1" x14ac:dyDescent="0.25">
      <c r="A204" s="2">
        <v>203</v>
      </c>
      <c r="B204" s="2" t="s">
        <v>7</v>
      </c>
      <c r="C204" s="2" t="s">
        <v>6</v>
      </c>
      <c r="D204" s="2">
        <v>12</v>
      </c>
      <c r="E204" s="2">
        <v>0.25</v>
      </c>
      <c r="F204" s="2">
        <v>5</v>
      </c>
      <c r="G204" s="2" t="s">
        <v>24</v>
      </c>
      <c r="H204" s="2" t="s">
        <v>23</v>
      </c>
      <c r="J204" s="2">
        <v>5</v>
      </c>
      <c r="N204" s="2">
        <f>(D204*E204*F204)*(J204/100)</f>
        <v>0.75</v>
      </c>
    </row>
    <row r="205" spans="1:14" ht="15.75" customHeight="1" x14ac:dyDescent="0.25">
      <c r="A205" s="2">
        <v>204</v>
      </c>
      <c r="B205" s="2" t="s">
        <v>7</v>
      </c>
      <c r="C205" s="2" t="s">
        <v>6</v>
      </c>
      <c r="D205" s="2">
        <v>12</v>
      </c>
      <c r="E205" s="2">
        <v>15</v>
      </c>
      <c r="F205" s="2">
        <v>5</v>
      </c>
      <c r="G205" s="2" t="s">
        <v>23</v>
      </c>
      <c r="N205" s="2">
        <f>D205*E205*F205</f>
        <v>900</v>
      </c>
    </row>
    <row r="206" spans="1:14" ht="15.75" customHeight="1" x14ac:dyDescent="0.25">
      <c r="A206" s="2">
        <v>205</v>
      </c>
      <c r="B206" s="2" t="s">
        <v>7</v>
      </c>
      <c r="C206" s="2" t="s">
        <v>6</v>
      </c>
      <c r="D206" s="2">
        <v>12</v>
      </c>
      <c r="E206" s="2">
        <v>100</v>
      </c>
      <c r="F206" s="2">
        <v>5</v>
      </c>
      <c r="G206" s="2" t="s">
        <v>23</v>
      </c>
      <c r="H206" s="2" t="s">
        <v>25</v>
      </c>
      <c r="J206" s="2">
        <v>5</v>
      </c>
      <c r="K206" s="2">
        <v>2</v>
      </c>
      <c r="N206" s="2">
        <f>((F206*D206*E206)*((100-J206)/100)+(((F206*D206*E206)/K206)*(J206/100)))</f>
        <v>5850</v>
      </c>
    </row>
    <row r="207" spans="1:14" ht="15.75" customHeight="1" x14ac:dyDescent="0.25">
      <c r="A207" s="2">
        <v>206</v>
      </c>
      <c r="B207" s="2" t="s">
        <v>5</v>
      </c>
      <c r="C207" s="2" t="s">
        <v>6</v>
      </c>
      <c r="D207" s="2">
        <v>12</v>
      </c>
      <c r="E207" s="2">
        <v>1</v>
      </c>
      <c r="F207" s="2">
        <v>5</v>
      </c>
      <c r="G207" s="2" t="s">
        <v>23</v>
      </c>
      <c r="H207" s="2" t="s">
        <v>26</v>
      </c>
      <c r="J207" s="2">
        <v>25</v>
      </c>
      <c r="N207" s="4">
        <f>(D207*E207*F207)*((100-J207)/100)</f>
        <v>45</v>
      </c>
    </row>
    <row r="208" spans="1:14" ht="15.75" customHeight="1" x14ac:dyDescent="0.25">
      <c r="A208" s="2">
        <v>207</v>
      </c>
      <c r="B208" s="2" t="s">
        <v>5</v>
      </c>
      <c r="C208" s="2" t="s">
        <v>6</v>
      </c>
      <c r="D208" s="2">
        <v>10</v>
      </c>
      <c r="E208" s="2">
        <v>25</v>
      </c>
      <c r="F208" s="2">
        <v>5</v>
      </c>
      <c r="G208" s="2" t="s">
        <v>23</v>
      </c>
      <c r="H208" s="2" t="s">
        <v>25</v>
      </c>
      <c r="J208" s="2">
        <v>5</v>
      </c>
      <c r="K208" s="2">
        <v>2</v>
      </c>
      <c r="N208" s="2">
        <f>((F208*D208*E208)*((100-J208)/100)+(((F208*D208*E208)/K208)*(J208/100)))</f>
        <v>1218.75</v>
      </c>
    </row>
    <row r="209" spans="1:14" ht="15.75" customHeight="1" x14ac:dyDescent="0.25">
      <c r="A209" s="2">
        <v>208</v>
      </c>
      <c r="B209" s="2" t="s">
        <v>7</v>
      </c>
      <c r="C209" s="2" t="s">
        <v>6</v>
      </c>
      <c r="D209" s="2">
        <v>12</v>
      </c>
      <c r="E209" s="2">
        <v>1.5</v>
      </c>
      <c r="F209" s="2">
        <v>5</v>
      </c>
      <c r="G209" s="2" t="s">
        <v>23</v>
      </c>
      <c r="H209" s="2" t="s">
        <v>26</v>
      </c>
      <c r="J209" s="2">
        <v>25</v>
      </c>
      <c r="N209" s="4">
        <f>(D209*E209*F209)*((100-J209)/100)</f>
        <v>67.5</v>
      </c>
    </row>
    <row r="210" spans="1:14" ht="15.75" customHeight="1" x14ac:dyDescent="0.25">
      <c r="A210" s="2">
        <v>209</v>
      </c>
      <c r="B210" s="2" t="s">
        <v>9</v>
      </c>
      <c r="C210" s="2" t="s">
        <v>8</v>
      </c>
      <c r="L210" s="2" t="s">
        <v>8</v>
      </c>
      <c r="M210" s="3">
        <v>10</v>
      </c>
      <c r="N210" s="2">
        <v>0</v>
      </c>
    </row>
    <row r="211" spans="1:14" ht="15.75" customHeight="1" x14ac:dyDescent="0.25">
      <c r="A211" s="2">
        <v>210</v>
      </c>
      <c r="B211" s="2" t="s">
        <v>9</v>
      </c>
      <c r="C211" s="2" t="s">
        <v>6</v>
      </c>
      <c r="D211" s="2">
        <v>9</v>
      </c>
      <c r="E211" s="2">
        <v>12</v>
      </c>
      <c r="F211" s="2">
        <v>5</v>
      </c>
      <c r="G211" s="2" t="s">
        <v>23</v>
      </c>
      <c r="N211" s="2">
        <f t="shared" ref="N211:N212" si="18">D211*E211*F211</f>
        <v>540</v>
      </c>
    </row>
    <row r="212" spans="1:14" ht="15.75" customHeight="1" x14ac:dyDescent="0.25">
      <c r="A212" s="2">
        <v>211</v>
      </c>
      <c r="B212" s="2" t="s">
        <v>5</v>
      </c>
      <c r="C212" s="2" t="s">
        <v>6</v>
      </c>
      <c r="D212" s="2">
        <v>9</v>
      </c>
      <c r="E212" s="2">
        <v>9</v>
      </c>
      <c r="F212" s="2">
        <v>6</v>
      </c>
      <c r="G212" s="2" t="s">
        <v>23</v>
      </c>
      <c r="N212" s="2">
        <f t="shared" si="18"/>
        <v>486</v>
      </c>
    </row>
    <row r="213" spans="1:14" ht="15.75" customHeight="1" x14ac:dyDescent="0.25">
      <c r="A213" s="2">
        <v>212</v>
      </c>
      <c r="B213" s="2" t="s">
        <v>9</v>
      </c>
      <c r="C213" s="2" t="s">
        <v>8</v>
      </c>
      <c r="L213" s="2" t="s">
        <v>8</v>
      </c>
      <c r="M213" s="3" t="s">
        <v>42</v>
      </c>
      <c r="N213" s="2">
        <v>0</v>
      </c>
    </row>
    <row r="214" spans="1:14" ht="15.75" customHeight="1" x14ac:dyDescent="0.25">
      <c r="A214" s="2">
        <v>213</v>
      </c>
      <c r="B214" s="2" t="s">
        <v>5</v>
      </c>
      <c r="C214" s="2" t="s">
        <v>6</v>
      </c>
      <c r="D214" s="2">
        <v>12</v>
      </c>
      <c r="E214" s="2">
        <v>2.5</v>
      </c>
      <c r="F214" s="2">
        <v>5</v>
      </c>
      <c r="G214" s="2" t="s">
        <v>26</v>
      </c>
      <c r="H214" s="2" t="s">
        <v>26</v>
      </c>
      <c r="J214" s="2">
        <v>5</v>
      </c>
      <c r="N214" s="2">
        <v>0</v>
      </c>
    </row>
    <row r="215" spans="1:14" ht="15.75" customHeight="1" x14ac:dyDescent="0.25">
      <c r="A215" s="2">
        <v>214</v>
      </c>
      <c r="B215" s="2" t="s">
        <v>9</v>
      </c>
      <c r="C215" s="2" t="s">
        <v>8</v>
      </c>
      <c r="L215" s="2" t="s">
        <v>8</v>
      </c>
      <c r="M215" s="3" t="s">
        <v>43</v>
      </c>
      <c r="N215" s="2">
        <v>0</v>
      </c>
    </row>
    <row r="216" spans="1:14" ht="15.75" customHeight="1" x14ac:dyDescent="0.25">
      <c r="A216" s="2">
        <v>215</v>
      </c>
      <c r="B216" s="2" t="s">
        <v>9</v>
      </c>
      <c r="C216" s="2" t="s">
        <v>6</v>
      </c>
      <c r="D216" s="2">
        <v>8</v>
      </c>
      <c r="E216" s="2">
        <v>2</v>
      </c>
      <c r="F216" s="2">
        <v>7</v>
      </c>
      <c r="G216" s="2" t="s">
        <v>25</v>
      </c>
      <c r="H216" s="2" t="s">
        <v>23</v>
      </c>
      <c r="J216" s="2">
        <v>5</v>
      </c>
      <c r="K216" s="2">
        <v>2</v>
      </c>
      <c r="N216" s="2">
        <f>((D216*E216*F216)*((100-J216)/100)/K216)+((D216*E216*F216)*(J216/100))</f>
        <v>58.8</v>
      </c>
    </row>
    <row r="217" spans="1:14" ht="15.75" customHeight="1" x14ac:dyDescent="0.25">
      <c r="A217" s="2">
        <v>216</v>
      </c>
      <c r="B217" s="2" t="s">
        <v>5</v>
      </c>
      <c r="C217" s="2" t="s">
        <v>6</v>
      </c>
      <c r="D217" s="2">
        <v>8</v>
      </c>
      <c r="E217" s="2">
        <v>0.5</v>
      </c>
      <c r="F217" s="2">
        <v>5</v>
      </c>
      <c r="G217" s="2" t="s">
        <v>24</v>
      </c>
      <c r="H217" s="2" t="s">
        <v>25</v>
      </c>
      <c r="J217" s="2">
        <v>5</v>
      </c>
      <c r="K217" s="2">
        <v>4</v>
      </c>
      <c r="N217" s="2">
        <f>((D217*E217*F217)*(J217/100))/K217</f>
        <v>0.25</v>
      </c>
    </row>
    <row r="218" spans="1:14" ht="15.75" customHeight="1" x14ac:dyDescent="0.25">
      <c r="A218" s="2">
        <v>217</v>
      </c>
      <c r="B218" s="2" t="s">
        <v>5</v>
      </c>
      <c r="C218" s="2" t="s">
        <v>6</v>
      </c>
      <c r="D218" s="2">
        <v>9</v>
      </c>
      <c r="E218" s="2">
        <v>5</v>
      </c>
      <c r="F218" s="2">
        <v>7</v>
      </c>
      <c r="G218" s="2" t="s">
        <v>23</v>
      </c>
      <c r="H218" s="2" t="s">
        <v>25</v>
      </c>
      <c r="J218" s="2">
        <v>5</v>
      </c>
      <c r="K218" s="2">
        <v>2</v>
      </c>
      <c r="N218" s="2">
        <f>((F218*D218*E218)*((100-J218)/100)+(((F218*D218*E218)/K218)*(J218/100)))</f>
        <v>307.125</v>
      </c>
    </row>
    <row r="219" spans="1:14" ht="15.75" customHeight="1" x14ac:dyDescent="0.25">
      <c r="A219" s="2">
        <v>218</v>
      </c>
      <c r="B219" s="2" t="s">
        <v>9</v>
      </c>
      <c r="C219" s="2" t="s">
        <v>8</v>
      </c>
      <c r="L219" s="2" t="s">
        <v>6</v>
      </c>
      <c r="N219" s="2">
        <v>0</v>
      </c>
    </row>
    <row r="220" spans="1:14" ht="15.75" customHeight="1" x14ac:dyDescent="0.25">
      <c r="A220" s="2">
        <v>219</v>
      </c>
      <c r="B220" s="2" t="s">
        <v>5</v>
      </c>
      <c r="C220" s="2" t="s">
        <v>6</v>
      </c>
      <c r="D220" s="2">
        <v>10</v>
      </c>
      <c r="E220" s="2">
        <v>112</v>
      </c>
      <c r="F220" s="2">
        <v>5</v>
      </c>
      <c r="G220" s="2" t="s">
        <v>23</v>
      </c>
      <c r="N220" s="2">
        <f>D220*E220*F220</f>
        <v>5600</v>
      </c>
    </row>
    <row r="221" spans="1:14" ht="15.75" customHeight="1" x14ac:dyDescent="0.25">
      <c r="A221" s="2">
        <v>220</v>
      </c>
      <c r="B221" s="2" t="s">
        <v>7</v>
      </c>
      <c r="C221" s="2" t="s">
        <v>6</v>
      </c>
      <c r="D221" s="2">
        <v>12</v>
      </c>
      <c r="E221" s="2">
        <v>1</v>
      </c>
      <c r="F221" s="2">
        <v>5</v>
      </c>
      <c r="G221" s="2" t="s">
        <v>23</v>
      </c>
      <c r="H221" s="2" t="s">
        <v>25</v>
      </c>
      <c r="J221" s="2">
        <v>5</v>
      </c>
      <c r="K221" s="2">
        <v>2</v>
      </c>
      <c r="N221" s="2">
        <f>((F221*D221*E221)*((100-J221)/100)+(((F221*D221*E221)/K221)*(J221/100)))</f>
        <v>58.5</v>
      </c>
    </row>
    <row r="222" spans="1:14" ht="15.75" customHeight="1" x14ac:dyDescent="0.25">
      <c r="A222" s="2">
        <v>221</v>
      </c>
      <c r="B222" s="2" t="s">
        <v>7</v>
      </c>
      <c r="C222" s="2" t="s">
        <v>6</v>
      </c>
      <c r="D222" s="2">
        <v>12</v>
      </c>
      <c r="E222" s="2">
        <v>5</v>
      </c>
      <c r="F222" s="2">
        <v>5</v>
      </c>
      <c r="G222" s="2" t="s">
        <v>23</v>
      </c>
      <c r="H222" s="2" t="s">
        <v>23</v>
      </c>
      <c r="J222" s="2">
        <v>5</v>
      </c>
      <c r="N222" s="2">
        <f t="shared" ref="N222:N223" si="19">D222*E222*F222</f>
        <v>300</v>
      </c>
    </row>
    <row r="223" spans="1:14" ht="15.75" customHeight="1" x14ac:dyDescent="0.25">
      <c r="A223" s="2">
        <v>222</v>
      </c>
      <c r="B223" s="2" t="s">
        <v>7</v>
      </c>
      <c r="C223" s="2" t="s">
        <v>6</v>
      </c>
      <c r="D223" s="2">
        <v>12</v>
      </c>
      <c r="E223" s="2">
        <v>8</v>
      </c>
      <c r="F223" s="2">
        <v>5</v>
      </c>
      <c r="G223" s="2" t="s">
        <v>23</v>
      </c>
      <c r="N223" s="2">
        <f t="shared" si="19"/>
        <v>480</v>
      </c>
    </row>
    <row r="224" spans="1:14" ht="15.75" customHeight="1" x14ac:dyDescent="0.25">
      <c r="A224" s="2">
        <v>223</v>
      </c>
      <c r="B224" s="2" t="s">
        <v>9</v>
      </c>
      <c r="C224" s="2" t="s">
        <v>8</v>
      </c>
      <c r="L224" s="2" t="s">
        <v>8</v>
      </c>
      <c r="M224" s="3">
        <v>10</v>
      </c>
      <c r="N224" s="2">
        <v>0</v>
      </c>
    </row>
    <row r="225" spans="1:14" ht="15.75" customHeight="1" x14ac:dyDescent="0.25">
      <c r="A225" s="2">
        <v>224</v>
      </c>
      <c r="B225" s="2" t="s">
        <v>7</v>
      </c>
      <c r="C225" s="2" t="s">
        <v>6</v>
      </c>
      <c r="D225" s="2">
        <v>12</v>
      </c>
      <c r="E225" s="2">
        <v>6</v>
      </c>
      <c r="F225" s="2">
        <v>5</v>
      </c>
      <c r="G225" s="2" t="s">
        <v>23</v>
      </c>
      <c r="N225" s="2">
        <f>D225*E225*F225</f>
        <v>360</v>
      </c>
    </row>
    <row r="226" spans="1:14" ht="15.75" customHeight="1" x14ac:dyDescent="0.25">
      <c r="A226" s="2">
        <v>225</v>
      </c>
      <c r="B226" s="2" t="s">
        <v>9</v>
      </c>
      <c r="C226" s="2" t="s">
        <v>8</v>
      </c>
      <c r="L226" s="2" t="s">
        <v>6</v>
      </c>
      <c r="N226" s="2">
        <v>0</v>
      </c>
    </row>
    <row r="227" spans="1:14" ht="15.75" customHeight="1" x14ac:dyDescent="0.25">
      <c r="A227" s="2">
        <v>226</v>
      </c>
      <c r="B227" s="2" t="s">
        <v>9</v>
      </c>
      <c r="C227" s="2" t="s">
        <v>8</v>
      </c>
      <c r="L227" s="2" t="s">
        <v>8</v>
      </c>
      <c r="M227" s="3">
        <v>30</v>
      </c>
      <c r="N227" s="2">
        <v>0</v>
      </c>
    </row>
    <row r="228" spans="1:14" ht="15.75" customHeight="1" x14ac:dyDescent="0.25">
      <c r="A228" s="2">
        <v>227</v>
      </c>
      <c r="B228" s="2" t="s">
        <v>9</v>
      </c>
      <c r="C228" s="2" t="s">
        <v>8</v>
      </c>
      <c r="L228" s="2" t="s">
        <v>6</v>
      </c>
      <c r="N228" s="2">
        <v>0</v>
      </c>
    </row>
    <row r="229" spans="1:14" ht="15.75" customHeight="1" x14ac:dyDescent="0.25">
      <c r="A229" s="2">
        <v>228</v>
      </c>
      <c r="B229" s="2" t="s">
        <v>7</v>
      </c>
      <c r="C229" s="2" t="s">
        <v>6</v>
      </c>
      <c r="D229" s="2">
        <v>12</v>
      </c>
      <c r="E229" s="2">
        <v>10</v>
      </c>
      <c r="F229" s="2">
        <v>5</v>
      </c>
      <c r="G229" s="2" t="s">
        <v>23</v>
      </c>
      <c r="N229" s="2">
        <f>D229*E229*F229</f>
        <v>600</v>
      </c>
    </row>
    <row r="230" spans="1:14" ht="15.75" customHeight="1" x14ac:dyDescent="0.25">
      <c r="A230" s="2">
        <v>229</v>
      </c>
      <c r="B230" s="2" t="s">
        <v>7</v>
      </c>
      <c r="C230" s="2" t="s">
        <v>6</v>
      </c>
      <c r="D230" s="2">
        <v>9</v>
      </c>
      <c r="E230" s="2">
        <v>7</v>
      </c>
      <c r="F230" s="2">
        <v>5</v>
      </c>
      <c r="G230" s="2" t="s">
        <v>26</v>
      </c>
      <c r="H230" s="2" t="s">
        <v>23</v>
      </c>
      <c r="J230" s="2">
        <v>15</v>
      </c>
      <c r="N230" s="2">
        <f>(D230*E230*F230)*(J230/100)</f>
        <v>47.25</v>
      </c>
    </row>
    <row r="231" spans="1:14" ht="15.75" customHeight="1" x14ac:dyDescent="0.25">
      <c r="A231" s="2">
        <v>230</v>
      </c>
      <c r="B231" s="2" t="s">
        <v>7</v>
      </c>
      <c r="C231" s="2" t="s">
        <v>6</v>
      </c>
      <c r="D231" s="2">
        <v>12</v>
      </c>
      <c r="E231" s="2">
        <v>2</v>
      </c>
      <c r="F231" s="2">
        <v>5</v>
      </c>
      <c r="G231" s="2" t="s">
        <v>23</v>
      </c>
      <c r="H231" s="2" t="s">
        <v>24</v>
      </c>
      <c r="J231" s="2">
        <v>15</v>
      </c>
      <c r="N231" s="2">
        <f>(D231*E231*F231)*((100-5)/100)</f>
        <v>114</v>
      </c>
    </row>
    <row r="232" spans="1:14" ht="15.75" customHeight="1" x14ac:dyDescent="0.25">
      <c r="A232" s="2">
        <v>231</v>
      </c>
      <c r="B232" s="2" t="s">
        <v>7</v>
      </c>
      <c r="C232" s="2" t="s">
        <v>6</v>
      </c>
      <c r="D232" s="2">
        <v>12</v>
      </c>
      <c r="E232" s="2">
        <v>8</v>
      </c>
      <c r="F232" s="2">
        <v>5</v>
      </c>
      <c r="G232" s="2" t="s">
        <v>23</v>
      </c>
      <c r="H232" s="2" t="s">
        <v>25</v>
      </c>
      <c r="J232" s="2">
        <v>5</v>
      </c>
      <c r="K232" s="2">
        <v>4</v>
      </c>
      <c r="N232" s="2">
        <f>((F232*D232*E232)*((100-J232)/100)+(((F232*D232*E232)/K232)*(J232/100)))</f>
        <v>462</v>
      </c>
    </row>
    <row r="233" spans="1:14" ht="15.75" customHeight="1" x14ac:dyDescent="0.25">
      <c r="A233" s="2">
        <v>232</v>
      </c>
      <c r="B233" s="2" t="s">
        <v>5</v>
      </c>
      <c r="C233" s="2" t="s">
        <v>6</v>
      </c>
      <c r="D233" s="2">
        <v>12</v>
      </c>
      <c r="E233" s="2">
        <v>5.6</v>
      </c>
      <c r="F233" s="2">
        <v>5</v>
      </c>
      <c r="G233" s="2" t="s">
        <v>23</v>
      </c>
      <c r="H233" s="2" t="s">
        <v>26</v>
      </c>
      <c r="J233" s="2">
        <v>5</v>
      </c>
      <c r="N233" s="4">
        <f>(D233*E233*F233)*((100-J233)/100)</f>
        <v>319.19999999999993</v>
      </c>
    </row>
    <row r="234" spans="1:14" ht="15.75" customHeight="1" x14ac:dyDescent="0.25">
      <c r="A234" s="2">
        <v>233</v>
      </c>
      <c r="B234" s="2" t="s">
        <v>9</v>
      </c>
      <c r="C234" s="2" t="s">
        <v>6</v>
      </c>
      <c r="D234" s="2">
        <v>9</v>
      </c>
      <c r="E234" s="2">
        <v>3</v>
      </c>
      <c r="F234" s="2">
        <v>5</v>
      </c>
      <c r="G234" s="2" t="s">
        <v>24</v>
      </c>
      <c r="H234" s="2" t="s">
        <v>25</v>
      </c>
      <c r="J234" s="2">
        <v>35</v>
      </c>
      <c r="K234" s="2">
        <v>3</v>
      </c>
      <c r="N234" s="2">
        <f>((D234*E234*F234)*(J234/100))/K234</f>
        <v>15.75</v>
      </c>
    </row>
    <row r="235" spans="1:14" ht="15.75" customHeight="1" x14ac:dyDescent="0.25">
      <c r="A235" s="2">
        <v>234</v>
      </c>
      <c r="B235" s="2" t="s">
        <v>7</v>
      </c>
      <c r="C235" s="2" t="s">
        <v>6</v>
      </c>
      <c r="D235" s="2">
        <v>11</v>
      </c>
      <c r="E235" s="2">
        <v>4</v>
      </c>
      <c r="F235" s="2">
        <v>5</v>
      </c>
      <c r="G235" s="2" t="s">
        <v>23</v>
      </c>
      <c r="N235" s="2">
        <f>D235*E235*F235</f>
        <v>220</v>
      </c>
    </row>
    <row r="236" spans="1:14" ht="15.75" customHeight="1" x14ac:dyDescent="0.25">
      <c r="A236" s="2">
        <v>235</v>
      </c>
      <c r="B236" s="2" t="s">
        <v>7</v>
      </c>
      <c r="C236" s="2" t="s">
        <v>6</v>
      </c>
      <c r="D236" s="2">
        <v>12</v>
      </c>
      <c r="E236" s="2">
        <v>4.2</v>
      </c>
      <c r="F236" s="2">
        <v>5</v>
      </c>
      <c r="G236" s="2" t="s">
        <v>23</v>
      </c>
      <c r="H236" s="2" t="s">
        <v>25</v>
      </c>
      <c r="J236" s="2">
        <v>5</v>
      </c>
      <c r="K236" s="2">
        <v>2</v>
      </c>
      <c r="N236" s="2">
        <f>((F236*D236*E236)*((100-J236)/100)+(((F236*D236*E236)/K236)*(J236/100)))</f>
        <v>245.7</v>
      </c>
    </row>
    <row r="237" spans="1:14" ht="15.75" customHeight="1" x14ac:dyDescent="0.25">
      <c r="A237" s="2">
        <v>236</v>
      </c>
      <c r="B237" s="2" t="s">
        <v>9</v>
      </c>
      <c r="C237" s="2" t="s">
        <v>6</v>
      </c>
      <c r="D237" s="2">
        <v>9</v>
      </c>
      <c r="E237" s="2">
        <v>3.2</v>
      </c>
      <c r="F237" s="2">
        <v>5</v>
      </c>
      <c r="G237" s="2" t="s">
        <v>23</v>
      </c>
      <c r="H237" s="2" t="s">
        <v>29</v>
      </c>
      <c r="J237" s="2">
        <v>5</v>
      </c>
      <c r="N237" s="2">
        <f>(D237*E237*F237)*((100-J237)/100)</f>
        <v>136.79999999999998</v>
      </c>
    </row>
    <row r="238" spans="1:14" ht="15.75" customHeight="1" x14ac:dyDescent="0.25">
      <c r="A238" s="2">
        <v>237</v>
      </c>
      <c r="B238" s="2" t="s">
        <v>9</v>
      </c>
      <c r="C238" s="2" t="s">
        <v>8</v>
      </c>
      <c r="L238" s="2" t="s">
        <v>6</v>
      </c>
      <c r="N238" s="2">
        <v>0</v>
      </c>
    </row>
    <row r="239" spans="1:14" ht="15.75" customHeight="1" x14ac:dyDescent="0.25">
      <c r="A239" s="2">
        <v>238</v>
      </c>
      <c r="B239" s="2" t="s">
        <v>9</v>
      </c>
      <c r="C239" s="2" t="s">
        <v>8</v>
      </c>
      <c r="L239" s="2" t="s">
        <v>8</v>
      </c>
      <c r="M239" s="3">
        <v>100</v>
      </c>
      <c r="N239" s="2">
        <v>0</v>
      </c>
    </row>
    <row r="240" spans="1:14" ht="15.75" customHeight="1" x14ac:dyDescent="0.25">
      <c r="A240" s="2">
        <v>239</v>
      </c>
      <c r="B240" s="2" t="s">
        <v>7</v>
      </c>
      <c r="C240" s="2" t="s">
        <v>6</v>
      </c>
      <c r="D240" s="2">
        <v>12</v>
      </c>
      <c r="E240" s="2">
        <v>7</v>
      </c>
      <c r="F240" s="2">
        <v>5</v>
      </c>
      <c r="G240" s="2" t="s">
        <v>23</v>
      </c>
      <c r="N240" s="2">
        <f>D240*E240*F240</f>
        <v>420</v>
      </c>
    </row>
    <row r="241" spans="1:14" ht="15.75" customHeight="1" x14ac:dyDescent="0.25">
      <c r="A241" s="2">
        <v>240</v>
      </c>
      <c r="B241" s="2" t="s">
        <v>9</v>
      </c>
      <c r="C241" s="2" t="s">
        <v>8</v>
      </c>
      <c r="L241" s="2" t="s">
        <v>8</v>
      </c>
      <c r="M241" s="3">
        <v>20</v>
      </c>
      <c r="N241" s="2">
        <v>0</v>
      </c>
    </row>
    <row r="242" spans="1:14" ht="15.75" customHeight="1" x14ac:dyDescent="0.25">
      <c r="A242" s="2">
        <v>241</v>
      </c>
      <c r="B242" s="2" t="s">
        <v>7</v>
      </c>
      <c r="C242" s="2" t="s">
        <v>6</v>
      </c>
      <c r="D242" s="2">
        <v>11</v>
      </c>
      <c r="E242" s="2">
        <v>3</v>
      </c>
      <c r="F242" s="2">
        <v>4</v>
      </c>
      <c r="G242" s="2" t="s">
        <v>23</v>
      </c>
      <c r="H242" s="2" t="s">
        <v>26</v>
      </c>
      <c r="J242" s="2">
        <v>25</v>
      </c>
      <c r="N242" s="4">
        <f>(D242*E242*F242)*((100-J242)/100)</f>
        <v>99</v>
      </c>
    </row>
    <row r="243" spans="1:14" ht="15.75" customHeight="1" x14ac:dyDescent="0.25">
      <c r="A243" s="2">
        <v>242</v>
      </c>
      <c r="B243" s="2" t="s">
        <v>9</v>
      </c>
      <c r="C243" s="2" t="s">
        <v>8</v>
      </c>
      <c r="L243" s="2" t="s">
        <v>8</v>
      </c>
      <c r="M243" s="3">
        <v>30</v>
      </c>
      <c r="N243" s="2">
        <v>0</v>
      </c>
    </row>
    <row r="244" spans="1:14" ht="15.75" customHeight="1" x14ac:dyDescent="0.25">
      <c r="A244" s="2">
        <v>243</v>
      </c>
      <c r="B244" s="2" t="s">
        <v>7</v>
      </c>
      <c r="C244" s="2" t="s">
        <v>6</v>
      </c>
      <c r="D244" s="2">
        <v>12</v>
      </c>
      <c r="E244" s="2">
        <v>40</v>
      </c>
      <c r="F244" s="2">
        <v>5</v>
      </c>
      <c r="G244" s="2" t="s">
        <v>23</v>
      </c>
      <c r="H244" s="2" t="s">
        <v>23</v>
      </c>
      <c r="J244" s="2">
        <v>5</v>
      </c>
      <c r="N244" s="2">
        <f>D244*E244*F244</f>
        <v>2400</v>
      </c>
    </row>
    <row r="245" spans="1:14" ht="15.75" customHeight="1" x14ac:dyDescent="0.25">
      <c r="A245" s="2">
        <v>244</v>
      </c>
      <c r="B245" s="2" t="s">
        <v>9</v>
      </c>
      <c r="C245" s="2" t="s">
        <v>8</v>
      </c>
      <c r="L245" s="2" t="s">
        <v>8</v>
      </c>
      <c r="M245" s="3">
        <v>220</v>
      </c>
      <c r="N245" s="2">
        <v>0</v>
      </c>
    </row>
    <row r="246" spans="1:14" ht="15.75" customHeight="1" x14ac:dyDescent="0.25">
      <c r="A246" s="2">
        <v>245</v>
      </c>
      <c r="B246" s="2" t="s">
        <v>9</v>
      </c>
      <c r="C246" s="2" t="s">
        <v>8</v>
      </c>
      <c r="L246" s="2" t="s">
        <v>6</v>
      </c>
      <c r="N246" s="2">
        <v>0</v>
      </c>
    </row>
    <row r="247" spans="1:14" ht="15.75" customHeight="1" x14ac:dyDescent="0.25">
      <c r="A247" s="2">
        <v>246</v>
      </c>
      <c r="B247" s="2" t="s">
        <v>9</v>
      </c>
      <c r="C247" s="2" t="s">
        <v>8</v>
      </c>
      <c r="L247" s="2" t="s">
        <v>8</v>
      </c>
      <c r="M247" s="11">
        <v>2000</v>
      </c>
      <c r="N247" s="2">
        <v>0</v>
      </c>
    </row>
    <row r="248" spans="1:14" ht="15.75" customHeight="1" x14ac:dyDescent="0.25">
      <c r="A248" s="2">
        <v>247</v>
      </c>
      <c r="B248" s="2" t="s">
        <v>9</v>
      </c>
      <c r="C248" s="2" t="s">
        <v>8</v>
      </c>
      <c r="L248" s="2" t="s">
        <v>6</v>
      </c>
      <c r="N248" s="2">
        <v>0</v>
      </c>
    </row>
    <row r="249" spans="1:14" ht="15.75" customHeight="1" x14ac:dyDescent="0.25">
      <c r="A249" s="2">
        <v>248</v>
      </c>
      <c r="B249" s="2" t="s">
        <v>9</v>
      </c>
      <c r="C249" s="2" t="s">
        <v>8</v>
      </c>
      <c r="L249" s="2" t="s">
        <v>6</v>
      </c>
      <c r="N249" s="2">
        <v>0</v>
      </c>
    </row>
    <row r="250" spans="1:14" ht="15.75" customHeight="1" x14ac:dyDescent="0.25">
      <c r="A250" s="2">
        <v>249</v>
      </c>
      <c r="B250" s="2" t="s">
        <v>7</v>
      </c>
      <c r="C250" s="2" t="s">
        <v>6</v>
      </c>
      <c r="D250" s="2">
        <v>12</v>
      </c>
      <c r="E250" s="2">
        <v>9</v>
      </c>
      <c r="F250" s="2">
        <v>5</v>
      </c>
      <c r="G250" s="2" t="s">
        <v>23</v>
      </c>
      <c r="N250" s="2">
        <f t="shared" ref="N250:N251" si="20">D250*E250*F250</f>
        <v>540</v>
      </c>
    </row>
    <row r="251" spans="1:14" ht="15.75" customHeight="1" x14ac:dyDescent="0.25">
      <c r="A251" s="2">
        <v>250</v>
      </c>
      <c r="B251" s="2" t="s">
        <v>9</v>
      </c>
      <c r="C251" s="2" t="s">
        <v>6</v>
      </c>
      <c r="D251" s="2">
        <v>9</v>
      </c>
      <c r="E251" s="2">
        <v>9.6</v>
      </c>
      <c r="F251" s="2">
        <v>5</v>
      </c>
      <c r="G251" s="2" t="s">
        <v>23</v>
      </c>
      <c r="N251" s="2">
        <f t="shared" si="20"/>
        <v>431.99999999999994</v>
      </c>
    </row>
    <row r="252" spans="1:14" ht="15.75" customHeight="1" x14ac:dyDescent="0.25">
      <c r="A252" s="2">
        <v>251</v>
      </c>
      <c r="B252" s="2" t="s">
        <v>5</v>
      </c>
      <c r="C252" s="2" t="s">
        <v>6</v>
      </c>
      <c r="D252" s="2">
        <v>9</v>
      </c>
      <c r="E252" s="2">
        <v>8</v>
      </c>
      <c r="F252" s="2">
        <v>5</v>
      </c>
      <c r="G252" s="2" t="s">
        <v>25</v>
      </c>
      <c r="H252" s="2" t="s">
        <v>23</v>
      </c>
      <c r="J252" s="2">
        <v>15</v>
      </c>
      <c r="K252" s="2">
        <v>2</v>
      </c>
      <c r="N252" s="2">
        <f>((D252*E252*F252)*((100-J252)/100)/K252)+((D252*E252*F252)*(J252/100))</f>
        <v>207</v>
      </c>
    </row>
    <row r="253" spans="1:14" ht="15.75" customHeight="1" x14ac:dyDescent="0.25">
      <c r="A253" s="2">
        <v>252</v>
      </c>
      <c r="B253" s="2" t="s">
        <v>9</v>
      </c>
      <c r="C253" s="2" t="s">
        <v>8</v>
      </c>
      <c r="L253" s="2" t="s">
        <v>8</v>
      </c>
      <c r="M253" s="3">
        <v>45</v>
      </c>
      <c r="N253" s="2">
        <v>0</v>
      </c>
    </row>
    <row r="254" spans="1:14" ht="15.75" customHeight="1" x14ac:dyDescent="0.25">
      <c r="A254" s="2">
        <v>253</v>
      </c>
      <c r="B254" s="2" t="s">
        <v>9</v>
      </c>
      <c r="C254" s="2" t="s">
        <v>6</v>
      </c>
      <c r="D254" s="2">
        <v>9</v>
      </c>
      <c r="E254" s="2">
        <v>30</v>
      </c>
      <c r="F254" s="2">
        <v>4</v>
      </c>
      <c r="G254" s="2" t="s">
        <v>23</v>
      </c>
      <c r="H254" s="2" t="s">
        <v>25</v>
      </c>
      <c r="J254" s="2">
        <v>15</v>
      </c>
      <c r="K254" s="2">
        <v>2</v>
      </c>
      <c r="N254" s="2">
        <f>((F254*D254*E254)*((100-J254)/100)+(((F254*D254*E254)/K254)*(J254/100)))</f>
        <v>999</v>
      </c>
    </row>
    <row r="255" spans="1:14" ht="15.75" customHeight="1" x14ac:dyDescent="0.25">
      <c r="A255" s="2">
        <v>254</v>
      </c>
      <c r="B255" s="2" t="s">
        <v>5</v>
      </c>
      <c r="C255" s="2" t="s">
        <v>6</v>
      </c>
      <c r="D255" s="2">
        <v>12</v>
      </c>
      <c r="E255" s="2">
        <v>1</v>
      </c>
      <c r="F255" s="2">
        <v>5</v>
      </c>
      <c r="G255" s="2" t="s">
        <v>23</v>
      </c>
      <c r="H255" s="2" t="s">
        <v>26</v>
      </c>
      <c r="J255" s="2">
        <v>15</v>
      </c>
      <c r="N255" s="4">
        <f>(D255*E255*F255)*((100-J255)/100)</f>
        <v>51</v>
      </c>
    </row>
    <row r="256" spans="1:14" ht="15.75" customHeight="1" x14ac:dyDescent="0.25">
      <c r="A256" s="2">
        <v>255</v>
      </c>
      <c r="B256" s="2" t="s">
        <v>7</v>
      </c>
      <c r="C256" s="2" t="s">
        <v>6</v>
      </c>
      <c r="D256" s="2">
        <v>9</v>
      </c>
      <c r="E256" s="2">
        <v>5</v>
      </c>
      <c r="F256" s="2">
        <v>5</v>
      </c>
      <c r="G256" s="2" t="s">
        <v>25</v>
      </c>
      <c r="H256" s="2" t="s">
        <v>23</v>
      </c>
      <c r="J256" s="2">
        <v>45</v>
      </c>
      <c r="K256" s="2">
        <v>2</v>
      </c>
      <c r="N256" s="2">
        <f>((D256*E256*F256)*((100-J256)/100)/K256)+((D256*E256*F256)*(J256/100))</f>
        <v>163.125</v>
      </c>
    </row>
    <row r="257" spans="1:14" ht="15.75" customHeight="1" x14ac:dyDescent="0.25">
      <c r="A257" s="2">
        <v>256</v>
      </c>
      <c r="B257" s="2" t="s">
        <v>7</v>
      </c>
      <c r="C257" s="2" t="s">
        <v>6</v>
      </c>
      <c r="D257" s="2">
        <v>12</v>
      </c>
      <c r="E257" s="2">
        <v>12</v>
      </c>
      <c r="F257" s="2">
        <v>5</v>
      </c>
      <c r="G257" s="2" t="s">
        <v>23</v>
      </c>
      <c r="H257" s="2" t="s">
        <v>26</v>
      </c>
      <c r="J257" s="2">
        <v>5</v>
      </c>
      <c r="N257" s="4">
        <f>(D257*E257*F257)*((100-J257)/100)</f>
        <v>684</v>
      </c>
    </row>
    <row r="258" spans="1:14" ht="15.75" customHeight="1" x14ac:dyDescent="0.25">
      <c r="A258" s="2">
        <v>257</v>
      </c>
      <c r="B258" s="2" t="s">
        <v>7</v>
      </c>
      <c r="C258" s="2" t="s">
        <v>6</v>
      </c>
      <c r="D258" s="2">
        <v>11</v>
      </c>
      <c r="E258" s="2">
        <v>6</v>
      </c>
      <c r="F258" s="2">
        <v>5</v>
      </c>
      <c r="G258" s="2" t="s">
        <v>23</v>
      </c>
      <c r="N258" s="2">
        <f t="shared" ref="N258:N259" si="21">D258*E258*F258</f>
        <v>330</v>
      </c>
    </row>
    <row r="259" spans="1:14" ht="15.75" customHeight="1" x14ac:dyDescent="0.25">
      <c r="A259" s="2">
        <v>258</v>
      </c>
      <c r="B259" s="2" t="s">
        <v>9</v>
      </c>
      <c r="C259" s="2" t="s">
        <v>6</v>
      </c>
      <c r="D259" s="2">
        <v>9</v>
      </c>
      <c r="E259" s="2">
        <v>5</v>
      </c>
      <c r="F259" s="2">
        <v>5</v>
      </c>
      <c r="G259" s="2" t="s">
        <v>23</v>
      </c>
      <c r="N259" s="2">
        <f t="shared" si="21"/>
        <v>225</v>
      </c>
    </row>
    <row r="260" spans="1:14" ht="15.75" customHeight="1" x14ac:dyDescent="0.25">
      <c r="A260" s="2">
        <v>259</v>
      </c>
      <c r="B260" s="2" t="s">
        <v>9</v>
      </c>
      <c r="C260" s="2" t="s">
        <v>6</v>
      </c>
      <c r="D260" s="2">
        <v>8</v>
      </c>
      <c r="E260" s="2">
        <v>1</v>
      </c>
      <c r="F260" s="2">
        <v>7</v>
      </c>
      <c r="G260" s="2" t="s">
        <v>26</v>
      </c>
      <c r="H260" s="2" t="s">
        <v>25</v>
      </c>
      <c r="J260" s="2">
        <v>35</v>
      </c>
      <c r="K260" s="2">
        <v>2</v>
      </c>
      <c r="N260" s="2">
        <f>((D260*E260*F260)*(J260/100))/K260</f>
        <v>9.7999999999999989</v>
      </c>
    </row>
    <row r="261" spans="1:14" ht="15.75" customHeight="1" x14ac:dyDescent="0.25">
      <c r="A261" s="2">
        <v>260</v>
      </c>
      <c r="B261" s="2" t="s">
        <v>9</v>
      </c>
      <c r="C261" s="2" t="s">
        <v>6</v>
      </c>
      <c r="D261" s="2">
        <v>9</v>
      </c>
      <c r="E261" s="2">
        <v>0.6</v>
      </c>
      <c r="F261" s="2">
        <v>7</v>
      </c>
      <c r="G261" s="2" t="s">
        <v>24</v>
      </c>
      <c r="H261" s="2" t="s">
        <v>23</v>
      </c>
      <c r="J261" s="2">
        <v>25</v>
      </c>
      <c r="N261" s="2">
        <f>(D261*E261*F261)*(J261/100)</f>
        <v>9.4499999999999993</v>
      </c>
    </row>
    <row r="262" spans="1:14" ht="15.75" customHeight="1" x14ac:dyDescent="0.25">
      <c r="A262" s="2">
        <v>261</v>
      </c>
      <c r="B262" s="2" t="s">
        <v>9</v>
      </c>
      <c r="C262" s="2" t="s">
        <v>8</v>
      </c>
      <c r="L262" s="2" t="s">
        <v>8</v>
      </c>
      <c r="M262" s="3" t="s">
        <v>44</v>
      </c>
      <c r="N262" s="2">
        <v>0</v>
      </c>
    </row>
    <row r="263" spans="1:14" ht="15.75" customHeight="1" x14ac:dyDescent="0.25">
      <c r="A263" s="2">
        <v>262</v>
      </c>
      <c r="B263" s="2" t="s">
        <v>5</v>
      </c>
      <c r="C263" s="2" t="s">
        <v>6</v>
      </c>
      <c r="D263" s="2">
        <v>11</v>
      </c>
      <c r="E263" s="2">
        <v>29</v>
      </c>
      <c r="F263" s="2">
        <v>5</v>
      </c>
      <c r="G263" s="2" t="s">
        <v>23</v>
      </c>
      <c r="H263" s="2" t="s">
        <v>25</v>
      </c>
      <c r="J263" s="2">
        <v>15</v>
      </c>
      <c r="K263" s="2">
        <v>2</v>
      </c>
      <c r="N263" s="2">
        <f>((F263*D263*E263)*((100-J263)/100)+(((F263*D263*E263)/K263)*(J263/100)))</f>
        <v>1475.375</v>
      </c>
    </row>
    <row r="264" spans="1:14" ht="15.75" customHeight="1" x14ac:dyDescent="0.25">
      <c r="A264" s="2">
        <v>263</v>
      </c>
      <c r="B264" s="2" t="s">
        <v>7</v>
      </c>
      <c r="C264" s="2" t="s">
        <v>8</v>
      </c>
      <c r="L264" s="2" t="s">
        <v>6</v>
      </c>
      <c r="N264" s="2">
        <v>0</v>
      </c>
    </row>
    <row r="265" spans="1:14" ht="15.75" customHeight="1" x14ac:dyDescent="0.25">
      <c r="A265" s="2">
        <v>264</v>
      </c>
      <c r="B265" s="2" t="s">
        <v>7</v>
      </c>
      <c r="C265" s="2" t="s">
        <v>6</v>
      </c>
      <c r="D265" s="2">
        <v>12</v>
      </c>
      <c r="E265" s="2">
        <v>25</v>
      </c>
      <c r="F265" s="2">
        <v>5</v>
      </c>
      <c r="G265" s="2" t="s">
        <v>23</v>
      </c>
      <c r="H265" s="2" t="s">
        <v>23</v>
      </c>
      <c r="J265" s="2">
        <v>5</v>
      </c>
      <c r="N265" s="2">
        <f t="shared" ref="N265:N266" si="22">D265*E265*F265</f>
        <v>1500</v>
      </c>
    </row>
    <row r="266" spans="1:14" ht="15.75" customHeight="1" x14ac:dyDescent="0.25">
      <c r="A266" s="2">
        <v>265</v>
      </c>
      <c r="B266" s="2" t="s">
        <v>5</v>
      </c>
      <c r="C266" s="2" t="s">
        <v>6</v>
      </c>
      <c r="D266" s="2">
        <v>12</v>
      </c>
      <c r="E266" s="2">
        <v>15</v>
      </c>
      <c r="F266" s="2">
        <v>5</v>
      </c>
      <c r="G266" s="2" t="s">
        <v>23</v>
      </c>
      <c r="N266" s="2">
        <f t="shared" si="22"/>
        <v>900</v>
      </c>
    </row>
    <row r="267" spans="1:14" ht="15.75" customHeight="1" x14ac:dyDescent="0.25">
      <c r="A267" s="2">
        <v>266</v>
      </c>
      <c r="B267" s="2" t="s">
        <v>7</v>
      </c>
      <c r="C267" s="2" t="s">
        <v>6</v>
      </c>
      <c r="D267" s="2">
        <v>12</v>
      </c>
      <c r="E267" s="2">
        <v>10</v>
      </c>
      <c r="F267" s="2">
        <v>5</v>
      </c>
      <c r="G267" s="2" t="s">
        <v>23</v>
      </c>
      <c r="H267" s="2" t="s">
        <v>25</v>
      </c>
      <c r="J267" s="2">
        <v>5</v>
      </c>
      <c r="K267" s="2">
        <v>2</v>
      </c>
      <c r="N267" s="2">
        <f>((F267*D267*E267)*((100-J267)/100)+(((F267*D267*E267)/K267)*(J267/100)))</f>
        <v>585</v>
      </c>
    </row>
    <row r="268" spans="1:14" ht="15.75" customHeight="1" x14ac:dyDescent="0.25">
      <c r="A268" s="2">
        <v>267</v>
      </c>
      <c r="B268" s="2" t="s">
        <v>5</v>
      </c>
      <c r="C268" s="2" t="s">
        <v>6</v>
      </c>
      <c r="D268" s="2">
        <v>12</v>
      </c>
      <c r="E268" s="2">
        <v>1</v>
      </c>
      <c r="F268" s="2">
        <v>5</v>
      </c>
      <c r="G268" s="2" t="s">
        <v>24</v>
      </c>
      <c r="H268" s="2" t="s">
        <v>26</v>
      </c>
      <c r="J268" s="2">
        <v>25</v>
      </c>
      <c r="N268" s="2">
        <v>0</v>
      </c>
    </row>
    <row r="269" spans="1:14" ht="15.75" customHeight="1" x14ac:dyDescent="0.25">
      <c r="A269" s="2">
        <v>268</v>
      </c>
      <c r="B269" s="2" t="s">
        <v>7</v>
      </c>
      <c r="C269" s="2" t="s">
        <v>6</v>
      </c>
      <c r="D269" s="2">
        <v>12</v>
      </c>
      <c r="E269" s="2">
        <v>18</v>
      </c>
      <c r="F269" s="2">
        <v>5</v>
      </c>
      <c r="G269" s="2" t="s">
        <v>23</v>
      </c>
      <c r="H269" s="2" t="s">
        <v>25</v>
      </c>
      <c r="J269" s="2">
        <v>5</v>
      </c>
      <c r="K269" s="2">
        <v>2</v>
      </c>
      <c r="N269" s="2">
        <f>((F269*D269*E269)*((100-J269)/100)+(((F269*D269*E269)/K269)*(J269/100)))</f>
        <v>1053</v>
      </c>
    </row>
    <row r="270" spans="1:14" ht="15.75" customHeight="1" x14ac:dyDescent="0.25">
      <c r="A270" s="2">
        <v>269</v>
      </c>
      <c r="B270" s="2" t="s">
        <v>7</v>
      </c>
      <c r="C270" s="2" t="s">
        <v>6</v>
      </c>
      <c r="D270" s="2">
        <v>12</v>
      </c>
      <c r="E270" s="2">
        <v>22</v>
      </c>
      <c r="F270" s="2">
        <v>5</v>
      </c>
      <c r="G270" s="2" t="s">
        <v>23</v>
      </c>
      <c r="N270" s="2">
        <f>D270*E270*F270</f>
        <v>1320</v>
      </c>
    </row>
    <row r="271" spans="1:14" ht="15.75" customHeight="1" x14ac:dyDescent="0.25">
      <c r="A271" s="2">
        <v>270</v>
      </c>
      <c r="B271" s="2" t="s">
        <v>9</v>
      </c>
      <c r="C271" s="2" t="s">
        <v>8</v>
      </c>
      <c r="L271" s="2" t="s">
        <v>8</v>
      </c>
      <c r="M271" s="3">
        <v>100</v>
      </c>
      <c r="N271" s="2">
        <v>0</v>
      </c>
    </row>
    <row r="272" spans="1:14" ht="15.75" customHeight="1" x14ac:dyDescent="0.25">
      <c r="A272" s="2">
        <v>271</v>
      </c>
      <c r="B272" s="2" t="s">
        <v>9</v>
      </c>
      <c r="C272" s="2" t="s">
        <v>8</v>
      </c>
      <c r="L272" s="2" t="s">
        <v>8</v>
      </c>
      <c r="M272" s="3" t="s">
        <v>45</v>
      </c>
      <c r="N272" s="2">
        <v>0</v>
      </c>
    </row>
    <row r="273" spans="1:14" ht="15.75" customHeight="1" x14ac:dyDescent="0.25">
      <c r="A273" s="2">
        <v>272</v>
      </c>
      <c r="B273" s="2" t="s">
        <v>9</v>
      </c>
      <c r="C273" s="2" t="s">
        <v>6</v>
      </c>
      <c r="D273" s="2">
        <v>8</v>
      </c>
      <c r="E273" s="2">
        <v>5</v>
      </c>
      <c r="F273" s="2">
        <v>5</v>
      </c>
      <c r="G273" s="2" t="s">
        <v>23</v>
      </c>
      <c r="H273" s="2" t="s">
        <v>25</v>
      </c>
      <c r="J273" s="2">
        <v>15</v>
      </c>
      <c r="K273" s="2">
        <v>3</v>
      </c>
      <c r="N273" s="2">
        <f>((F273*D273*E273)*((100-J273)/100)+(((F273*D273*E273)/K273)*(J273/100)))</f>
        <v>180</v>
      </c>
    </row>
    <row r="274" spans="1:14" ht="15.75" customHeight="1" x14ac:dyDescent="0.25">
      <c r="A274" s="2">
        <v>273</v>
      </c>
      <c r="B274" s="2" t="s">
        <v>9</v>
      </c>
      <c r="C274" s="2" t="s">
        <v>6</v>
      </c>
      <c r="D274" s="2">
        <v>9</v>
      </c>
      <c r="E274" s="2">
        <v>1</v>
      </c>
      <c r="F274" s="2">
        <v>5</v>
      </c>
      <c r="G274" s="2" t="s">
        <v>26</v>
      </c>
      <c r="H274" s="2" t="s">
        <v>23</v>
      </c>
      <c r="J274" s="2">
        <v>45</v>
      </c>
      <c r="N274" s="2">
        <f>(D274*E274*F274)*(J274/100)</f>
        <v>20.25</v>
      </c>
    </row>
    <row r="275" spans="1:14" ht="15.75" customHeight="1" x14ac:dyDescent="0.25">
      <c r="A275" s="2">
        <v>274</v>
      </c>
      <c r="B275" s="2" t="s">
        <v>9</v>
      </c>
      <c r="C275" s="2" t="s">
        <v>6</v>
      </c>
      <c r="D275" s="2">
        <v>9</v>
      </c>
      <c r="E275" s="2">
        <v>0.25</v>
      </c>
      <c r="F275" s="2">
        <v>6</v>
      </c>
      <c r="G275" s="2" t="s">
        <v>26</v>
      </c>
      <c r="H275" s="2" t="s">
        <v>24</v>
      </c>
      <c r="J275" s="2">
        <v>25</v>
      </c>
      <c r="N275" s="2">
        <v>0</v>
      </c>
    </row>
    <row r="276" spans="1:14" ht="15.75" customHeight="1" x14ac:dyDescent="0.25">
      <c r="A276" s="2">
        <v>275</v>
      </c>
      <c r="B276" s="2" t="s">
        <v>7</v>
      </c>
      <c r="C276" s="2" t="s">
        <v>6</v>
      </c>
      <c r="D276" s="2">
        <v>10</v>
      </c>
      <c r="E276" s="2">
        <v>9.5</v>
      </c>
      <c r="F276" s="2">
        <v>5</v>
      </c>
      <c r="G276" s="2" t="s">
        <v>23</v>
      </c>
      <c r="N276" s="2">
        <f t="shared" ref="N276:N279" si="23">D276*E276*F276</f>
        <v>475</v>
      </c>
    </row>
    <row r="277" spans="1:14" ht="15.75" customHeight="1" x14ac:dyDescent="0.25">
      <c r="A277" s="2">
        <v>276</v>
      </c>
      <c r="B277" s="2" t="s">
        <v>5</v>
      </c>
      <c r="C277" s="2" t="s">
        <v>6</v>
      </c>
      <c r="D277" s="2">
        <v>12</v>
      </c>
      <c r="E277" s="2">
        <v>6</v>
      </c>
      <c r="F277" s="2">
        <v>5</v>
      </c>
      <c r="G277" s="2" t="s">
        <v>23</v>
      </c>
      <c r="N277" s="2">
        <f t="shared" si="23"/>
        <v>360</v>
      </c>
    </row>
    <row r="278" spans="1:14" ht="15.75" customHeight="1" x14ac:dyDescent="0.25">
      <c r="A278" s="2">
        <v>277</v>
      </c>
      <c r="B278" s="2" t="s">
        <v>7</v>
      </c>
      <c r="C278" s="2" t="s">
        <v>6</v>
      </c>
      <c r="D278" s="2">
        <v>12</v>
      </c>
      <c r="E278" s="2">
        <v>14</v>
      </c>
      <c r="F278" s="2">
        <v>5</v>
      </c>
      <c r="G278" s="2" t="s">
        <v>23</v>
      </c>
      <c r="H278" s="2" t="s">
        <v>23</v>
      </c>
      <c r="J278" s="2">
        <v>45</v>
      </c>
      <c r="N278" s="2">
        <f t="shared" si="23"/>
        <v>840</v>
      </c>
    </row>
    <row r="279" spans="1:14" ht="15.75" customHeight="1" x14ac:dyDescent="0.25">
      <c r="A279" s="2">
        <v>278</v>
      </c>
      <c r="B279" s="2" t="s">
        <v>7</v>
      </c>
      <c r="C279" s="2" t="s">
        <v>6</v>
      </c>
      <c r="D279" s="2">
        <v>12</v>
      </c>
      <c r="E279" s="2">
        <v>8</v>
      </c>
      <c r="F279" s="2">
        <v>5</v>
      </c>
      <c r="G279" s="2" t="s">
        <v>23</v>
      </c>
      <c r="N279" s="2">
        <f t="shared" si="23"/>
        <v>480</v>
      </c>
    </row>
    <row r="280" spans="1:14" ht="15.75" customHeight="1" x14ac:dyDescent="0.25">
      <c r="A280" s="2">
        <v>279</v>
      </c>
      <c r="B280" s="2" t="s">
        <v>7</v>
      </c>
      <c r="C280" s="2" t="s">
        <v>6</v>
      </c>
      <c r="D280" s="2">
        <v>10</v>
      </c>
      <c r="E280" s="2">
        <v>5</v>
      </c>
      <c r="F280" s="2">
        <v>5</v>
      </c>
      <c r="G280" s="2" t="s">
        <v>23</v>
      </c>
      <c r="H280" s="2" t="s">
        <v>25</v>
      </c>
      <c r="J280" s="2">
        <v>5</v>
      </c>
      <c r="K280" s="2">
        <v>2</v>
      </c>
      <c r="N280" s="2">
        <f>((F280*D280*E280)*((100-J280)/100)+(((F280*D280*E280)/K280)*(J280/100)))</f>
        <v>243.75</v>
      </c>
    </row>
    <row r="281" spans="1:14" ht="15.75" customHeight="1" x14ac:dyDescent="0.25">
      <c r="A281" s="2">
        <v>280</v>
      </c>
      <c r="B281" s="2" t="s">
        <v>7</v>
      </c>
      <c r="C281" s="2" t="s">
        <v>6</v>
      </c>
      <c r="D281" s="2">
        <v>8</v>
      </c>
      <c r="E281" s="2">
        <v>15</v>
      </c>
      <c r="F281" s="2">
        <v>5</v>
      </c>
      <c r="G281" s="2" t="s">
        <v>23</v>
      </c>
      <c r="N281" s="2">
        <f>D281*E281*F281</f>
        <v>600</v>
      </c>
    </row>
    <row r="282" spans="1:14" ht="15.75" customHeight="1" x14ac:dyDescent="0.25">
      <c r="A282" s="2">
        <v>281</v>
      </c>
      <c r="B282" s="2" t="s">
        <v>5</v>
      </c>
      <c r="C282" s="2" t="s">
        <v>6</v>
      </c>
      <c r="D282" s="2">
        <v>11</v>
      </c>
      <c r="E282" s="2">
        <v>12.5</v>
      </c>
      <c r="F282" s="2">
        <v>5</v>
      </c>
      <c r="G282" s="2" t="s">
        <v>25</v>
      </c>
      <c r="H282" s="2" t="s">
        <v>23</v>
      </c>
      <c r="J282" s="2">
        <v>5</v>
      </c>
      <c r="K282" s="2">
        <v>2</v>
      </c>
      <c r="N282" s="2">
        <f>((D282*E282*F282)*((100-J282)/100)/K282)+((D282*E282*F282)*(J282/100))</f>
        <v>360.9375</v>
      </c>
    </row>
    <row r="283" spans="1:14" ht="15.75" customHeight="1" x14ac:dyDescent="0.25">
      <c r="A283" s="2">
        <v>282</v>
      </c>
      <c r="B283" s="2" t="s">
        <v>9</v>
      </c>
      <c r="C283" s="2" t="s">
        <v>6</v>
      </c>
      <c r="D283" s="2">
        <v>12</v>
      </c>
      <c r="E283" s="2">
        <v>0.4</v>
      </c>
      <c r="F283" s="2">
        <v>7</v>
      </c>
      <c r="G283" s="2" t="s">
        <v>24</v>
      </c>
      <c r="H283" s="2" t="s">
        <v>26</v>
      </c>
      <c r="J283" s="2">
        <v>15</v>
      </c>
      <c r="N283" s="2">
        <v>0</v>
      </c>
    </row>
    <row r="284" spans="1:14" ht="15.75" customHeight="1" x14ac:dyDescent="0.25">
      <c r="A284" s="2">
        <v>283</v>
      </c>
      <c r="B284" s="2" t="s">
        <v>7</v>
      </c>
      <c r="C284" s="2" t="s">
        <v>6</v>
      </c>
      <c r="D284" s="2">
        <v>12</v>
      </c>
      <c r="E284" s="2">
        <v>7</v>
      </c>
      <c r="F284" s="2">
        <v>5</v>
      </c>
      <c r="G284" s="2" t="s">
        <v>26</v>
      </c>
      <c r="H284" s="2" t="s">
        <v>23</v>
      </c>
      <c r="J284" s="2">
        <v>35</v>
      </c>
      <c r="N284" s="2">
        <f>(D284*E284*F284)*(J284/100)</f>
        <v>147</v>
      </c>
    </row>
    <row r="285" spans="1:14" ht="15.75" customHeight="1" x14ac:dyDescent="0.25">
      <c r="A285" s="2">
        <v>284</v>
      </c>
      <c r="B285" s="2" t="s">
        <v>9</v>
      </c>
      <c r="C285" s="2" t="s">
        <v>8</v>
      </c>
      <c r="L285" s="2" t="s">
        <v>8</v>
      </c>
      <c r="M285" s="3" t="s">
        <v>46</v>
      </c>
      <c r="N285" s="2">
        <v>0</v>
      </c>
    </row>
    <row r="286" spans="1:14" ht="15.75" customHeight="1" x14ac:dyDescent="0.25">
      <c r="A286" s="2">
        <v>285</v>
      </c>
      <c r="B286" s="2" t="s">
        <v>5</v>
      </c>
      <c r="C286" s="2" t="s">
        <v>6</v>
      </c>
      <c r="D286" s="2">
        <v>10</v>
      </c>
      <c r="E286" s="2">
        <v>3.5</v>
      </c>
      <c r="F286" s="2">
        <v>6</v>
      </c>
      <c r="G286" s="2" t="s">
        <v>23</v>
      </c>
      <c r="H286" s="2" t="s">
        <v>26</v>
      </c>
      <c r="J286" s="2">
        <v>35</v>
      </c>
      <c r="N286" s="4">
        <f>(D286*E286*F286)*((100-J286)/100)</f>
        <v>136.5</v>
      </c>
    </row>
    <row r="287" spans="1:14" ht="15.75" customHeight="1" x14ac:dyDescent="0.25">
      <c r="A287" s="2">
        <v>286</v>
      </c>
      <c r="B287" s="2" t="s">
        <v>9</v>
      </c>
      <c r="C287" s="2" t="s">
        <v>8</v>
      </c>
      <c r="L287" s="2" t="s">
        <v>8</v>
      </c>
      <c r="M287" s="3">
        <v>300</v>
      </c>
      <c r="N287" s="2">
        <v>0</v>
      </c>
    </row>
    <row r="288" spans="1:14" ht="15.75" customHeight="1" x14ac:dyDescent="0.25">
      <c r="A288" s="2">
        <v>287</v>
      </c>
      <c r="B288" s="2" t="s">
        <v>9</v>
      </c>
      <c r="C288" s="2" t="s">
        <v>8</v>
      </c>
      <c r="L288" s="2" t="s">
        <v>8</v>
      </c>
      <c r="M288" s="3">
        <v>200</v>
      </c>
      <c r="N288" s="2">
        <v>0</v>
      </c>
    </row>
    <row r="289" spans="1:14" ht="15.75" customHeight="1" x14ac:dyDescent="0.25">
      <c r="A289" s="2">
        <v>288</v>
      </c>
      <c r="B289" s="2" t="s">
        <v>7</v>
      </c>
      <c r="C289" s="2" t="s">
        <v>6</v>
      </c>
      <c r="D289" s="2">
        <v>12</v>
      </c>
      <c r="E289" s="2">
        <v>20</v>
      </c>
      <c r="F289" s="2">
        <v>5</v>
      </c>
      <c r="G289" s="2" t="s">
        <v>23</v>
      </c>
      <c r="N289" s="2">
        <f t="shared" ref="N289:N290" si="24">D289*E289*F289</f>
        <v>1200</v>
      </c>
    </row>
    <row r="290" spans="1:14" ht="15.75" customHeight="1" x14ac:dyDescent="0.25">
      <c r="A290" s="2">
        <v>289</v>
      </c>
      <c r="B290" s="2" t="s">
        <v>9</v>
      </c>
      <c r="C290" s="2" t="s">
        <v>6</v>
      </c>
      <c r="D290" s="2">
        <v>9</v>
      </c>
      <c r="E290" s="2">
        <v>14.5</v>
      </c>
      <c r="F290" s="2">
        <v>2</v>
      </c>
      <c r="G290" s="2" t="s">
        <v>23</v>
      </c>
      <c r="N290" s="2">
        <f t="shared" si="24"/>
        <v>261</v>
      </c>
    </row>
    <row r="291" spans="1:14" ht="15.75" customHeight="1" x14ac:dyDescent="0.25">
      <c r="A291" s="2">
        <v>290</v>
      </c>
      <c r="B291" s="2" t="s">
        <v>9</v>
      </c>
      <c r="C291" s="2" t="s">
        <v>8</v>
      </c>
      <c r="L291" s="2" t="s">
        <v>8</v>
      </c>
      <c r="M291" s="3" t="s">
        <v>47</v>
      </c>
      <c r="N291" s="2">
        <v>0</v>
      </c>
    </row>
    <row r="292" spans="1:14" ht="15.75" customHeight="1" x14ac:dyDescent="0.25">
      <c r="A292" s="2">
        <v>291</v>
      </c>
      <c r="B292" s="2" t="s">
        <v>7</v>
      </c>
      <c r="C292" s="2" t="s">
        <v>6</v>
      </c>
      <c r="D292" s="2">
        <v>9</v>
      </c>
      <c r="E292" s="2">
        <v>5</v>
      </c>
      <c r="F292" s="2">
        <v>7</v>
      </c>
      <c r="G292" s="2" t="s">
        <v>23</v>
      </c>
      <c r="N292" s="2">
        <f t="shared" ref="N292:N293" si="25">D292*E292*F292</f>
        <v>315</v>
      </c>
    </row>
    <row r="293" spans="1:14" ht="15.75" customHeight="1" x14ac:dyDescent="0.25">
      <c r="A293" s="2">
        <v>292</v>
      </c>
      <c r="B293" s="2" t="s">
        <v>7</v>
      </c>
      <c r="C293" s="2" t="s">
        <v>6</v>
      </c>
      <c r="D293" s="2">
        <v>11</v>
      </c>
      <c r="E293" s="2">
        <v>10</v>
      </c>
      <c r="F293" s="2">
        <v>5</v>
      </c>
      <c r="G293" s="2" t="s">
        <v>23</v>
      </c>
      <c r="N293" s="2">
        <f t="shared" si="25"/>
        <v>550</v>
      </c>
    </row>
    <row r="294" spans="1:14" ht="15.75" customHeight="1" x14ac:dyDescent="0.25">
      <c r="A294" s="2">
        <v>293</v>
      </c>
      <c r="B294" s="2" t="s">
        <v>9</v>
      </c>
      <c r="C294" s="2" t="s">
        <v>8</v>
      </c>
      <c r="L294" s="2" t="s">
        <v>6</v>
      </c>
      <c r="N294" s="2">
        <v>0</v>
      </c>
    </row>
    <row r="295" spans="1:14" ht="15.75" customHeight="1" x14ac:dyDescent="0.25">
      <c r="A295" s="2">
        <v>294</v>
      </c>
      <c r="B295" s="2" t="s">
        <v>9</v>
      </c>
      <c r="C295" s="2" t="s">
        <v>8</v>
      </c>
      <c r="L295" s="2" t="s">
        <v>6</v>
      </c>
      <c r="N295" s="2">
        <v>0</v>
      </c>
    </row>
    <row r="296" spans="1:14" ht="15.75" customHeight="1" x14ac:dyDescent="0.25">
      <c r="A296" s="2">
        <v>295</v>
      </c>
      <c r="B296" s="2" t="s">
        <v>7</v>
      </c>
      <c r="C296" s="2" t="s">
        <v>6</v>
      </c>
      <c r="D296" s="2">
        <v>12</v>
      </c>
      <c r="E296" s="2">
        <v>2</v>
      </c>
      <c r="F296" s="2">
        <v>5</v>
      </c>
      <c r="G296" s="2" t="s">
        <v>23</v>
      </c>
      <c r="N296" s="2">
        <f>D296*E296*F296</f>
        <v>120</v>
      </c>
    </row>
    <row r="297" spans="1:14" ht="15.75" customHeight="1" x14ac:dyDescent="0.25">
      <c r="A297" s="2">
        <v>296</v>
      </c>
      <c r="B297" s="2" t="s">
        <v>5</v>
      </c>
      <c r="C297" s="2" t="s">
        <v>6</v>
      </c>
      <c r="D297" s="2">
        <v>12</v>
      </c>
      <c r="E297" s="2">
        <v>1.8</v>
      </c>
      <c r="F297" s="2">
        <v>5</v>
      </c>
      <c r="G297" s="2" t="s">
        <v>23</v>
      </c>
      <c r="H297" s="2" t="s">
        <v>24</v>
      </c>
      <c r="J297" s="2">
        <v>15</v>
      </c>
      <c r="N297" s="4">
        <f>(D297*E297*F297)*((100-5)/100)</f>
        <v>102.6</v>
      </c>
    </row>
    <row r="298" spans="1:14" ht="15.75" customHeight="1" x14ac:dyDescent="0.25">
      <c r="A298" s="2">
        <v>297</v>
      </c>
      <c r="B298" s="2" t="s">
        <v>9</v>
      </c>
      <c r="C298" s="2" t="s">
        <v>6</v>
      </c>
      <c r="D298" s="2">
        <v>9</v>
      </c>
      <c r="E298" s="2">
        <v>5</v>
      </c>
      <c r="F298" s="2">
        <v>6</v>
      </c>
      <c r="G298" s="2" t="s">
        <v>25</v>
      </c>
      <c r="H298" s="2" t="s">
        <v>26</v>
      </c>
      <c r="J298" s="2">
        <v>5</v>
      </c>
      <c r="K298" s="2">
        <v>3</v>
      </c>
      <c r="N298" s="2">
        <f>((D298*E298*F298)*((100-J298)/100))/K298</f>
        <v>85.5</v>
      </c>
    </row>
    <row r="299" spans="1:14" ht="15.75" customHeight="1" x14ac:dyDescent="0.25">
      <c r="A299" s="2">
        <v>298</v>
      </c>
      <c r="B299" s="2" t="s">
        <v>5</v>
      </c>
      <c r="C299" s="2" t="s">
        <v>6</v>
      </c>
      <c r="D299" s="2">
        <v>9</v>
      </c>
      <c r="E299" s="2">
        <v>29</v>
      </c>
      <c r="F299" s="2">
        <v>6</v>
      </c>
      <c r="G299" s="2" t="s">
        <v>23</v>
      </c>
      <c r="H299" s="2" t="s">
        <v>25</v>
      </c>
      <c r="J299" s="2">
        <v>5</v>
      </c>
      <c r="K299" s="2">
        <v>2</v>
      </c>
      <c r="N299" s="2">
        <f>((F299*D299*E299)*((100-J299)/100)+(((F299*D299*E299)/K299)*(J299/100)))</f>
        <v>1526.85</v>
      </c>
    </row>
    <row r="300" spans="1:14" ht="15.75" customHeight="1" x14ac:dyDescent="0.25">
      <c r="A300" s="2">
        <v>299</v>
      </c>
      <c r="B300" s="2" t="s">
        <v>5</v>
      </c>
      <c r="C300" s="2" t="s">
        <v>6</v>
      </c>
      <c r="D300" s="2">
        <v>9</v>
      </c>
      <c r="E300" s="2">
        <v>2</v>
      </c>
      <c r="F300" s="2">
        <v>5</v>
      </c>
      <c r="G300" s="2" t="s">
        <v>24</v>
      </c>
      <c r="H300" s="2" t="s">
        <v>26</v>
      </c>
      <c r="J300" s="2">
        <v>15</v>
      </c>
      <c r="N300" s="2">
        <v>0</v>
      </c>
    </row>
    <row r="301" spans="1:14" ht="15.75" customHeight="1" x14ac:dyDescent="0.25">
      <c r="A301" s="2">
        <v>300</v>
      </c>
      <c r="B301" s="2" t="s">
        <v>7</v>
      </c>
      <c r="C301" s="2" t="s">
        <v>6</v>
      </c>
      <c r="D301" s="2">
        <v>12</v>
      </c>
      <c r="E301" s="2">
        <v>2</v>
      </c>
      <c r="F301" s="2">
        <v>5</v>
      </c>
      <c r="G301" s="2" t="s">
        <v>24</v>
      </c>
      <c r="H301" s="2" t="s">
        <v>25</v>
      </c>
      <c r="J301" s="2">
        <v>15</v>
      </c>
      <c r="K301" s="2">
        <v>2</v>
      </c>
      <c r="N301" s="2">
        <f>((D301*E301*F301)*(J301/100))/K301</f>
        <v>9</v>
      </c>
    </row>
    <row r="302" spans="1:14" ht="15.75" customHeight="1" x14ac:dyDescent="0.25">
      <c r="A302" s="2">
        <v>301</v>
      </c>
      <c r="B302" s="2" t="s">
        <v>5</v>
      </c>
      <c r="C302" s="2" t="s">
        <v>6</v>
      </c>
      <c r="D302" s="2">
        <v>12</v>
      </c>
      <c r="E302" s="2">
        <v>6</v>
      </c>
      <c r="F302" s="2">
        <v>6</v>
      </c>
      <c r="G302" s="2" t="s">
        <v>23</v>
      </c>
      <c r="H302" s="2" t="s">
        <v>24</v>
      </c>
      <c r="J302" s="2">
        <v>5</v>
      </c>
      <c r="N302" s="2">
        <f>(D302*E302*F302)*((100-5)/100)</f>
        <v>410.4</v>
      </c>
    </row>
    <row r="303" spans="1:14" ht="15.75" customHeight="1" x14ac:dyDescent="0.25">
      <c r="A303" s="2">
        <v>302</v>
      </c>
      <c r="B303" s="2" t="s">
        <v>7</v>
      </c>
      <c r="C303" s="2" t="s">
        <v>6</v>
      </c>
      <c r="D303" s="2">
        <v>12</v>
      </c>
      <c r="E303" s="2">
        <v>14</v>
      </c>
      <c r="F303" s="2">
        <v>5</v>
      </c>
      <c r="G303" s="2" t="s">
        <v>23</v>
      </c>
      <c r="N303" s="2">
        <f>D303*E303*F303</f>
        <v>840</v>
      </c>
    </row>
    <row r="304" spans="1:14" ht="15.75" customHeight="1" x14ac:dyDescent="0.25">
      <c r="A304" s="2">
        <v>303</v>
      </c>
      <c r="B304" s="2" t="s">
        <v>9</v>
      </c>
      <c r="C304" s="2" t="s">
        <v>8</v>
      </c>
      <c r="L304" s="2" t="s">
        <v>6</v>
      </c>
      <c r="N304" s="2">
        <v>0</v>
      </c>
    </row>
    <row r="305" spans="1:14" ht="15.75" customHeight="1" x14ac:dyDescent="0.25">
      <c r="A305" s="2">
        <v>304</v>
      </c>
      <c r="B305" s="2" t="s">
        <v>5</v>
      </c>
      <c r="C305" s="2" t="s">
        <v>6</v>
      </c>
      <c r="D305" s="2">
        <v>10</v>
      </c>
      <c r="E305" s="2">
        <v>5</v>
      </c>
      <c r="F305" s="2">
        <v>7</v>
      </c>
      <c r="G305" s="2" t="s">
        <v>23</v>
      </c>
      <c r="N305" s="2">
        <f>D305*E305*F305</f>
        <v>350</v>
      </c>
    </row>
    <row r="306" spans="1:14" ht="15.75" customHeight="1" x14ac:dyDescent="0.25">
      <c r="A306" s="2">
        <v>305</v>
      </c>
      <c r="B306" s="2" t="s">
        <v>7</v>
      </c>
      <c r="C306" s="2" t="s">
        <v>6</v>
      </c>
      <c r="D306" s="2">
        <v>12</v>
      </c>
      <c r="E306" s="2">
        <v>3</v>
      </c>
      <c r="F306" s="2">
        <v>5</v>
      </c>
      <c r="G306" s="2" t="s">
        <v>26</v>
      </c>
      <c r="H306" s="2" t="s">
        <v>24</v>
      </c>
      <c r="J306" s="2">
        <v>25</v>
      </c>
      <c r="N306" s="2">
        <v>0</v>
      </c>
    </row>
    <row r="307" spans="1:14" ht="15.75" customHeight="1" x14ac:dyDescent="0.25">
      <c r="A307" s="2">
        <v>306</v>
      </c>
      <c r="B307" s="2" t="s">
        <v>9</v>
      </c>
      <c r="C307" s="2" t="s">
        <v>6</v>
      </c>
      <c r="D307" s="2">
        <v>12</v>
      </c>
      <c r="E307" s="2">
        <v>8</v>
      </c>
      <c r="F307" s="2">
        <v>5</v>
      </c>
      <c r="G307" s="2" t="s">
        <v>25</v>
      </c>
      <c r="H307" s="2" t="s">
        <v>23</v>
      </c>
      <c r="J307" s="2">
        <v>15</v>
      </c>
      <c r="K307" s="2">
        <v>2</v>
      </c>
      <c r="N307" s="2">
        <f>((D307*E307*F307)*((100-J307)/100)/K307)+((D307*E307*F307)*(J307/100))</f>
        <v>276</v>
      </c>
    </row>
    <row r="308" spans="1:14" ht="15.75" customHeight="1" x14ac:dyDescent="0.25">
      <c r="A308" s="2">
        <v>307</v>
      </c>
      <c r="B308" s="2" t="s">
        <v>5</v>
      </c>
      <c r="C308" s="2" t="s">
        <v>6</v>
      </c>
      <c r="D308" s="2">
        <v>9</v>
      </c>
      <c r="E308" s="2">
        <v>2.6</v>
      </c>
      <c r="F308" s="2">
        <v>7</v>
      </c>
      <c r="G308" s="2" t="s">
        <v>23</v>
      </c>
      <c r="H308" s="2" t="s">
        <v>25</v>
      </c>
      <c r="J308" s="2">
        <v>5</v>
      </c>
      <c r="K308" s="2">
        <v>2</v>
      </c>
      <c r="N308" s="2">
        <f t="shared" ref="N308:N309" si="26">((F308*D308*E308)*((100-J308)/100)+(((F308*D308*E308)/K308)*(J308/100)))</f>
        <v>159.70500000000001</v>
      </c>
    </row>
    <row r="309" spans="1:14" ht="15.75" customHeight="1" x14ac:dyDescent="0.25">
      <c r="A309" s="2">
        <v>308</v>
      </c>
      <c r="B309" s="2" t="s">
        <v>9</v>
      </c>
      <c r="C309" s="2" t="s">
        <v>6</v>
      </c>
      <c r="D309" s="2">
        <v>7</v>
      </c>
      <c r="E309" s="2">
        <v>6</v>
      </c>
      <c r="F309" s="2">
        <v>6</v>
      </c>
      <c r="G309" s="2" t="s">
        <v>23</v>
      </c>
      <c r="H309" s="2" t="s">
        <v>25</v>
      </c>
      <c r="J309" s="2">
        <v>5</v>
      </c>
      <c r="K309" s="2">
        <v>2</v>
      </c>
      <c r="N309" s="2">
        <f t="shared" si="26"/>
        <v>245.7</v>
      </c>
    </row>
    <row r="310" spans="1:14" ht="15.75" customHeight="1" x14ac:dyDescent="0.25">
      <c r="A310" s="2">
        <v>309</v>
      </c>
      <c r="B310" s="2" t="s">
        <v>9</v>
      </c>
      <c r="C310" s="2" t="s">
        <v>8</v>
      </c>
      <c r="L310" s="2" t="s">
        <v>8</v>
      </c>
      <c r="M310" s="3" t="s">
        <v>48</v>
      </c>
      <c r="N310" s="2">
        <v>0</v>
      </c>
    </row>
    <row r="311" spans="1:14" ht="15.75" customHeight="1" x14ac:dyDescent="0.25">
      <c r="A311" s="2">
        <v>310</v>
      </c>
      <c r="B311" s="2" t="s">
        <v>9</v>
      </c>
      <c r="C311" s="2" t="s">
        <v>6</v>
      </c>
      <c r="D311" s="2">
        <v>9</v>
      </c>
      <c r="E311" s="2">
        <v>20</v>
      </c>
      <c r="F311" s="2">
        <v>7</v>
      </c>
      <c r="G311" s="2" t="s">
        <v>23</v>
      </c>
      <c r="N311" s="2">
        <f>D311*E311*F311</f>
        <v>1260</v>
      </c>
    </row>
    <row r="312" spans="1:14" ht="15.75" customHeight="1" x14ac:dyDescent="0.25">
      <c r="A312" s="2">
        <v>311</v>
      </c>
      <c r="B312" s="2" t="s">
        <v>9</v>
      </c>
      <c r="C312" s="2" t="s">
        <v>8</v>
      </c>
      <c r="L312" s="2" t="s">
        <v>6</v>
      </c>
      <c r="N312" s="2">
        <v>0</v>
      </c>
    </row>
    <row r="313" spans="1:14" ht="15.75" customHeight="1" x14ac:dyDescent="0.25">
      <c r="A313" s="2">
        <v>312</v>
      </c>
      <c r="B313" s="2" t="s">
        <v>9</v>
      </c>
      <c r="C313" s="2" t="s">
        <v>8</v>
      </c>
      <c r="L313" s="2" t="s">
        <v>8</v>
      </c>
      <c r="M313" s="3" t="s">
        <v>49</v>
      </c>
      <c r="N313" s="2">
        <v>0</v>
      </c>
    </row>
    <row r="314" spans="1:14" ht="15.75" customHeight="1" x14ac:dyDescent="0.25">
      <c r="A314" s="2">
        <v>313</v>
      </c>
      <c r="B314" s="2" t="s">
        <v>5</v>
      </c>
      <c r="C314" s="2" t="s">
        <v>6</v>
      </c>
      <c r="D314" s="2">
        <v>10</v>
      </c>
      <c r="E314" s="2">
        <v>40</v>
      </c>
      <c r="F314" s="2">
        <v>5</v>
      </c>
      <c r="G314" s="2" t="s">
        <v>25</v>
      </c>
      <c r="H314" s="2" t="s">
        <v>23</v>
      </c>
      <c r="J314" s="2">
        <v>35</v>
      </c>
      <c r="K314" s="2">
        <v>2</v>
      </c>
      <c r="N314" s="2">
        <f>((D314*E314*F314)*((100-J314)/100)/K314)+((D314*E314*F314)*(J314/100))</f>
        <v>1350</v>
      </c>
    </row>
    <row r="315" spans="1:14" ht="15.75" customHeight="1" x14ac:dyDescent="0.25">
      <c r="A315" s="2">
        <v>314</v>
      </c>
      <c r="B315" s="2" t="s">
        <v>7</v>
      </c>
      <c r="C315" s="2" t="s">
        <v>6</v>
      </c>
      <c r="D315" s="2">
        <v>12</v>
      </c>
      <c r="E315" s="2">
        <v>10</v>
      </c>
      <c r="F315" s="2">
        <v>5</v>
      </c>
      <c r="G315" s="2" t="s">
        <v>23</v>
      </c>
      <c r="N315" s="2">
        <f>D315*E315*F315</f>
        <v>600</v>
      </c>
    </row>
    <row r="316" spans="1:14" ht="15.75" customHeight="1" x14ac:dyDescent="0.25">
      <c r="A316" s="2">
        <v>315</v>
      </c>
      <c r="B316" s="2" t="s">
        <v>9</v>
      </c>
      <c r="C316" s="2" t="s">
        <v>8</v>
      </c>
      <c r="L316" s="2" t="s">
        <v>8</v>
      </c>
      <c r="M316" s="3">
        <v>200</v>
      </c>
      <c r="N316" s="2">
        <v>0</v>
      </c>
    </row>
    <row r="317" spans="1:14" ht="15.75" customHeight="1" x14ac:dyDescent="0.25">
      <c r="A317" s="2">
        <v>316</v>
      </c>
      <c r="B317" s="2" t="s">
        <v>9</v>
      </c>
      <c r="C317" s="2" t="s">
        <v>8</v>
      </c>
      <c r="L317" s="2" t="s">
        <v>8</v>
      </c>
      <c r="M317" s="3" t="s">
        <v>50</v>
      </c>
      <c r="N317" s="2">
        <v>0</v>
      </c>
    </row>
    <row r="318" spans="1:14" ht="15.75" customHeight="1" x14ac:dyDescent="0.25">
      <c r="A318" s="2">
        <v>317</v>
      </c>
      <c r="B318" s="2" t="s">
        <v>9</v>
      </c>
      <c r="C318" s="2" t="s">
        <v>6</v>
      </c>
      <c r="D318" s="2">
        <v>8</v>
      </c>
      <c r="E318" s="2">
        <v>0.5</v>
      </c>
      <c r="F318" s="2">
        <v>5</v>
      </c>
      <c r="G318" s="2" t="s">
        <v>23</v>
      </c>
      <c r="H318" s="2" t="s">
        <v>24</v>
      </c>
      <c r="J318" s="2">
        <v>5</v>
      </c>
      <c r="N318" s="2">
        <f>(D318*E318*F318)*((100-5)/100)</f>
        <v>19</v>
      </c>
    </row>
    <row r="319" spans="1:14" ht="15.75" customHeight="1" x14ac:dyDescent="0.25">
      <c r="A319" s="2">
        <v>318</v>
      </c>
      <c r="B319" s="2" t="s">
        <v>9</v>
      </c>
      <c r="C319" s="2" t="s">
        <v>8</v>
      </c>
      <c r="L319" s="2" t="s">
        <v>6</v>
      </c>
      <c r="N319" s="2">
        <v>0</v>
      </c>
    </row>
    <row r="320" spans="1:14" ht="15.75" customHeight="1" x14ac:dyDescent="0.25">
      <c r="A320" s="2">
        <v>319</v>
      </c>
      <c r="B320" s="2" t="s">
        <v>9</v>
      </c>
      <c r="C320" s="2" t="s">
        <v>8</v>
      </c>
      <c r="L320" s="2" t="s">
        <v>8</v>
      </c>
      <c r="M320" s="3" t="s">
        <v>51</v>
      </c>
      <c r="N320" s="2">
        <v>0</v>
      </c>
    </row>
    <row r="321" spans="1:14" ht="15.75" customHeight="1" x14ac:dyDescent="0.25">
      <c r="A321" s="2">
        <v>320</v>
      </c>
      <c r="B321" s="2" t="s">
        <v>5</v>
      </c>
      <c r="C321" s="2" t="s">
        <v>6</v>
      </c>
      <c r="D321" s="2">
        <v>10</v>
      </c>
      <c r="E321" s="2">
        <v>6</v>
      </c>
      <c r="F321" s="2">
        <v>5</v>
      </c>
      <c r="G321" s="2" t="s">
        <v>23</v>
      </c>
      <c r="H321" s="2" t="s">
        <v>25</v>
      </c>
      <c r="J321" s="2">
        <v>5</v>
      </c>
      <c r="K321" s="2">
        <v>2</v>
      </c>
      <c r="N321" s="2">
        <f>((F321*D321*E321)*((100-J321)/100)+(((F321*D321*E321)/K321)*(J321/100)))</f>
        <v>292.5</v>
      </c>
    </row>
    <row r="322" spans="1:14" ht="15.75" customHeight="1" x14ac:dyDescent="0.25">
      <c r="A322" s="2">
        <v>321</v>
      </c>
      <c r="B322" s="2" t="s">
        <v>9</v>
      </c>
      <c r="C322" s="2" t="s">
        <v>8</v>
      </c>
      <c r="L322" s="2" t="s">
        <v>6</v>
      </c>
      <c r="N322" s="2">
        <v>0</v>
      </c>
    </row>
    <row r="323" spans="1:14" ht="15.75" customHeight="1" x14ac:dyDescent="0.25">
      <c r="A323" s="2">
        <v>322</v>
      </c>
      <c r="B323" s="2" t="s">
        <v>7</v>
      </c>
      <c r="C323" s="2" t="s">
        <v>6</v>
      </c>
      <c r="D323" s="2">
        <v>12</v>
      </c>
      <c r="E323" s="2">
        <v>1</v>
      </c>
      <c r="F323" s="2">
        <v>5</v>
      </c>
      <c r="G323" s="2" t="s">
        <v>23</v>
      </c>
      <c r="H323" s="2" t="s">
        <v>24</v>
      </c>
      <c r="J323" s="2">
        <v>5</v>
      </c>
      <c r="N323" s="2">
        <f>(D323*E323*F323)*((100-5)/100)</f>
        <v>57</v>
      </c>
    </row>
    <row r="324" spans="1:14" ht="15.75" customHeight="1" x14ac:dyDescent="0.25">
      <c r="A324" s="2">
        <v>323</v>
      </c>
      <c r="B324" s="2" t="s">
        <v>5</v>
      </c>
      <c r="C324" s="2" t="s">
        <v>6</v>
      </c>
      <c r="D324" s="2">
        <v>12</v>
      </c>
      <c r="E324" s="2">
        <v>25</v>
      </c>
      <c r="F324" s="2">
        <v>5</v>
      </c>
      <c r="G324" s="2" t="s">
        <v>23</v>
      </c>
      <c r="H324" s="2" t="s">
        <v>25</v>
      </c>
      <c r="J324" s="2">
        <v>25</v>
      </c>
      <c r="K324" s="2">
        <v>2</v>
      </c>
      <c r="N324" s="2">
        <f>((F324*D324*E324)*((100-J324)/100)+(((F324*D324*E324)/K324)*(J324/100)))</f>
        <v>1312.5</v>
      </c>
    </row>
    <row r="325" spans="1:14" ht="15.75" customHeight="1" x14ac:dyDescent="0.25">
      <c r="A325" s="2">
        <v>324</v>
      </c>
      <c r="B325" s="2" t="s">
        <v>9</v>
      </c>
      <c r="C325" s="2" t="s">
        <v>8</v>
      </c>
      <c r="L325" s="2" t="s">
        <v>8</v>
      </c>
      <c r="M325" s="3">
        <v>150</v>
      </c>
      <c r="N325" s="2">
        <v>0</v>
      </c>
    </row>
    <row r="326" spans="1:14" ht="15.75" customHeight="1" x14ac:dyDescent="0.25">
      <c r="A326" s="2">
        <v>325</v>
      </c>
      <c r="B326" s="2" t="s">
        <v>5</v>
      </c>
      <c r="C326" s="2" t="s">
        <v>6</v>
      </c>
      <c r="D326" s="2">
        <v>9</v>
      </c>
      <c r="E326" s="2">
        <v>12</v>
      </c>
      <c r="F326" s="2">
        <v>5</v>
      </c>
      <c r="G326" s="2" t="s">
        <v>23</v>
      </c>
      <c r="N326" s="2">
        <f>D326*E326*F326</f>
        <v>540</v>
      </c>
    </row>
    <row r="327" spans="1:14" ht="15.75" customHeight="1" x14ac:dyDescent="0.25">
      <c r="A327" s="2">
        <v>326</v>
      </c>
      <c r="B327" s="2" t="s">
        <v>5</v>
      </c>
      <c r="C327" s="2" t="s">
        <v>6</v>
      </c>
      <c r="D327" s="2">
        <v>10</v>
      </c>
      <c r="E327" s="2">
        <v>5.5</v>
      </c>
      <c r="F327" s="2">
        <v>6</v>
      </c>
      <c r="G327" s="2" t="s">
        <v>23</v>
      </c>
      <c r="H327" s="2" t="s">
        <v>26</v>
      </c>
      <c r="J327" s="2">
        <v>15</v>
      </c>
      <c r="N327" s="4">
        <f>(D327*E327*F327)*((100-J327)/100)</f>
        <v>280.5</v>
      </c>
    </row>
    <row r="328" spans="1:14" ht="15.75" customHeight="1" x14ac:dyDescent="0.25">
      <c r="A328" s="2">
        <v>327</v>
      </c>
      <c r="B328" s="2" t="s">
        <v>9</v>
      </c>
      <c r="C328" s="2" t="s">
        <v>6</v>
      </c>
      <c r="D328" s="2">
        <v>9</v>
      </c>
      <c r="E328" s="2">
        <v>0.5</v>
      </c>
      <c r="F328" s="2">
        <v>5</v>
      </c>
      <c r="G328" s="2" t="s">
        <v>23</v>
      </c>
      <c r="H328" s="2" t="s">
        <v>24</v>
      </c>
      <c r="J328" s="2">
        <v>5</v>
      </c>
      <c r="N328" s="2">
        <f>(D328*E328*F328)*((100-5)/100)</f>
        <v>21.375</v>
      </c>
    </row>
    <row r="329" spans="1:14" ht="15.75" customHeight="1" x14ac:dyDescent="0.25">
      <c r="A329" s="2">
        <v>328</v>
      </c>
      <c r="B329" s="2" t="s">
        <v>9</v>
      </c>
      <c r="C329" s="2" t="s">
        <v>8</v>
      </c>
      <c r="L329" s="2" t="s">
        <v>8</v>
      </c>
      <c r="M329" s="3">
        <v>20</v>
      </c>
      <c r="N329" s="2">
        <v>0</v>
      </c>
    </row>
    <row r="330" spans="1:14" ht="15.75" customHeight="1" x14ac:dyDescent="0.25">
      <c r="A330" s="2">
        <v>329</v>
      </c>
      <c r="B330" s="2" t="s">
        <v>9</v>
      </c>
      <c r="C330" s="2" t="s">
        <v>8</v>
      </c>
      <c r="L330" s="2" t="s">
        <v>8</v>
      </c>
      <c r="M330" s="3" t="s">
        <v>52</v>
      </c>
      <c r="N330" s="2">
        <v>0</v>
      </c>
    </row>
    <row r="331" spans="1:14" ht="15.75" customHeight="1" x14ac:dyDescent="0.25">
      <c r="A331" s="2">
        <v>330</v>
      </c>
      <c r="B331" s="2" t="s">
        <v>9</v>
      </c>
      <c r="C331" s="2" t="s">
        <v>6</v>
      </c>
      <c r="D331" s="2">
        <v>12</v>
      </c>
      <c r="E331" s="2">
        <v>0.5</v>
      </c>
      <c r="F331" s="2">
        <v>5</v>
      </c>
      <c r="G331" s="2" t="s">
        <v>24</v>
      </c>
      <c r="H331" s="2" t="s">
        <v>23</v>
      </c>
      <c r="J331" s="2">
        <v>5</v>
      </c>
      <c r="N331" s="2">
        <f>(D331*E331*F331)*(J331/100)</f>
        <v>1.5</v>
      </c>
    </row>
    <row r="332" spans="1:14" ht="15.75" customHeight="1" x14ac:dyDescent="0.25">
      <c r="A332" s="2">
        <v>331</v>
      </c>
      <c r="B332" s="2" t="s">
        <v>5</v>
      </c>
      <c r="C332" s="2" t="s">
        <v>6</v>
      </c>
      <c r="D332" s="2">
        <v>12</v>
      </c>
      <c r="E332" s="2">
        <v>5</v>
      </c>
      <c r="F332" s="2">
        <v>5</v>
      </c>
      <c r="G332" s="2" t="s">
        <v>25</v>
      </c>
      <c r="H332" s="2" t="s">
        <v>23</v>
      </c>
      <c r="J332" s="2">
        <v>5</v>
      </c>
      <c r="K332" s="2">
        <v>3</v>
      </c>
      <c r="N332" s="2">
        <f>((D332*E332*F332)*((100-J332)/100)/K332)+((D332*E332*F332)*(J332/100))</f>
        <v>110</v>
      </c>
    </row>
    <row r="333" spans="1:14" ht="15.75" customHeight="1" x14ac:dyDescent="0.25">
      <c r="A333" s="2">
        <v>332</v>
      </c>
      <c r="B333" s="2" t="s">
        <v>9</v>
      </c>
      <c r="C333" s="2" t="s">
        <v>8</v>
      </c>
      <c r="L333" s="2" t="s">
        <v>8</v>
      </c>
      <c r="M333" s="3">
        <v>200</v>
      </c>
      <c r="N333" s="2">
        <v>0</v>
      </c>
    </row>
    <row r="334" spans="1:14" ht="15.75" customHeight="1" x14ac:dyDescent="0.25">
      <c r="A334" s="2">
        <v>333</v>
      </c>
      <c r="B334" s="2" t="s">
        <v>9</v>
      </c>
      <c r="C334" s="2" t="s">
        <v>6</v>
      </c>
      <c r="D334" s="2">
        <v>12</v>
      </c>
      <c r="E334" s="2">
        <v>1</v>
      </c>
      <c r="F334" s="2">
        <v>6</v>
      </c>
      <c r="G334" s="2" t="s">
        <v>24</v>
      </c>
      <c r="H334" s="2" t="s">
        <v>25</v>
      </c>
      <c r="J334" s="2">
        <v>15</v>
      </c>
      <c r="K334" s="2">
        <v>2</v>
      </c>
      <c r="N334" s="2">
        <f>((D334*E334*F334)*(J334/100))/K334</f>
        <v>5.3999999999999995</v>
      </c>
    </row>
    <row r="335" spans="1:14" ht="15.75" customHeight="1" x14ac:dyDescent="0.25">
      <c r="A335" s="2">
        <v>334</v>
      </c>
      <c r="B335" s="2" t="s">
        <v>9</v>
      </c>
      <c r="C335" s="2" t="s">
        <v>8</v>
      </c>
      <c r="L335" s="2" t="s">
        <v>6</v>
      </c>
      <c r="N335" s="2">
        <v>0</v>
      </c>
    </row>
    <row r="336" spans="1:14" ht="15.75" customHeight="1" x14ac:dyDescent="0.25">
      <c r="A336" s="2">
        <v>335</v>
      </c>
      <c r="B336" s="2" t="s">
        <v>9</v>
      </c>
      <c r="C336" s="2" t="s">
        <v>6</v>
      </c>
      <c r="D336" s="2">
        <v>9</v>
      </c>
      <c r="E336" s="2">
        <v>14</v>
      </c>
      <c r="F336" s="2">
        <v>5</v>
      </c>
      <c r="G336" s="2" t="s">
        <v>23</v>
      </c>
      <c r="H336" s="2" t="s">
        <v>25</v>
      </c>
      <c r="J336" s="2">
        <v>5</v>
      </c>
      <c r="K336" s="2">
        <v>2</v>
      </c>
      <c r="N336" s="2">
        <f>((F336*D336*E336)*((100-J336)/100)+(((F336*D336*E336)/K336)*(J336/100)))</f>
        <v>614.25</v>
      </c>
    </row>
    <row r="337" spans="1:14" ht="15.75" customHeight="1" x14ac:dyDescent="0.25">
      <c r="A337" s="2">
        <v>336</v>
      </c>
      <c r="B337" s="2" t="s">
        <v>5</v>
      </c>
      <c r="C337" s="2" t="s">
        <v>6</v>
      </c>
      <c r="D337" s="2">
        <v>11</v>
      </c>
      <c r="E337" s="2">
        <v>3</v>
      </c>
      <c r="F337" s="2">
        <v>5</v>
      </c>
      <c r="G337" s="2" t="s">
        <v>26</v>
      </c>
      <c r="H337" s="2" t="s">
        <v>23</v>
      </c>
      <c r="J337" s="2">
        <v>45</v>
      </c>
      <c r="N337" s="2">
        <f>(D337*E337*F337)*(J337/100)</f>
        <v>74.25</v>
      </c>
    </row>
    <row r="338" spans="1:14" ht="15.75" customHeight="1" x14ac:dyDescent="0.25">
      <c r="A338" s="2">
        <v>337</v>
      </c>
      <c r="B338" s="2" t="s">
        <v>9</v>
      </c>
      <c r="C338" s="2" t="s">
        <v>8</v>
      </c>
      <c r="L338" s="2" t="s">
        <v>8</v>
      </c>
      <c r="M338" s="3" t="s">
        <v>53</v>
      </c>
      <c r="N338" s="2">
        <v>0</v>
      </c>
    </row>
    <row r="339" spans="1:14" ht="15.75" customHeight="1" x14ac:dyDescent="0.25">
      <c r="A339" s="2">
        <v>338</v>
      </c>
      <c r="B339" s="2" t="s">
        <v>9</v>
      </c>
      <c r="C339" s="2" t="s">
        <v>6</v>
      </c>
      <c r="D339" s="2">
        <v>11</v>
      </c>
      <c r="E339" s="2">
        <v>0.5</v>
      </c>
      <c r="F339" s="2">
        <v>7</v>
      </c>
      <c r="G339" s="2" t="s">
        <v>24</v>
      </c>
      <c r="H339" s="2" t="s">
        <v>26</v>
      </c>
      <c r="J339" s="2">
        <v>5</v>
      </c>
      <c r="N339" s="2">
        <v>0</v>
      </c>
    </row>
    <row r="340" spans="1:14" ht="15.75" customHeight="1" x14ac:dyDescent="0.25">
      <c r="A340" s="2">
        <v>339</v>
      </c>
      <c r="B340" s="2" t="s">
        <v>9</v>
      </c>
      <c r="C340" s="2" t="s">
        <v>8</v>
      </c>
      <c r="L340" s="2" t="s">
        <v>8</v>
      </c>
      <c r="M340" s="3">
        <v>300</v>
      </c>
      <c r="N340" s="2">
        <v>0</v>
      </c>
    </row>
    <row r="341" spans="1:14" ht="15.75" customHeight="1" x14ac:dyDescent="0.25">
      <c r="A341" s="2">
        <v>340</v>
      </c>
      <c r="B341" s="2" t="s">
        <v>7</v>
      </c>
      <c r="C341" s="2" t="s">
        <v>6</v>
      </c>
      <c r="D341" s="2">
        <v>12</v>
      </c>
      <c r="E341" s="2">
        <v>6.5</v>
      </c>
      <c r="F341" s="2">
        <v>5</v>
      </c>
      <c r="G341" s="2" t="s">
        <v>23</v>
      </c>
      <c r="H341" s="2" t="s">
        <v>26</v>
      </c>
      <c r="J341" s="2">
        <v>5</v>
      </c>
      <c r="N341" s="4">
        <f>(D341*E341*F341)*((100-J341)/100)</f>
        <v>370.5</v>
      </c>
    </row>
    <row r="342" spans="1:14" ht="15.75" customHeight="1" x14ac:dyDescent="0.25">
      <c r="A342" s="2">
        <v>341</v>
      </c>
      <c r="B342" s="2" t="s">
        <v>5</v>
      </c>
      <c r="C342" s="2" t="s">
        <v>6</v>
      </c>
      <c r="D342" s="2">
        <v>12</v>
      </c>
      <c r="E342" s="2">
        <v>2</v>
      </c>
      <c r="F342" s="2">
        <v>6</v>
      </c>
      <c r="G342" s="2" t="s">
        <v>23</v>
      </c>
      <c r="N342" s="2">
        <f t="shared" ref="N342:N343" si="27">D342*E342*F342</f>
        <v>144</v>
      </c>
    </row>
    <row r="343" spans="1:14" ht="15.75" customHeight="1" x14ac:dyDescent="0.25">
      <c r="A343" s="2">
        <v>342</v>
      </c>
      <c r="B343" s="2" t="s">
        <v>7</v>
      </c>
      <c r="C343" s="2" t="s">
        <v>6</v>
      </c>
      <c r="D343" s="2">
        <v>12</v>
      </c>
      <c r="E343" s="2">
        <v>6.2</v>
      </c>
      <c r="F343" s="2">
        <v>5</v>
      </c>
      <c r="G343" s="2" t="s">
        <v>23</v>
      </c>
      <c r="N343" s="2">
        <f t="shared" si="27"/>
        <v>372</v>
      </c>
    </row>
    <row r="344" spans="1:14" ht="15.75" customHeight="1" x14ac:dyDescent="0.25">
      <c r="A344" s="2">
        <v>343</v>
      </c>
      <c r="B344" s="2" t="s">
        <v>9</v>
      </c>
      <c r="C344" s="2" t="s">
        <v>6</v>
      </c>
      <c r="D344" s="2">
        <v>7</v>
      </c>
      <c r="E344" s="2">
        <v>3</v>
      </c>
      <c r="F344" s="2">
        <v>6</v>
      </c>
      <c r="G344" s="2" t="s">
        <v>23</v>
      </c>
      <c r="H344" s="2" t="s">
        <v>25</v>
      </c>
      <c r="J344" s="2">
        <v>5</v>
      </c>
      <c r="K344" s="2">
        <v>2</v>
      </c>
      <c r="N344" s="2">
        <f>((F344*D344*E344)*((100-J344)/100)+(((F344*D344*E344)/K344)*(J344/100)))</f>
        <v>122.85</v>
      </c>
    </row>
    <row r="345" spans="1:14" ht="15.75" customHeight="1" x14ac:dyDescent="0.25">
      <c r="A345" s="2">
        <v>344</v>
      </c>
      <c r="B345" s="2" t="s">
        <v>9</v>
      </c>
      <c r="C345" s="2" t="s">
        <v>8</v>
      </c>
      <c r="L345" s="2" t="s">
        <v>8</v>
      </c>
      <c r="M345" s="3">
        <v>120</v>
      </c>
      <c r="N345" s="2">
        <v>0</v>
      </c>
    </row>
    <row r="346" spans="1:14" ht="15.75" customHeight="1" x14ac:dyDescent="0.25">
      <c r="A346" s="2">
        <v>345</v>
      </c>
      <c r="B346" s="2" t="s">
        <v>9</v>
      </c>
      <c r="C346" s="2" t="s">
        <v>6</v>
      </c>
      <c r="D346" s="2">
        <v>10</v>
      </c>
      <c r="E346" s="2">
        <v>7.4</v>
      </c>
      <c r="F346" s="2">
        <v>2</v>
      </c>
      <c r="G346" s="2" t="s">
        <v>23</v>
      </c>
      <c r="N346" s="2">
        <f>D346*E346*F346</f>
        <v>148</v>
      </c>
    </row>
    <row r="347" spans="1:14" ht="15.75" customHeight="1" x14ac:dyDescent="0.25">
      <c r="A347" s="2">
        <v>346</v>
      </c>
      <c r="B347" s="2" t="s">
        <v>9</v>
      </c>
      <c r="C347" s="2" t="s">
        <v>8</v>
      </c>
      <c r="L347" s="2" t="s">
        <v>8</v>
      </c>
      <c r="M347" s="3" t="s">
        <v>54</v>
      </c>
      <c r="N347" s="2">
        <v>0</v>
      </c>
    </row>
    <row r="348" spans="1:14" ht="15.75" customHeight="1" x14ac:dyDescent="0.25">
      <c r="A348" s="2">
        <v>347</v>
      </c>
      <c r="B348" s="2" t="s">
        <v>9</v>
      </c>
      <c r="C348" s="2" t="s">
        <v>8</v>
      </c>
      <c r="L348" s="2" t="s">
        <v>8</v>
      </c>
      <c r="M348" s="3">
        <v>50</v>
      </c>
      <c r="N348" s="2">
        <v>0</v>
      </c>
    </row>
    <row r="349" spans="1:14" ht="15.75" customHeight="1" x14ac:dyDescent="0.25">
      <c r="A349" s="2">
        <v>348</v>
      </c>
      <c r="B349" s="2" t="s">
        <v>9</v>
      </c>
      <c r="C349" s="2" t="s">
        <v>8</v>
      </c>
      <c r="L349" s="2" t="s">
        <v>6</v>
      </c>
      <c r="N349" s="2">
        <v>0</v>
      </c>
    </row>
    <row r="350" spans="1:14" ht="15.75" customHeight="1" x14ac:dyDescent="0.25">
      <c r="A350" s="2">
        <v>349</v>
      </c>
      <c r="B350" s="2" t="s">
        <v>9</v>
      </c>
      <c r="C350" s="2" t="s">
        <v>6</v>
      </c>
      <c r="D350" s="2">
        <v>9</v>
      </c>
      <c r="E350" s="2">
        <v>1</v>
      </c>
      <c r="F350" s="2">
        <v>6</v>
      </c>
      <c r="G350" s="2" t="s">
        <v>24</v>
      </c>
      <c r="H350" s="2" t="s">
        <v>26</v>
      </c>
      <c r="J350" s="2">
        <v>25</v>
      </c>
      <c r="N350" s="2">
        <v>0</v>
      </c>
    </row>
    <row r="351" spans="1:14" ht="15.75" customHeight="1" x14ac:dyDescent="0.25">
      <c r="A351" s="2">
        <v>350</v>
      </c>
      <c r="B351" s="2" t="s">
        <v>9</v>
      </c>
      <c r="C351" s="2" t="s">
        <v>8</v>
      </c>
      <c r="L351" s="2" t="s">
        <v>8</v>
      </c>
      <c r="M351" s="3">
        <v>100</v>
      </c>
      <c r="N351" s="2">
        <v>0</v>
      </c>
    </row>
    <row r="352" spans="1:14" ht="15.75" customHeight="1" x14ac:dyDescent="0.25">
      <c r="A352" s="2">
        <v>351</v>
      </c>
      <c r="B352" s="2" t="s">
        <v>9</v>
      </c>
      <c r="C352" s="2" t="s">
        <v>8</v>
      </c>
      <c r="L352" s="2" t="s">
        <v>8</v>
      </c>
      <c r="M352" s="3">
        <v>25</v>
      </c>
      <c r="N352" s="2">
        <v>0</v>
      </c>
    </row>
    <row r="353" spans="1:14" ht="15.75" customHeight="1" x14ac:dyDescent="0.25">
      <c r="A353" s="2">
        <v>352</v>
      </c>
      <c r="B353" s="2" t="s">
        <v>5</v>
      </c>
      <c r="C353" s="2" t="s">
        <v>6</v>
      </c>
      <c r="D353" s="2">
        <v>9</v>
      </c>
      <c r="E353" s="2">
        <v>8</v>
      </c>
      <c r="F353" s="2">
        <v>6</v>
      </c>
      <c r="G353" s="2" t="s">
        <v>23</v>
      </c>
      <c r="N353" s="2">
        <f>D353*E353*F353</f>
        <v>432</v>
      </c>
    </row>
    <row r="354" spans="1:14" ht="15.75" customHeight="1" x14ac:dyDescent="0.25">
      <c r="A354" s="2">
        <v>353</v>
      </c>
      <c r="B354" s="2" t="s">
        <v>9</v>
      </c>
      <c r="C354" s="2" t="s">
        <v>8</v>
      </c>
      <c r="L354" s="2" t="s">
        <v>8</v>
      </c>
      <c r="M354" s="3">
        <v>50</v>
      </c>
      <c r="N354" s="2">
        <v>0</v>
      </c>
    </row>
    <row r="355" spans="1:14" ht="15.75" customHeight="1" x14ac:dyDescent="0.25">
      <c r="A355" s="2">
        <v>354</v>
      </c>
      <c r="B355" s="2" t="s">
        <v>5</v>
      </c>
      <c r="C355" s="2" t="s">
        <v>8</v>
      </c>
      <c r="L355" s="2" t="s">
        <v>8</v>
      </c>
      <c r="M355" s="3">
        <v>30</v>
      </c>
      <c r="N355" s="2">
        <v>0</v>
      </c>
    </row>
    <row r="356" spans="1:14" ht="15.75" customHeight="1" x14ac:dyDescent="0.25">
      <c r="A356" s="2">
        <v>355</v>
      </c>
      <c r="B356" s="2" t="s">
        <v>7</v>
      </c>
      <c r="C356" s="2" t="s">
        <v>6</v>
      </c>
      <c r="D356" s="2">
        <v>12</v>
      </c>
      <c r="E356" s="2">
        <v>6</v>
      </c>
      <c r="F356" s="2">
        <v>5</v>
      </c>
      <c r="G356" s="2" t="s">
        <v>23</v>
      </c>
      <c r="N356" s="2">
        <f>D356*E356*F356</f>
        <v>360</v>
      </c>
    </row>
    <row r="357" spans="1:14" ht="15.75" customHeight="1" x14ac:dyDescent="0.25">
      <c r="A357" s="2">
        <v>356</v>
      </c>
      <c r="B357" s="2" t="s">
        <v>7</v>
      </c>
      <c r="C357" s="2" t="s">
        <v>6</v>
      </c>
      <c r="D357" s="2">
        <v>12</v>
      </c>
      <c r="E357" s="2">
        <v>0.66</v>
      </c>
      <c r="F357" s="2">
        <v>5</v>
      </c>
      <c r="G357" s="2" t="s">
        <v>24</v>
      </c>
      <c r="N357" s="2">
        <v>0</v>
      </c>
    </row>
    <row r="358" spans="1:14" ht="15.75" customHeight="1" x14ac:dyDescent="0.25">
      <c r="A358" s="2">
        <v>357</v>
      </c>
      <c r="B358" s="2" t="s">
        <v>9</v>
      </c>
      <c r="C358" s="2" t="s">
        <v>6</v>
      </c>
      <c r="D358" s="2">
        <v>5</v>
      </c>
      <c r="E358" s="2">
        <v>6</v>
      </c>
      <c r="F358" s="2">
        <v>6</v>
      </c>
      <c r="G358" s="2" t="s">
        <v>26</v>
      </c>
      <c r="H358" s="2" t="s">
        <v>23</v>
      </c>
      <c r="J358" s="2">
        <v>5</v>
      </c>
      <c r="N358" s="2">
        <f>(D358*E358*F358)*(J358/100)</f>
        <v>9</v>
      </c>
    </row>
    <row r="359" spans="1:14" ht="15.75" customHeight="1" x14ac:dyDescent="0.25">
      <c r="A359" s="2">
        <v>358</v>
      </c>
      <c r="B359" s="2" t="s">
        <v>5</v>
      </c>
      <c r="C359" s="2" t="s">
        <v>6</v>
      </c>
      <c r="D359" s="2">
        <v>10</v>
      </c>
      <c r="E359" s="2">
        <v>8</v>
      </c>
      <c r="F359" s="2">
        <v>5</v>
      </c>
      <c r="G359" s="2" t="s">
        <v>23</v>
      </c>
      <c r="N359" s="2">
        <f>D359*E359*F359</f>
        <v>400</v>
      </c>
    </row>
    <row r="360" spans="1:14" ht="15.75" customHeight="1" x14ac:dyDescent="0.25">
      <c r="A360" s="2">
        <v>359</v>
      </c>
      <c r="B360" s="2" t="s">
        <v>9</v>
      </c>
      <c r="C360" s="2" t="s">
        <v>8</v>
      </c>
      <c r="L360" s="2" t="s">
        <v>8</v>
      </c>
      <c r="M360" s="3">
        <v>300</v>
      </c>
      <c r="N360" s="2">
        <v>0</v>
      </c>
    </row>
    <row r="361" spans="1:14" ht="15.75" customHeight="1" x14ac:dyDescent="0.25">
      <c r="A361" s="2">
        <v>360</v>
      </c>
      <c r="B361" s="2" t="s">
        <v>7</v>
      </c>
      <c r="C361" s="2" t="s">
        <v>6</v>
      </c>
      <c r="D361" s="2">
        <v>12</v>
      </c>
      <c r="E361" s="2">
        <v>14</v>
      </c>
      <c r="F361" s="2">
        <v>5</v>
      </c>
      <c r="G361" s="2" t="s">
        <v>23</v>
      </c>
      <c r="H361" s="2" t="s">
        <v>25</v>
      </c>
      <c r="J361" s="2">
        <v>5</v>
      </c>
      <c r="K361" s="2">
        <v>2</v>
      </c>
      <c r="N361" s="2">
        <f>((F361*D361*E361)*((100-J361)/100)+(((F361*D361*E361)/K361)*(J361/100)))</f>
        <v>819</v>
      </c>
    </row>
    <row r="362" spans="1:14" ht="15.75" customHeight="1" x14ac:dyDescent="0.25">
      <c r="A362" s="2">
        <v>361</v>
      </c>
      <c r="B362" s="2" t="s">
        <v>9</v>
      </c>
      <c r="C362" s="2" t="s">
        <v>8</v>
      </c>
      <c r="L362" s="2" t="s">
        <v>6</v>
      </c>
      <c r="N362" s="2">
        <v>0</v>
      </c>
    </row>
    <row r="363" spans="1:14" ht="15.75" customHeight="1" x14ac:dyDescent="0.25">
      <c r="A363" s="2">
        <v>362</v>
      </c>
      <c r="B363" s="2" t="s">
        <v>7</v>
      </c>
      <c r="C363" s="2" t="s">
        <v>6</v>
      </c>
      <c r="D363" s="2">
        <v>12</v>
      </c>
      <c r="E363" s="2">
        <v>10</v>
      </c>
      <c r="F363" s="2">
        <v>6</v>
      </c>
      <c r="G363" s="2" t="s">
        <v>23</v>
      </c>
      <c r="H363" s="2" t="s">
        <v>26</v>
      </c>
      <c r="J363" s="2">
        <v>15</v>
      </c>
      <c r="N363" s="4">
        <f>(D363*E363*F363)*((100-J363)/100)</f>
        <v>612</v>
      </c>
    </row>
    <row r="364" spans="1:14" ht="15.75" customHeight="1" x14ac:dyDescent="0.25">
      <c r="A364" s="2">
        <v>363</v>
      </c>
      <c r="B364" s="2" t="s">
        <v>9</v>
      </c>
      <c r="C364" s="2" t="s">
        <v>6</v>
      </c>
      <c r="D364" s="2">
        <v>9</v>
      </c>
      <c r="E364" s="2">
        <v>15</v>
      </c>
      <c r="F364" s="2">
        <v>4</v>
      </c>
      <c r="G364" s="2" t="s">
        <v>23</v>
      </c>
      <c r="H364" s="2" t="s">
        <v>25</v>
      </c>
      <c r="J364" s="2">
        <v>5</v>
      </c>
      <c r="K364" s="2">
        <v>2</v>
      </c>
      <c r="N364" s="2">
        <f>((F364*D364*E364)*((100-J364)/100)+(((F364*D364*E364)/K364)*(J364/100)))</f>
        <v>526.5</v>
      </c>
    </row>
    <row r="365" spans="1:14" ht="15.75" customHeight="1" x14ac:dyDescent="0.25">
      <c r="A365" s="2">
        <v>364</v>
      </c>
      <c r="B365" s="2" t="s">
        <v>7</v>
      </c>
      <c r="C365" s="2" t="s">
        <v>6</v>
      </c>
      <c r="D365" s="2">
        <v>12</v>
      </c>
      <c r="E365" s="2">
        <v>1</v>
      </c>
      <c r="F365" s="2">
        <v>5</v>
      </c>
      <c r="G365" s="2" t="s">
        <v>23</v>
      </c>
      <c r="H365" s="2" t="s">
        <v>26</v>
      </c>
      <c r="J365" s="2">
        <v>15</v>
      </c>
      <c r="N365" s="4">
        <f>(D365*E365*F365)*((100-J365)/100)</f>
        <v>51</v>
      </c>
    </row>
    <row r="366" spans="1:14" ht="15.75" customHeight="1" x14ac:dyDescent="0.25">
      <c r="A366" s="2">
        <v>365</v>
      </c>
      <c r="B366" s="2" t="s">
        <v>9</v>
      </c>
      <c r="C366" s="2" t="s">
        <v>8</v>
      </c>
      <c r="L366" s="2" t="s">
        <v>6</v>
      </c>
      <c r="N366" s="2">
        <v>0</v>
      </c>
    </row>
    <row r="367" spans="1:14" ht="15.75" customHeight="1" x14ac:dyDescent="0.25">
      <c r="A367" s="2">
        <v>366</v>
      </c>
      <c r="B367" s="2" t="s">
        <v>9</v>
      </c>
      <c r="C367" s="2" t="s">
        <v>6</v>
      </c>
      <c r="D367" s="2">
        <v>10</v>
      </c>
      <c r="E367" s="2">
        <v>6</v>
      </c>
      <c r="F367" s="2">
        <v>5</v>
      </c>
      <c r="G367" s="2" t="s">
        <v>23</v>
      </c>
      <c r="H367" s="2" t="s">
        <v>23</v>
      </c>
      <c r="J367" s="2">
        <v>5</v>
      </c>
      <c r="N367" s="2">
        <f t="shared" ref="N367:N368" si="28">D367*E367*F367</f>
        <v>300</v>
      </c>
    </row>
    <row r="368" spans="1:14" ht="15.75" customHeight="1" x14ac:dyDescent="0.25">
      <c r="A368" s="2">
        <v>367</v>
      </c>
      <c r="B368" s="2" t="s">
        <v>7</v>
      </c>
      <c r="C368" s="2" t="s">
        <v>6</v>
      </c>
      <c r="D368" s="2">
        <v>12</v>
      </c>
      <c r="E368" s="2">
        <v>4</v>
      </c>
      <c r="F368" s="2">
        <v>4</v>
      </c>
      <c r="G368" s="2" t="s">
        <v>23</v>
      </c>
      <c r="N368" s="2">
        <f t="shared" si="28"/>
        <v>192</v>
      </c>
    </row>
    <row r="369" spans="1:14" ht="15.75" customHeight="1" x14ac:dyDescent="0.25">
      <c r="A369" s="2">
        <v>368</v>
      </c>
      <c r="B369" s="2" t="s">
        <v>5</v>
      </c>
      <c r="C369" s="2" t="s">
        <v>6</v>
      </c>
      <c r="D369" s="2">
        <v>12</v>
      </c>
      <c r="E369" s="2">
        <v>10</v>
      </c>
      <c r="F369" s="2">
        <v>6</v>
      </c>
      <c r="G369" s="2" t="s">
        <v>23</v>
      </c>
      <c r="H369" s="2" t="s">
        <v>29</v>
      </c>
      <c r="J369" s="2">
        <v>5</v>
      </c>
      <c r="N369" s="2">
        <f>(D369*E369*F369)*((100-J369)/100)</f>
        <v>684</v>
      </c>
    </row>
    <row r="370" spans="1:14" ht="15.75" customHeight="1" x14ac:dyDescent="0.25">
      <c r="A370" s="2">
        <v>369</v>
      </c>
      <c r="B370" s="2" t="s">
        <v>9</v>
      </c>
      <c r="C370" s="2" t="s">
        <v>6</v>
      </c>
      <c r="D370" s="2">
        <v>8</v>
      </c>
      <c r="E370" s="2">
        <v>1</v>
      </c>
      <c r="F370" s="2">
        <v>7</v>
      </c>
      <c r="G370" s="2" t="s">
        <v>24</v>
      </c>
      <c r="H370" s="2" t="s">
        <v>23</v>
      </c>
      <c r="J370" s="2">
        <v>15</v>
      </c>
      <c r="N370" s="2">
        <f>(D370*E370*F370)*(J370/100)</f>
        <v>8.4</v>
      </c>
    </row>
    <row r="371" spans="1:14" ht="15.75" customHeight="1" x14ac:dyDescent="0.25">
      <c r="A371" s="2">
        <v>370</v>
      </c>
      <c r="B371" s="2" t="s">
        <v>9</v>
      </c>
      <c r="C371" s="2" t="s">
        <v>6</v>
      </c>
      <c r="D371" s="2">
        <v>12</v>
      </c>
      <c r="E371" s="2">
        <v>152</v>
      </c>
      <c r="F371" s="2">
        <v>5</v>
      </c>
      <c r="G371" s="2" t="s">
        <v>23</v>
      </c>
      <c r="N371" s="2">
        <f>D371*E371*F371</f>
        <v>9120</v>
      </c>
    </row>
    <row r="372" spans="1:14" ht="15.75" customHeight="1" x14ac:dyDescent="0.25">
      <c r="A372" s="2">
        <v>371</v>
      </c>
      <c r="B372" s="2" t="s">
        <v>9</v>
      </c>
      <c r="C372" s="2" t="s">
        <v>8</v>
      </c>
      <c r="L372" s="2" t="s">
        <v>6</v>
      </c>
      <c r="N372" s="2">
        <v>0</v>
      </c>
    </row>
    <row r="373" spans="1:14" ht="15.75" customHeight="1" x14ac:dyDescent="0.25">
      <c r="A373" s="2">
        <v>372</v>
      </c>
      <c r="B373" s="2" t="s">
        <v>9</v>
      </c>
      <c r="C373" s="2" t="s">
        <v>8</v>
      </c>
      <c r="L373" s="2" t="s">
        <v>8</v>
      </c>
      <c r="M373" s="3">
        <v>100</v>
      </c>
      <c r="N373" s="2">
        <v>0</v>
      </c>
    </row>
    <row r="374" spans="1:14" ht="15.75" customHeight="1" x14ac:dyDescent="0.25">
      <c r="A374" s="2">
        <v>373</v>
      </c>
      <c r="B374" s="2" t="s">
        <v>9</v>
      </c>
      <c r="C374" s="2" t="s">
        <v>8</v>
      </c>
      <c r="L374" s="2" t="s">
        <v>6</v>
      </c>
      <c r="N374" s="2">
        <v>0</v>
      </c>
    </row>
    <row r="375" spans="1:14" ht="15.75" customHeight="1" x14ac:dyDescent="0.25">
      <c r="A375" s="2">
        <v>374</v>
      </c>
      <c r="B375" s="2" t="s">
        <v>9</v>
      </c>
      <c r="C375" s="2" t="s">
        <v>6</v>
      </c>
      <c r="D375" s="2">
        <v>9</v>
      </c>
      <c r="E375" s="2">
        <v>15</v>
      </c>
      <c r="F375" s="2">
        <v>7</v>
      </c>
      <c r="G375" s="2" t="s">
        <v>25</v>
      </c>
      <c r="H375" s="2" t="s">
        <v>29</v>
      </c>
      <c r="J375" s="2">
        <v>5</v>
      </c>
      <c r="K375" s="2">
        <v>3</v>
      </c>
      <c r="N375" s="2">
        <f>((D375*E375*F375)*((100-J375)/100))/K375</f>
        <v>299.25</v>
      </c>
    </row>
    <row r="376" spans="1:14" ht="15.75" customHeight="1" x14ac:dyDescent="0.25">
      <c r="A376" s="2">
        <v>375</v>
      </c>
      <c r="B376" s="2" t="s">
        <v>9</v>
      </c>
      <c r="C376" s="2" t="s">
        <v>8</v>
      </c>
      <c r="L376" s="2" t="s">
        <v>6</v>
      </c>
      <c r="N376" s="2">
        <v>0</v>
      </c>
    </row>
    <row r="377" spans="1:14" ht="15.75" customHeight="1" x14ac:dyDescent="0.25">
      <c r="A377" s="2">
        <v>376</v>
      </c>
      <c r="B377" s="2" t="s">
        <v>7</v>
      </c>
      <c r="C377" s="2" t="s">
        <v>6</v>
      </c>
      <c r="D377" s="2">
        <v>9</v>
      </c>
      <c r="E377" s="2">
        <v>12.5</v>
      </c>
      <c r="F377" s="2">
        <v>5</v>
      </c>
      <c r="G377" s="2" t="s">
        <v>23</v>
      </c>
      <c r="N377" s="2">
        <f>D377*E377*F377</f>
        <v>562.5</v>
      </c>
    </row>
    <row r="378" spans="1:14" ht="15.75" customHeight="1" x14ac:dyDescent="0.25">
      <c r="A378" s="2">
        <v>377</v>
      </c>
      <c r="B378" s="2" t="s">
        <v>9</v>
      </c>
      <c r="C378" s="2" t="s">
        <v>6</v>
      </c>
      <c r="D378" s="2">
        <v>12</v>
      </c>
      <c r="E378" s="2">
        <v>4</v>
      </c>
      <c r="F378" s="2">
        <v>6</v>
      </c>
      <c r="G378" s="2" t="s">
        <v>23</v>
      </c>
      <c r="H378" s="2" t="s">
        <v>25</v>
      </c>
      <c r="J378" s="2">
        <v>5</v>
      </c>
      <c r="K378" s="2">
        <v>2</v>
      </c>
      <c r="N378" s="2">
        <f>((F378*D378*E378)*((100-J378)/100)+(((F378*D378*E378)/K378)*(J378/100)))</f>
        <v>280.79999999999995</v>
      </c>
    </row>
    <row r="379" spans="1:14" ht="15.75" customHeight="1" x14ac:dyDescent="0.25">
      <c r="A379" s="2">
        <v>378</v>
      </c>
      <c r="B379" s="2" t="s">
        <v>9</v>
      </c>
      <c r="C379" s="2" t="s">
        <v>8</v>
      </c>
      <c r="L379" s="2" t="s">
        <v>8</v>
      </c>
      <c r="M379" s="3">
        <v>200</v>
      </c>
      <c r="N379" s="2">
        <v>0</v>
      </c>
    </row>
    <row r="380" spans="1:14" ht="15.75" customHeight="1" x14ac:dyDescent="0.25">
      <c r="A380" s="2">
        <v>379</v>
      </c>
      <c r="B380" s="2" t="s">
        <v>7</v>
      </c>
      <c r="C380" s="2" t="s">
        <v>6</v>
      </c>
      <c r="D380" s="2">
        <v>12</v>
      </c>
      <c r="E380" s="2">
        <v>40</v>
      </c>
      <c r="F380" s="2">
        <v>5</v>
      </c>
      <c r="G380" s="2" t="s">
        <v>23</v>
      </c>
      <c r="H380" s="2" t="s">
        <v>25</v>
      </c>
      <c r="J380" s="2">
        <v>5</v>
      </c>
      <c r="K380" s="2">
        <v>2</v>
      </c>
      <c r="N380" s="2">
        <f>((F380*D380*E380)*((100-J380)/100)+(((F380*D380*E380)/K380)*(J380/100)))</f>
        <v>2340</v>
      </c>
    </row>
    <row r="381" spans="1:14" ht="15.75" customHeight="1" x14ac:dyDescent="0.25">
      <c r="A381" s="2">
        <v>380</v>
      </c>
      <c r="B381" s="2" t="s">
        <v>7</v>
      </c>
      <c r="C381" s="2" t="s">
        <v>6</v>
      </c>
      <c r="D381" s="2">
        <v>12</v>
      </c>
      <c r="E381" s="2">
        <v>6</v>
      </c>
      <c r="F381" s="2">
        <v>5</v>
      </c>
      <c r="G381" s="2" t="s">
        <v>23</v>
      </c>
      <c r="N381" s="2">
        <f>D381*E381*F381</f>
        <v>360</v>
      </c>
    </row>
    <row r="382" spans="1:14" ht="15.75" customHeight="1" x14ac:dyDescent="0.25">
      <c r="A382" s="2">
        <v>381</v>
      </c>
      <c r="B382" s="2" t="s">
        <v>9</v>
      </c>
      <c r="C382" s="2" t="s">
        <v>6</v>
      </c>
      <c r="D382" s="2">
        <v>9</v>
      </c>
      <c r="E382" s="2">
        <v>0.1</v>
      </c>
      <c r="F382" s="2">
        <v>5</v>
      </c>
      <c r="G382" s="2" t="s">
        <v>26</v>
      </c>
      <c r="H382" s="2" t="s">
        <v>23</v>
      </c>
      <c r="J382" s="2">
        <v>5</v>
      </c>
      <c r="N382" s="2">
        <f>(D382*E382*F382)*(J382/100)</f>
        <v>0.22500000000000001</v>
      </c>
    </row>
    <row r="383" spans="1:14" ht="15.75" customHeight="1" x14ac:dyDescent="0.25">
      <c r="A383" s="2">
        <v>382</v>
      </c>
      <c r="B383" s="2" t="s">
        <v>7</v>
      </c>
      <c r="C383" s="2" t="s">
        <v>6</v>
      </c>
      <c r="D383" s="2">
        <v>12</v>
      </c>
      <c r="E383" s="2">
        <v>86</v>
      </c>
      <c r="F383" s="2">
        <v>5</v>
      </c>
      <c r="G383" s="2" t="s">
        <v>25</v>
      </c>
      <c r="H383" s="2" t="s">
        <v>23</v>
      </c>
      <c r="J383" s="2">
        <v>5</v>
      </c>
      <c r="K383" s="2">
        <v>2</v>
      </c>
      <c r="N383" s="2">
        <f>((D383*E383*F383)*((100-J383)/100)/K383)+((D383*E383*F383)*(J383/100))</f>
        <v>2709</v>
      </c>
    </row>
    <row r="384" spans="1:14" ht="15.75" customHeight="1" x14ac:dyDescent="0.25">
      <c r="A384" s="2">
        <v>383</v>
      </c>
      <c r="B384" s="2" t="s">
        <v>9</v>
      </c>
      <c r="C384" s="2" t="s">
        <v>6</v>
      </c>
      <c r="D384" s="2">
        <v>10</v>
      </c>
      <c r="E384" s="2">
        <v>0.5</v>
      </c>
      <c r="F384" s="2">
        <v>7</v>
      </c>
      <c r="G384" s="2" t="s">
        <v>24</v>
      </c>
      <c r="H384" s="2" t="s">
        <v>23</v>
      </c>
      <c r="J384" s="2">
        <v>25</v>
      </c>
      <c r="N384" s="2">
        <f>(D384*E384*F384)*(J384/100)</f>
        <v>8.75</v>
      </c>
    </row>
    <row r="385" spans="1:14" ht="15.75" customHeight="1" x14ac:dyDescent="0.25">
      <c r="A385" s="2">
        <v>384</v>
      </c>
      <c r="B385" s="2" t="s">
        <v>7</v>
      </c>
      <c r="C385" s="2" t="s">
        <v>6</v>
      </c>
      <c r="D385" s="2">
        <v>9</v>
      </c>
      <c r="E385" s="2">
        <v>4</v>
      </c>
      <c r="F385" s="2">
        <v>6</v>
      </c>
      <c r="G385" s="2" t="s">
        <v>23</v>
      </c>
      <c r="H385" s="2" t="s">
        <v>29</v>
      </c>
      <c r="J385" s="2">
        <v>25</v>
      </c>
      <c r="N385" s="2">
        <f>(D385*E385*F385)*((100-J385)/100)</f>
        <v>162</v>
      </c>
    </row>
    <row r="386" spans="1:14" ht="15.75" customHeight="1" x14ac:dyDescent="0.25">
      <c r="A386" s="2">
        <v>385</v>
      </c>
      <c r="B386" s="2" t="s">
        <v>9</v>
      </c>
      <c r="C386" s="2" t="s">
        <v>8</v>
      </c>
      <c r="L386" s="2" t="s">
        <v>8</v>
      </c>
      <c r="M386" s="3">
        <v>120</v>
      </c>
      <c r="N386" s="2">
        <v>0</v>
      </c>
    </row>
    <row r="387" spans="1:14" ht="15.75" customHeight="1" x14ac:dyDescent="0.25">
      <c r="A387" s="2">
        <v>386</v>
      </c>
      <c r="B387" s="2" t="s">
        <v>9</v>
      </c>
      <c r="C387" s="2" t="s">
        <v>6</v>
      </c>
      <c r="D387" s="2">
        <v>8</v>
      </c>
      <c r="E387" s="2">
        <v>15</v>
      </c>
      <c r="F387" s="2">
        <v>5</v>
      </c>
      <c r="G387" s="2" t="s">
        <v>23</v>
      </c>
      <c r="N387" s="2">
        <f>D387*E387*F387</f>
        <v>600</v>
      </c>
    </row>
    <row r="388" spans="1:14" ht="15.75" customHeight="1" x14ac:dyDescent="0.25">
      <c r="A388" s="2">
        <v>387</v>
      </c>
      <c r="B388" s="2" t="s">
        <v>9</v>
      </c>
      <c r="C388" s="2" t="s">
        <v>8</v>
      </c>
      <c r="L388" s="2" t="s">
        <v>8</v>
      </c>
      <c r="M388" s="3">
        <v>500</v>
      </c>
      <c r="N388" s="2">
        <v>0</v>
      </c>
    </row>
    <row r="389" spans="1:14" ht="15.75" customHeight="1" x14ac:dyDescent="0.25">
      <c r="A389" s="2">
        <v>388</v>
      </c>
      <c r="B389" s="2" t="s">
        <v>9</v>
      </c>
      <c r="C389" s="2" t="s">
        <v>6</v>
      </c>
      <c r="D389" s="2">
        <v>12</v>
      </c>
      <c r="E389" s="2">
        <v>5</v>
      </c>
      <c r="F389" s="2">
        <v>5</v>
      </c>
      <c r="G389" s="2" t="s">
        <v>23</v>
      </c>
      <c r="H389" s="2" t="s">
        <v>25</v>
      </c>
      <c r="J389" s="2">
        <v>5</v>
      </c>
      <c r="K389" s="2">
        <v>2</v>
      </c>
      <c r="N389" s="2">
        <f>((F389*D389*E389)*((100-J389)/100)+(((F389*D389*E389)/K389)*(J389/100)))</f>
        <v>292.5</v>
      </c>
    </row>
    <row r="390" spans="1:14" ht="15.75" customHeight="1" x14ac:dyDescent="0.25">
      <c r="A390" s="2">
        <v>389</v>
      </c>
      <c r="B390" s="2" t="s">
        <v>9</v>
      </c>
      <c r="C390" s="2" t="s">
        <v>8</v>
      </c>
      <c r="L390" s="2" t="s">
        <v>6</v>
      </c>
      <c r="N390" s="2">
        <v>0</v>
      </c>
    </row>
    <row r="391" spans="1:14" ht="15.75" customHeight="1" x14ac:dyDescent="0.25">
      <c r="A391" s="2">
        <v>390</v>
      </c>
      <c r="B391" s="2" t="s">
        <v>9</v>
      </c>
      <c r="C391" s="2" t="s">
        <v>8</v>
      </c>
      <c r="L391" s="2" t="s">
        <v>8</v>
      </c>
      <c r="M391" s="3">
        <v>500</v>
      </c>
      <c r="N391" s="2">
        <v>0</v>
      </c>
    </row>
    <row r="392" spans="1:14" ht="15.75" customHeight="1" x14ac:dyDescent="0.25">
      <c r="A392" s="2">
        <v>391</v>
      </c>
      <c r="B392" s="2" t="s">
        <v>7</v>
      </c>
      <c r="C392" s="2" t="s">
        <v>6</v>
      </c>
      <c r="D392" s="2">
        <v>12</v>
      </c>
      <c r="E392" s="2">
        <v>12</v>
      </c>
      <c r="F392" s="2">
        <v>5</v>
      </c>
      <c r="G392" s="2" t="s">
        <v>23</v>
      </c>
      <c r="H392" s="2" t="s">
        <v>25</v>
      </c>
      <c r="J392" s="2">
        <v>5</v>
      </c>
      <c r="K392" s="2">
        <v>2</v>
      </c>
      <c r="N392" s="2">
        <f>((F392*D392*E392)*((100-J392)/100)+(((F392*D392*E392)/K392)*(J392/100)))</f>
        <v>702</v>
      </c>
    </row>
    <row r="393" spans="1:14" ht="15.75" customHeight="1" x14ac:dyDescent="0.25">
      <c r="A393" s="2">
        <v>392</v>
      </c>
      <c r="B393" s="2" t="s">
        <v>5</v>
      </c>
      <c r="C393" s="2" t="s">
        <v>6</v>
      </c>
      <c r="D393" s="2">
        <v>12</v>
      </c>
      <c r="E393" s="2">
        <v>3</v>
      </c>
      <c r="F393" s="2">
        <v>6</v>
      </c>
      <c r="G393" s="2" t="s">
        <v>26</v>
      </c>
      <c r="H393" s="2" t="s">
        <v>23</v>
      </c>
      <c r="J393" s="2">
        <v>45</v>
      </c>
      <c r="N393" s="2">
        <f>(D393*E393*F393)*(J393/100)</f>
        <v>97.2</v>
      </c>
    </row>
    <row r="394" spans="1:14" ht="15.75" customHeight="1" x14ac:dyDescent="0.25">
      <c r="A394" s="2">
        <v>393</v>
      </c>
      <c r="B394" s="2" t="s">
        <v>9</v>
      </c>
      <c r="C394" s="2" t="s">
        <v>8</v>
      </c>
      <c r="L394" s="2" t="s">
        <v>6</v>
      </c>
      <c r="N394" s="2">
        <v>0</v>
      </c>
    </row>
    <row r="395" spans="1:14" ht="15.75" customHeight="1" x14ac:dyDescent="0.25">
      <c r="A395" s="2">
        <v>394</v>
      </c>
      <c r="B395" s="2" t="s">
        <v>9</v>
      </c>
      <c r="C395" s="2" t="s">
        <v>8</v>
      </c>
      <c r="L395" s="2" t="s">
        <v>8</v>
      </c>
      <c r="M395" s="3" t="s">
        <v>55</v>
      </c>
      <c r="N395" s="2">
        <v>0</v>
      </c>
    </row>
    <row r="396" spans="1:14" ht="15.75" customHeight="1" x14ac:dyDescent="0.25">
      <c r="A396" s="2">
        <v>395</v>
      </c>
      <c r="B396" s="2" t="s">
        <v>7</v>
      </c>
      <c r="C396" s="2" t="s">
        <v>6</v>
      </c>
      <c r="D396" s="2">
        <v>12</v>
      </c>
      <c r="E396" s="2">
        <v>7</v>
      </c>
      <c r="F396" s="2">
        <v>5</v>
      </c>
      <c r="G396" s="2" t="s">
        <v>23</v>
      </c>
      <c r="H396" s="2" t="s">
        <v>23</v>
      </c>
      <c r="J396" s="2">
        <v>5</v>
      </c>
      <c r="N396" s="2">
        <f>D396*E396*F396</f>
        <v>420</v>
      </c>
    </row>
    <row r="397" spans="1:14" ht="15.75" customHeight="1" x14ac:dyDescent="0.25">
      <c r="A397" s="2">
        <v>396</v>
      </c>
      <c r="B397" s="2" t="s">
        <v>9</v>
      </c>
      <c r="C397" s="2" t="s">
        <v>8</v>
      </c>
      <c r="L397" s="2" t="s">
        <v>8</v>
      </c>
      <c r="M397" s="3" t="s">
        <v>56</v>
      </c>
      <c r="N397" s="2">
        <v>0</v>
      </c>
    </row>
    <row r="398" spans="1:14" ht="15.75" customHeight="1" x14ac:dyDescent="0.25">
      <c r="A398" s="2">
        <v>397</v>
      </c>
      <c r="B398" s="2" t="s">
        <v>5</v>
      </c>
      <c r="C398" s="2" t="s">
        <v>6</v>
      </c>
      <c r="D398" s="2">
        <v>10</v>
      </c>
      <c r="E398" s="2">
        <v>2</v>
      </c>
      <c r="F398" s="2">
        <v>5</v>
      </c>
      <c r="G398" s="2" t="s">
        <v>26</v>
      </c>
      <c r="N398" s="2">
        <v>0</v>
      </c>
    </row>
    <row r="399" spans="1:14" ht="15.75" customHeight="1" x14ac:dyDescent="0.25">
      <c r="A399" s="2">
        <v>398</v>
      </c>
      <c r="B399" s="2" t="s">
        <v>9</v>
      </c>
      <c r="C399" s="2" t="s">
        <v>6</v>
      </c>
      <c r="D399" s="2">
        <v>8</v>
      </c>
      <c r="E399" s="2">
        <v>1</v>
      </c>
      <c r="F399" s="2">
        <v>5</v>
      </c>
      <c r="G399" s="2" t="s">
        <v>24</v>
      </c>
      <c r="H399" s="2" t="s">
        <v>25</v>
      </c>
      <c r="J399" s="2">
        <v>5</v>
      </c>
      <c r="K399" s="2">
        <v>3</v>
      </c>
      <c r="N399" s="2">
        <f>((D399*E399*F399)*(J399/100))/K399</f>
        <v>0.66666666666666663</v>
      </c>
    </row>
    <row r="400" spans="1:14" ht="15.75" customHeight="1" x14ac:dyDescent="0.25">
      <c r="A400" s="2">
        <v>399</v>
      </c>
      <c r="B400" s="2" t="s">
        <v>9</v>
      </c>
      <c r="C400" s="2" t="s">
        <v>8</v>
      </c>
      <c r="L400" s="2" t="s">
        <v>8</v>
      </c>
      <c r="M400" s="3">
        <v>130</v>
      </c>
      <c r="N400" s="2">
        <v>0</v>
      </c>
    </row>
    <row r="401" spans="1:14" ht="15.75" customHeight="1" x14ac:dyDescent="0.25">
      <c r="A401" s="2">
        <v>400</v>
      </c>
      <c r="B401" s="2" t="s">
        <v>9</v>
      </c>
      <c r="C401" s="2" t="s">
        <v>6</v>
      </c>
      <c r="D401" s="2">
        <v>8</v>
      </c>
      <c r="E401" s="2">
        <v>7</v>
      </c>
      <c r="F401" s="2">
        <v>7</v>
      </c>
      <c r="G401" s="2" t="s">
        <v>23</v>
      </c>
      <c r="H401" s="2" t="s">
        <v>24</v>
      </c>
      <c r="J401" s="2">
        <v>5</v>
      </c>
      <c r="N401" s="2">
        <f>(D401*E401*F401)*((100-5)/100)</f>
        <v>372.4</v>
      </c>
    </row>
    <row r="402" spans="1:14" ht="15.75" customHeight="1" x14ac:dyDescent="0.25">
      <c r="A402" s="2">
        <v>401</v>
      </c>
      <c r="B402" s="2" t="s">
        <v>9</v>
      </c>
      <c r="C402" s="2" t="s">
        <v>6</v>
      </c>
      <c r="D402" s="2">
        <v>10</v>
      </c>
      <c r="E402" s="2">
        <v>3</v>
      </c>
      <c r="F402" s="2">
        <v>3</v>
      </c>
      <c r="G402" s="2" t="s">
        <v>23</v>
      </c>
      <c r="H402" s="2" t="s">
        <v>29</v>
      </c>
      <c r="J402" s="2">
        <v>5</v>
      </c>
      <c r="N402" s="2">
        <f>(D402*E402*F402)*((100-J402)/100)</f>
        <v>85.5</v>
      </c>
    </row>
    <row r="403" spans="1:14" ht="15.75" customHeight="1" x14ac:dyDescent="0.25">
      <c r="A403" s="2">
        <v>402</v>
      </c>
      <c r="B403" s="2" t="s">
        <v>7</v>
      </c>
      <c r="C403" s="2" t="s">
        <v>6</v>
      </c>
      <c r="D403" s="2">
        <v>12</v>
      </c>
      <c r="E403" s="2">
        <v>3</v>
      </c>
      <c r="F403" s="2">
        <v>5</v>
      </c>
      <c r="G403" s="2" t="s">
        <v>24</v>
      </c>
      <c r="H403" s="2" t="s">
        <v>23</v>
      </c>
      <c r="J403" s="2">
        <v>5</v>
      </c>
      <c r="N403" s="2">
        <f>(D403*E403*F403)*(J403/100)</f>
        <v>9</v>
      </c>
    </row>
    <row r="404" spans="1:14" ht="15.75" customHeight="1" x14ac:dyDescent="0.25">
      <c r="A404" s="2">
        <v>403</v>
      </c>
      <c r="B404" s="2" t="s">
        <v>7</v>
      </c>
      <c r="C404" s="2" t="s">
        <v>6</v>
      </c>
      <c r="D404" s="2">
        <v>12</v>
      </c>
      <c r="E404" s="2">
        <v>4</v>
      </c>
      <c r="F404" s="2">
        <v>5</v>
      </c>
      <c r="G404" s="2" t="s">
        <v>23</v>
      </c>
      <c r="H404" s="2" t="s">
        <v>26</v>
      </c>
      <c r="J404" s="2">
        <v>5</v>
      </c>
      <c r="N404" s="4">
        <f>(D404*E404*F404)*((100-J404)/100)</f>
        <v>228</v>
      </c>
    </row>
    <row r="405" spans="1:14" ht="15.75" customHeight="1" x14ac:dyDescent="0.25">
      <c r="A405" s="2">
        <v>404</v>
      </c>
      <c r="B405" s="2" t="s">
        <v>9</v>
      </c>
      <c r="C405" s="2" t="s">
        <v>8</v>
      </c>
      <c r="L405" s="2" t="s">
        <v>6</v>
      </c>
      <c r="N405" s="2">
        <v>0</v>
      </c>
    </row>
    <row r="406" spans="1:14" ht="15.75" customHeight="1" x14ac:dyDescent="0.25">
      <c r="A406" s="2">
        <v>405</v>
      </c>
      <c r="B406" s="2" t="s">
        <v>9</v>
      </c>
      <c r="C406" s="2" t="s">
        <v>8</v>
      </c>
      <c r="L406" s="2" t="s">
        <v>8</v>
      </c>
      <c r="M406" s="3">
        <v>500</v>
      </c>
      <c r="N406" s="2">
        <v>0</v>
      </c>
    </row>
    <row r="407" spans="1:14" ht="15.75" customHeight="1" x14ac:dyDescent="0.25">
      <c r="A407" s="2">
        <v>406</v>
      </c>
      <c r="B407" s="2" t="s">
        <v>9</v>
      </c>
      <c r="C407" s="2" t="s">
        <v>6</v>
      </c>
      <c r="D407" s="2">
        <v>9</v>
      </c>
      <c r="E407" s="2">
        <v>6.2</v>
      </c>
      <c r="F407" s="2">
        <v>6</v>
      </c>
      <c r="G407" s="2" t="s">
        <v>23</v>
      </c>
      <c r="N407" s="2">
        <f>D407*E407*F407</f>
        <v>334.8</v>
      </c>
    </row>
    <row r="408" spans="1:14" ht="15.75" customHeight="1" x14ac:dyDescent="0.25">
      <c r="A408" s="2">
        <v>407</v>
      </c>
      <c r="B408" s="2" t="s">
        <v>9</v>
      </c>
      <c r="C408" s="2" t="s">
        <v>6</v>
      </c>
      <c r="D408" s="2">
        <v>9</v>
      </c>
      <c r="E408" s="2">
        <v>0.5</v>
      </c>
      <c r="F408" s="2">
        <v>7</v>
      </c>
      <c r="G408" s="2" t="s">
        <v>26</v>
      </c>
      <c r="H408" s="2" t="s">
        <v>24</v>
      </c>
      <c r="J408" s="2">
        <v>45</v>
      </c>
      <c r="N408" s="2">
        <v>0</v>
      </c>
    </row>
    <row r="409" spans="1:14" ht="15.75" customHeight="1" x14ac:dyDescent="0.25">
      <c r="A409" s="2">
        <v>408</v>
      </c>
      <c r="B409" s="2" t="s">
        <v>9</v>
      </c>
      <c r="C409" s="2" t="s">
        <v>8</v>
      </c>
      <c r="L409" s="2" t="s">
        <v>6</v>
      </c>
      <c r="N409" s="2">
        <v>0</v>
      </c>
    </row>
    <row r="410" spans="1:14" ht="15.75" customHeight="1" x14ac:dyDescent="0.25">
      <c r="A410" s="2">
        <v>409</v>
      </c>
      <c r="B410" s="2" t="s">
        <v>9</v>
      </c>
      <c r="C410" s="2" t="s">
        <v>8</v>
      </c>
      <c r="L410" s="2" t="s">
        <v>8</v>
      </c>
      <c r="M410" s="3" t="s">
        <v>57</v>
      </c>
      <c r="N410" s="2">
        <v>0</v>
      </c>
    </row>
    <row r="411" spans="1:14" ht="15.75" customHeight="1" x14ac:dyDescent="0.25">
      <c r="A411" s="2">
        <v>410</v>
      </c>
      <c r="B411" s="2" t="s">
        <v>9</v>
      </c>
      <c r="C411" s="2" t="s">
        <v>6</v>
      </c>
      <c r="D411" s="2">
        <v>9</v>
      </c>
      <c r="E411" s="2">
        <v>1</v>
      </c>
      <c r="F411" s="2">
        <v>7</v>
      </c>
      <c r="G411" s="2" t="s">
        <v>24</v>
      </c>
      <c r="H411" s="2" t="s">
        <v>26</v>
      </c>
      <c r="J411" s="2">
        <v>15</v>
      </c>
      <c r="N411" s="2">
        <v>0</v>
      </c>
    </row>
    <row r="412" spans="1:14" ht="15.75" customHeight="1" x14ac:dyDescent="0.25">
      <c r="A412" s="2">
        <v>411</v>
      </c>
      <c r="B412" s="2" t="s">
        <v>9</v>
      </c>
      <c r="C412" s="2" t="s">
        <v>8</v>
      </c>
      <c r="L412" s="2" t="s">
        <v>8</v>
      </c>
      <c r="M412" s="3">
        <v>1000</v>
      </c>
      <c r="N412" s="2">
        <v>0</v>
      </c>
    </row>
    <row r="413" spans="1:14" ht="15.75" customHeight="1" x14ac:dyDescent="0.25">
      <c r="A413" s="2">
        <v>412</v>
      </c>
      <c r="B413" s="2" t="s">
        <v>9</v>
      </c>
      <c r="C413" s="2" t="s">
        <v>6</v>
      </c>
      <c r="D413" s="2">
        <v>9</v>
      </c>
      <c r="E413" s="2">
        <v>10</v>
      </c>
      <c r="F413" s="2">
        <v>7</v>
      </c>
      <c r="G413" s="2" t="s">
        <v>23</v>
      </c>
      <c r="H413" s="2" t="s">
        <v>26</v>
      </c>
      <c r="J413" s="2">
        <v>25</v>
      </c>
      <c r="N413" s="4">
        <f>(D413*E413*F413)*((100-J413)/100)</f>
        <v>472.5</v>
      </c>
    </row>
    <row r="414" spans="1:14" ht="15.75" customHeight="1" x14ac:dyDescent="0.25">
      <c r="A414" s="2">
        <v>413</v>
      </c>
      <c r="B414" s="2" t="s">
        <v>9</v>
      </c>
      <c r="C414" s="2" t="s">
        <v>8</v>
      </c>
      <c r="L414" s="2" t="s">
        <v>8</v>
      </c>
      <c r="M414" s="3">
        <v>300</v>
      </c>
      <c r="N414" s="2">
        <v>0</v>
      </c>
    </row>
    <row r="415" spans="1:14" ht="15.75" customHeight="1" x14ac:dyDescent="0.25">
      <c r="A415" s="2">
        <v>414</v>
      </c>
      <c r="B415" s="2" t="s">
        <v>9</v>
      </c>
      <c r="C415" s="2" t="s">
        <v>6</v>
      </c>
      <c r="D415" s="2">
        <v>9</v>
      </c>
      <c r="E415" s="2">
        <v>9</v>
      </c>
      <c r="F415" s="2">
        <v>5</v>
      </c>
      <c r="G415" s="2" t="s">
        <v>23</v>
      </c>
      <c r="N415" s="2">
        <f t="shared" ref="N415:N416" si="29">D415*E415*F415</f>
        <v>405</v>
      </c>
    </row>
    <row r="416" spans="1:14" ht="15.75" customHeight="1" x14ac:dyDescent="0.25">
      <c r="A416" s="2">
        <v>415</v>
      </c>
      <c r="B416" s="2" t="s">
        <v>5</v>
      </c>
      <c r="C416" s="2" t="s">
        <v>6</v>
      </c>
      <c r="D416" s="2">
        <v>8</v>
      </c>
      <c r="E416" s="2">
        <v>20</v>
      </c>
      <c r="F416" s="2">
        <v>5</v>
      </c>
      <c r="G416" s="2" t="s">
        <v>23</v>
      </c>
      <c r="N416" s="2">
        <f t="shared" si="29"/>
        <v>800</v>
      </c>
    </row>
    <row r="417" spans="1:14" ht="15.75" customHeight="1" x14ac:dyDescent="0.25">
      <c r="A417" s="2">
        <v>416</v>
      </c>
      <c r="B417" s="2" t="s">
        <v>5</v>
      </c>
      <c r="C417" s="2" t="s">
        <v>6</v>
      </c>
      <c r="D417" s="2">
        <v>12</v>
      </c>
      <c r="E417" s="2">
        <v>1.5</v>
      </c>
      <c r="F417" s="2">
        <v>7</v>
      </c>
      <c r="G417" s="2" t="s">
        <v>23</v>
      </c>
      <c r="H417" s="2" t="s">
        <v>26</v>
      </c>
      <c r="J417" s="2">
        <v>15</v>
      </c>
      <c r="N417" s="4">
        <f>(D417*E417*F417)*((100-J417)/100)</f>
        <v>107.1</v>
      </c>
    </row>
    <row r="418" spans="1:14" ht="15.75" customHeight="1" x14ac:dyDescent="0.25">
      <c r="A418" s="2">
        <v>417</v>
      </c>
      <c r="B418" s="2" t="s">
        <v>9</v>
      </c>
      <c r="C418" s="2" t="s">
        <v>8</v>
      </c>
      <c r="L418" s="2" t="s">
        <v>6</v>
      </c>
      <c r="N418" s="2">
        <v>0</v>
      </c>
    </row>
    <row r="419" spans="1:14" ht="15.75" customHeight="1" x14ac:dyDescent="0.25">
      <c r="A419" s="2">
        <v>418</v>
      </c>
      <c r="B419" s="2" t="s">
        <v>9</v>
      </c>
      <c r="C419" s="2" t="s">
        <v>8</v>
      </c>
      <c r="L419" s="2" t="s">
        <v>6</v>
      </c>
      <c r="N419" s="2">
        <v>0</v>
      </c>
    </row>
    <row r="420" spans="1:14" ht="15.75" customHeight="1" x14ac:dyDescent="0.25">
      <c r="A420" s="2">
        <v>419</v>
      </c>
      <c r="B420" s="2" t="s">
        <v>9</v>
      </c>
      <c r="C420" s="2" t="s">
        <v>8</v>
      </c>
      <c r="L420" s="2" t="s">
        <v>8</v>
      </c>
      <c r="M420" s="3" t="s">
        <v>58</v>
      </c>
      <c r="N420" s="2">
        <v>0</v>
      </c>
    </row>
    <row r="421" spans="1:14" ht="15.75" customHeight="1" x14ac:dyDescent="0.25">
      <c r="A421" s="2">
        <v>420</v>
      </c>
      <c r="B421" s="2" t="s">
        <v>9</v>
      </c>
      <c r="C421" s="2" t="s">
        <v>6</v>
      </c>
      <c r="D421" s="2">
        <v>9</v>
      </c>
      <c r="E421" s="2">
        <v>0.2</v>
      </c>
      <c r="F421" s="2">
        <v>6</v>
      </c>
      <c r="G421" s="2" t="s">
        <v>24</v>
      </c>
      <c r="H421" s="2" t="s">
        <v>25</v>
      </c>
      <c r="J421" s="2">
        <v>5</v>
      </c>
      <c r="K421" s="2">
        <v>2</v>
      </c>
      <c r="N421" s="2">
        <f>((D421*E421*F421)*(J421/100))/K421</f>
        <v>0.27</v>
      </c>
    </row>
    <row r="422" spans="1:14" ht="15.75" customHeight="1" x14ac:dyDescent="0.25">
      <c r="A422" s="2">
        <v>421</v>
      </c>
      <c r="B422" s="2" t="s">
        <v>9</v>
      </c>
      <c r="C422" s="2" t="s">
        <v>8</v>
      </c>
      <c r="L422" s="2" t="s">
        <v>6</v>
      </c>
      <c r="N422" s="2">
        <v>0</v>
      </c>
    </row>
    <row r="423" spans="1:14" ht="15.75" customHeight="1" x14ac:dyDescent="0.25">
      <c r="A423" s="2">
        <v>422</v>
      </c>
      <c r="B423" s="2" t="s">
        <v>9</v>
      </c>
      <c r="C423" s="2" t="s">
        <v>6</v>
      </c>
      <c r="D423" s="2">
        <v>9</v>
      </c>
      <c r="E423" s="2">
        <v>1.5</v>
      </c>
      <c r="F423" s="2">
        <v>3</v>
      </c>
      <c r="G423" s="2" t="s">
        <v>25</v>
      </c>
      <c r="H423" s="2" t="s">
        <v>23</v>
      </c>
      <c r="J423" s="2">
        <v>45</v>
      </c>
      <c r="K423" s="2">
        <v>2</v>
      </c>
      <c r="N423" s="2">
        <f>((D423*E423*F423)*((100-J423)/100)/K423)+((D423*E423*F423)*(J423/100))</f>
        <v>29.362500000000004</v>
      </c>
    </row>
    <row r="424" spans="1:14" ht="15.75" customHeight="1" x14ac:dyDescent="0.25">
      <c r="A424" s="2">
        <v>423</v>
      </c>
      <c r="B424" s="2" t="s">
        <v>9</v>
      </c>
      <c r="C424" s="2" t="s">
        <v>8</v>
      </c>
      <c r="L424" s="2" t="s">
        <v>6</v>
      </c>
      <c r="N424" s="2">
        <v>0</v>
      </c>
    </row>
    <row r="425" spans="1:14" ht="15.75" customHeight="1" x14ac:dyDescent="0.25">
      <c r="A425" s="2">
        <v>424</v>
      </c>
      <c r="B425" s="2" t="s">
        <v>9</v>
      </c>
      <c r="C425" s="2" t="s">
        <v>8</v>
      </c>
      <c r="L425" s="2" t="s">
        <v>6</v>
      </c>
      <c r="N425" s="2">
        <v>0</v>
      </c>
    </row>
    <row r="426" spans="1:14" ht="15.75" customHeight="1" x14ac:dyDescent="0.25">
      <c r="A426" s="2">
        <v>425</v>
      </c>
      <c r="B426" s="2" t="s">
        <v>9</v>
      </c>
      <c r="C426" s="2" t="s">
        <v>8</v>
      </c>
      <c r="L426" s="2" t="s">
        <v>6</v>
      </c>
      <c r="N426" s="2">
        <v>0</v>
      </c>
    </row>
    <row r="427" spans="1:14" ht="15.75" customHeight="1" x14ac:dyDescent="0.25">
      <c r="A427" s="2">
        <v>426</v>
      </c>
      <c r="B427" s="2" t="s">
        <v>5</v>
      </c>
      <c r="C427" s="2" t="s">
        <v>6</v>
      </c>
      <c r="D427" s="2">
        <v>9</v>
      </c>
      <c r="E427" s="2">
        <v>10</v>
      </c>
      <c r="F427" s="2">
        <v>5</v>
      </c>
      <c r="G427" s="2" t="s">
        <v>23</v>
      </c>
      <c r="N427" s="2">
        <f t="shared" ref="N427:N428" si="30">D427*E427*F427</f>
        <v>450</v>
      </c>
    </row>
    <row r="428" spans="1:14" ht="15.75" customHeight="1" x14ac:dyDescent="0.25">
      <c r="A428" s="2">
        <v>427</v>
      </c>
      <c r="B428" s="2" t="s">
        <v>9</v>
      </c>
      <c r="C428" s="2" t="s">
        <v>6</v>
      </c>
      <c r="D428" s="2">
        <v>8</v>
      </c>
      <c r="E428" s="2">
        <v>12</v>
      </c>
      <c r="F428" s="2">
        <v>5</v>
      </c>
      <c r="G428" s="2" t="s">
        <v>23</v>
      </c>
      <c r="H428" s="2" t="s">
        <v>23</v>
      </c>
      <c r="J428" s="2">
        <v>5</v>
      </c>
      <c r="N428" s="2">
        <f t="shared" si="30"/>
        <v>480</v>
      </c>
    </row>
    <row r="429" spans="1:14" ht="15.75" customHeight="1" x14ac:dyDescent="0.25">
      <c r="A429" s="2">
        <v>428</v>
      </c>
      <c r="B429" s="2" t="s">
        <v>9</v>
      </c>
      <c r="C429" s="2" t="s">
        <v>6</v>
      </c>
      <c r="D429" s="2">
        <v>8</v>
      </c>
      <c r="E429" s="2">
        <v>7</v>
      </c>
      <c r="F429" s="2">
        <v>3</v>
      </c>
      <c r="G429" s="2" t="s">
        <v>23</v>
      </c>
      <c r="H429" s="2" t="s">
        <v>25</v>
      </c>
      <c r="J429" s="2">
        <v>5</v>
      </c>
      <c r="K429" s="2">
        <v>2</v>
      </c>
      <c r="N429" s="2">
        <f>((F429*D429*E429)*((100-J429)/100)+(((F429*D429*E429)/K429)*(J429/100)))</f>
        <v>163.79999999999998</v>
      </c>
    </row>
    <row r="430" spans="1:14" ht="15.75" customHeight="1" x14ac:dyDescent="0.25">
      <c r="A430" s="2">
        <v>429</v>
      </c>
      <c r="B430" s="2" t="s">
        <v>9</v>
      </c>
      <c r="C430" s="2" t="s">
        <v>8</v>
      </c>
      <c r="L430" s="2" t="s">
        <v>8</v>
      </c>
      <c r="M430" s="3" t="s">
        <v>59</v>
      </c>
      <c r="N430" s="2">
        <v>0</v>
      </c>
    </row>
    <row r="431" spans="1:14" ht="15.75" customHeight="1" x14ac:dyDescent="0.25">
      <c r="A431" s="2">
        <v>430</v>
      </c>
      <c r="B431" s="2" t="s">
        <v>7</v>
      </c>
      <c r="C431" s="2" t="s">
        <v>6</v>
      </c>
      <c r="D431" s="2">
        <v>12</v>
      </c>
      <c r="E431" s="2">
        <v>6</v>
      </c>
      <c r="F431" s="2">
        <v>5</v>
      </c>
      <c r="G431" s="2" t="s">
        <v>23</v>
      </c>
      <c r="H431" s="2" t="s">
        <v>23</v>
      </c>
      <c r="J431" s="2">
        <v>5</v>
      </c>
      <c r="N431" s="2">
        <f>D431*E431*F431</f>
        <v>360</v>
      </c>
    </row>
    <row r="432" spans="1:14" ht="15.75" customHeight="1" x14ac:dyDescent="0.25">
      <c r="A432" s="2">
        <v>431</v>
      </c>
      <c r="B432" s="2" t="s">
        <v>5</v>
      </c>
      <c r="C432" s="2" t="s">
        <v>6</v>
      </c>
      <c r="D432" s="2">
        <v>12</v>
      </c>
      <c r="E432" s="2">
        <v>0.5</v>
      </c>
      <c r="F432" s="2">
        <v>7</v>
      </c>
      <c r="G432" s="2" t="s">
        <v>24</v>
      </c>
      <c r="N432" s="2">
        <v>0</v>
      </c>
    </row>
    <row r="433" spans="1:14" ht="15.75" customHeight="1" x14ac:dyDescent="0.25">
      <c r="A433" s="2">
        <v>432</v>
      </c>
      <c r="B433" s="2" t="s">
        <v>7</v>
      </c>
      <c r="C433" s="2" t="s">
        <v>6</v>
      </c>
      <c r="D433" s="2">
        <v>12</v>
      </c>
      <c r="E433" s="2">
        <v>25</v>
      </c>
      <c r="F433" s="2">
        <v>5</v>
      </c>
      <c r="G433" s="2" t="s">
        <v>23</v>
      </c>
      <c r="N433" s="2">
        <f t="shared" ref="N433:N434" si="31">D433*E433*F433</f>
        <v>1500</v>
      </c>
    </row>
    <row r="434" spans="1:14" ht="15.75" customHeight="1" x14ac:dyDescent="0.25">
      <c r="A434" s="2">
        <v>433</v>
      </c>
      <c r="B434" s="2" t="s">
        <v>5</v>
      </c>
      <c r="C434" s="2" t="s">
        <v>6</v>
      </c>
      <c r="D434" s="2">
        <v>12</v>
      </c>
      <c r="E434" s="2">
        <v>24</v>
      </c>
      <c r="F434" s="2">
        <v>5</v>
      </c>
      <c r="G434" s="2" t="s">
        <v>23</v>
      </c>
      <c r="N434" s="2">
        <f t="shared" si="31"/>
        <v>1440</v>
      </c>
    </row>
    <row r="435" spans="1:14" ht="15.75" customHeight="1" x14ac:dyDescent="0.25">
      <c r="A435" s="2">
        <v>434</v>
      </c>
      <c r="B435" s="2" t="s">
        <v>7</v>
      </c>
      <c r="C435" s="2" t="s">
        <v>6</v>
      </c>
      <c r="D435" s="2">
        <v>12</v>
      </c>
      <c r="E435" s="2">
        <v>8.1999999999999993</v>
      </c>
      <c r="F435" s="2">
        <v>5</v>
      </c>
      <c r="G435" s="2" t="s">
        <v>23</v>
      </c>
      <c r="H435" s="2" t="s">
        <v>26</v>
      </c>
      <c r="J435" s="2">
        <v>45</v>
      </c>
      <c r="N435" s="4">
        <f>(D435*E435*F435)*((100-J435)/100)</f>
        <v>270.59999999999997</v>
      </c>
    </row>
    <row r="436" spans="1:14" ht="15.75" customHeight="1" x14ac:dyDescent="0.25">
      <c r="A436" s="2">
        <v>435</v>
      </c>
      <c r="B436" s="2" t="s">
        <v>9</v>
      </c>
      <c r="C436" s="2" t="s">
        <v>6</v>
      </c>
      <c r="D436" s="2">
        <v>8</v>
      </c>
      <c r="E436" s="2">
        <v>1</v>
      </c>
      <c r="F436" s="2">
        <v>4</v>
      </c>
      <c r="G436" s="2" t="s">
        <v>24</v>
      </c>
      <c r="H436" s="2" t="s">
        <v>26</v>
      </c>
      <c r="J436" s="2">
        <v>25</v>
      </c>
      <c r="N436" s="2">
        <v>0</v>
      </c>
    </row>
    <row r="437" spans="1:14" ht="15.75" customHeight="1" x14ac:dyDescent="0.25">
      <c r="A437" s="2">
        <v>436</v>
      </c>
      <c r="B437" s="2" t="s">
        <v>5</v>
      </c>
      <c r="C437" s="2" t="s">
        <v>6</v>
      </c>
      <c r="D437" s="2">
        <v>8</v>
      </c>
      <c r="E437" s="2">
        <v>3</v>
      </c>
      <c r="F437" s="2">
        <v>5</v>
      </c>
      <c r="G437" s="2" t="s">
        <v>23</v>
      </c>
      <c r="H437" s="2" t="s">
        <v>26</v>
      </c>
      <c r="J437" s="2">
        <v>5</v>
      </c>
      <c r="N437" s="4">
        <f>(D437*E437*F437)*((100-J437)/100)</f>
        <v>114</v>
      </c>
    </row>
    <row r="438" spans="1:14" ht="15.75" customHeight="1" x14ac:dyDescent="0.25">
      <c r="A438" s="2">
        <v>437</v>
      </c>
      <c r="B438" s="2" t="s">
        <v>7</v>
      </c>
      <c r="C438" s="2" t="s">
        <v>6</v>
      </c>
      <c r="D438" s="2">
        <v>12</v>
      </c>
      <c r="E438" s="2">
        <v>6</v>
      </c>
      <c r="F438" s="2">
        <v>5</v>
      </c>
      <c r="G438" s="2" t="s">
        <v>23</v>
      </c>
      <c r="N438" s="2">
        <f>D438*E438*F438</f>
        <v>360</v>
      </c>
    </row>
    <row r="439" spans="1:14" ht="15.75" customHeight="1" x14ac:dyDescent="0.25">
      <c r="A439" s="2">
        <v>438</v>
      </c>
      <c r="B439" s="2" t="s">
        <v>5</v>
      </c>
      <c r="C439" s="2" t="s">
        <v>6</v>
      </c>
      <c r="D439" s="2">
        <v>12</v>
      </c>
      <c r="E439" s="2">
        <v>4.5</v>
      </c>
      <c r="F439" s="2">
        <v>6</v>
      </c>
      <c r="G439" s="2" t="s">
        <v>29</v>
      </c>
      <c r="H439" s="2" t="s">
        <v>24</v>
      </c>
      <c r="J439" s="2">
        <v>25</v>
      </c>
      <c r="N439" s="2">
        <v>0</v>
      </c>
    </row>
    <row r="440" spans="1:14" ht="15.75" customHeight="1" x14ac:dyDescent="0.25">
      <c r="A440" s="2">
        <v>439</v>
      </c>
      <c r="B440" s="2" t="s">
        <v>5</v>
      </c>
      <c r="C440" s="2" t="s">
        <v>6</v>
      </c>
      <c r="D440" s="2">
        <v>9</v>
      </c>
      <c r="E440" s="2">
        <v>80</v>
      </c>
      <c r="F440" s="2">
        <v>5</v>
      </c>
      <c r="G440" s="2" t="s">
        <v>25</v>
      </c>
      <c r="H440" s="2" t="s">
        <v>23</v>
      </c>
      <c r="J440" s="2">
        <v>5</v>
      </c>
      <c r="K440" s="2">
        <v>2</v>
      </c>
      <c r="N440" s="2">
        <f>((D440*E440*F440)*((100-J440)/100)/K440)+((D440*E440*F440)*(J440/100))</f>
        <v>1890</v>
      </c>
    </row>
    <row r="441" spans="1:14" ht="15.75" customHeight="1" x14ac:dyDescent="0.25">
      <c r="A441" s="2">
        <v>440</v>
      </c>
      <c r="B441" s="2" t="s">
        <v>9</v>
      </c>
      <c r="C441" s="2" t="s">
        <v>8</v>
      </c>
      <c r="L441" s="2" t="s">
        <v>8</v>
      </c>
      <c r="M441" s="3" t="s">
        <v>60</v>
      </c>
      <c r="N441" s="2">
        <v>0</v>
      </c>
    </row>
    <row r="442" spans="1:14" ht="15.75" customHeight="1" x14ac:dyDescent="0.25">
      <c r="A442" s="2">
        <v>441</v>
      </c>
      <c r="B442" s="2" t="s">
        <v>7</v>
      </c>
      <c r="C442" s="2" t="s">
        <v>8</v>
      </c>
      <c r="L442" s="2" t="s">
        <v>8</v>
      </c>
      <c r="M442" s="3" t="s">
        <v>61</v>
      </c>
      <c r="N442" s="2">
        <v>0</v>
      </c>
    </row>
    <row r="443" spans="1:14" ht="15.75" customHeight="1" x14ac:dyDescent="0.25">
      <c r="A443" s="2">
        <v>442</v>
      </c>
      <c r="B443" s="2" t="s">
        <v>5</v>
      </c>
      <c r="C443" s="2" t="s">
        <v>6</v>
      </c>
      <c r="D443" s="2">
        <v>12</v>
      </c>
      <c r="E443" s="2">
        <v>5</v>
      </c>
      <c r="F443" s="2">
        <v>5</v>
      </c>
      <c r="G443" s="2" t="s">
        <v>23</v>
      </c>
      <c r="H443" s="2" t="s">
        <v>23</v>
      </c>
      <c r="J443" s="2">
        <v>5</v>
      </c>
      <c r="N443" s="2">
        <f>D443*E443*F443</f>
        <v>300</v>
      </c>
    </row>
    <row r="444" spans="1:14" ht="15.75" customHeight="1" x14ac:dyDescent="0.25">
      <c r="A444" s="2">
        <v>443</v>
      </c>
      <c r="B444" s="2" t="s">
        <v>9</v>
      </c>
      <c r="C444" s="2" t="s">
        <v>6</v>
      </c>
      <c r="D444" s="2">
        <v>8</v>
      </c>
      <c r="E444" s="2">
        <v>4</v>
      </c>
      <c r="F444" s="2">
        <v>4</v>
      </c>
      <c r="G444" s="2" t="s">
        <v>23</v>
      </c>
      <c r="H444" s="2" t="s">
        <v>25</v>
      </c>
      <c r="J444" s="2">
        <v>35</v>
      </c>
      <c r="K444" s="2">
        <v>2</v>
      </c>
      <c r="N444" s="2">
        <f>((F444*D444*E444)*((100-J444)/100)+(((F444*D444*E444)/K444)*(J444/100)))</f>
        <v>105.6</v>
      </c>
    </row>
    <row r="445" spans="1:14" ht="15.75" customHeight="1" x14ac:dyDescent="0.25">
      <c r="A445" s="2">
        <v>444</v>
      </c>
      <c r="B445" s="2" t="s">
        <v>9</v>
      </c>
      <c r="C445" s="2" t="s">
        <v>8</v>
      </c>
      <c r="L445" s="2" t="s">
        <v>8</v>
      </c>
      <c r="M445" s="3" t="s">
        <v>62</v>
      </c>
      <c r="N445" s="2">
        <v>0</v>
      </c>
    </row>
    <row r="446" spans="1:14" ht="15.75" customHeight="1" x14ac:dyDescent="0.25">
      <c r="A446" s="2">
        <v>445</v>
      </c>
      <c r="B446" s="2" t="s">
        <v>7</v>
      </c>
      <c r="C446" s="2" t="s">
        <v>6</v>
      </c>
      <c r="D446" s="2">
        <v>9</v>
      </c>
      <c r="E446" s="2">
        <v>4</v>
      </c>
      <c r="F446" s="2">
        <v>5</v>
      </c>
      <c r="G446" s="2" t="s">
        <v>23</v>
      </c>
      <c r="H446" s="2" t="s">
        <v>23</v>
      </c>
      <c r="J446" s="2">
        <v>45</v>
      </c>
      <c r="N446" s="2">
        <f>D446*E446*F446</f>
        <v>180</v>
      </c>
    </row>
    <row r="447" spans="1:14" ht="15.75" customHeight="1" x14ac:dyDescent="0.25">
      <c r="A447" s="2">
        <v>446</v>
      </c>
      <c r="B447" s="2" t="s">
        <v>9</v>
      </c>
      <c r="C447" s="2" t="s">
        <v>8</v>
      </c>
      <c r="L447" s="2" t="s">
        <v>6</v>
      </c>
      <c r="N447" s="2">
        <v>0</v>
      </c>
    </row>
    <row r="448" spans="1:14" ht="15.75" customHeight="1" x14ac:dyDescent="0.25">
      <c r="A448" s="2">
        <v>447</v>
      </c>
      <c r="B448" s="2" t="s">
        <v>9</v>
      </c>
      <c r="C448" s="2" t="s">
        <v>8</v>
      </c>
      <c r="L448" s="2" t="s">
        <v>8</v>
      </c>
      <c r="M448" s="3">
        <v>350</v>
      </c>
      <c r="N448" s="2">
        <v>0</v>
      </c>
    </row>
    <row r="449" spans="1:14" ht="15.75" customHeight="1" x14ac:dyDescent="0.25">
      <c r="A449" s="2">
        <v>448</v>
      </c>
      <c r="B449" s="2" t="s">
        <v>9</v>
      </c>
      <c r="C449" s="2" t="s">
        <v>6</v>
      </c>
      <c r="D449" s="2">
        <v>8</v>
      </c>
      <c r="E449" s="2">
        <v>1</v>
      </c>
      <c r="F449" s="2">
        <v>5</v>
      </c>
      <c r="G449" s="2" t="s">
        <v>24</v>
      </c>
      <c r="N449" s="2">
        <v>0</v>
      </c>
    </row>
    <row r="450" spans="1:14" ht="15.75" customHeight="1" x14ac:dyDescent="0.25">
      <c r="A450" s="2">
        <v>449</v>
      </c>
      <c r="B450" s="2" t="s">
        <v>9</v>
      </c>
      <c r="C450" s="2" t="s">
        <v>8</v>
      </c>
      <c r="L450" s="2" t="s">
        <v>6</v>
      </c>
      <c r="N450" s="2">
        <v>0</v>
      </c>
    </row>
    <row r="451" spans="1:14" ht="15.75" customHeight="1" x14ac:dyDescent="0.25">
      <c r="A451" s="2">
        <v>450</v>
      </c>
      <c r="B451" s="2" t="s">
        <v>5</v>
      </c>
      <c r="C451" s="2" t="s">
        <v>6</v>
      </c>
      <c r="D451" s="2">
        <v>10</v>
      </c>
      <c r="E451" s="2">
        <v>2</v>
      </c>
      <c r="F451" s="2">
        <v>5</v>
      </c>
      <c r="G451" s="2" t="s">
        <v>23</v>
      </c>
      <c r="H451" s="2" t="s">
        <v>26</v>
      </c>
      <c r="J451" s="2">
        <v>15</v>
      </c>
      <c r="N451" s="4">
        <f>(D451*E451*F451)*((100-J451)/100)</f>
        <v>85</v>
      </c>
    </row>
    <row r="452" spans="1:14" ht="15.75" customHeight="1" x14ac:dyDescent="0.25">
      <c r="A452" s="2">
        <v>451</v>
      </c>
      <c r="B452" s="2" t="s">
        <v>9</v>
      </c>
      <c r="C452" s="2" t="s">
        <v>6</v>
      </c>
      <c r="D452" s="2">
        <v>7</v>
      </c>
      <c r="E452" s="2">
        <v>3</v>
      </c>
      <c r="F452" s="2">
        <v>7</v>
      </c>
      <c r="G452" s="2" t="s">
        <v>23</v>
      </c>
      <c r="N452" s="2">
        <f>D452*E452*F452</f>
        <v>147</v>
      </c>
    </row>
    <row r="453" spans="1:14" ht="15.75" customHeight="1" x14ac:dyDescent="0.25">
      <c r="A453" s="2">
        <v>452</v>
      </c>
      <c r="B453" s="2" t="s">
        <v>9</v>
      </c>
      <c r="C453" s="2" t="s">
        <v>8</v>
      </c>
      <c r="L453" s="2" t="s">
        <v>6</v>
      </c>
      <c r="N453" s="2">
        <v>0</v>
      </c>
    </row>
    <row r="454" spans="1:14" ht="15.75" customHeight="1" x14ac:dyDescent="0.25">
      <c r="A454" s="2">
        <v>453</v>
      </c>
      <c r="B454" s="2" t="s">
        <v>9</v>
      </c>
      <c r="C454" s="2" t="s">
        <v>6</v>
      </c>
      <c r="D454" s="2">
        <v>12</v>
      </c>
      <c r="E454" s="2">
        <v>20</v>
      </c>
      <c r="F454" s="2">
        <v>6</v>
      </c>
      <c r="G454" s="2" t="s">
        <v>23</v>
      </c>
      <c r="N454" s="2">
        <f t="shared" ref="N454:N455" si="32">D454*E454*F454</f>
        <v>1440</v>
      </c>
    </row>
    <row r="455" spans="1:14" ht="15.75" customHeight="1" x14ac:dyDescent="0.25">
      <c r="A455" s="2">
        <v>454</v>
      </c>
      <c r="B455" s="2" t="s">
        <v>7</v>
      </c>
      <c r="C455" s="2" t="s">
        <v>6</v>
      </c>
      <c r="D455" s="2">
        <v>12</v>
      </c>
      <c r="E455" s="2">
        <v>5</v>
      </c>
      <c r="F455" s="2">
        <v>5</v>
      </c>
      <c r="G455" s="2" t="s">
        <v>23</v>
      </c>
      <c r="N455" s="2">
        <f t="shared" si="32"/>
        <v>300</v>
      </c>
    </row>
    <row r="456" spans="1:14" ht="15.75" customHeight="1" x14ac:dyDescent="0.25">
      <c r="A456" s="2">
        <v>455</v>
      </c>
      <c r="B456" s="2" t="s">
        <v>7</v>
      </c>
      <c r="C456" s="2" t="s">
        <v>6</v>
      </c>
      <c r="D456" s="2">
        <v>12</v>
      </c>
      <c r="E456" s="2">
        <v>4</v>
      </c>
      <c r="F456" s="2">
        <v>5</v>
      </c>
      <c r="G456" s="2" t="s">
        <v>26</v>
      </c>
      <c r="H456" s="2" t="s">
        <v>23</v>
      </c>
      <c r="J456" s="2">
        <v>35</v>
      </c>
      <c r="N456" s="2">
        <f>(D456*E456*F456)*(J456/100)</f>
        <v>84</v>
      </c>
    </row>
    <row r="457" spans="1:14" ht="15.75" customHeight="1" x14ac:dyDescent="0.25">
      <c r="A457" s="2">
        <v>456</v>
      </c>
      <c r="B457" s="2" t="s">
        <v>7</v>
      </c>
      <c r="C457" s="2" t="s">
        <v>6</v>
      </c>
      <c r="D457" s="2">
        <v>12</v>
      </c>
      <c r="E457" s="2">
        <v>2</v>
      </c>
      <c r="F457" s="2">
        <v>5</v>
      </c>
      <c r="G457" s="2" t="s">
        <v>23</v>
      </c>
      <c r="H457" s="2" t="s">
        <v>24</v>
      </c>
      <c r="J457" s="2">
        <v>15</v>
      </c>
      <c r="N457" s="2">
        <f>(D457*E457*F457)*((100-5)/100)</f>
        <v>114</v>
      </c>
    </row>
    <row r="458" spans="1:14" ht="15.75" customHeight="1" x14ac:dyDescent="0.25">
      <c r="A458" s="2">
        <v>457</v>
      </c>
      <c r="B458" s="2" t="s">
        <v>9</v>
      </c>
      <c r="C458" s="2" t="s">
        <v>8</v>
      </c>
      <c r="L458" s="2" t="s">
        <v>8</v>
      </c>
      <c r="M458" s="3">
        <v>60</v>
      </c>
      <c r="N458" s="2">
        <v>0</v>
      </c>
    </row>
    <row r="459" spans="1:14" ht="15.75" customHeight="1" x14ac:dyDescent="0.25">
      <c r="A459" s="2">
        <v>458</v>
      </c>
      <c r="B459" s="2" t="s">
        <v>7</v>
      </c>
      <c r="C459" s="2" t="s">
        <v>6</v>
      </c>
      <c r="D459" s="2">
        <v>12</v>
      </c>
      <c r="E459" s="2">
        <v>8.5</v>
      </c>
      <c r="F459" s="2">
        <v>3</v>
      </c>
      <c r="G459" s="2" t="s">
        <v>23</v>
      </c>
      <c r="N459" s="2">
        <f>D459*E459*F459</f>
        <v>306</v>
      </c>
    </row>
    <row r="460" spans="1:14" ht="15.75" customHeight="1" x14ac:dyDescent="0.25">
      <c r="A460" s="2">
        <v>459</v>
      </c>
      <c r="B460" s="2" t="s">
        <v>9</v>
      </c>
      <c r="C460" s="2" t="s">
        <v>8</v>
      </c>
      <c r="L460" s="2" t="s">
        <v>6</v>
      </c>
      <c r="N460" s="2">
        <v>0</v>
      </c>
    </row>
    <row r="461" spans="1:14" ht="15.75" customHeight="1" x14ac:dyDescent="0.25">
      <c r="A461" s="2">
        <v>460</v>
      </c>
      <c r="B461" s="2" t="s">
        <v>9</v>
      </c>
      <c r="C461" s="2" t="s">
        <v>6</v>
      </c>
      <c r="D461" s="2">
        <v>8</v>
      </c>
      <c r="E461" s="2">
        <v>4</v>
      </c>
      <c r="F461" s="2">
        <v>5</v>
      </c>
      <c r="G461" s="2" t="s">
        <v>23</v>
      </c>
      <c r="H461" s="2" t="s">
        <v>25</v>
      </c>
      <c r="J461" s="2">
        <v>5</v>
      </c>
      <c r="K461" s="2">
        <v>2</v>
      </c>
      <c r="N461" s="2">
        <f>((F461*D461*E461)*((100-J461)/100)+(((F461*D461*E461)/K461)*(J461/100)))</f>
        <v>156</v>
      </c>
    </row>
    <row r="462" spans="1:14" ht="15.75" customHeight="1" x14ac:dyDescent="0.25">
      <c r="A462" s="2">
        <v>461</v>
      </c>
      <c r="B462" s="2" t="s">
        <v>9</v>
      </c>
      <c r="C462" s="2" t="s">
        <v>6</v>
      </c>
      <c r="D462" s="2">
        <v>10</v>
      </c>
      <c r="E462" s="2">
        <v>10</v>
      </c>
      <c r="F462" s="2">
        <v>5</v>
      </c>
      <c r="G462" s="2" t="s">
        <v>23</v>
      </c>
      <c r="N462" s="2">
        <f>D462*E462*F462</f>
        <v>500</v>
      </c>
    </row>
    <row r="463" spans="1:14" ht="15.75" customHeight="1" x14ac:dyDescent="0.25">
      <c r="A463" s="2">
        <v>462</v>
      </c>
      <c r="B463" s="2" t="s">
        <v>9</v>
      </c>
      <c r="C463" s="2" t="s">
        <v>8</v>
      </c>
      <c r="L463" s="2" t="s">
        <v>8</v>
      </c>
      <c r="M463" s="3">
        <v>250</v>
      </c>
      <c r="N463" s="2">
        <v>0</v>
      </c>
    </row>
    <row r="464" spans="1:14" ht="15.75" customHeight="1" x14ac:dyDescent="0.25">
      <c r="A464" s="2">
        <v>463</v>
      </c>
      <c r="B464" s="2" t="s">
        <v>9</v>
      </c>
      <c r="C464" s="2" t="s">
        <v>6</v>
      </c>
      <c r="D464" s="2">
        <v>9</v>
      </c>
      <c r="E464" s="2">
        <v>10</v>
      </c>
      <c r="F464" s="2">
        <v>3</v>
      </c>
      <c r="G464" s="2" t="s">
        <v>23</v>
      </c>
      <c r="H464" s="2" t="s">
        <v>25</v>
      </c>
      <c r="J464" s="2">
        <v>5</v>
      </c>
      <c r="K464" s="2">
        <v>4</v>
      </c>
      <c r="N464" s="2">
        <f>((F464*D464*E464)*((100-J464)/100)+(((F464*D464*E464)/K464)*(J464/100)))</f>
        <v>259.875</v>
      </c>
    </row>
    <row r="465" spans="1:14" ht="15.75" customHeight="1" x14ac:dyDescent="0.25">
      <c r="A465" s="2">
        <v>464</v>
      </c>
      <c r="B465" s="2" t="s">
        <v>9</v>
      </c>
      <c r="C465" s="2" t="s">
        <v>6</v>
      </c>
      <c r="D465" s="2">
        <v>9</v>
      </c>
      <c r="E465" s="2">
        <v>6.5</v>
      </c>
      <c r="F465" s="2">
        <v>7</v>
      </c>
      <c r="G465" s="2" t="s">
        <v>23</v>
      </c>
      <c r="H465" s="2" t="s">
        <v>26</v>
      </c>
      <c r="J465" s="2">
        <v>5</v>
      </c>
      <c r="N465" s="4">
        <f>(D465*E465*F465)*((100-J465)/100)</f>
        <v>389.02499999999998</v>
      </c>
    </row>
    <row r="466" spans="1:14" ht="15.75" customHeight="1" x14ac:dyDescent="0.25">
      <c r="A466" s="2">
        <v>465</v>
      </c>
      <c r="B466" s="2" t="s">
        <v>7</v>
      </c>
      <c r="C466" s="2" t="s">
        <v>6</v>
      </c>
      <c r="D466" s="2">
        <v>12</v>
      </c>
      <c r="E466" s="2">
        <v>7</v>
      </c>
      <c r="F466" s="2">
        <v>5</v>
      </c>
      <c r="G466" s="2" t="s">
        <v>23</v>
      </c>
      <c r="N466" s="2">
        <f>D466*E466*F466</f>
        <v>420</v>
      </c>
    </row>
    <row r="467" spans="1:14" ht="15.75" customHeight="1" x14ac:dyDescent="0.25">
      <c r="A467" s="2">
        <v>466</v>
      </c>
      <c r="B467" s="2" t="s">
        <v>7</v>
      </c>
      <c r="C467" s="2" t="s">
        <v>6</v>
      </c>
      <c r="N467" s="2">
        <v>0</v>
      </c>
    </row>
    <row r="468" spans="1:14" ht="15.75" customHeight="1" x14ac:dyDescent="0.25">
      <c r="A468" s="2">
        <v>467</v>
      </c>
      <c r="B468" s="2" t="s">
        <v>7</v>
      </c>
      <c r="C468" s="2" t="s">
        <v>6</v>
      </c>
      <c r="D468" s="2">
        <v>12</v>
      </c>
      <c r="E468" s="2">
        <v>4</v>
      </c>
      <c r="F468" s="2">
        <v>5</v>
      </c>
      <c r="G468" s="2" t="s">
        <v>23</v>
      </c>
      <c r="H468" s="2" t="s">
        <v>26</v>
      </c>
      <c r="J468" s="2">
        <v>5</v>
      </c>
      <c r="N468" s="4">
        <f>(D468*E468*F468)*((100-J468)/100)</f>
        <v>228</v>
      </c>
    </row>
    <row r="469" spans="1:14" ht="15.75" customHeight="1" x14ac:dyDescent="0.25">
      <c r="A469" s="2">
        <v>468</v>
      </c>
      <c r="B469" s="2" t="s">
        <v>9</v>
      </c>
      <c r="C469" s="2" t="s">
        <v>8</v>
      </c>
      <c r="L469" s="2" t="s">
        <v>6</v>
      </c>
      <c r="N469" s="2">
        <v>0</v>
      </c>
    </row>
    <row r="470" spans="1:14" ht="15.75" customHeight="1" x14ac:dyDescent="0.25">
      <c r="A470" s="2">
        <v>469</v>
      </c>
      <c r="B470" s="2" t="s">
        <v>5</v>
      </c>
      <c r="C470" s="2" t="s">
        <v>6</v>
      </c>
      <c r="D470" s="2">
        <v>10</v>
      </c>
      <c r="E470" s="2">
        <v>13</v>
      </c>
      <c r="F470" s="2">
        <v>5</v>
      </c>
      <c r="G470" s="2" t="s">
        <v>25</v>
      </c>
      <c r="H470" s="2" t="s">
        <v>23</v>
      </c>
      <c r="J470" s="2">
        <v>5</v>
      </c>
      <c r="K470" s="2">
        <v>2</v>
      </c>
      <c r="N470" s="2">
        <f t="shared" ref="N470:N471" si="33">((D470*E470*F470)*((100-J470)/100)/K470)+((D470*E470*F470)*(J470/100))</f>
        <v>341.25</v>
      </c>
    </row>
    <row r="471" spans="1:14" ht="15.75" customHeight="1" x14ac:dyDescent="0.25">
      <c r="A471" s="2">
        <v>470</v>
      </c>
      <c r="B471" s="2" t="s">
        <v>7</v>
      </c>
      <c r="C471" s="2" t="s">
        <v>6</v>
      </c>
      <c r="D471" s="2">
        <v>12</v>
      </c>
      <c r="E471" s="2">
        <v>30</v>
      </c>
      <c r="F471" s="2">
        <v>5</v>
      </c>
      <c r="G471" s="2" t="s">
        <v>25</v>
      </c>
      <c r="H471" s="2" t="s">
        <v>23</v>
      </c>
      <c r="J471" s="2">
        <v>25</v>
      </c>
      <c r="K471" s="2">
        <v>2</v>
      </c>
      <c r="N471" s="2">
        <f t="shared" si="33"/>
        <v>1125</v>
      </c>
    </row>
    <row r="472" spans="1:14" ht="15.75" customHeight="1" x14ac:dyDescent="0.25">
      <c r="A472" s="2">
        <v>471</v>
      </c>
      <c r="B472" s="2" t="s">
        <v>9</v>
      </c>
      <c r="C472" s="2" t="s">
        <v>8</v>
      </c>
      <c r="L472" s="2" t="s">
        <v>8</v>
      </c>
      <c r="M472" s="3">
        <v>180</v>
      </c>
      <c r="N472" s="2">
        <v>0</v>
      </c>
    </row>
    <row r="473" spans="1:14" ht="15.75" customHeight="1" x14ac:dyDescent="0.25">
      <c r="A473" s="2">
        <v>472</v>
      </c>
      <c r="B473" s="2" t="s">
        <v>5</v>
      </c>
      <c r="C473" s="2" t="s">
        <v>6</v>
      </c>
      <c r="D473" s="2">
        <v>9</v>
      </c>
      <c r="E473" s="2">
        <v>95</v>
      </c>
      <c r="F473" s="2">
        <v>4</v>
      </c>
      <c r="G473" s="2" t="s">
        <v>23</v>
      </c>
      <c r="H473" s="2" t="s">
        <v>25</v>
      </c>
      <c r="J473" s="2">
        <v>35</v>
      </c>
      <c r="K473" s="2">
        <v>2</v>
      </c>
      <c r="N473" s="2">
        <f>((F473*D473*E473)*((100-J473)/100)+(((F473*D473*E473)/K473)*(J473/100)))</f>
        <v>2821.5</v>
      </c>
    </row>
    <row r="474" spans="1:14" ht="15.75" customHeight="1" x14ac:dyDescent="0.25">
      <c r="A474" s="2">
        <v>473</v>
      </c>
      <c r="B474" s="2" t="s">
        <v>7</v>
      </c>
      <c r="C474" s="2" t="s">
        <v>6</v>
      </c>
      <c r="D474" s="2">
        <v>12</v>
      </c>
      <c r="E474" s="2">
        <v>0</v>
      </c>
      <c r="F474" s="2">
        <v>5</v>
      </c>
      <c r="G474" s="2" t="s">
        <v>24</v>
      </c>
      <c r="H474" s="2" t="s">
        <v>23</v>
      </c>
      <c r="J474" s="2">
        <v>5</v>
      </c>
      <c r="N474" s="10">
        <f>(D474*E474*F474)*(J474/100)</f>
        <v>0</v>
      </c>
    </row>
    <row r="475" spans="1:14" ht="15.75" customHeight="1" x14ac:dyDescent="0.25">
      <c r="A475" s="2">
        <v>474</v>
      </c>
      <c r="B475" s="2" t="s">
        <v>7</v>
      </c>
      <c r="C475" s="2" t="s">
        <v>6</v>
      </c>
      <c r="D475" s="2">
        <v>12</v>
      </c>
      <c r="E475" s="2">
        <v>3</v>
      </c>
      <c r="F475" s="2">
        <v>5</v>
      </c>
      <c r="G475" s="2" t="s">
        <v>26</v>
      </c>
      <c r="H475" s="2" t="s">
        <v>26</v>
      </c>
      <c r="J475" s="2">
        <v>5</v>
      </c>
      <c r="N475" s="2">
        <v>0</v>
      </c>
    </row>
    <row r="476" spans="1:14" ht="15.75" customHeight="1" x14ac:dyDescent="0.25">
      <c r="M476" s="3"/>
    </row>
    <row r="477" spans="1:14" ht="15.75" customHeight="1" x14ac:dyDescent="0.25">
      <c r="M477" s="3"/>
    </row>
    <row r="478" spans="1:14" ht="15.75" customHeight="1" x14ac:dyDescent="0.25">
      <c r="M478" s="3"/>
    </row>
    <row r="479" spans="1:14" ht="15.75" customHeight="1" x14ac:dyDescent="0.25">
      <c r="M479" s="3"/>
    </row>
    <row r="480" spans="1:14" ht="15.75" customHeight="1" x14ac:dyDescent="0.25">
      <c r="M480" s="3"/>
    </row>
    <row r="481" spans="13:13" ht="15.75" customHeight="1" x14ac:dyDescent="0.25">
      <c r="M481" s="3"/>
    </row>
    <row r="482" spans="13:13" ht="15.75" customHeight="1" x14ac:dyDescent="0.25">
      <c r="M482" s="3"/>
    </row>
    <row r="483" spans="13:13" ht="15.75" customHeight="1" x14ac:dyDescent="0.25">
      <c r="M483" s="3"/>
    </row>
    <row r="484" spans="13:13" ht="15.75" customHeight="1" x14ac:dyDescent="0.25">
      <c r="M484" s="3"/>
    </row>
    <row r="485" spans="13:13" ht="15.75" customHeight="1" x14ac:dyDescent="0.25">
      <c r="M485" s="3"/>
    </row>
    <row r="486" spans="13:13" ht="15.75" customHeight="1" x14ac:dyDescent="0.25">
      <c r="M486" s="3"/>
    </row>
    <row r="487" spans="13:13" ht="15.75" customHeight="1" x14ac:dyDescent="0.25">
      <c r="M487" s="3"/>
    </row>
    <row r="488" spans="13:13" ht="15.75" customHeight="1" x14ac:dyDescent="0.25">
      <c r="M488" s="3"/>
    </row>
    <row r="489" spans="13:13" ht="15.75" customHeight="1" x14ac:dyDescent="0.25">
      <c r="M489" s="3"/>
    </row>
    <row r="490" spans="13:13" ht="15.75" customHeight="1" x14ac:dyDescent="0.25">
      <c r="M490" s="3"/>
    </row>
    <row r="491" spans="13:13" ht="15.75" customHeight="1" x14ac:dyDescent="0.25">
      <c r="M491" s="3"/>
    </row>
    <row r="492" spans="13:13" ht="15.75" customHeight="1" x14ac:dyDescent="0.25">
      <c r="M492" s="3"/>
    </row>
    <row r="493" spans="13:13" ht="15.75" customHeight="1" x14ac:dyDescent="0.25">
      <c r="M493" s="3"/>
    </row>
    <row r="494" spans="13:13" ht="15.75" customHeight="1" x14ac:dyDescent="0.25">
      <c r="M494" s="3"/>
    </row>
    <row r="495" spans="13:13" ht="15.75" customHeight="1" x14ac:dyDescent="0.25">
      <c r="M495" s="3"/>
    </row>
    <row r="496" spans="13:13" ht="15.75" customHeight="1" x14ac:dyDescent="0.25">
      <c r="M496" s="3"/>
    </row>
    <row r="497" spans="13:13" ht="15.75" customHeight="1" x14ac:dyDescent="0.25">
      <c r="M497" s="3"/>
    </row>
    <row r="498" spans="13:13" ht="15.75" customHeight="1" x14ac:dyDescent="0.25">
      <c r="M498" s="3"/>
    </row>
    <row r="499" spans="13:13" ht="15.75" customHeight="1" x14ac:dyDescent="0.25">
      <c r="M499" s="3"/>
    </row>
    <row r="500" spans="13:13" ht="15.75" customHeight="1" x14ac:dyDescent="0.25">
      <c r="M500" s="3"/>
    </row>
    <row r="501" spans="13:13" ht="15.75" customHeight="1" x14ac:dyDescent="0.25">
      <c r="M501" s="3"/>
    </row>
    <row r="502" spans="13:13" ht="15.75" customHeight="1" x14ac:dyDescent="0.25">
      <c r="M502" s="3"/>
    </row>
    <row r="503" spans="13:13" ht="15.75" customHeight="1" x14ac:dyDescent="0.25">
      <c r="M503" s="3"/>
    </row>
    <row r="504" spans="13:13" ht="15.75" customHeight="1" x14ac:dyDescent="0.25">
      <c r="M504" s="3"/>
    </row>
    <row r="505" spans="13:13" ht="15.75" customHeight="1" x14ac:dyDescent="0.25">
      <c r="M505" s="3"/>
    </row>
    <row r="506" spans="13:13" ht="15.75" customHeight="1" x14ac:dyDescent="0.25">
      <c r="M506" s="3"/>
    </row>
    <row r="507" spans="13:13" ht="15.75" customHeight="1" x14ac:dyDescent="0.25">
      <c r="M507" s="3"/>
    </row>
    <row r="508" spans="13:13" ht="15.75" customHeight="1" x14ac:dyDescent="0.25">
      <c r="M508" s="3"/>
    </row>
    <row r="509" spans="13:13" ht="15.75" customHeight="1" x14ac:dyDescent="0.25">
      <c r="M509" s="3"/>
    </row>
    <row r="510" spans="13:13" ht="15.75" customHeight="1" x14ac:dyDescent="0.25">
      <c r="M510" s="3"/>
    </row>
    <row r="511" spans="13:13" ht="15.75" customHeight="1" x14ac:dyDescent="0.25">
      <c r="M511" s="3"/>
    </row>
    <row r="512" spans="13:13" ht="15.75" customHeight="1" x14ac:dyDescent="0.25">
      <c r="M512" s="3"/>
    </row>
    <row r="513" spans="13:13" ht="15.75" customHeight="1" x14ac:dyDescent="0.25">
      <c r="M513" s="3"/>
    </row>
    <row r="514" spans="13:13" ht="15.75" customHeight="1" x14ac:dyDescent="0.25">
      <c r="M514" s="3"/>
    </row>
    <row r="515" spans="13:13" ht="15.75" customHeight="1" x14ac:dyDescent="0.25">
      <c r="M515" s="3"/>
    </row>
    <row r="516" spans="13:13" ht="15.75" customHeight="1" x14ac:dyDescent="0.25">
      <c r="M516" s="3"/>
    </row>
    <row r="517" spans="13:13" ht="15.75" customHeight="1" x14ac:dyDescent="0.25">
      <c r="M517" s="3"/>
    </row>
    <row r="518" spans="13:13" ht="15.75" customHeight="1" x14ac:dyDescent="0.25">
      <c r="M518" s="3"/>
    </row>
    <row r="519" spans="13:13" ht="15.75" customHeight="1" x14ac:dyDescent="0.25">
      <c r="M519" s="3"/>
    </row>
    <row r="520" spans="13:13" ht="15.75" customHeight="1" x14ac:dyDescent="0.25">
      <c r="M520" s="3"/>
    </row>
    <row r="521" spans="13:13" ht="15.75" customHeight="1" x14ac:dyDescent="0.25">
      <c r="M521" s="3"/>
    </row>
    <row r="522" spans="13:13" ht="15.75" customHeight="1" x14ac:dyDescent="0.25">
      <c r="M522" s="3"/>
    </row>
    <row r="523" spans="13:13" ht="15.75" customHeight="1" x14ac:dyDescent="0.25">
      <c r="M523" s="3"/>
    </row>
    <row r="524" spans="13:13" ht="15.75" customHeight="1" x14ac:dyDescent="0.25">
      <c r="M524" s="3"/>
    </row>
    <row r="525" spans="13:13" ht="15.75" customHeight="1" x14ac:dyDescent="0.25">
      <c r="M525" s="3"/>
    </row>
    <row r="526" spans="13:13" ht="15.75" customHeight="1" x14ac:dyDescent="0.25">
      <c r="M526" s="3"/>
    </row>
    <row r="527" spans="13:13" ht="15.75" customHeight="1" x14ac:dyDescent="0.25">
      <c r="M527" s="3"/>
    </row>
    <row r="528" spans="13:13" ht="15.75" customHeight="1" x14ac:dyDescent="0.25">
      <c r="M528" s="3"/>
    </row>
    <row r="529" spans="13:13" ht="15.75" customHeight="1" x14ac:dyDescent="0.25">
      <c r="M529" s="3"/>
    </row>
    <row r="530" spans="13:13" ht="15.75" customHeight="1" x14ac:dyDescent="0.25">
      <c r="M530" s="3"/>
    </row>
    <row r="531" spans="13:13" ht="15.75" customHeight="1" x14ac:dyDescent="0.25">
      <c r="M531" s="3"/>
    </row>
    <row r="532" spans="13:13" ht="15.75" customHeight="1" x14ac:dyDescent="0.25">
      <c r="M532" s="3"/>
    </row>
    <row r="533" spans="13:13" ht="15.75" customHeight="1" x14ac:dyDescent="0.25">
      <c r="M533" s="3"/>
    </row>
    <row r="534" spans="13:13" ht="15.75" customHeight="1" x14ac:dyDescent="0.25">
      <c r="M534" s="3"/>
    </row>
    <row r="535" spans="13:13" ht="15.75" customHeight="1" x14ac:dyDescent="0.25">
      <c r="M535" s="3"/>
    </row>
    <row r="536" spans="13:13" ht="15.75" customHeight="1" x14ac:dyDescent="0.25">
      <c r="M536" s="3"/>
    </row>
    <row r="537" spans="13:13" ht="15.75" customHeight="1" x14ac:dyDescent="0.25">
      <c r="M537" s="3"/>
    </row>
    <row r="538" spans="13:13" ht="15.75" customHeight="1" x14ac:dyDescent="0.25">
      <c r="M538" s="3"/>
    </row>
    <row r="539" spans="13:13" ht="15.75" customHeight="1" x14ac:dyDescent="0.25">
      <c r="M539" s="3"/>
    </row>
    <row r="540" spans="13:13" ht="15.75" customHeight="1" x14ac:dyDescent="0.25">
      <c r="M540" s="3"/>
    </row>
    <row r="541" spans="13:13" ht="15.75" customHeight="1" x14ac:dyDescent="0.25">
      <c r="M541" s="3"/>
    </row>
    <row r="542" spans="13:13" ht="15.75" customHeight="1" x14ac:dyDescent="0.25">
      <c r="M542" s="3"/>
    </row>
    <row r="543" spans="13:13" ht="15.75" customHeight="1" x14ac:dyDescent="0.25">
      <c r="M543" s="3"/>
    </row>
    <row r="544" spans="13:13" ht="15.75" customHeight="1" x14ac:dyDescent="0.25">
      <c r="M544" s="3"/>
    </row>
    <row r="545" spans="13:13" ht="15.75" customHeight="1" x14ac:dyDescent="0.25">
      <c r="M545" s="3"/>
    </row>
    <row r="546" spans="13:13" ht="15.75" customHeight="1" x14ac:dyDescent="0.25">
      <c r="M546" s="3"/>
    </row>
    <row r="547" spans="13:13" ht="15.75" customHeight="1" x14ac:dyDescent="0.25">
      <c r="M547" s="3"/>
    </row>
    <row r="548" spans="13:13" ht="15.75" customHeight="1" x14ac:dyDescent="0.25">
      <c r="M548" s="3"/>
    </row>
    <row r="549" spans="13:13" ht="15.75" customHeight="1" x14ac:dyDescent="0.25">
      <c r="M549" s="3"/>
    </row>
    <row r="550" spans="13:13" ht="15.75" customHeight="1" x14ac:dyDescent="0.25">
      <c r="M550" s="3"/>
    </row>
    <row r="551" spans="13:13" ht="15.75" customHeight="1" x14ac:dyDescent="0.25">
      <c r="M551" s="3"/>
    </row>
    <row r="552" spans="13:13" ht="15.75" customHeight="1" x14ac:dyDescent="0.25">
      <c r="M552" s="3"/>
    </row>
    <row r="553" spans="13:13" ht="15.75" customHeight="1" x14ac:dyDescent="0.25">
      <c r="M553" s="3"/>
    </row>
    <row r="554" spans="13:13" ht="15.75" customHeight="1" x14ac:dyDescent="0.25">
      <c r="M554" s="3"/>
    </row>
    <row r="555" spans="13:13" ht="15.75" customHeight="1" x14ac:dyDescent="0.25">
      <c r="M555" s="3"/>
    </row>
    <row r="556" spans="13:13" ht="15.75" customHeight="1" x14ac:dyDescent="0.25">
      <c r="M556" s="3"/>
    </row>
    <row r="557" spans="13:13" ht="15.75" customHeight="1" x14ac:dyDescent="0.25">
      <c r="M557" s="3"/>
    </row>
    <row r="558" spans="13:13" ht="15.75" customHeight="1" x14ac:dyDescent="0.25">
      <c r="M558" s="3"/>
    </row>
    <row r="559" spans="13:13" ht="15.75" customHeight="1" x14ac:dyDescent="0.25">
      <c r="M559" s="3"/>
    </row>
    <row r="560" spans="13:13" ht="15.75" customHeight="1" x14ac:dyDescent="0.25">
      <c r="M560" s="3"/>
    </row>
    <row r="561" spans="13:13" ht="15.75" customHeight="1" x14ac:dyDescent="0.25">
      <c r="M561" s="3"/>
    </row>
    <row r="562" spans="13:13" ht="15.75" customHeight="1" x14ac:dyDescent="0.25">
      <c r="M562" s="3"/>
    </row>
    <row r="563" spans="13:13" ht="15.75" customHeight="1" x14ac:dyDescent="0.25">
      <c r="M563" s="3"/>
    </row>
    <row r="564" spans="13:13" ht="15.75" customHeight="1" x14ac:dyDescent="0.25">
      <c r="M564" s="3"/>
    </row>
    <row r="565" spans="13:13" ht="15.75" customHeight="1" x14ac:dyDescent="0.25">
      <c r="M565" s="3"/>
    </row>
    <row r="566" spans="13:13" ht="15.75" customHeight="1" x14ac:dyDescent="0.25">
      <c r="M566" s="3"/>
    </row>
    <row r="567" spans="13:13" ht="15.75" customHeight="1" x14ac:dyDescent="0.25">
      <c r="M567" s="3"/>
    </row>
    <row r="568" spans="13:13" ht="15.75" customHeight="1" x14ac:dyDescent="0.25">
      <c r="M568" s="3"/>
    </row>
    <row r="569" spans="13:13" ht="15.75" customHeight="1" x14ac:dyDescent="0.25">
      <c r="M569" s="3"/>
    </row>
    <row r="570" spans="13:13" ht="15.75" customHeight="1" x14ac:dyDescent="0.25">
      <c r="M570" s="3"/>
    </row>
    <row r="571" spans="13:13" ht="15.75" customHeight="1" x14ac:dyDescent="0.25">
      <c r="M571" s="3"/>
    </row>
    <row r="572" spans="13:13" ht="15.75" customHeight="1" x14ac:dyDescent="0.25">
      <c r="M572" s="3"/>
    </row>
    <row r="573" spans="13:13" ht="15.75" customHeight="1" x14ac:dyDescent="0.25">
      <c r="M573" s="3"/>
    </row>
    <row r="574" spans="13:13" ht="15.75" customHeight="1" x14ac:dyDescent="0.25">
      <c r="M574" s="3"/>
    </row>
    <row r="575" spans="13:13" ht="15.75" customHeight="1" x14ac:dyDescent="0.25">
      <c r="M575" s="3"/>
    </row>
    <row r="576" spans="13:13" ht="15.75" customHeight="1" x14ac:dyDescent="0.25">
      <c r="M576" s="3"/>
    </row>
    <row r="577" spans="13:13" ht="15.75" customHeight="1" x14ac:dyDescent="0.25">
      <c r="M577" s="3"/>
    </row>
    <row r="578" spans="13:13" ht="15.75" customHeight="1" x14ac:dyDescent="0.25">
      <c r="M578" s="3"/>
    </row>
    <row r="579" spans="13:13" ht="15.75" customHeight="1" x14ac:dyDescent="0.25">
      <c r="M579" s="3"/>
    </row>
    <row r="580" spans="13:13" ht="15.75" customHeight="1" x14ac:dyDescent="0.25">
      <c r="M580" s="3"/>
    </row>
    <row r="581" spans="13:13" ht="15.75" customHeight="1" x14ac:dyDescent="0.25">
      <c r="M581" s="3"/>
    </row>
    <row r="582" spans="13:13" ht="15.75" customHeight="1" x14ac:dyDescent="0.25">
      <c r="M582" s="3"/>
    </row>
    <row r="583" spans="13:13" ht="15.75" customHeight="1" x14ac:dyDescent="0.25">
      <c r="M583" s="3"/>
    </row>
    <row r="584" spans="13:13" ht="15.75" customHeight="1" x14ac:dyDescent="0.25">
      <c r="M584" s="3"/>
    </row>
    <row r="585" spans="13:13" ht="15.75" customHeight="1" x14ac:dyDescent="0.25">
      <c r="M585" s="3"/>
    </row>
    <row r="586" spans="13:13" ht="15.75" customHeight="1" x14ac:dyDescent="0.25">
      <c r="M586" s="3"/>
    </row>
    <row r="587" spans="13:13" ht="15.75" customHeight="1" x14ac:dyDescent="0.25">
      <c r="M587" s="3"/>
    </row>
    <row r="588" spans="13:13" ht="15.75" customHeight="1" x14ac:dyDescent="0.25">
      <c r="M588" s="3"/>
    </row>
    <row r="589" spans="13:13" ht="15.75" customHeight="1" x14ac:dyDescent="0.25">
      <c r="M589" s="3"/>
    </row>
    <row r="590" spans="13:13" ht="15.75" customHeight="1" x14ac:dyDescent="0.25">
      <c r="M590" s="3"/>
    </row>
    <row r="591" spans="13:13" ht="15.75" customHeight="1" x14ac:dyDescent="0.25">
      <c r="M591" s="3"/>
    </row>
    <row r="592" spans="13:13" ht="15.75" customHeight="1" x14ac:dyDescent="0.25">
      <c r="M592" s="3"/>
    </row>
    <row r="593" spans="13:13" ht="15.75" customHeight="1" x14ac:dyDescent="0.25">
      <c r="M593" s="3"/>
    </row>
    <row r="594" spans="13:13" ht="15.75" customHeight="1" x14ac:dyDescent="0.25">
      <c r="M594" s="3"/>
    </row>
    <row r="595" spans="13:13" ht="15.75" customHeight="1" x14ac:dyDescent="0.25">
      <c r="M595" s="3"/>
    </row>
    <row r="596" spans="13:13" ht="15.75" customHeight="1" x14ac:dyDescent="0.25">
      <c r="M596" s="3"/>
    </row>
    <row r="597" spans="13:13" ht="15.75" customHeight="1" x14ac:dyDescent="0.25">
      <c r="M597" s="3"/>
    </row>
    <row r="598" spans="13:13" ht="15.75" customHeight="1" x14ac:dyDescent="0.25">
      <c r="M598" s="3"/>
    </row>
    <row r="599" spans="13:13" ht="15.75" customHeight="1" x14ac:dyDescent="0.25">
      <c r="M599" s="3"/>
    </row>
    <row r="600" spans="13:13" ht="15.75" customHeight="1" x14ac:dyDescent="0.25">
      <c r="M600" s="3"/>
    </row>
    <row r="601" spans="13:13" ht="15.75" customHeight="1" x14ac:dyDescent="0.25">
      <c r="M601" s="3"/>
    </row>
    <row r="602" spans="13:13" ht="15.75" customHeight="1" x14ac:dyDescent="0.25">
      <c r="M602" s="3"/>
    </row>
    <row r="603" spans="13:13" ht="15.75" customHeight="1" x14ac:dyDescent="0.25">
      <c r="M603" s="3"/>
    </row>
    <row r="604" spans="13:13" ht="15.75" customHeight="1" x14ac:dyDescent="0.25">
      <c r="M604" s="3"/>
    </row>
    <row r="605" spans="13:13" ht="15.75" customHeight="1" x14ac:dyDescent="0.25">
      <c r="M605" s="3"/>
    </row>
    <row r="606" spans="13:13" ht="15.75" customHeight="1" x14ac:dyDescent="0.25">
      <c r="M606" s="3"/>
    </row>
    <row r="607" spans="13:13" ht="15.75" customHeight="1" x14ac:dyDescent="0.25">
      <c r="M607" s="3"/>
    </row>
    <row r="608" spans="13:13" ht="15.75" customHeight="1" x14ac:dyDescent="0.25">
      <c r="M608" s="3"/>
    </row>
    <row r="609" spans="13:13" ht="15.75" customHeight="1" x14ac:dyDescent="0.25">
      <c r="M609" s="3"/>
    </row>
    <row r="610" spans="13:13" ht="15.75" customHeight="1" x14ac:dyDescent="0.25">
      <c r="M610" s="3"/>
    </row>
    <row r="611" spans="13:13" ht="15.75" customHeight="1" x14ac:dyDescent="0.25">
      <c r="M611" s="3"/>
    </row>
    <row r="612" spans="13:13" ht="15.75" customHeight="1" x14ac:dyDescent="0.25">
      <c r="M612" s="3"/>
    </row>
    <row r="613" spans="13:13" ht="15.75" customHeight="1" x14ac:dyDescent="0.25">
      <c r="M613" s="3"/>
    </row>
    <row r="614" spans="13:13" ht="15.75" customHeight="1" x14ac:dyDescent="0.25">
      <c r="M614" s="3"/>
    </row>
    <row r="615" spans="13:13" ht="15.75" customHeight="1" x14ac:dyDescent="0.25">
      <c r="M615" s="3"/>
    </row>
    <row r="616" spans="13:13" ht="15.75" customHeight="1" x14ac:dyDescent="0.25">
      <c r="M616" s="3"/>
    </row>
    <row r="617" spans="13:13" ht="15.75" customHeight="1" x14ac:dyDescent="0.25">
      <c r="M617" s="3"/>
    </row>
    <row r="618" spans="13:13" ht="15.75" customHeight="1" x14ac:dyDescent="0.25">
      <c r="M618" s="3"/>
    </row>
    <row r="619" spans="13:13" ht="15.75" customHeight="1" x14ac:dyDescent="0.25">
      <c r="M619" s="3"/>
    </row>
    <row r="620" spans="13:13" ht="15.75" customHeight="1" x14ac:dyDescent="0.25">
      <c r="M620" s="3"/>
    </row>
    <row r="621" spans="13:13" ht="15.75" customHeight="1" x14ac:dyDescent="0.25">
      <c r="M621" s="3"/>
    </row>
    <row r="622" spans="13:13" ht="15.75" customHeight="1" x14ac:dyDescent="0.25">
      <c r="M622" s="3"/>
    </row>
    <row r="623" spans="13:13" ht="15.75" customHeight="1" x14ac:dyDescent="0.25">
      <c r="M623" s="3"/>
    </row>
    <row r="624" spans="13:13" ht="15.75" customHeight="1" x14ac:dyDescent="0.25">
      <c r="M624" s="3"/>
    </row>
    <row r="625" spans="13:13" ht="15.75" customHeight="1" x14ac:dyDescent="0.25">
      <c r="M625" s="3"/>
    </row>
    <row r="626" spans="13:13" ht="15.75" customHeight="1" x14ac:dyDescent="0.25">
      <c r="M626" s="3"/>
    </row>
    <row r="627" spans="13:13" ht="15.75" customHeight="1" x14ac:dyDescent="0.25">
      <c r="M627" s="3"/>
    </row>
    <row r="628" spans="13:13" ht="15.75" customHeight="1" x14ac:dyDescent="0.25">
      <c r="M628" s="3"/>
    </row>
    <row r="629" spans="13:13" ht="15.75" customHeight="1" x14ac:dyDescent="0.25">
      <c r="M629" s="3"/>
    </row>
    <row r="630" spans="13:13" ht="15.75" customHeight="1" x14ac:dyDescent="0.25">
      <c r="M630" s="3"/>
    </row>
    <row r="631" spans="13:13" ht="15.75" customHeight="1" x14ac:dyDescent="0.25">
      <c r="M631" s="3"/>
    </row>
    <row r="632" spans="13:13" ht="15.75" customHeight="1" x14ac:dyDescent="0.25">
      <c r="M632" s="3"/>
    </row>
    <row r="633" spans="13:13" ht="15.75" customHeight="1" x14ac:dyDescent="0.25">
      <c r="M633" s="3"/>
    </row>
    <row r="634" spans="13:13" ht="15.75" customHeight="1" x14ac:dyDescent="0.25">
      <c r="M634" s="3"/>
    </row>
    <row r="635" spans="13:13" ht="15.75" customHeight="1" x14ac:dyDescent="0.25">
      <c r="M635" s="3"/>
    </row>
    <row r="636" spans="13:13" ht="15.75" customHeight="1" x14ac:dyDescent="0.25">
      <c r="M636" s="3"/>
    </row>
    <row r="637" spans="13:13" ht="15.75" customHeight="1" x14ac:dyDescent="0.25">
      <c r="M637" s="3"/>
    </row>
    <row r="638" spans="13:13" ht="15.75" customHeight="1" x14ac:dyDescent="0.25">
      <c r="M638" s="3"/>
    </row>
    <row r="639" spans="13:13" ht="15.75" customHeight="1" x14ac:dyDescent="0.25">
      <c r="M639" s="3"/>
    </row>
    <row r="640" spans="13:13" ht="15.75" customHeight="1" x14ac:dyDescent="0.25">
      <c r="M640" s="3"/>
    </row>
    <row r="641" spans="13:13" ht="15.75" customHeight="1" x14ac:dyDescent="0.25">
      <c r="M641" s="3"/>
    </row>
    <row r="642" spans="13:13" ht="15.75" customHeight="1" x14ac:dyDescent="0.25">
      <c r="M642" s="3"/>
    </row>
    <row r="643" spans="13:13" ht="15.75" customHeight="1" x14ac:dyDescent="0.25">
      <c r="M643" s="3"/>
    </row>
    <row r="644" spans="13:13" ht="15.75" customHeight="1" x14ac:dyDescent="0.25">
      <c r="M644" s="3"/>
    </row>
    <row r="645" spans="13:13" ht="15.75" customHeight="1" x14ac:dyDescent="0.25">
      <c r="M645" s="3"/>
    </row>
    <row r="646" spans="13:13" ht="15.75" customHeight="1" x14ac:dyDescent="0.25">
      <c r="M646" s="3"/>
    </row>
    <row r="647" spans="13:13" ht="15.75" customHeight="1" x14ac:dyDescent="0.25">
      <c r="M647" s="3"/>
    </row>
    <row r="648" spans="13:13" ht="15.75" customHeight="1" x14ac:dyDescent="0.25">
      <c r="M648" s="3"/>
    </row>
    <row r="649" spans="13:13" ht="15.75" customHeight="1" x14ac:dyDescent="0.25">
      <c r="M649" s="3"/>
    </row>
    <row r="650" spans="13:13" ht="15.75" customHeight="1" x14ac:dyDescent="0.25">
      <c r="M650" s="3"/>
    </row>
    <row r="651" spans="13:13" ht="15.75" customHeight="1" x14ac:dyDescent="0.25">
      <c r="M651" s="3"/>
    </row>
    <row r="652" spans="13:13" ht="15.75" customHeight="1" x14ac:dyDescent="0.25">
      <c r="M652" s="3"/>
    </row>
    <row r="653" spans="13:13" ht="15.75" customHeight="1" x14ac:dyDescent="0.25">
      <c r="M653" s="3"/>
    </row>
    <row r="654" spans="13:13" ht="15.75" customHeight="1" x14ac:dyDescent="0.25">
      <c r="M654" s="3"/>
    </row>
    <row r="655" spans="13:13" ht="15.75" customHeight="1" x14ac:dyDescent="0.25">
      <c r="M655" s="3"/>
    </row>
    <row r="656" spans="13:13" ht="15.75" customHeight="1" x14ac:dyDescent="0.25">
      <c r="M656" s="3"/>
    </row>
    <row r="657" spans="13:13" ht="15.75" customHeight="1" x14ac:dyDescent="0.25">
      <c r="M657" s="3"/>
    </row>
    <row r="658" spans="13:13" ht="15.75" customHeight="1" x14ac:dyDescent="0.25">
      <c r="M658" s="3"/>
    </row>
    <row r="659" spans="13:13" ht="15.75" customHeight="1" x14ac:dyDescent="0.25">
      <c r="M659" s="3"/>
    </row>
    <row r="660" spans="13:13" ht="15.75" customHeight="1" x14ac:dyDescent="0.25">
      <c r="M660" s="3"/>
    </row>
    <row r="661" spans="13:13" ht="15.75" customHeight="1" x14ac:dyDescent="0.25">
      <c r="M661" s="3"/>
    </row>
    <row r="662" spans="13:13" ht="15.75" customHeight="1" x14ac:dyDescent="0.25">
      <c r="M662" s="3"/>
    </row>
    <row r="663" spans="13:13" ht="15.75" customHeight="1" x14ac:dyDescent="0.25">
      <c r="M663" s="3"/>
    </row>
    <row r="664" spans="13:13" ht="15.75" customHeight="1" x14ac:dyDescent="0.25">
      <c r="M664" s="3"/>
    </row>
    <row r="665" spans="13:13" ht="15.75" customHeight="1" x14ac:dyDescent="0.25">
      <c r="M665" s="3"/>
    </row>
    <row r="666" spans="13:13" ht="15.75" customHeight="1" x14ac:dyDescent="0.25">
      <c r="M666" s="3"/>
    </row>
    <row r="667" spans="13:13" ht="15.75" customHeight="1" x14ac:dyDescent="0.25">
      <c r="M667" s="3"/>
    </row>
    <row r="668" spans="13:13" ht="15.75" customHeight="1" x14ac:dyDescent="0.25">
      <c r="M668" s="3"/>
    </row>
    <row r="669" spans="13:13" ht="15.75" customHeight="1" x14ac:dyDescent="0.25">
      <c r="M669" s="3"/>
    </row>
    <row r="670" spans="13:13" ht="15.75" customHeight="1" x14ac:dyDescent="0.25">
      <c r="M670" s="3"/>
    </row>
    <row r="671" spans="13:13" ht="15.75" customHeight="1" x14ac:dyDescent="0.25">
      <c r="M671" s="3"/>
    </row>
    <row r="672" spans="13:13" ht="15.75" customHeight="1" x14ac:dyDescent="0.25">
      <c r="M672" s="3"/>
    </row>
    <row r="673" spans="13:13" ht="15.75" customHeight="1" x14ac:dyDescent="0.25">
      <c r="M673" s="3"/>
    </row>
    <row r="674" spans="13:13" ht="15.75" customHeight="1" x14ac:dyDescent="0.25">
      <c r="M674" s="3"/>
    </row>
    <row r="675" spans="13:13" ht="15.75" customHeight="1" x14ac:dyDescent="0.25">
      <c r="M675" s="3"/>
    </row>
    <row r="676" spans="13:13" ht="15.75" customHeight="1" x14ac:dyDescent="0.25">
      <c r="M676" s="3"/>
    </row>
    <row r="677" spans="13:13" ht="15.75" customHeight="1" x14ac:dyDescent="0.25">
      <c r="M677" s="3"/>
    </row>
    <row r="678" spans="13:13" ht="15.75" customHeight="1" x14ac:dyDescent="0.25">
      <c r="M678" s="3"/>
    </row>
    <row r="679" spans="13:13" ht="15.75" customHeight="1" x14ac:dyDescent="0.25">
      <c r="M679" s="3"/>
    </row>
    <row r="680" spans="13:13" ht="15.75" customHeight="1" x14ac:dyDescent="0.25">
      <c r="M680" s="3"/>
    </row>
    <row r="681" spans="13:13" ht="15.75" customHeight="1" x14ac:dyDescent="0.25">
      <c r="M681" s="3"/>
    </row>
    <row r="682" spans="13:13" ht="15.75" customHeight="1" x14ac:dyDescent="0.25">
      <c r="M682" s="3"/>
    </row>
    <row r="683" spans="13:13" ht="15.75" customHeight="1" x14ac:dyDescent="0.25">
      <c r="M683" s="3"/>
    </row>
    <row r="684" spans="13:13" ht="15.75" customHeight="1" x14ac:dyDescent="0.25">
      <c r="M684" s="3"/>
    </row>
    <row r="685" spans="13:13" ht="15.75" customHeight="1" x14ac:dyDescent="0.25">
      <c r="M685" s="3"/>
    </row>
    <row r="686" spans="13:13" ht="15.75" customHeight="1" x14ac:dyDescent="0.25">
      <c r="M686" s="3"/>
    </row>
    <row r="687" spans="13:13" ht="15.75" customHeight="1" x14ac:dyDescent="0.25">
      <c r="M687" s="3"/>
    </row>
    <row r="688" spans="13:13" ht="15.75" customHeight="1" x14ac:dyDescent="0.25">
      <c r="M688" s="3"/>
    </row>
    <row r="689" spans="13:13" ht="15.75" customHeight="1" x14ac:dyDescent="0.25">
      <c r="M689" s="3"/>
    </row>
    <row r="690" spans="13:13" ht="15.75" customHeight="1" x14ac:dyDescent="0.25">
      <c r="M690" s="3"/>
    </row>
    <row r="691" spans="13:13" ht="15.75" customHeight="1" x14ac:dyDescent="0.25">
      <c r="M691" s="3"/>
    </row>
    <row r="692" spans="13:13" ht="15.75" customHeight="1" x14ac:dyDescent="0.25">
      <c r="M692" s="3"/>
    </row>
    <row r="693" spans="13:13" ht="15.75" customHeight="1" x14ac:dyDescent="0.25">
      <c r="M693" s="3"/>
    </row>
    <row r="694" spans="13:13" ht="15.75" customHeight="1" x14ac:dyDescent="0.25">
      <c r="M694" s="3"/>
    </row>
    <row r="695" spans="13:13" ht="15.75" customHeight="1" x14ac:dyDescent="0.25">
      <c r="M695" s="3"/>
    </row>
    <row r="696" spans="13:13" ht="15.75" customHeight="1" x14ac:dyDescent="0.25">
      <c r="M696" s="3"/>
    </row>
    <row r="697" spans="13:13" ht="15.75" customHeight="1" x14ac:dyDescent="0.25">
      <c r="M697" s="3"/>
    </row>
    <row r="698" spans="13:13" ht="15.75" customHeight="1" x14ac:dyDescent="0.25">
      <c r="M698" s="3"/>
    </row>
    <row r="699" spans="13:13" ht="15.75" customHeight="1" x14ac:dyDescent="0.25">
      <c r="M699" s="3"/>
    </row>
    <row r="700" spans="13:13" ht="15.75" customHeight="1" x14ac:dyDescent="0.25">
      <c r="M700" s="3"/>
    </row>
    <row r="701" spans="13:13" ht="15.75" customHeight="1" x14ac:dyDescent="0.25">
      <c r="M701" s="3"/>
    </row>
    <row r="702" spans="13:13" ht="15.75" customHeight="1" x14ac:dyDescent="0.25">
      <c r="M702" s="3"/>
    </row>
    <row r="703" spans="13:13" ht="15.75" customHeight="1" x14ac:dyDescent="0.25">
      <c r="M703" s="3"/>
    </row>
    <row r="704" spans="13:13" ht="15.75" customHeight="1" x14ac:dyDescent="0.25">
      <c r="M704" s="3"/>
    </row>
    <row r="705" spans="13:13" ht="15.75" customHeight="1" x14ac:dyDescent="0.25">
      <c r="M705" s="3"/>
    </row>
    <row r="706" spans="13:13" ht="15.75" customHeight="1" x14ac:dyDescent="0.25">
      <c r="M706" s="3"/>
    </row>
    <row r="707" spans="13:13" ht="15.75" customHeight="1" x14ac:dyDescent="0.25">
      <c r="M707" s="3"/>
    </row>
    <row r="708" spans="13:13" ht="15.75" customHeight="1" x14ac:dyDescent="0.25">
      <c r="M708" s="3"/>
    </row>
    <row r="709" spans="13:13" ht="15.75" customHeight="1" x14ac:dyDescent="0.25">
      <c r="M709" s="3"/>
    </row>
    <row r="710" spans="13:13" ht="15.75" customHeight="1" x14ac:dyDescent="0.25">
      <c r="M710" s="3"/>
    </row>
    <row r="711" spans="13:13" ht="15.75" customHeight="1" x14ac:dyDescent="0.25">
      <c r="M711" s="3"/>
    </row>
    <row r="712" spans="13:13" ht="15.75" customHeight="1" x14ac:dyDescent="0.25">
      <c r="M712" s="3"/>
    </row>
    <row r="713" spans="13:13" ht="15.75" customHeight="1" x14ac:dyDescent="0.25">
      <c r="M713" s="3"/>
    </row>
    <row r="714" spans="13:13" ht="15.75" customHeight="1" x14ac:dyDescent="0.25">
      <c r="M714" s="3"/>
    </row>
    <row r="715" spans="13:13" ht="15.75" customHeight="1" x14ac:dyDescent="0.25">
      <c r="M715" s="3"/>
    </row>
    <row r="716" spans="13:13" ht="15.75" customHeight="1" x14ac:dyDescent="0.25">
      <c r="M716" s="3"/>
    </row>
    <row r="717" spans="13:13" ht="15.75" customHeight="1" x14ac:dyDescent="0.25">
      <c r="M717" s="3"/>
    </row>
    <row r="718" spans="13:13" ht="15.75" customHeight="1" x14ac:dyDescent="0.25">
      <c r="M718" s="3"/>
    </row>
    <row r="719" spans="13:13" ht="15.75" customHeight="1" x14ac:dyDescent="0.25">
      <c r="M719" s="3"/>
    </row>
    <row r="720" spans="13:13" ht="15.75" customHeight="1" x14ac:dyDescent="0.25">
      <c r="M720" s="3"/>
    </row>
    <row r="721" spans="13:13" ht="15.75" customHeight="1" x14ac:dyDescent="0.25">
      <c r="M721" s="3"/>
    </row>
    <row r="722" spans="13:13" ht="15.75" customHeight="1" x14ac:dyDescent="0.25">
      <c r="M722" s="3"/>
    </row>
    <row r="723" spans="13:13" ht="15.75" customHeight="1" x14ac:dyDescent="0.25">
      <c r="M723" s="3"/>
    </row>
    <row r="724" spans="13:13" ht="15.75" customHeight="1" x14ac:dyDescent="0.25">
      <c r="M724" s="3"/>
    </row>
    <row r="725" spans="13:13" ht="15.75" customHeight="1" x14ac:dyDescent="0.25">
      <c r="M725" s="3"/>
    </row>
    <row r="726" spans="13:13" ht="15.75" customHeight="1" x14ac:dyDescent="0.25">
      <c r="M726" s="3"/>
    </row>
    <row r="727" spans="13:13" ht="15.75" customHeight="1" x14ac:dyDescent="0.25">
      <c r="M727" s="3"/>
    </row>
    <row r="728" spans="13:13" ht="15.75" customHeight="1" x14ac:dyDescent="0.25">
      <c r="M728" s="3"/>
    </row>
    <row r="729" spans="13:13" ht="15.75" customHeight="1" x14ac:dyDescent="0.25">
      <c r="M729" s="3"/>
    </row>
    <row r="730" spans="13:13" ht="15.75" customHeight="1" x14ac:dyDescent="0.25">
      <c r="M730" s="3"/>
    </row>
    <row r="731" spans="13:13" ht="15.75" customHeight="1" x14ac:dyDescent="0.25">
      <c r="M731" s="3"/>
    </row>
    <row r="732" spans="13:13" ht="15.75" customHeight="1" x14ac:dyDescent="0.25">
      <c r="M732" s="3"/>
    </row>
    <row r="733" spans="13:13" ht="15.75" customHeight="1" x14ac:dyDescent="0.25">
      <c r="M733" s="3"/>
    </row>
    <row r="734" spans="13:13" ht="15.75" customHeight="1" x14ac:dyDescent="0.25">
      <c r="M734" s="3"/>
    </row>
    <row r="735" spans="13:13" ht="15.75" customHeight="1" x14ac:dyDescent="0.25">
      <c r="M735" s="3"/>
    </row>
    <row r="736" spans="13:13" ht="15.75" customHeight="1" x14ac:dyDescent="0.25">
      <c r="M736" s="3"/>
    </row>
    <row r="737" spans="13:13" ht="15.75" customHeight="1" x14ac:dyDescent="0.25">
      <c r="M737" s="3"/>
    </row>
    <row r="738" spans="13:13" ht="15.75" customHeight="1" x14ac:dyDescent="0.25">
      <c r="M738" s="3"/>
    </row>
    <row r="739" spans="13:13" ht="15.75" customHeight="1" x14ac:dyDescent="0.25">
      <c r="M739" s="3"/>
    </row>
    <row r="740" spans="13:13" ht="15.75" customHeight="1" x14ac:dyDescent="0.25">
      <c r="M740" s="3"/>
    </row>
    <row r="741" spans="13:13" ht="15.75" customHeight="1" x14ac:dyDescent="0.25">
      <c r="M741" s="3"/>
    </row>
    <row r="742" spans="13:13" ht="15.75" customHeight="1" x14ac:dyDescent="0.25">
      <c r="M742" s="3"/>
    </row>
    <row r="743" spans="13:13" ht="15.75" customHeight="1" x14ac:dyDescent="0.25">
      <c r="M743" s="3"/>
    </row>
    <row r="744" spans="13:13" ht="15.75" customHeight="1" x14ac:dyDescent="0.25">
      <c r="M744" s="3"/>
    </row>
    <row r="745" spans="13:13" ht="15.75" customHeight="1" x14ac:dyDescent="0.25">
      <c r="M745" s="3"/>
    </row>
    <row r="746" spans="13:13" ht="15.75" customHeight="1" x14ac:dyDescent="0.25">
      <c r="M746" s="3"/>
    </row>
    <row r="747" spans="13:13" ht="15.75" customHeight="1" x14ac:dyDescent="0.25">
      <c r="M747" s="3"/>
    </row>
    <row r="748" spans="13:13" ht="15.75" customHeight="1" x14ac:dyDescent="0.25">
      <c r="M748" s="3"/>
    </row>
    <row r="749" spans="13:13" ht="15.75" customHeight="1" x14ac:dyDescent="0.25">
      <c r="M749" s="3"/>
    </row>
    <row r="750" spans="13:13" ht="15.75" customHeight="1" x14ac:dyDescent="0.25">
      <c r="M750" s="3"/>
    </row>
    <row r="751" spans="13:13" ht="15.75" customHeight="1" x14ac:dyDescent="0.25">
      <c r="M751" s="3"/>
    </row>
    <row r="752" spans="13:13" ht="15.75" customHeight="1" x14ac:dyDescent="0.25">
      <c r="M752" s="3"/>
    </row>
    <row r="753" spans="13:13" ht="15.75" customHeight="1" x14ac:dyDescent="0.25">
      <c r="M753" s="3"/>
    </row>
    <row r="754" spans="13:13" ht="15.75" customHeight="1" x14ac:dyDescent="0.25">
      <c r="M754" s="3"/>
    </row>
    <row r="755" spans="13:13" ht="15.75" customHeight="1" x14ac:dyDescent="0.25">
      <c r="M755" s="3"/>
    </row>
    <row r="756" spans="13:13" ht="15.75" customHeight="1" x14ac:dyDescent="0.25">
      <c r="M756" s="3"/>
    </row>
    <row r="757" spans="13:13" ht="15.75" customHeight="1" x14ac:dyDescent="0.25">
      <c r="M757" s="3"/>
    </row>
    <row r="758" spans="13:13" ht="15.75" customHeight="1" x14ac:dyDescent="0.25">
      <c r="M758" s="3"/>
    </row>
    <row r="759" spans="13:13" ht="15.75" customHeight="1" x14ac:dyDescent="0.25">
      <c r="M759" s="3"/>
    </row>
    <row r="760" spans="13:13" ht="15.75" customHeight="1" x14ac:dyDescent="0.25">
      <c r="M760" s="3"/>
    </row>
    <row r="761" spans="13:13" ht="15.75" customHeight="1" x14ac:dyDescent="0.25">
      <c r="M761" s="3"/>
    </row>
    <row r="762" spans="13:13" ht="15.75" customHeight="1" x14ac:dyDescent="0.25">
      <c r="M762" s="3"/>
    </row>
    <row r="763" spans="13:13" ht="15.75" customHeight="1" x14ac:dyDescent="0.25">
      <c r="M763" s="3"/>
    </row>
    <row r="764" spans="13:13" ht="15.75" customHeight="1" x14ac:dyDescent="0.25">
      <c r="M764" s="3"/>
    </row>
    <row r="765" spans="13:13" ht="15.75" customHeight="1" x14ac:dyDescent="0.25">
      <c r="M765" s="3"/>
    </row>
    <row r="766" spans="13:13" ht="15.75" customHeight="1" x14ac:dyDescent="0.25">
      <c r="M766" s="3"/>
    </row>
    <row r="767" spans="13:13" ht="15.75" customHeight="1" x14ac:dyDescent="0.25">
      <c r="M767" s="3"/>
    </row>
    <row r="768" spans="13:13" ht="15.75" customHeight="1" x14ac:dyDescent="0.25">
      <c r="M768" s="3"/>
    </row>
    <row r="769" spans="13:13" ht="15.75" customHeight="1" x14ac:dyDescent="0.25">
      <c r="M769" s="3"/>
    </row>
    <row r="770" spans="13:13" ht="15.75" customHeight="1" x14ac:dyDescent="0.25">
      <c r="M770" s="3"/>
    </row>
    <row r="771" spans="13:13" ht="15.75" customHeight="1" x14ac:dyDescent="0.25">
      <c r="M771" s="3"/>
    </row>
    <row r="772" spans="13:13" ht="15.75" customHeight="1" x14ac:dyDescent="0.25">
      <c r="M772" s="3"/>
    </row>
    <row r="773" spans="13:13" ht="15.75" customHeight="1" x14ac:dyDescent="0.25">
      <c r="M773" s="3"/>
    </row>
    <row r="774" spans="13:13" ht="15.75" customHeight="1" x14ac:dyDescent="0.25">
      <c r="M774" s="3"/>
    </row>
    <row r="775" spans="13:13" ht="15.75" customHeight="1" x14ac:dyDescent="0.25">
      <c r="M775" s="3"/>
    </row>
    <row r="776" spans="13:13" ht="15.75" customHeight="1" x14ac:dyDescent="0.25">
      <c r="M776" s="3"/>
    </row>
    <row r="777" spans="13:13" ht="15.75" customHeight="1" x14ac:dyDescent="0.25">
      <c r="M777" s="3"/>
    </row>
    <row r="778" spans="13:13" ht="15.75" customHeight="1" x14ac:dyDescent="0.25">
      <c r="M778" s="3"/>
    </row>
    <row r="779" spans="13:13" ht="15.75" customHeight="1" x14ac:dyDescent="0.25">
      <c r="M779" s="3"/>
    </row>
    <row r="780" spans="13:13" ht="15.75" customHeight="1" x14ac:dyDescent="0.25">
      <c r="M780" s="3"/>
    </row>
    <row r="781" spans="13:13" ht="15.75" customHeight="1" x14ac:dyDescent="0.25">
      <c r="M781" s="3"/>
    </row>
    <row r="782" spans="13:13" ht="15.75" customHeight="1" x14ac:dyDescent="0.25">
      <c r="M782" s="3"/>
    </row>
    <row r="783" spans="13:13" ht="15.75" customHeight="1" x14ac:dyDescent="0.25">
      <c r="M783" s="3"/>
    </row>
    <row r="784" spans="13:13" ht="15.75" customHeight="1" x14ac:dyDescent="0.25">
      <c r="M784" s="3"/>
    </row>
    <row r="785" spans="13:13" ht="15.75" customHeight="1" x14ac:dyDescent="0.25">
      <c r="M785" s="3"/>
    </row>
    <row r="786" spans="13:13" ht="15.75" customHeight="1" x14ac:dyDescent="0.25">
      <c r="M786" s="3"/>
    </row>
    <row r="787" spans="13:13" ht="15.75" customHeight="1" x14ac:dyDescent="0.25">
      <c r="M787" s="3"/>
    </row>
    <row r="788" spans="13:13" ht="15.75" customHeight="1" x14ac:dyDescent="0.25">
      <c r="M788" s="3"/>
    </row>
    <row r="789" spans="13:13" ht="15.75" customHeight="1" x14ac:dyDescent="0.25">
      <c r="M789" s="3"/>
    </row>
    <row r="790" spans="13:13" ht="15.75" customHeight="1" x14ac:dyDescent="0.25">
      <c r="M790" s="3"/>
    </row>
    <row r="791" spans="13:13" ht="15.75" customHeight="1" x14ac:dyDescent="0.25">
      <c r="M791" s="3"/>
    </row>
    <row r="792" spans="13:13" ht="15.75" customHeight="1" x14ac:dyDescent="0.25">
      <c r="M792" s="3"/>
    </row>
    <row r="793" spans="13:13" ht="15.75" customHeight="1" x14ac:dyDescent="0.25">
      <c r="M793" s="3"/>
    </row>
    <row r="794" spans="13:13" ht="15.75" customHeight="1" x14ac:dyDescent="0.25">
      <c r="M794" s="3"/>
    </row>
    <row r="795" spans="13:13" ht="15.75" customHeight="1" x14ac:dyDescent="0.25">
      <c r="M795" s="3"/>
    </row>
    <row r="796" spans="13:13" ht="15.75" customHeight="1" x14ac:dyDescent="0.25">
      <c r="M796" s="3"/>
    </row>
    <row r="797" spans="13:13" ht="15.75" customHeight="1" x14ac:dyDescent="0.25">
      <c r="M797" s="3"/>
    </row>
    <row r="798" spans="13:13" ht="15.75" customHeight="1" x14ac:dyDescent="0.25">
      <c r="M798" s="3"/>
    </row>
    <row r="799" spans="13:13" ht="15.75" customHeight="1" x14ac:dyDescent="0.25">
      <c r="M799" s="3"/>
    </row>
    <row r="800" spans="13:13" ht="15.75" customHeight="1" x14ac:dyDescent="0.25">
      <c r="M800" s="3"/>
    </row>
    <row r="801" spans="13:13" ht="15.75" customHeight="1" x14ac:dyDescent="0.25">
      <c r="M801" s="3"/>
    </row>
    <row r="802" spans="13:13" ht="15.75" customHeight="1" x14ac:dyDescent="0.25">
      <c r="M802" s="3"/>
    </row>
    <row r="803" spans="13:13" ht="15.75" customHeight="1" x14ac:dyDescent="0.25">
      <c r="M803" s="3"/>
    </row>
    <row r="804" spans="13:13" ht="15.75" customHeight="1" x14ac:dyDescent="0.25">
      <c r="M804" s="3"/>
    </row>
    <row r="805" spans="13:13" ht="15.75" customHeight="1" x14ac:dyDescent="0.25">
      <c r="M805" s="3"/>
    </row>
    <row r="806" spans="13:13" ht="15.75" customHeight="1" x14ac:dyDescent="0.25">
      <c r="M806" s="3"/>
    </row>
    <row r="807" spans="13:13" ht="15.75" customHeight="1" x14ac:dyDescent="0.25">
      <c r="M807" s="3"/>
    </row>
    <row r="808" spans="13:13" ht="15.75" customHeight="1" x14ac:dyDescent="0.25">
      <c r="M808" s="3"/>
    </row>
    <row r="809" spans="13:13" ht="15.75" customHeight="1" x14ac:dyDescent="0.25">
      <c r="M809" s="3"/>
    </row>
    <row r="810" spans="13:13" ht="15.75" customHeight="1" x14ac:dyDescent="0.25">
      <c r="M810" s="3"/>
    </row>
    <row r="811" spans="13:13" ht="15.75" customHeight="1" x14ac:dyDescent="0.25">
      <c r="M811" s="3"/>
    </row>
    <row r="812" spans="13:13" ht="15.75" customHeight="1" x14ac:dyDescent="0.25">
      <c r="M812" s="3"/>
    </row>
    <row r="813" spans="13:13" ht="15.75" customHeight="1" x14ac:dyDescent="0.25">
      <c r="M813" s="3"/>
    </row>
    <row r="814" spans="13:13" ht="15.75" customHeight="1" x14ac:dyDescent="0.25">
      <c r="M814" s="3"/>
    </row>
    <row r="815" spans="13:13" ht="15.75" customHeight="1" x14ac:dyDescent="0.25">
      <c r="M815" s="3"/>
    </row>
    <row r="816" spans="13:13" ht="15.75" customHeight="1" x14ac:dyDescent="0.25">
      <c r="M816" s="3"/>
    </row>
    <row r="817" spans="13:13" ht="15.75" customHeight="1" x14ac:dyDescent="0.25">
      <c r="M817" s="3"/>
    </row>
    <row r="818" spans="13:13" ht="15.75" customHeight="1" x14ac:dyDescent="0.25">
      <c r="M818" s="3"/>
    </row>
    <row r="819" spans="13:13" ht="15.75" customHeight="1" x14ac:dyDescent="0.25">
      <c r="M819" s="3"/>
    </row>
    <row r="820" spans="13:13" ht="15.75" customHeight="1" x14ac:dyDescent="0.25">
      <c r="M820" s="3"/>
    </row>
    <row r="821" spans="13:13" ht="15.75" customHeight="1" x14ac:dyDescent="0.25">
      <c r="M821" s="3"/>
    </row>
    <row r="822" spans="13:13" ht="15.75" customHeight="1" x14ac:dyDescent="0.25">
      <c r="M822" s="3"/>
    </row>
    <row r="823" spans="13:13" ht="15.75" customHeight="1" x14ac:dyDescent="0.25">
      <c r="M823" s="3"/>
    </row>
    <row r="824" spans="13:13" ht="15.75" customHeight="1" x14ac:dyDescent="0.25">
      <c r="M824" s="3"/>
    </row>
    <row r="825" spans="13:13" ht="15.75" customHeight="1" x14ac:dyDescent="0.25">
      <c r="M825" s="3"/>
    </row>
    <row r="826" spans="13:13" ht="15.75" customHeight="1" x14ac:dyDescent="0.25">
      <c r="M826" s="3"/>
    </row>
    <row r="827" spans="13:13" ht="15.75" customHeight="1" x14ac:dyDescent="0.25">
      <c r="M827" s="3"/>
    </row>
    <row r="828" spans="13:13" ht="15.75" customHeight="1" x14ac:dyDescent="0.25">
      <c r="M828" s="3"/>
    </row>
    <row r="829" spans="13:13" ht="15.75" customHeight="1" x14ac:dyDescent="0.25">
      <c r="M829" s="3"/>
    </row>
    <row r="830" spans="13:13" ht="15.75" customHeight="1" x14ac:dyDescent="0.25">
      <c r="M830" s="3"/>
    </row>
    <row r="831" spans="13:13" ht="15.75" customHeight="1" x14ac:dyDescent="0.25">
      <c r="M831" s="3"/>
    </row>
    <row r="832" spans="13:13" ht="15.75" customHeight="1" x14ac:dyDescent="0.25">
      <c r="M832" s="3"/>
    </row>
    <row r="833" spans="13:13" ht="15.75" customHeight="1" x14ac:dyDescent="0.25">
      <c r="M833" s="3"/>
    </row>
    <row r="834" spans="13:13" ht="15.75" customHeight="1" x14ac:dyDescent="0.25">
      <c r="M834" s="3"/>
    </row>
    <row r="835" spans="13:13" ht="15.75" customHeight="1" x14ac:dyDescent="0.25">
      <c r="M835" s="3"/>
    </row>
    <row r="836" spans="13:13" ht="15.75" customHeight="1" x14ac:dyDescent="0.25">
      <c r="M836" s="3"/>
    </row>
    <row r="837" spans="13:13" ht="15.75" customHeight="1" x14ac:dyDescent="0.25">
      <c r="M837" s="3"/>
    </row>
    <row r="838" spans="13:13" ht="15.75" customHeight="1" x14ac:dyDescent="0.25">
      <c r="M838" s="3"/>
    </row>
    <row r="839" spans="13:13" ht="15.75" customHeight="1" x14ac:dyDescent="0.25">
      <c r="M839" s="3"/>
    </row>
    <row r="840" spans="13:13" ht="15.75" customHeight="1" x14ac:dyDescent="0.25">
      <c r="M840" s="3"/>
    </row>
    <row r="841" spans="13:13" ht="15.75" customHeight="1" x14ac:dyDescent="0.25">
      <c r="M841" s="3"/>
    </row>
    <row r="842" spans="13:13" ht="15.75" customHeight="1" x14ac:dyDescent="0.25">
      <c r="M842" s="3"/>
    </row>
    <row r="843" spans="13:13" ht="15.75" customHeight="1" x14ac:dyDescent="0.25">
      <c r="M843" s="3"/>
    </row>
    <row r="844" spans="13:13" ht="15.75" customHeight="1" x14ac:dyDescent="0.25">
      <c r="M844" s="3"/>
    </row>
    <row r="845" spans="13:13" ht="15.75" customHeight="1" x14ac:dyDescent="0.25">
      <c r="M845" s="3"/>
    </row>
    <row r="846" spans="13:13" ht="15.75" customHeight="1" x14ac:dyDescent="0.25">
      <c r="M846" s="3"/>
    </row>
    <row r="847" spans="13:13" ht="15.75" customHeight="1" x14ac:dyDescent="0.25">
      <c r="M847" s="3"/>
    </row>
    <row r="848" spans="13:13" ht="15.75" customHeight="1" x14ac:dyDescent="0.25">
      <c r="M848" s="3"/>
    </row>
    <row r="849" spans="13:13" ht="15.75" customHeight="1" x14ac:dyDescent="0.25">
      <c r="M849" s="3"/>
    </row>
    <row r="850" spans="13:13" ht="15.75" customHeight="1" x14ac:dyDescent="0.25">
      <c r="M850" s="3"/>
    </row>
    <row r="851" spans="13:13" ht="15.75" customHeight="1" x14ac:dyDescent="0.25">
      <c r="M851" s="3"/>
    </row>
    <row r="852" spans="13:13" ht="15.75" customHeight="1" x14ac:dyDescent="0.25">
      <c r="M852" s="3"/>
    </row>
    <row r="853" spans="13:13" ht="15.75" customHeight="1" x14ac:dyDescent="0.25">
      <c r="M853" s="3"/>
    </row>
    <row r="854" spans="13:13" ht="15.75" customHeight="1" x14ac:dyDescent="0.25">
      <c r="M854" s="3"/>
    </row>
    <row r="855" spans="13:13" ht="15.75" customHeight="1" x14ac:dyDescent="0.25">
      <c r="M855" s="3"/>
    </row>
    <row r="856" spans="13:13" ht="15.75" customHeight="1" x14ac:dyDescent="0.25">
      <c r="M856" s="3"/>
    </row>
    <row r="857" spans="13:13" ht="15.75" customHeight="1" x14ac:dyDescent="0.25">
      <c r="M857" s="3"/>
    </row>
    <row r="858" spans="13:13" ht="15.75" customHeight="1" x14ac:dyDescent="0.25">
      <c r="M858" s="3"/>
    </row>
    <row r="859" spans="13:13" ht="15.75" customHeight="1" x14ac:dyDescent="0.25">
      <c r="M859" s="3"/>
    </row>
    <row r="860" spans="13:13" ht="15.75" customHeight="1" x14ac:dyDescent="0.25">
      <c r="M860" s="3"/>
    </row>
    <row r="861" spans="13:13" ht="15.75" customHeight="1" x14ac:dyDescent="0.25">
      <c r="M861" s="3"/>
    </row>
    <row r="862" spans="13:13" ht="15.75" customHeight="1" x14ac:dyDescent="0.25">
      <c r="M862" s="3"/>
    </row>
    <row r="863" spans="13:13" ht="15.75" customHeight="1" x14ac:dyDescent="0.25">
      <c r="M863" s="3"/>
    </row>
    <row r="864" spans="13:13" ht="15.75" customHeight="1" x14ac:dyDescent="0.25">
      <c r="M864" s="3"/>
    </row>
    <row r="865" spans="13:13" ht="15.75" customHeight="1" x14ac:dyDescent="0.25">
      <c r="M865" s="3"/>
    </row>
    <row r="866" spans="13:13" ht="15.75" customHeight="1" x14ac:dyDescent="0.25">
      <c r="M866" s="3"/>
    </row>
    <row r="867" spans="13:13" ht="15.75" customHeight="1" x14ac:dyDescent="0.25">
      <c r="M867" s="3"/>
    </row>
    <row r="868" spans="13:13" ht="15.75" customHeight="1" x14ac:dyDescent="0.25">
      <c r="M868" s="3"/>
    </row>
    <row r="869" spans="13:13" ht="15.75" customHeight="1" x14ac:dyDescent="0.25">
      <c r="M869" s="3"/>
    </row>
    <row r="870" spans="13:13" ht="15.75" customHeight="1" x14ac:dyDescent="0.25">
      <c r="M870" s="3"/>
    </row>
    <row r="871" spans="13:13" ht="15.75" customHeight="1" x14ac:dyDescent="0.25">
      <c r="M871" s="3"/>
    </row>
    <row r="872" spans="13:13" ht="15.75" customHeight="1" x14ac:dyDescent="0.25">
      <c r="M872" s="3"/>
    </row>
    <row r="873" spans="13:13" ht="15.75" customHeight="1" x14ac:dyDescent="0.25">
      <c r="M873" s="3"/>
    </row>
    <row r="874" spans="13:13" ht="15.75" customHeight="1" x14ac:dyDescent="0.25">
      <c r="M874" s="3"/>
    </row>
    <row r="875" spans="13:13" ht="15.75" customHeight="1" x14ac:dyDescent="0.25">
      <c r="M875" s="3"/>
    </row>
    <row r="876" spans="13:13" ht="15.75" customHeight="1" x14ac:dyDescent="0.25">
      <c r="M876" s="3"/>
    </row>
    <row r="877" spans="13:13" ht="15.75" customHeight="1" x14ac:dyDescent="0.25">
      <c r="M877" s="3"/>
    </row>
    <row r="878" spans="13:13" ht="15.75" customHeight="1" x14ac:dyDescent="0.25">
      <c r="M878" s="3"/>
    </row>
    <row r="879" spans="13:13" ht="15.75" customHeight="1" x14ac:dyDescent="0.25">
      <c r="M879" s="3"/>
    </row>
    <row r="880" spans="13:13" ht="15.75" customHeight="1" x14ac:dyDescent="0.25">
      <c r="M880" s="3"/>
    </row>
    <row r="881" spans="13:13" ht="15.75" customHeight="1" x14ac:dyDescent="0.25">
      <c r="M881" s="3"/>
    </row>
    <row r="882" spans="13:13" ht="15.75" customHeight="1" x14ac:dyDescent="0.25">
      <c r="M882" s="3"/>
    </row>
    <row r="883" spans="13:13" ht="15.75" customHeight="1" x14ac:dyDescent="0.25">
      <c r="M883" s="3"/>
    </row>
    <row r="884" spans="13:13" ht="15.75" customHeight="1" x14ac:dyDescent="0.25">
      <c r="M884" s="3"/>
    </row>
    <row r="885" spans="13:13" ht="15.75" customHeight="1" x14ac:dyDescent="0.25">
      <c r="M885" s="3"/>
    </row>
    <row r="886" spans="13:13" ht="15.75" customHeight="1" x14ac:dyDescent="0.25">
      <c r="M886" s="3"/>
    </row>
    <row r="887" spans="13:13" ht="15.75" customHeight="1" x14ac:dyDescent="0.25">
      <c r="M887" s="3"/>
    </row>
    <row r="888" spans="13:13" ht="15.75" customHeight="1" x14ac:dyDescent="0.25">
      <c r="M888" s="3"/>
    </row>
    <row r="889" spans="13:13" ht="15.75" customHeight="1" x14ac:dyDescent="0.25">
      <c r="M889" s="3"/>
    </row>
    <row r="890" spans="13:13" ht="15.75" customHeight="1" x14ac:dyDescent="0.25">
      <c r="M890" s="3"/>
    </row>
    <row r="891" spans="13:13" ht="15.75" customHeight="1" x14ac:dyDescent="0.25">
      <c r="M891" s="3"/>
    </row>
    <row r="892" spans="13:13" ht="15.75" customHeight="1" x14ac:dyDescent="0.25">
      <c r="M892" s="3"/>
    </row>
    <row r="893" spans="13:13" ht="15.75" customHeight="1" x14ac:dyDescent="0.25">
      <c r="M893" s="3"/>
    </row>
    <row r="894" spans="13:13" ht="15.75" customHeight="1" x14ac:dyDescent="0.25">
      <c r="M894" s="3"/>
    </row>
    <row r="895" spans="13:13" ht="15.75" customHeight="1" x14ac:dyDescent="0.25">
      <c r="M895" s="3"/>
    </row>
    <row r="896" spans="13:13" ht="15.75" customHeight="1" x14ac:dyDescent="0.25">
      <c r="M896" s="3"/>
    </row>
    <row r="897" spans="13:13" ht="15.75" customHeight="1" x14ac:dyDescent="0.25">
      <c r="M897" s="3"/>
    </row>
    <row r="898" spans="13:13" ht="15.75" customHeight="1" x14ac:dyDescent="0.25">
      <c r="M898" s="3"/>
    </row>
    <row r="899" spans="13:13" ht="15.75" customHeight="1" x14ac:dyDescent="0.25">
      <c r="M899" s="3"/>
    </row>
    <row r="900" spans="13:13" ht="15.75" customHeight="1" x14ac:dyDescent="0.25">
      <c r="M900" s="3"/>
    </row>
    <row r="901" spans="13:13" ht="15.75" customHeight="1" x14ac:dyDescent="0.25">
      <c r="M901" s="3"/>
    </row>
    <row r="902" spans="13:13" ht="15.75" customHeight="1" x14ac:dyDescent="0.25">
      <c r="M902" s="3"/>
    </row>
    <row r="903" spans="13:13" ht="15.75" customHeight="1" x14ac:dyDescent="0.25">
      <c r="M903" s="3"/>
    </row>
    <row r="904" spans="13:13" ht="15.75" customHeight="1" x14ac:dyDescent="0.25">
      <c r="M904" s="3"/>
    </row>
    <row r="905" spans="13:13" ht="15.75" customHeight="1" x14ac:dyDescent="0.25">
      <c r="M905" s="3"/>
    </row>
    <row r="906" spans="13:13" ht="15.75" customHeight="1" x14ac:dyDescent="0.25">
      <c r="M906" s="3"/>
    </row>
    <row r="907" spans="13:13" ht="15.75" customHeight="1" x14ac:dyDescent="0.25">
      <c r="M907" s="3"/>
    </row>
    <row r="908" spans="13:13" ht="15.75" customHeight="1" x14ac:dyDescent="0.25">
      <c r="M908" s="3"/>
    </row>
    <row r="909" spans="13:13" ht="15.75" customHeight="1" x14ac:dyDescent="0.25">
      <c r="M909" s="3"/>
    </row>
    <row r="910" spans="13:13" ht="15.75" customHeight="1" x14ac:dyDescent="0.25">
      <c r="M910" s="3"/>
    </row>
    <row r="911" spans="13:13" ht="15.75" customHeight="1" x14ac:dyDescent="0.25">
      <c r="M911" s="3"/>
    </row>
    <row r="912" spans="13:13" ht="15.75" customHeight="1" x14ac:dyDescent="0.25">
      <c r="M912" s="3"/>
    </row>
    <row r="913" spans="13:13" ht="15.75" customHeight="1" x14ac:dyDescent="0.25">
      <c r="M913" s="3"/>
    </row>
    <row r="914" spans="13:13" ht="15.75" customHeight="1" x14ac:dyDescent="0.25">
      <c r="M914" s="3"/>
    </row>
    <row r="915" spans="13:13" ht="15.75" customHeight="1" x14ac:dyDescent="0.25">
      <c r="M915" s="3"/>
    </row>
    <row r="916" spans="13:13" ht="15.75" customHeight="1" x14ac:dyDescent="0.25">
      <c r="M916" s="3"/>
    </row>
    <row r="917" spans="13:13" ht="15.75" customHeight="1" x14ac:dyDescent="0.25">
      <c r="M917" s="3"/>
    </row>
    <row r="918" spans="13:13" ht="15.75" customHeight="1" x14ac:dyDescent="0.25">
      <c r="M918" s="3"/>
    </row>
    <row r="919" spans="13:13" ht="15.75" customHeight="1" x14ac:dyDescent="0.25">
      <c r="M919" s="3"/>
    </row>
    <row r="920" spans="13:13" ht="15.75" customHeight="1" x14ac:dyDescent="0.25">
      <c r="M920" s="3"/>
    </row>
    <row r="921" spans="13:13" ht="15.75" customHeight="1" x14ac:dyDescent="0.25">
      <c r="M921" s="3"/>
    </row>
    <row r="922" spans="13:13" ht="15.75" customHeight="1" x14ac:dyDescent="0.25">
      <c r="M922" s="3"/>
    </row>
    <row r="923" spans="13:13" ht="15.75" customHeight="1" x14ac:dyDescent="0.25">
      <c r="M923" s="3"/>
    </row>
    <row r="924" spans="13:13" ht="15.75" customHeight="1" x14ac:dyDescent="0.25">
      <c r="M924" s="3"/>
    </row>
    <row r="925" spans="13:13" ht="15.75" customHeight="1" x14ac:dyDescent="0.25">
      <c r="M925" s="3"/>
    </row>
    <row r="926" spans="13:13" ht="15.75" customHeight="1" x14ac:dyDescent="0.25">
      <c r="M926" s="3"/>
    </row>
    <row r="927" spans="13:13" ht="15.75" customHeight="1" x14ac:dyDescent="0.25">
      <c r="M927" s="3"/>
    </row>
    <row r="928" spans="13:13" ht="15.75" customHeight="1" x14ac:dyDescent="0.25">
      <c r="M928" s="3"/>
    </row>
    <row r="929" spans="13:13" ht="15.75" customHeight="1" x14ac:dyDescent="0.25">
      <c r="M929" s="3"/>
    </row>
    <row r="930" spans="13:13" ht="15.75" customHeight="1" x14ac:dyDescent="0.25">
      <c r="M930" s="3"/>
    </row>
    <row r="931" spans="13:13" ht="15.75" customHeight="1" x14ac:dyDescent="0.25">
      <c r="M931" s="3"/>
    </row>
    <row r="932" spans="13:13" ht="15.75" customHeight="1" x14ac:dyDescent="0.25">
      <c r="M932" s="3"/>
    </row>
    <row r="933" spans="13:13" ht="15.75" customHeight="1" x14ac:dyDescent="0.25">
      <c r="M933" s="3"/>
    </row>
    <row r="934" spans="13:13" ht="15.75" customHeight="1" x14ac:dyDescent="0.25">
      <c r="M934" s="3"/>
    </row>
    <row r="935" spans="13:13" ht="15.75" customHeight="1" x14ac:dyDescent="0.25">
      <c r="M935" s="3"/>
    </row>
    <row r="936" spans="13:13" ht="15.75" customHeight="1" x14ac:dyDescent="0.25">
      <c r="M936" s="3"/>
    </row>
    <row r="937" spans="13:13" ht="15.75" customHeight="1" x14ac:dyDescent="0.25">
      <c r="M937" s="3"/>
    </row>
    <row r="938" spans="13:13" ht="15.75" customHeight="1" x14ac:dyDescent="0.25">
      <c r="M938" s="3"/>
    </row>
    <row r="939" spans="13:13" ht="15.75" customHeight="1" x14ac:dyDescent="0.25">
      <c r="M939" s="3"/>
    </row>
    <row r="940" spans="13:13" ht="15.75" customHeight="1" x14ac:dyDescent="0.25">
      <c r="M940" s="3"/>
    </row>
    <row r="941" spans="13:13" ht="15.75" customHeight="1" x14ac:dyDescent="0.25">
      <c r="M941" s="3"/>
    </row>
    <row r="942" spans="13:13" ht="15.75" customHeight="1" x14ac:dyDescent="0.25">
      <c r="M942" s="3"/>
    </row>
    <row r="943" spans="13:13" ht="15.75" customHeight="1" x14ac:dyDescent="0.25">
      <c r="M943" s="3"/>
    </row>
    <row r="944" spans="13:13" ht="15.75" customHeight="1" x14ac:dyDescent="0.25">
      <c r="M944" s="3"/>
    </row>
    <row r="945" spans="13:13" ht="15.75" customHeight="1" x14ac:dyDescent="0.25">
      <c r="M945" s="3"/>
    </row>
    <row r="946" spans="13:13" ht="15.75" customHeight="1" x14ac:dyDescent="0.25">
      <c r="M946" s="3"/>
    </row>
    <row r="947" spans="13:13" ht="15.75" customHeight="1" x14ac:dyDescent="0.25">
      <c r="M947" s="3"/>
    </row>
    <row r="948" spans="13:13" ht="15.75" customHeight="1" x14ac:dyDescent="0.25">
      <c r="M948" s="3"/>
    </row>
    <row r="949" spans="13:13" ht="15.75" customHeight="1" x14ac:dyDescent="0.25">
      <c r="M949" s="3"/>
    </row>
    <row r="950" spans="13:13" ht="15.75" customHeight="1" x14ac:dyDescent="0.25">
      <c r="M950" s="3"/>
    </row>
    <row r="951" spans="13:13" ht="15.75" customHeight="1" x14ac:dyDescent="0.25">
      <c r="M951" s="3"/>
    </row>
    <row r="952" spans="13:13" ht="15.75" customHeight="1" x14ac:dyDescent="0.25">
      <c r="M952" s="3"/>
    </row>
    <row r="953" spans="13:13" ht="15.75" customHeight="1" x14ac:dyDescent="0.25">
      <c r="M953" s="3"/>
    </row>
    <row r="954" spans="13:13" ht="15.75" customHeight="1" x14ac:dyDescent="0.25">
      <c r="M954" s="3"/>
    </row>
    <row r="955" spans="13:13" ht="15.75" customHeight="1" x14ac:dyDescent="0.25">
      <c r="M955" s="3"/>
    </row>
    <row r="956" spans="13:13" ht="15.75" customHeight="1" x14ac:dyDescent="0.25">
      <c r="M956" s="3"/>
    </row>
    <row r="957" spans="13:13" ht="15.75" customHeight="1" x14ac:dyDescent="0.25">
      <c r="M957" s="3"/>
    </row>
    <row r="958" spans="13:13" ht="15.75" customHeight="1" x14ac:dyDescent="0.25">
      <c r="M958" s="3"/>
    </row>
    <row r="959" spans="13:13" ht="15.75" customHeight="1" x14ac:dyDescent="0.25">
      <c r="M959" s="3"/>
    </row>
    <row r="960" spans="13:13" ht="15.75" customHeight="1" x14ac:dyDescent="0.25">
      <c r="M960" s="3"/>
    </row>
    <row r="961" spans="13:13" ht="15.75" customHeight="1" x14ac:dyDescent="0.25">
      <c r="M961" s="3"/>
    </row>
    <row r="962" spans="13:13" ht="15.75" customHeight="1" x14ac:dyDescent="0.25">
      <c r="M962" s="3"/>
    </row>
    <row r="963" spans="13:13" ht="15.75" customHeight="1" x14ac:dyDescent="0.25">
      <c r="M963" s="3"/>
    </row>
    <row r="964" spans="13:13" ht="15.75" customHeight="1" x14ac:dyDescent="0.25">
      <c r="M964" s="3"/>
    </row>
    <row r="965" spans="13:13" ht="15.75" customHeight="1" x14ac:dyDescent="0.25">
      <c r="M965" s="3"/>
    </row>
    <row r="966" spans="13:13" ht="15.75" customHeight="1" x14ac:dyDescent="0.25">
      <c r="M966" s="3"/>
    </row>
    <row r="967" spans="13:13" ht="15.75" customHeight="1" x14ac:dyDescent="0.25">
      <c r="M967" s="3"/>
    </row>
    <row r="968" spans="13:13" ht="15.75" customHeight="1" x14ac:dyDescent="0.25">
      <c r="M968" s="3"/>
    </row>
    <row r="969" spans="13:13" ht="15.75" customHeight="1" x14ac:dyDescent="0.25">
      <c r="M969" s="3"/>
    </row>
    <row r="970" spans="13:13" ht="15.75" customHeight="1" x14ac:dyDescent="0.25">
      <c r="M970" s="3"/>
    </row>
    <row r="971" spans="13:13" ht="15.75" customHeight="1" x14ac:dyDescent="0.25">
      <c r="M971" s="3"/>
    </row>
    <row r="972" spans="13:13" ht="15.75" customHeight="1" x14ac:dyDescent="0.25">
      <c r="M972" s="3"/>
    </row>
    <row r="973" spans="13:13" ht="15.75" customHeight="1" x14ac:dyDescent="0.25">
      <c r="M973" s="3"/>
    </row>
    <row r="974" spans="13:13" ht="15.75" customHeight="1" x14ac:dyDescent="0.25">
      <c r="M974" s="3"/>
    </row>
    <row r="975" spans="13:13" ht="15.75" customHeight="1" x14ac:dyDescent="0.25">
      <c r="M975" s="3"/>
    </row>
    <row r="976" spans="13:13" ht="15.75" customHeight="1" x14ac:dyDescent="0.25">
      <c r="M976" s="3"/>
    </row>
    <row r="977" spans="13:13" ht="15.75" customHeight="1" x14ac:dyDescent="0.25">
      <c r="M977" s="3"/>
    </row>
    <row r="978" spans="13:13" ht="15.75" customHeight="1" x14ac:dyDescent="0.25">
      <c r="M978" s="3"/>
    </row>
    <row r="979" spans="13:13" ht="15.75" customHeight="1" x14ac:dyDescent="0.25">
      <c r="M979" s="3"/>
    </row>
    <row r="980" spans="13:13" ht="15.75" customHeight="1" x14ac:dyDescent="0.25">
      <c r="M980" s="3"/>
    </row>
    <row r="981" spans="13:13" ht="15.75" customHeight="1" x14ac:dyDescent="0.25">
      <c r="M981" s="3"/>
    </row>
    <row r="982" spans="13:13" ht="15.75" customHeight="1" x14ac:dyDescent="0.25">
      <c r="M982" s="3"/>
    </row>
    <row r="983" spans="13:13" ht="15.75" customHeight="1" x14ac:dyDescent="0.25">
      <c r="M983" s="3"/>
    </row>
    <row r="984" spans="13:13" ht="15.75" customHeight="1" x14ac:dyDescent="0.25">
      <c r="M984" s="3"/>
    </row>
    <row r="985" spans="13:13" ht="15.75" customHeight="1" x14ac:dyDescent="0.25">
      <c r="M985" s="3"/>
    </row>
    <row r="986" spans="13:13" ht="15.75" customHeight="1" x14ac:dyDescent="0.25">
      <c r="M986" s="3"/>
    </row>
    <row r="987" spans="13:13" ht="15.75" customHeight="1" x14ac:dyDescent="0.25">
      <c r="M987" s="3"/>
    </row>
    <row r="988" spans="13:13" ht="15.75" customHeight="1" x14ac:dyDescent="0.25">
      <c r="M988" s="3"/>
    </row>
    <row r="989" spans="13:13" ht="15.75" customHeight="1" x14ac:dyDescent="0.25">
      <c r="M989" s="3"/>
    </row>
    <row r="990" spans="13:13" ht="15.75" customHeight="1" x14ac:dyDescent="0.25">
      <c r="M990" s="3"/>
    </row>
    <row r="991" spans="13:13" ht="15.75" customHeight="1" x14ac:dyDescent="0.25">
      <c r="M991" s="3"/>
    </row>
    <row r="992" spans="13:13" ht="15.75" customHeight="1" x14ac:dyDescent="0.25">
      <c r="M992" s="3"/>
    </row>
    <row r="993" spans="13:13" ht="15.75" customHeight="1" x14ac:dyDescent="0.25">
      <c r="M993" s="3"/>
    </row>
    <row r="994" spans="13:13" ht="15.75" customHeight="1" x14ac:dyDescent="0.25">
      <c r="M994" s="3"/>
    </row>
    <row r="995" spans="13:13" ht="15.75" customHeight="1" x14ac:dyDescent="0.25">
      <c r="M995" s="3"/>
    </row>
    <row r="996" spans="13:13" ht="15.75" customHeight="1" x14ac:dyDescent="0.25">
      <c r="M996" s="3"/>
    </row>
    <row r="997" spans="13:13" ht="15.75" customHeight="1" x14ac:dyDescent="0.25">
      <c r="M997" s="3"/>
    </row>
    <row r="998" spans="13:13" ht="15.75" customHeight="1" x14ac:dyDescent="0.25">
      <c r="M998" s="3"/>
    </row>
    <row r="999" spans="13:13" ht="15.75" customHeight="1" x14ac:dyDescent="0.25">
      <c r="M999" s="3"/>
    </row>
    <row r="1000" spans="13:13" ht="15.75" customHeight="1" x14ac:dyDescent="0.25">
      <c r="M1000" s="3"/>
    </row>
  </sheetData>
  <autoFilter ref="A1:N47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Tables</vt:lpstr>
      <vt:lpstr>Commuter Survey_November 7,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Jaclynn Maahs</dc:creator>
  <cp:lastModifiedBy>Jaclynn Maahs</cp:lastModifiedBy>
  <dcterms:created xsi:type="dcterms:W3CDTF">2018-11-07T22:13:54Z</dcterms:created>
  <dcterms:modified xsi:type="dcterms:W3CDTF">2020-12-16T21:54:18Z</dcterms:modified>
</cp:coreProperties>
</file>