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Technical Services\TECHNICAL SERVICES FILES\18. ENERGY MANAGEMENT\ISO 50001\ems_implemantation\P12- Monitoring, Measurement, anallysis of energy performance\"/>
    </mc:Choice>
  </mc:AlternateContent>
  <bookViews>
    <workbookView xWindow="0" yWindow="0" windowWidth="28800" windowHeight="12300" firstSheet="1" activeTab="1"/>
  </bookViews>
  <sheets>
    <sheet name="ELECTRICITY BILLS- RECORDS" sheetId="1" r:id="rId1"/>
    <sheet name="Electricity meters- Records" sheetId="2" r:id="rId2"/>
    <sheet name="Monitoring_El. Power" sheetId="6" r:id="rId3"/>
    <sheet name="NATURAL GAS BILLS- RECORDS" sheetId="3" r:id="rId4"/>
    <sheet name="N.G. Meters- Records" sheetId="4" r:id="rId5"/>
    <sheet name="Ι.Χ. Καύσιμα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H19" i="5"/>
  <c r="G20" i="5"/>
  <c r="H20" i="5"/>
  <c r="T6" i="2" l="1"/>
  <c r="S6" i="2"/>
  <c r="Q6" i="2"/>
  <c r="M6" i="2"/>
  <c r="L6" i="2"/>
  <c r="J6" i="2"/>
  <c r="H6" i="2"/>
  <c r="M4" i="2"/>
</calcChain>
</file>

<file path=xl/comments1.xml><?xml version="1.0" encoding="utf-8"?>
<comments xmlns="http://schemas.openxmlformats.org/spreadsheetml/2006/main">
  <authors>
    <author>Louisa Stellatou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Louisa Stellatou:</t>
        </r>
        <r>
          <rPr>
            <sz val="9"/>
            <color indexed="81"/>
            <rFont val="Tahoma"/>
            <family val="2"/>
          </rPr>
          <t xml:space="preserve">
kleisto- den phrame metrhsh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Louisa Stellatou:</t>
        </r>
        <r>
          <rPr>
            <sz val="9"/>
            <color indexed="81"/>
            <rFont val="Tahoma"/>
            <family val="2"/>
          </rPr>
          <t xml:space="preserve">
kleisto- den phrame metrhsh</t>
        </r>
      </text>
    </comment>
  </commentList>
</comments>
</file>

<file path=xl/comments2.xml><?xml version="1.0" encoding="utf-8"?>
<comments xmlns="http://schemas.openxmlformats.org/spreadsheetml/2006/main">
  <authors>
    <author>Louisa Stellatou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161"/>
          </rPr>
          <t>Louisa Stellatou:
ΔΙΝΕΙ ΣΕ Δ/Σ, ΤΡΑΠΕΖΑΡΙΑ, pierce gym, wc workshop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<sst xmlns="http://schemas.openxmlformats.org/spreadsheetml/2006/main" count="211" uniqueCount="150">
  <si>
    <t>SITE</t>
  </si>
  <si>
    <t>FISCAL YEAR ACG</t>
  </si>
  <si>
    <t>MONTH</t>
  </si>
  <si>
    <t>No of Days</t>
  </si>
  <si>
    <t>Average Cost/ KWH</t>
  </si>
  <si>
    <t>V.A.T.</t>
  </si>
  <si>
    <t>MUNICIPALITY TAXES</t>
  </si>
  <si>
    <t>Electricity Cost</t>
  </si>
  <si>
    <t>Total Bill Cost</t>
  </si>
  <si>
    <t>Average Electr. Cost/ KWh</t>
  </si>
  <si>
    <t>VENDOR</t>
  </si>
  <si>
    <t>CONSUMPTION- MWh</t>
  </si>
  <si>
    <t>CONSUMPTION- KWH</t>
  </si>
  <si>
    <t>CONSUMPION COST</t>
  </si>
  <si>
    <t>REGULATED TAXES</t>
  </si>
  <si>
    <t>USAGE FACTOR</t>
  </si>
  <si>
    <t>FROM DATE</t>
  </si>
  <si>
    <t>TO DATE</t>
  </si>
  <si>
    <t>MONTH ACG (No)</t>
  </si>
  <si>
    <t>Α</t>
  </si>
  <si>
    <t>Α.1</t>
  </si>
  <si>
    <t>Α.2</t>
  </si>
  <si>
    <t>Α.3</t>
  </si>
  <si>
    <t>Α.4</t>
  </si>
  <si>
    <t>Α.5</t>
  </si>
  <si>
    <t>Α.5.1</t>
  </si>
  <si>
    <t>Α.6</t>
  </si>
  <si>
    <t>Α.6.1</t>
  </si>
  <si>
    <t>Α.7</t>
  </si>
  <si>
    <t>Β</t>
  </si>
  <si>
    <t>Β.1</t>
  </si>
  <si>
    <t>Β.2</t>
  </si>
  <si>
    <t>Β.2.1</t>
  </si>
  <si>
    <t>Β.3</t>
  </si>
  <si>
    <t>B.3.1</t>
  </si>
  <si>
    <t>Β.4</t>
  </si>
  <si>
    <t>B.5</t>
  </si>
  <si>
    <t>ΜΗΝΑΣ</t>
  </si>
  <si>
    <t>DEREE COLLEGE</t>
  </si>
  <si>
    <t>GYM DEREE</t>
  </si>
  <si>
    <t>LIBRARY</t>
  </si>
  <si>
    <t>STADIUM</t>
  </si>
  <si>
    <t>SWIMMING POOL</t>
  </si>
  <si>
    <t>SWIMMING POOL BAR</t>
  </si>
  <si>
    <t>ART CENTER</t>
  </si>
  <si>
    <t>DEREE REMAINING</t>
  </si>
  <si>
    <t>PIERCE COLLEGE</t>
  </si>
  <si>
    <t>PRESIDENT'S HOUSE</t>
  </si>
  <si>
    <t>COMMUNICATIONS CENTER</t>
  </si>
  <si>
    <t>OLD KITCHEN</t>
  </si>
  <si>
    <t>PIERCE REMAINING</t>
  </si>
  <si>
    <t>ΜΕΤΡΗΣΗ 01/10/2019</t>
  </si>
  <si>
    <t>KWH DELPHIS- ENERGY BRAIN</t>
  </si>
  <si>
    <t>ΜΕΤΡΗΣΗ 31/10/2019</t>
  </si>
  <si>
    <t>catering2</t>
  </si>
  <si>
    <t>catering 3.1</t>
  </si>
  <si>
    <t>catering3.2</t>
  </si>
  <si>
    <t>catering3.3</t>
  </si>
  <si>
    <t>catering1.1</t>
  </si>
  <si>
    <t>CALCULATED CELLS</t>
  </si>
  <si>
    <t>meter data from electronic platform</t>
  </si>
  <si>
    <t>Consumption Cost</t>
  </si>
  <si>
    <t>FIXED COST</t>
  </si>
  <si>
    <t>TOTAL BILL</t>
  </si>
  <si>
    <t>ΕΓΓΥΗΣΗ</t>
  </si>
  <si>
    <t>ΚΟΣΤΟΣ PHOEBUS €/Νm3</t>
  </si>
  <si>
    <t>Consumption (m3)</t>
  </si>
  <si>
    <t>Consumption (Nm3)</t>
  </si>
  <si>
    <t>Consumption (Mwh)</t>
  </si>
  <si>
    <t>Unit cost (€/Μwh)</t>
  </si>
  <si>
    <t>Consuption Taxes</t>
  </si>
  <si>
    <t>Special levy</t>
  </si>
  <si>
    <t>Β.5</t>
  </si>
  <si>
    <t>Β.6</t>
  </si>
  <si>
    <t>DEREE CENTRAL</t>
  </si>
  <si>
    <t>LIBRARY λέβητας 1</t>
  </si>
  <si>
    <t>LIBRARY λέβητας 2</t>
  </si>
  <si>
    <t>LIBRARY Boiler</t>
  </si>
  <si>
    <t>Art Center</t>
  </si>
  <si>
    <t>PIERCE CENTRAL</t>
  </si>
  <si>
    <t>Pool αερολέβητας</t>
  </si>
  <si>
    <t>Pool νερού</t>
  </si>
  <si>
    <t>PIERCE 1</t>
  </si>
  <si>
    <t>PIERCE 2</t>
  </si>
  <si>
    <t>KITCHEN boiler</t>
  </si>
  <si>
    <t>ΜΕΤΡΗΣΗ 01/09/2019</t>
  </si>
  <si>
    <t>SEP/19</t>
  </si>
  <si>
    <t>OCT/19</t>
  </si>
  <si>
    <t>month</t>
  </si>
  <si>
    <t>DEREE GYM</t>
  </si>
  <si>
    <t>DEREE</t>
  </si>
  <si>
    <t>6o+7o Amphitheater</t>
  </si>
  <si>
    <t>ACG Meter Code</t>
  </si>
  <si>
    <t>ACG Meter Name</t>
  </si>
  <si>
    <t>RAW DATA</t>
  </si>
  <si>
    <t>Μετατροπή lt βενζίνης σε ΚWh (συντελεστής μετατροπής 9,32)</t>
  </si>
  <si>
    <t>Μετατροπή lt diesel σε KWh (συντελεστής μετατροπής 9,84)</t>
  </si>
  <si>
    <t>Σύνολο Gasoline</t>
  </si>
  <si>
    <t xml:space="preserve">Σύνολο Diesel </t>
  </si>
  <si>
    <t>ΗΖ Diesel</t>
  </si>
  <si>
    <t>Diesel</t>
  </si>
  <si>
    <t>1600 cc</t>
  </si>
  <si>
    <t>LEASED</t>
  </si>
  <si>
    <t>IPO 8794</t>
  </si>
  <si>
    <t>OPEL VIVARO Diesel</t>
  </si>
  <si>
    <t>Gasoline</t>
  </si>
  <si>
    <t>3500 cc Hybrid</t>
  </si>
  <si>
    <t>ZXP 5881</t>
  </si>
  <si>
    <t>LEXUS RX (HYBRID)</t>
  </si>
  <si>
    <t>125 cc</t>
  </si>
  <si>
    <t>OWNED</t>
  </si>
  <si>
    <t>OKY 686</t>
  </si>
  <si>
    <t>Honda Innova (Orange) moto</t>
  </si>
  <si>
    <t>OKY 685</t>
  </si>
  <si>
    <t>Honda Innova (Gray) moto</t>
  </si>
  <si>
    <t>OHZ 250</t>
  </si>
  <si>
    <t>SYM (moto)</t>
  </si>
  <si>
    <t>300 cc</t>
  </si>
  <si>
    <t>OEK 3</t>
  </si>
  <si>
    <t>250 cc</t>
  </si>
  <si>
    <t>XPP 0629</t>
  </si>
  <si>
    <t>PIAGGIO BEVERLY (moto)</t>
  </si>
  <si>
    <t>1500 cc</t>
  </si>
  <si>
    <t>IMO 2821</t>
  </si>
  <si>
    <t xml:space="preserve">DAIHATSU TERIOS </t>
  </si>
  <si>
    <t>1400 cc</t>
  </si>
  <si>
    <t>IZZ 5838</t>
  </si>
  <si>
    <t>VW POLO</t>
  </si>
  <si>
    <t>2000 cc</t>
  </si>
  <si>
    <t>IZN 1054</t>
  </si>
  <si>
    <t>VW PASSAT</t>
  </si>
  <si>
    <t>2500 cc</t>
  </si>
  <si>
    <t>ZMK 7643</t>
  </si>
  <si>
    <t>VW CARAVELLE</t>
  </si>
  <si>
    <t>YXH 4799</t>
  </si>
  <si>
    <t>VW TRANSPORTER</t>
  </si>
  <si>
    <t>Ltrs 2019</t>
  </si>
  <si>
    <t>Ltrs 2018</t>
  </si>
  <si>
    <t>Ltrs 2017</t>
  </si>
  <si>
    <t>Fuel consumption</t>
  </si>
  <si>
    <t>Fuel</t>
  </si>
  <si>
    <t>Engine</t>
  </si>
  <si>
    <t>OWNED / LEASED</t>
  </si>
  <si>
    <t>YEAR ACQUIRED/LEASED</t>
  </si>
  <si>
    <t>LICENSE PLATE NO.</t>
  </si>
  <si>
    <t>MODEL</t>
  </si>
  <si>
    <t>ACG CAR &amp; MOTO FLEET</t>
  </si>
  <si>
    <t>Sum of Val</t>
  </si>
  <si>
    <t>Column Labels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</si>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</sst>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&quot;€&quot;"/>
    <numFmt numFmtId="165" formatCode="#,##0.000"/>
    <numFmt numFmtId="166" formatCode="#,##0.0000\ &quot;€&quot;"/>
    <numFmt numFmtId="167" formatCode="#,##0\ _€"/>
    <numFmt numFmtId="168" formatCode="dd/mm/yyyy;@"/>
    <numFmt numFmtId="169" formatCode="0.000"/>
    <numFmt numFmtId="170" formatCode="[$-408]mmm\-yy;@"/>
    <numFmt numFmtId="171" formatCode="d/m/yyyy;@"/>
    <numFmt numFmtId="172" formatCode="h:mm;@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0"/>
      <name val="Calibri"/>
      <family val="2"/>
      <charset val="161"/>
      <scheme val="minor"/>
    </font>
    <font>
      <b/>
      <sz val="10"/>
      <color rgb="FF7030A0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3"/>
      <color rgb="FF3F3F76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sz val="10"/>
      <name val="Arial"/>
      <family val="2"/>
    </font>
    <font>
      <b/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2"/>
      <name val="Verdana"/>
      <family val="2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C7CE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9BC2E6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4" borderId="4" applyNumberFormat="0" applyAlignment="0" applyProtection="0"/>
    <xf numFmtId="0" fontId="7" fillId="0" borderId="0"/>
    <xf numFmtId="0" fontId="1" fillId="0" borderId="0"/>
    <xf numFmtId="0" fontId="17" fillId="0" borderId="0"/>
    <xf numFmtId="0" fontId="23" fillId="0" borderId="0"/>
  </cellStyleXfs>
  <cellXfs count="68">
    <xf numFmtId="0" fontId="0" fillId="0" borderId="0" xfId="0"/>
    <xf numFmtId="0" fontId="0" fillId="0" borderId="5" xfId="0" applyBorder="1"/>
    <xf numFmtId="15" fontId="10" fillId="0" borderId="5" xfId="5" applyNumberFormat="1" applyFont="1" applyFill="1" applyBorder="1" applyAlignment="1">
      <alignment horizontal="center"/>
    </xf>
    <xf numFmtId="0" fontId="10" fillId="5" borderId="5" xfId="5" applyFont="1" applyFill="1" applyBorder="1" applyAlignment="1">
      <alignment horizontal="center"/>
    </xf>
    <xf numFmtId="0" fontId="10" fillId="0" borderId="5" xfId="5" applyFont="1" applyFill="1" applyBorder="1" applyAlignment="1">
      <alignment horizontal="center"/>
    </xf>
    <xf numFmtId="4" fontId="10" fillId="0" borderId="5" xfId="5" applyNumberFormat="1" applyFont="1" applyFill="1" applyBorder="1" applyAlignment="1">
      <alignment horizontal="center"/>
    </xf>
    <xf numFmtId="164" fontId="10" fillId="0" borderId="5" xfId="5" applyNumberFormat="1" applyFont="1" applyFill="1" applyBorder="1" applyAlignment="1">
      <alignment horizontal="center"/>
    </xf>
    <xf numFmtId="165" fontId="10" fillId="0" borderId="5" xfId="5" applyNumberFormat="1" applyFont="1" applyFill="1" applyBorder="1" applyAlignment="1">
      <alignment horizontal="center"/>
    </xf>
    <xf numFmtId="164" fontId="11" fillId="0" borderId="5" xfId="5" applyNumberFormat="1" applyFont="1" applyFill="1" applyBorder="1"/>
    <xf numFmtId="164" fontId="10" fillId="0" borderId="5" xfId="5" applyNumberFormat="1" applyFont="1" applyBorder="1"/>
    <xf numFmtId="166" fontId="10" fillId="0" borderId="6" xfId="5" applyNumberFormat="1" applyFont="1" applyBorder="1"/>
    <xf numFmtId="0" fontId="6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/>
    </xf>
    <xf numFmtId="4" fontId="5" fillId="4" borderId="4" xfId="4" applyNumberFormat="1" applyAlignment="1">
      <alignment vertical="center" wrapText="1"/>
    </xf>
    <xf numFmtId="3" fontId="4" fillId="3" borderId="3" xfId="3" applyNumberFormat="1" applyAlignment="1">
      <alignment vertical="center" wrapText="1"/>
    </xf>
    <xf numFmtId="0" fontId="0" fillId="0" borderId="5" xfId="0" applyFont="1" applyBorder="1" applyAlignment="1">
      <alignment horizontal="left"/>
    </xf>
    <xf numFmtId="0" fontId="2" fillId="0" borderId="7" xfId="1" applyFill="1" applyBorder="1" applyAlignment="1">
      <alignment horizontal="left"/>
    </xf>
    <xf numFmtId="4" fontId="2" fillId="0" borderId="1" xfId="1" applyNumberFormat="1" applyFont="1" applyFill="1" applyAlignment="1">
      <alignment vertical="center" wrapText="1"/>
    </xf>
    <xf numFmtId="0" fontId="2" fillId="0" borderId="1" xfId="1" applyFont="1" applyFill="1" applyAlignment="1">
      <alignment vertical="center" wrapText="1"/>
    </xf>
    <xf numFmtId="167" fontId="15" fillId="2" borderId="2" xfId="2" applyNumberFormat="1" applyFont="1" applyAlignment="1"/>
    <xf numFmtId="167" fontId="2" fillId="0" borderId="1" xfId="1" applyNumberFormat="1" applyFont="1" applyFill="1" applyAlignment="1"/>
    <xf numFmtId="167" fontId="4" fillId="3" borderId="3" xfId="3" applyNumberFormat="1" applyAlignment="1"/>
    <xf numFmtId="167" fontId="16" fillId="2" borderId="2" xfId="2" applyNumberFormat="1" applyFont="1" applyAlignment="1"/>
    <xf numFmtId="3" fontId="4" fillId="3" borderId="3" xfId="3" applyNumberFormat="1" applyAlignment="1">
      <alignment horizontal="center" vertical="center" wrapText="1"/>
    </xf>
    <xf numFmtId="167" fontId="16" fillId="2" borderId="2" xfId="2" applyNumberFormat="1" applyFont="1" applyAlignment="1">
      <alignment horizontal="center" wrapText="1"/>
    </xf>
    <xf numFmtId="3" fontId="4" fillId="3" borderId="3" xfId="3" applyNumberFormat="1" applyAlignment="1">
      <alignment horizontal="left" vertical="center" wrapText="1"/>
    </xf>
    <xf numFmtId="0" fontId="10" fillId="0" borderId="5" xfId="5" applyFont="1" applyBorder="1"/>
    <xf numFmtId="168" fontId="10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169" fontId="10" fillId="0" borderId="5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7" fontId="16" fillId="2" borderId="8" xfId="2" applyNumberFormat="1" applyFont="1" applyBorder="1" applyAlignment="1">
      <alignment horizontal="center" wrapText="1"/>
    </xf>
    <xf numFmtId="3" fontId="4" fillId="3" borderId="9" xfId="3" applyNumberFormat="1" applyBorder="1" applyAlignment="1">
      <alignment horizontal="center" vertical="center" wrapText="1"/>
    </xf>
    <xf numFmtId="3" fontId="4" fillId="3" borderId="3" xfId="3" applyNumberFormat="1" applyAlignment="1">
      <alignment vertical="center"/>
    </xf>
    <xf numFmtId="0" fontId="1" fillId="0" borderId="0" xfId="6"/>
    <xf numFmtId="0" fontId="6" fillId="0" borderId="5" xfId="6" applyFont="1" applyBorder="1" applyAlignment="1">
      <alignment horizontal="center"/>
    </xf>
    <xf numFmtId="0" fontId="14" fillId="0" borderId="5" xfId="6" applyFont="1" applyBorder="1" applyAlignment="1">
      <alignment horizontal="center" vertical="center" wrapText="1"/>
    </xf>
    <xf numFmtId="170" fontId="2" fillId="0" borderId="7" xfId="1" applyNumberFormat="1" applyFill="1" applyBorder="1"/>
    <xf numFmtId="0" fontId="15" fillId="2" borderId="10" xfId="2" applyNumberFormat="1" applyFont="1" applyBorder="1"/>
    <xf numFmtId="170" fontId="0" fillId="5" borderId="6" xfId="6" applyNumberFormat="1" applyFont="1" applyFill="1" applyBorder="1"/>
    <xf numFmtId="167" fontId="16" fillId="2" borderId="2" xfId="2" applyNumberFormat="1" applyFont="1" applyAlignment="1">
      <alignment horizontal="left"/>
    </xf>
    <xf numFmtId="0" fontId="17" fillId="0" borderId="0" xfId="7"/>
    <xf numFmtId="0" fontId="18" fillId="7" borderId="5" xfId="0" applyFont="1" applyFill="1" applyBorder="1" applyAlignment="1">
      <alignment horizontal="center" wrapText="1"/>
    </xf>
    <xf numFmtId="0" fontId="19" fillId="0" borderId="0" xfId="7" applyFont="1"/>
    <xf numFmtId="0" fontId="20" fillId="6" borderId="5" xfId="7" applyFont="1" applyFill="1" applyBorder="1" applyAlignment="1">
      <alignment horizontal="center"/>
    </xf>
    <xf numFmtId="0" fontId="19" fillId="0" borderId="0" xfId="7" applyFont="1" applyAlignment="1">
      <alignment horizontal="left"/>
    </xf>
    <xf numFmtId="0" fontId="20" fillId="0" borderId="5" xfId="7" applyFont="1" applyBorder="1" applyAlignment="1">
      <alignment horizontal="center"/>
    </xf>
    <xf numFmtId="0" fontId="19" fillId="0" borderId="0" xfId="7" applyFont="1" applyAlignment="1">
      <alignment horizontal="center"/>
    </xf>
    <xf numFmtId="0" fontId="20" fillId="0" borderId="5" xfId="7" applyFont="1" applyBorder="1" applyAlignment="1">
      <alignment horizontal="left"/>
    </xf>
    <xf numFmtId="0" fontId="21" fillId="0" borderId="5" xfId="7" applyFont="1" applyBorder="1" applyAlignment="1">
      <alignment horizontal="center"/>
    </xf>
    <xf numFmtId="0" fontId="20" fillId="8" borderId="13" xfId="7" applyFont="1" applyFill="1" applyBorder="1" applyAlignment="1">
      <alignment horizontal="center" vertical="center"/>
    </xf>
    <xf numFmtId="0" fontId="22" fillId="0" borderId="0" xfId="7" applyFont="1" applyAlignment="1">
      <alignment horizontal="center"/>
    </xf>
    <xf numFmtId="0" fontId="17" fillId="0" borderId="0" xfId="7" applyAlignment="1">
      <alignment horizontal="center"/>
    </xf>
    <xf numFmtId="0" fontId="20" fillId="0" borderId="12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24" fillId="9" borderId="0" xfId="8" applyFont="1" applyFill="1"/>
    <xf numFmtId="0" fontId="23" fillId="0" borderId="0" xfId="8"/>
    <xf numFmtId="171" fontId="24" fillId="9" borderId="14" xfId="8" applyNumberFormat="1" applyFont="1" applyFill="1" applyBorder="1"/>
    <xf numFmtId="172" fontId="24" fillId="9" borderId="14" xfId="8" applyNumberFormat="1" applyFont="1" applyFill="1" applyBorder="1"/>
    <xf numFmtId="171" fontId="23" fillId="0" borderId="0" xfId="8" applyNumberFormat="1" applyAlignment="1">
      <alignment horizontal="left"/>
    </xf>
    <xf numFmtId="0" fontId="25" fillId="10" borderId="0" xfId="8" applyFont="1" applyFill="1"/>
  </cellXfs>
  <cellStyles count="9">
    <cellStyle name="Check Cell" xfId="4" builtinId="23"/>
    <cellStyle name="Heading 2" xfId="1" builtinId="17"/>
    <cellStyle name="Input" xfId="2" builtinId="20"/>
    <cellStyle name="Normal" xfId="0" builtinId="0"/>
    <cellStyle name="Normal 2" xfId="5"/>
    <cellStyle name="Normal 2 2" xfId="7"/>
    <cellStyle name="Normal 3" xfId="8"/>
    <cellStyle name="Normal 4" xfId="6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workbookViewId="0">
      <selection activeCell="G30" sqref="G30"/>
    </sheetView>
  </sheetViews>
  <sheetFormatPr defaultRowHeight="15" x14ac:dyDescent="0.25"/>
  <cols>
    <col min="1" max="1" width="15.140625" bestFit="1" customWidth="1"/>
    <col min="2" max="2" width="14.5703125" customWidth="1"/>
    <col min="3" max="3" width="11.42578125" bestFit="1" customWidth="1"/>
    <col min="4" max="4" width="8.42578125" bestFit="1" customWidth="1"/>
    <col min="5" max="5" width="16.28515625" bestFit="1" customWidth="1"/>
    <col min="6" max="6" width="16.85546875" bestFit="1" customWidth="1"/>
    <col min="7" max="7" width="8" bestFit="1" customWidth="1"/>
    <col min="8" max="8" width="10.42578125" bestFit="1" customWidth="1"/>
    <col min="9" max="9" width="15.5703125" bestFit="1" customWidth="1"/>
    <col min="10" max="10" width="16.5703125" customWidth="1"/>
    <col min="11" max="11" width="14.7109375" customWidth="1"/>
    <col min="12" max="12" width="11.28515625" bestFit="1" customWidth="1"/>
    <col min="13" max="13" width="17.5703125" bestFit="1" customWidth="1"/>
    <col min="14" max="14" width="6.28515625" bestFit="1" customWidth="1"/>
    <col min="15" max="15" width="20.140625" bestFit="1" customWidth="1"/>
    <col min="16" max="16" width="10.140625" bestFit="1" customWidth="1"/>
    <col min="17" max="17" width="9.42578125" bestFit="1" customWidth="1"/>
    <col min="18" max="18" width="14.85546875" bestFit="1" customWidth="1"/>
    <col min="19" max="19" width="14.7109375" bestFit="1" customWidth="1"/>
  </cols>
  <sheetData>
    <row r="1" spans="1:19" ht="30.75" customHeight="1" x14ac:dyDescent="0.25">
      <c r="A1" s="28" t="s">
        <v>10</v>
      </c>
      <c r="B1" s="28" t="s">
        <v>0</v>
      </c>
      <c r="C1" s="28" t="s">
        <v>16</v>
      </c>
      <c r="D1" s="28" t="s">
        <v>17</v>
      </c>
      <c r="E1" s="28" t="s">
        <v>1</v>
      </c>
      <c r="F1" s="28" t="s">
        <v>18</v>
      </c>
      <c r="G1" s="28" t="s">
        <v>2</v>
      </c>
      <c r="H1" s="28" t="s">
        <v>3</v>
      </c>
      <c r="I1" s="27" t="s">
        <v>11</v>
      </c>
      <c r="J1" s="28" t="s">
        <v>12</v>
      </c>
      <c r="K1" s="28" t="s">
        <v>13</v>
      </c>
      <c r="L1" s="27" t="s">
        <v>4</v>
      </c>
      <c r="M1" s="28" t="s">
        <v>14</v>
      </c>
      <c r="N1" s="28" t="s">
        <v>5</v>
      </c>
      <c r="O1" s="28" t="s">
        <v>6</v>
      </c>
      <c r="P1" s="27" t="s">
        <v>7</v>
      </c>
      <c r="Q1" s="27" t="s">
        <v>8</v>
      </c>
      <c r="R1" s="27" t="s">
        <v>9</v>
      </c>
      <c r="S1" s="28" t="s">
        <v>15</v>
      </c>
    </row>
    <row r="2" spans="1:19" x14ac:dyDescent="0.25">
      <c r="A2" s="1"/>
      <c r="B2" s="1"/>
      <c r="C2" s="2"/>
      <c r="D2" s="2"/>
      <c r="E2" s="2"/>
      <c r="F2" s="3"/>
      <c r="G2" s="3"/>
      <c r="H2" s="4"/>
      <c r="I2" s="3"/>
      <c r="J2" s="5"/>
      <c r="K2" s="6"/>
      <c r="L2" s="7"/>
      <c r="M2" s="6"/>
      <c r="N2" s="6"/>
      <c r="O2" s="6"/>
      <c r="P2" s="8"/>
      <c r="Q2" s="9"/>
      <c r="R2" s="10"/>
      <c r="S2" s="10"/>
    </row>
    <row r="3" spans="1:19" x14ac:dyDescent="0.25">
      <c r="A3" s="1"/>
      <c r="B3" s="1"/>
      <c r="C3" s="2"/>
      <c r="D3" s="2"/>
      <c r="E3" s="2"/>
      <c r="F3" s="3"/>
      <c r="G3" s="3"/>
      <c r="H3" s="4"/>
      <c r="I3" s="3"/>
      <c r="J3" s="5"/>
      <c r="K3" s="6"/>
      <c r="L3" s="7"/>
      <c r="M3" s="6"/>
      <c r="N3" s="6"/>
      <c r="O3" s="6"/>
      <c r="P3" s="8"/>
      <c r="Q3" s="9"/>
      <c r="R3" s="10"/>
      <c r="S3" s="10"/>
    </row>
    <row r="4" spans="1:19" x14ac:dyDescent="0.25">
      <c r="A4" s="1"/>
      <c r="B4" s="1"/>
      <c r="C4" s="2"/>
      <c r="D4" s="2"/>
      <c r="E4" s="2"/>
      <c r="F4" s="3"/>
      <c r="G4" s="3"/>
      <c r="H4" s="4"/>
      <c r="I4" s="3"/>
      <c r="J4" s="5"/>
      <c r="K4" s="5"/>
      <c r="L4" s="7"/>
      <c r="M4" s="6"/>
      <c r="N4" s="6"/>
      <c r="O4" s="6"/>
      <c r="P4" s="8"/>
      <c r="Q4" s="9"/>
      <c r="R4" s="10"/>
      <c r="S4" s="10"/>
    </row>
    <row r="6" spans="1:19" ht="30" x14ac:dyDescent="0.25">
      <c r="A6" s="29" t="s">
        <v>59</v>
      </c>
    </row>
    <row r="7" spans="1:19" x14ac:dyDescent="0.25">
      <c r="A7" s="28" t="s">
        <v>94</v>
      </c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"/>
  <sheetViews>
    <sheetView tabSelected="1" topLeftCell="B1" workbookViewId="0">
      <selection activeCell="B8" sqref="B8"/>
    </sheetView>
  </sheetViews>
  <sheetFormatPr defaultRowHeight="15" x14ac:dyDescent="0.25"/>
  <cols>
    <col min="2" max="2" width="27.5703125" bestFit="1" customWidth="1"/>
    <col min="3" max="3" width="15" bestFit="1" customWidth="1"/>
    <col min="4" max="4" width="12.85546875" bestFit="1" customWidth="1"/>
    <col min="5" max="5" width="15" bestFit="1" customWidth="1"/>
    <col min="6" max="6" width="12.85546875" bestFit="1" customWidth="1"/>
    <col min="7" max="7" width="14" customWidth="1"/>
    <col min="8" max="8" width="15" bestFit="1" customWidth="1"/>
    <col min="9" max="9" width="11.5703125" bestFit="1" customWidth="1"/>
    <col min="10" max="11" width="12.85546875" bestFit="1" customWidth="1"/>
    <col min="12" max="12" width="11.42578125" bestFit="1" customWidth="1"/>
    <col min="13" max="13" width="15" bestFit="1" customWidth="1"/>
    <col min="14" max="14" width="12.140625" bestFit="1" customWidth="1"/>
    <col min="15" max="20" width="14" customWidth="1"/>
  </cols>
  <sheetData>
    <row r="1" spans="1:20" x14ac:dyDescent="0.25">
      <c r="B1" s="11" t="s">
        <v>92</v>
      </c>
      <c r="C1" s="12" t="s">
        <v>19</v>
      </c>
      <c r="D1" s="12" t="s">
        <v>20</v>
      </c>
      <c r="E1" s="12" t="s">
        <v>21</v>
      </c>
      <c r="F1" s="12" t="s">
        <v>22</v>
      </c>
      <c r="G1" s="13" t="s">
        <v>23</v>
      </c>
      <c r="H1" s="12" t="s">
        <v>24</v>
      </c>
      <c r="I1" s="13" t="s">
        <v>25</v>
      </c>
      <c r="J1" s="12" t="s">
        <v>26</v>
      </c>
      <c r="K1" s="13" t="s">
        <v>27</v>
      </c>
      <c r="L1" s="14" t="s">
        <v>28</v>
      </c>
      <c r="M1" s="12" t="s">
        <v>29</v>
      </c>
      <c r="N1" s="12" t="s">
        <v>30</v>
      </c>
      <c r="O1" s="12" t="s">
        <v>31</v>
      </c>
      <c r="P1" s="13" t="s">
        <v>32</v>
      </c>
      <c r="Q1" s="12" t="s">
        <v>33</v>
      </c>
      <c r="R1" s="15" t="s">
        <v>34</v>
      </c>
      <c r="S1" s="16" t="s">
        <v>35</v>
      </c>
      <c r="T1" s="14" t="s">
        <v>36</v>
      </c>
    </row>
    <row r="2" spans="1:20" ht="30.75" thickBot="1" x14ac:dyDescent="0.3">
      <c r="A2" s="11" t="s">
        <v>37</v>
      </c>
      <c r="B2" s="11" t="s">
        <v>93</v>
      </c>
      <c r="C2" s="12" t="s">
        <v>38</v>
      </c>
      <c r="D2" s="12" t="s">
        <v>39</v>
      </c>
      <c r="E2" s="12" t="s">
        <v>40</v>
      </c>
      <c r="F2" s="12" t="s">
        <v>41</v>
      </c>
      <c r="G2" s="13" t="s">
        <v>58</v>
      </c>
      <c r="H2" s="12" t="s">
        <v>42</v>
      </c>
      <c r="I2" s="13" t="s">
        <v>43</v>
      </c>
      <c r="J2" s="12" t="s">
        <v>44</v>
      </c>
      <c r="K2" s="15" t="s">
        <v>54</v>
      </c>
      <c r="L2" s="14" t="s">
        <v>45</v>
      </c>
      <c r="M2" s="12" t="s">
        <v>46</v>
      </c>
      <c r="N2" s="12" t="s">
        <v>47</v>
      </c>
      <c r="O2" s="12" t="s">
        <v>48</v>
      </c>
      <c r="P2" s="15" t="s">
        <v>55</v>
      </c>
      <c r="Q2" s="12" t="s">
        <v>49</v>
      </c>
      <c r="R2" s="15" t="s">
        <v>56</v>
      </c>
      <c r="S2" s="15" t="s">
        <v>57</v>
      </c>
      <c r="T2" s="14" t="s">
        <v>50</v>
      </c>
    </row>
    <row r="3" spans="1:20" ht="18.75" thickTop="1" thickBot="1" x14ac:dyDescent="0.35">
      <c r="A3" s="43" t="s">
        <v>86</v>
      </c>
      <c r="B3" s="20" t="s">
        <v>51</v>
      </c>
      <c r="C3" s="21"/>
      <c r="D3" s="21"/>
      <c r="E3" s="21"/>
      <c r="F3" s="22"/>
      <c r="G3" s="23">
        <v>731239.8</v>
      </c>
      <c r="H3" s="23">
        <v>559588.103</v>
      </c>
      <c r="I3" s="21"/>
      <c r="J3" s="23">
        <v>35443</v>
      </c>
      <c r="K3" s="21"/>
      <c r="L3" s="23">
        <v>486626</v>
      </c>
      <c r="M3" s="24"/>
      <c r="N3" s="21"/>
      <c r="O3" s="21"/>
      <c r="P3" s="21"/>
      <c r="Q3" s="23">
        <v>45059</v>
      </c>
      <c r="R3" s="21"/>
      <c r="S3" s="23">
        <v>327975</v>
      </c>
      <c r="T3" s="23">
        <v>10783.5</v>
      </c>
    </row>
    <row r="4" spans="1:20" ht="16.5" thickTop="1" thickBot="1" x14ac:dyDescent="0.3">
      <c r="A4" s="45" t="s">
        <v>86</v>
      </c>
      <c r="B4" s="19" t="s">
        <v>52</v>
      </c>
      <c r="C4" s="17">
        <v>232597.9</v>
      </c>
      <c r="D4" s="17">
        <v>28047</v>
      </c>
      <c r="E4" s="17">
        <v>25474.2</v>
      </c>
      <c r="F4" s="17">
        <v>4044.1</v>
      </c>
      <c r="G4" s="17">
        <v>12182.3</v>
      </c>
      <c r="H4" s="18"/>
      <c r="I4" s="17">
        <v>87174.1</v>
      </c>
      <c r="J4" s="18"/>
      <c r="K4" s="17">
        <v>30680.400000000001</v>
      </c>
      <c r="L4" s="18"/>
      <c r="M4" s="25">
        <f>+C4-D4-E4-F4-G4-I4-K4</f>
        <v>44995.799999999981</v>
      </c>
      <c r="N4" s="17">
        <v>125387.5</v>
      </c>
      <c r="O4" s="17">
        <v>286.5</v>
      </c>
      <c r="P4" s="17">
        <v>39749.599999999999</v>
      </c>
      <c r="Q4" s="18"/>
      <c r="R4" s="17">
        <v>10118.700000000001</v>
      </c>
      <c r="S4" s="18"/>
      <c r="T4" s="18"/>
    </row>
    <row r="5" spans="1:20" ht="18.75" thickTop="1" thickBot="1" x14ac:dyDescent="0.35">
      <c r="A5" s="43" t="s">
        <v>87</v>
      </c>
      <c r="B5" s="20" t="s">
        <v>53</v>
      </c>
      <c r="C5" s="21"/>
      <c r="D5" s="21"/>
      <c r="E5" s="21"/>
      <c r="F5" s="22"/>
      <c r="G5" s="23">
        <v>743052.80000000005</v>
      </c>
      <c r="H5" s="23">
        <v>571700</v>
      </c>
      <c r="I5" s="21"/>
      <c r="J5" s="23">
        <v>35443</v>
      </c>
      <c r="K5" s="21"/>
      <c r="L5" s="23">
        <v>491058</v>
      </c>
      <c r="M5" s="24"/>
      <c r="N5" s="21"/>
      <c r="O5" s="21"/>
      <c r="P5" s="21"/>
      <c r="Q5" s="23">
        <v>46304</v>
      </c>
      <c r="R5" s="21"/>
      <c r="S5" s="23">
        <v>333429</v>
      </c>
      <c r="T5" s="23">
        <v>11077.2</v>
      </c>
    </row>
    <row r="6" spans="1:20" ht="16.5" thickTop="1" thickBot="1" x14ac:dyDescent="0.3">
      <c r="A6" s="45" t="s">
        <v>87</v>
      </c>
      <c r="B6" s="19" t="s">
        <v>52</v>
      </c>
      <c r="C6" s="17">
        <v>211278.7</v>
      </c>
      <c r="D6" s="17">
        <v>23751</v>
      </c>
      <c r="E6" s="17">
        <v>29991.3</v>
      </c>
      <c r="F6" s="17">
        <v>5887.2</v>
      </c>
      <c r="G6" s="17">
        <v>11861.5</v>
      </c>
      <c r="H6" s="18">
        <f>+H5-H3</f>
        <v>12111.896999999997</v>
      </c>
      <c r="I6" s="17">
        <v>79672.600000000006</v>
      </c>
      <c r="J6" s="18">
        <f>+J5-J3</f>
        <v>0</v>
      </c>
      <c r="K6" s="17">
        <v>21085.7</v>
      </c>
      <c r="L6" s="18">
        <f>+L5-L3</f>
        <v>4432</v>
      </c>
      <c r="M6" s="25">
        <f>+C6-D6-E6-F6-G6-I6-K6</f>
        <v>39029.400000000009</v>
      </c>
      <c r="N6" s="17">
        <v>101208.8</v>
      </c>
      <c r="O6" s="17">
        <v>298</v>
      </c>
      <c r="P6" s="17">
        <v>31366</v>
      </c>
      <c r="Q6" s="18">
        <f>+Q5-Q3</f>
        <v>1245</v>
      </c>
      <c r="R6" s="17">
        <v>10290.5</v>
      </c>
      <c r="S6" s="18">
        <f>+S5-S3</f>
        <v>5454</v>
      </c>
      <c r="T6" s="18">
        <f>+T5-T3</f>
        <v>293.70000000000073</v>
      </c>
    </row>
    <row r="7" spans="1:20" ht="15.75" thickTop="1" x14ac:dyDescent="0.25"/>
    <row r="8" spans="1:20" ht="15.75" thickBot="1" x14ac:dyDescent="0.3">
      <c r="B8" s="28" t="s">
        <v>94</v>
      </c>
    </row>
    <row r="9" spans="1:20" ht="31.5" thickTop="1" thickBot="1" x14ac:dyDescent="0.3">
      <c r="B9" s="17" t="s">
        <v>60</v>
      </c>
    </row>
    <row r="10" spans="1:20" ht="15.75" thickTop="1" x14ac:dyDescent="0.25">
      <c r="B10" s="18" t="s">
        <v>59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9"/>
  <sheetViews>
    <sheetView showGridLines="0" workbookViewId="0">
      <selection activeCell="AD6" sqref="AD6"/>
    </sheetView>
  </sheetViews>
  <sheetFormatPr defaultRowHeight="15" x14ac:dyDescent="0.25"/>
  <cols>
    <col min="1" max="1" width="13.140625" style="63" customWidth="1"/>
    <col min="2" max="2" width="16.28515625" style="63" customWidth="1"/>
    <col min="3" max="11" width="7" style="63" customWidth="1"/>
    <col min="12" max="18" width="8" style="63" customWidth="1"/>
    <col min="19" max="25" width="7" style="63" customWidth="1"/>
    <col min="26" max="26" width="11.28515625" style="63" customWidth="1"/>
    <col min="27" max="16384" width="9.140625" style="63"/>
  </cols>
  <sheetData>
    <row r="3" spans="1:25" x14ac:dyDescent="0.25">
      <c r="A3" s="62" t="s">
        <v>147</v>
      </c>
      <c r="B3" s="62" t="s">
        <v>148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4" t="s">
        <v>149</v>
      </c>
      <c r="B4" s="65">
        <v>0</v>
      </c>
      <c r="C4" s="65">
        <v>4.1666666666666664E-2</v>
      </c>
      <c r="D4" s="65">
        <v>8.3333333333333329E-2</v>
      </c>
      <c r="E4" s="65">
        <v>0.125</v>
      </c>
      <c r="F4" s="65">
        <v>0.16666666666666666</v>
      </c>
      <c r="G4" s="65">
        <v>0.20833333333333334</v>
      </c>
      <c r="H4" s="65">
        <v>0.25</v>
      </c>
      <c r="I4" s="65">
        <v>0.29166666666666669</v>
      </c>
      <c r="J4" s="65">
        <v>0.33333333333333331</v>
      </c>
      <c r="K4" s="65">
        <v>0.375</v>
      </c>
      <c r="L4" s="65">
        <v>0.41666666666666669</v>
      </c>
      <c r="M4" s="65">
        <v>0.45833333333333331</v>
      </c>
      <c r="N4" s="65">
        <v>0.5</v>
      </c>
      <c r="O4" s="65">
        <v>0.54166666666666663</v>
      </c>
      <c r="P4" s="65">
        <v>0.58333333333333337</v>
      </c>
      <c r="Q4" s="65">
        <v>0.625</v>
      </c>
      <c r="R4" s="65">
        <v>0.66666666666666663</v>
      </c>
      <c r="S4" s="65">
        <v>0.70833333333333337</v>
      </c>
      <c r="T4" s="65">
        <v>0.75</v>
      </c>
      <c r="U4" s="65">
        <v>0.79166666666666663</v>
      </c>
      <c r="V4" s="65">
        <v>0.83333333333333337</v>
      </c>
      <c r="W4" s="65">
        <v>0.875</v>
      </c>
      <c r="X4" s="65">
        <v>0.91666666666666663</v>
      </c>
      <c r="Y4" s="65">
        <v>0.95833333333333337</v>
      </c>
    </row>
    <row r="5" spans="1:25" x14ac:dyDescent="0.25">
      <c r="A5" s="66">
        <v>43709</v>
      </c>
      <c r="B5" s="63">
        <v>255.36</v>
      </c>
      <c r="C5" s="63">
        <v>253.92</v>
      </c>
      <c r="D5" s="63">
        <v>253.2</v>
      </c>
      <c r="E5" s="63">
        <v>252.96</v>
      </c>
      <c r="F5" s="63">
        <v>250.8</v>
      </c>
      <c r="G5" s="63">
        <v>249.12</v>
      </c>
      <c r="H5" s="63">
        <v>249.84</v>
      </c>
      <c r="I5" s="63">
        <v>238.8</v>
      </c>
      <c r="J5" s="63">
        <v>259.44</v>
      </c>
      <c r="K5" s="63">
        <v>278.88</v>
      </c>
      <c r="L5" s="63">
        <v>285.36</v>
      </c>
      <c r="M5" s="63">
        <v>294.48</v>
      </c>
      <c r="N5" s="63">
        <v>297.12</v>
      </c>
      <c r="O5" s="63">
        <v>297.60000000000002</v>
      </c>
      <c r="P5" s="63">
        <v>296.39999999999998</v>
      </c>
      <c r="Q5" s="63">
        <v>300</v>
      </c>
      <c r="R5" s="63">
        <v>299.52</v>
      </c>
      <c r="S5" s="63">
        <v>288.95999999999998</v>
      </c>
      <c r="T5" s="63">
        <v>276.48</v>
      </c>
      <c r="U5" s="63">
        <v>275.76</v>
      </c>
      <c r="V5" s="63">
        <v>283.68</v>
      </c>
      <c r="W5" s="63">
        <v>287.76</v>
      </c>
      <c r="X5" s="63">
        <v>268.32</v>
      </c>
      <c r="Y5" s="63">
        <v>255.36</v>
      </c>
    </row>
    <row r="6" spans="1:25" x14ac:dyDescent="0.25">
      <c r="A6" s="66">
        <v>43710</v>
      </c>
      <c r="B6" s="63">
        <v>254.4</v>
      </c>
      <c r="C6" s="63">
        <v>254.16</v>
      </c>
      <c r="D6" s="63">
        <v>255.36</v>
      </c>
      <c r="E6" s="63">
        <v>255.84</v>
      </c>
      <c r="F6" s="63">
        <v>252.48</v>
      </c>
      <c r="G6" s="63">
        <v>318.48</v>
      </c>
      <c r="H6" s="63">
        <v>285.12</v>
      </c>
      <c r="I6" s="63">
        <v>298.32</v>
      </c>
      <c r="J6" s="63">
        <v>468.72</v>
      </c>
      <c r="K6" s="63">
        <v>633.36</v>
      </c>
      <c r="L6" s="63">
        <v>745.44</v>
      </c>
      <c r="M6" s="63">
        <v>741.36</v>
      </c>
      <c r="N6" s="63">
        <v>750</v>
      </c>
      <c r="O6" s="63">
        <v>768.96</v>
      </c>
      <c r="P6" s="63">
        <v>780.24</v>
      </c>
      <c r="Q6" s="63">
        <v>753.84</v>
      </c>
      <c r="R6" s="63">
        <v>638.4</v>
      </c>
      <c r="S6" s="63">
        <v>618</v>
      </c>
      <c r="T6" s="63">
        <v>604.32000000000005</v>
      </c>
      <c r="U6" s="63">
        <v>579.84</v>
      </c>
      <c r="V6" s="63">
        <v>652.32000000000005</v>
      </c>
      <c r="W6" s="63">
        <v>600.24</v>
      </c>
      <c r="X6" s="63">
        <v>398.64</v>
      </c>
      <c r="Y6" s="63">
        <v>302.88</v>
      </c>
    </row>
    <row r="7" spans="1:25" x14ac:dyDescent="0.25">
      <c r="A7" s="66">
        <v>43711</v>
      </c>
      <c r="B7" s="63">
        <v>290.16000000000003</v>
      </c>
      <c r="C7" s="63">
        <v>288.24</v>
      </c>
      <c r="D7" s="63">
        <v>288.24</v>
      </c>
      <c r="E7" s="63">
        <v>287.27999999999997</v>
      </c>
      <c r="F7" s="63">
        <v>284.64</v>
      </c>
      <c r="G7" s="63">
        <v>339.84</v>
      </c>
      <c r="H7" s="63">
        <v>319.2</v>
      </c>
      <c r="I7" s="63">
        <v>341.52</v>
      </c>
      <c r="J7" s="63">
        <v>471.84</v>
      </c>
      <c r="K7" s="63">
        <v>607.67999999999995</v>
      </c>
      <c r="L7" s="63">
        <v>672.24</v>
      </c>
      <c r="M7" s="63">
        <v>739.44</v>
      </c>
      <c r="N7" s="63">
        <v>759.6</v>
      </c>
      <c r="O7" s="63">
        <v>765.6</v>
      </c>
      <c r="P7" s="63">
        <v>766.32</v>
      </c>
      <c r="Q7" s="63">
        <v>768.72</v>
      </c>
      <c r="R7" s="63">
        <v>693.6</v>
      </c>
      <c r="S7" s="63">
        <v>705.12</v>
      </c>
      <c r="T7" s="63">
        <v>708.96</v>
      </c>
      <c r="U7" s="63">
        <v>639.6</v>
      </c>
      <c r="V7" s="63">
        <v>690.24</v>
      </c>
      <c r="W7" s="63">
        <v>589.67999999999995</v>
      </c>
      <c r="X7" s="63">
        <v>387.84</v>
      </c>
      <c r="Y7" s="63">
        <v>312.95999999999998</v>
      </c>
    </row>
    <row r="8" spans="1:25" x14ac:dyDescent="0.25">
      <c r="A8" s="66">
        <v>43712</v>
      </c>
      <c r="B8" s="63">
        <v>304.32</v>
      </c>
      <c r="C8" s="63">
        <v>301.92</v>
      </c>
      <c r="D8" s="63">
        <v>303.60000000000002</v>
      </c>
      <c r="E8" s="63">
        <v>299.76</v>
      </c>
      <c r="F8" s="63">
        <v>293.76</v>
      </c>
      <c r="G8" s="63">
        <v>342.72</v>
      </c>
      <c r="H8" s="63">
        <v>322.8</v>
      </c>
      <c r="I8" s="63">
        <v>348.24</v>
      </c>
      <c r="J8" s="63">
        <v>489.12</v>
      </c>
      <c r="K8" s="63">
        <v>648.48</v>
      </c>
      <c r="L8" s="63">
        <v>703.44</v>
      </c>
      <c r="M8" s="63">
        <v>734.64</v>
      </c>
      <c r="N8" s="63">
        <v>765.36</v>
      </c>
      <c r="O8" s="63">
        <v>753.6</v>
      </c>
      <c r="P8" s="63">
        <v>746.64</v>
      </c>
      <c r="Q8" s="63">
        <v>732.96</v>
      </c>
      <c r="R8" s="63">
        <v>677.76</v>
      </c>
      <c r="S8" s="63">
        <v>700.56</v>
      </c>
      <c r="T8" s="63">
        <v>695.04</v>
      </c>
      <c r="U8" s="63">
        <v>672.72</v>
      </c>
      <c r="V8" s="63">
        <v>725.76</v>
      </c>
      <c r="W8" s="63">
        <v>620.4</v>
      </c>
      <c r="X8" s="63">
        <v>400.32</v>
      </c>
      <c r="Y8" s="63">
        <v>326.88</v>
      </c>
    </row>
    <row r="9" spans="1:25" x14ac:dyDescent="0.25">
      <c r="A9" s="66">
        <v>43713</v>
      </c>
      <c r="B9" s="63">
        <v>306.24</v>
      </c>
      <c r="C9" s="63">
        <v>305.04000000000002</v>
      </c>
      <c r="D9" s="63">
        <v>301.2</v>
      </c>
      <c r="E9" s="63">
        <v>294.48</v>
      </c>
      <c r="F9" s="63">
        <v>294.24</v>
      </c>
      <c r="G9" s="63">
        <v>349.44</v>
      </c>
      <c r="H9" s="63">
        <v>320.88</v>
      </c>
      <c r="I9" s="63">
        <v>347.52</v>
      </c>
      <c r="J9" s="63">
        <v>483.36</v>
      </c>
      <c r="K9" s="63">
        <v>588.24</v>
      </c>
      <c r="L9" s="63">
        <v>652.32000000000005</v>
      </c>
      <c r="M9" s="63">
        <v>684.48</v>
      </c>
      <c r="N9" s="63">
        <v>727.92</v>
      </c>
      <c r="O9" s="63">
        <v>781.44</v>
      </c>
      <c r="P9" s="63">
        <v>783.84</v>
      </c>
      <c r="Q9" s="63">
        <v>767.76</v>
      </c>
      <c r="R9" s="63">
        <v>753.84</v>
      </c>
      <c r="S9" s="63">
        <v>745.92</v>
      </c>
      <c r="T9" s="63">
        <v>728.4</v>
      </c>
      <c r="U9" s="63">
        <v>790.08</v>
      </c>
      <c r="V9" s="63">
        <v>788.88</v>
      </c>
      <c r="W9" s="63">
        <v>666</v>
      </c>
      <c r="X9" s="63">
        <v>422.88</v>
      </c>
      <c r="Y9" s="63">
        <v>359.04</v>
      </c>
    </row>
    <row r="10" spans="1:25" x14ac:dyDescent="0.25">
      <c r="A10" s="66">
        <v>43714</v>
      </c>
      <c r="B10" s="63">
        <v>337.92</v>
      </c>
      <c r="C10" s="63">
        <v>330.48</v>
      </c>
      <c r="D10" s="63">
        <v>330.24</v>
      </c>
      <c r="E10" s="63">
        <v>327.60000000000002</v>
      </c>
      <c r="F10" s="63">
        <v>324.24</v>
      </c>
      <c r="G10" s="63">
        <v>375.84</v>
      </c>
      <c r="H10" s="63">
        <v>365.28</v>
      </c>
      <c r="I10" s="63">
        <v>383.52</v>
      </c>
      <c r="J10" s="63">
        <v>533.04</v>
      </c>
      <c r="K10" s="63">
        <v>672.72</v>
      </c>
      <c r="L10" s="63">
        <v>731.52</v>
      </c>
      <c r="M10" s="63">
        <v>742.8</v>
      </c>
      <c r="N10" s="63">
        <v>754.08</v>
      </c>
      <c r="O10" s="63">
        <v>748.08</v>
      </c>
      <c r="P10" s="63">
        <v>756.24</v>
      </c>
      <c r="Q10" s="63">
        <v>688.08</v>
      </c>
      <c r="R10" s="63">
        <v>618.96</v>
      </c>
      <c r="S10" s="63">
        <v>601.91999999999996</v>
      </c>
      <c r="T10" s="63">
        <v>580.55999999999995</v>
      </c>
      <c r="U10" s="63">
        <v>606.24</v>
      </c>
      <c r="V10" s="63">
        <v>675.84</v>
      </c>
      <c r="W10" s="63">
        <v>665.28</v>
      </c>
      <c r="X10" s="63">
        <v>388.08</v>
      </c>
      <c r="Y10" s="63">
        <v>305.76</v>
      </c>
    </row>
    <row r="11" spans="1:25" x14ac:dyDescent="0.25">
      <c r="A11" s="66">
        <v>43715</v>
      </c>
      <c r="B11" s="63">
        <v>295.92</v>
      </c>
      <c r="C11" s="63">
        <v>292.32</v>
      </c>
      <c r="D11" s="63">
        <v>289.92</v>
      </c>
      <c r="E11" s="63">
        <v>283.92</v>
      </c>
      <c r="F11" s="63">
        <v>280.56</v>
      </c>
      <c r="G11" s="63">
        <v>327.84</v>
      </c>
      <c r="H11" s="63">
        <v>315.83999999999997</v>
      </c>
      <c r="I11" s="63">
        <v>334.56</v>
      </c>
      <c r="J11" s="63">
        <v>406.56</v>
      </c>
      <c r="K11" s="63">
        <v>468</v>
      </c>
      <c r="L11" s="63">
        <v>502.56</v>
      </c>
      <c r="M11" s="63">
        <v>516.48</v>
      </c>
      <c r="N11" s="63">
        <v>540.24</v>
      </c>
      <c r="O11" s="63">
        <v>542.16</v>
      </c>
      <c r="P11" s="63">
        <v>560.16</v>
      </c>
      <c r="Q11" s="63">
        <v>541.20000000000005</v>
      </c>
      <c r="R11" s="63">
        <v>472.8</v>
      </c>
      <c r="S11" s="63">
        <v>428.88</v>
      </c>
      <c r="T11" s="63">
        <v>401.52</v>
      </c>
      <c r="U11" s="63">
        <v>352.8</v>
      </c>
      <c r="V11" s="63">
        <v>341.04</v>
      </c>
      <c r="W11" s="63">
        <v>330.24</v>
      </c>
      <c r="X11" s="63">
        <v>304.32</v>
      </c>
      <c r="Y11" s="63">
        <v>292.32</v>
      </c>
    </row>
    <row r="12" spans="1:25" x14ac:dyDescent="0.25">
      <c r="A12" s="66">
        <v>43716</v>
      </c>
      <c r="B12" s="63">
        <v>287.04000000000002</v>
      </c>
      <c r="C12" s="63">
        <v>286.8</v>
      </c>
      <c r="D12" s="63">
        <v>285.12</v>
      </c>
      <c r="E12" s="63">
        <v>286.32</v>
      </c>
      <c r="F12" s="63">
        <v>284.64</v>
      </c>
      <c r="G12" s="63">
        <v>281.27999999999997</v>
      </c>
      <c r="H12" s="63">
        <v>282.24</v>
      </c>
      <c r="I12" s="63">
        <v>273.60000000000002</v>
      </c>
      <c r="J12" s="63">
        <v>309.60000000000002</v>
      </c>
      <c r="K12" s="63">
        <v>352.08</v>
      </c>
      <c r="L12" s="63">
        <v>371.28</v>
      </c>
      <c r="M12" s="63">
        <v>389.76</v>
      </c>
      <c r="N12" s="63">
        <v>412.56</v>
      </c>
      <c r="O12" s="63">
        <v>410.88</v>
      </c>
      <c r="P12" s="63">
        <v>424.56</v>
      </c>
      <c r="Q12" s="63">
        <v>423.6</v>
      </c>
      <c r="R12" s="63">
        <v>432</v>
      </c>
      <c r="S12" s="63">
        <v>388.08</v>
      </c>
      <c r="T12" s="63">
        <v>360.96</v>
      </c>
      <c r="U12" s="63">
        <v>322.8</v>
      </c>
      <c r="V12" s="63">
        <v>334.08</v>
      </c>
      <c r="W12" s="63">
        <v>332.16</v>
      </c>
      <c r="X12" s="63">
        <v>316.08</v>
      </c>
      <c r="Y12" s="63">
        <v>291.60000000000002</v>
      </c>
    </row>
    <row r="13" spans="1:25" x14ac:dyDescent="0.25">
      <c r="A13" s="66">
        <v>43717</v>
      </c>
      <c r="B13" s="63">
        <v>290.64</v>
      </c>
      <c r="C13" s="63">
        <v>293.52</v>
      </c>
      <c r="D13" s="63">
        <v>288.48</v>
      </c>
      <c r="E13" s="63">
        <v>287.04000000000002</v>
      </c>
      <c r="F13" s="63">
        <v>282.24</v>
      </c>
      <c r="G13" s="63">
        <v>347.28</v>
      </c>
      <c r="H13" s="63">
        <v>312</v>
      </c>
      <c r="I13" s="63">
        <v>338.4</v>
      </c>
      <c r="J13" s="63">
        <v>523.91999999999996</v>
      </c>
      <c r="K13" s="63">
        <v>666.96</v>
      </c>
      <c r="L13" s="63">
        <v>737.28</v>
      </c>
      <c r="M13" s="63">
        <v>746.88</v>
      </c>
      <c r="N13" s="63">
        <v>789.84</v>
      </c>
      <c r="O13" s="63">
        <v>833.76</v>
      </c>
      <c r="P13" s="63">
        <v>839.76</v>
      </c>
      <c r="Q13" s="63">
        <v>826.56</v>
      </c>
      <c r="R13" s="63">
        <v>818.64</v>
      </c>
      <c r="S13" s="63">
        <v>787.2</v>
      </c>
      <c r="T13" s="63">
        <v>735.12</v>
      </c>
      <c r="U13" s="63">
        <v>669.36</v>
      </c>
      <c r="V13" s="63">
        <v>701.76</v>
      </c>
      <c r="W13" s="63">
        <v>637.20000000000005</v>
      </c>
      <c r="X13" s="63">
        <v>415.68</v>
      </c>
      <c r="Y13" s="63">
        <v>325.68</v>
      </c>
    </row>
    <row r="14" spans="1:25" x14ac:dyDescent="0.25">
      <c r="A14" s="66">
        <v>43718</v>
      </c>
      <c r="B14" s="63">
        <v>318.95999999999998</v>
      </c>
      <c r="C14" s="63">
        <v>315.60000000000002</v>
      </c>
      <c r="D14" s="63">
        <v>307.68</v>
      </c>
      <c r="E14" s="63">
        <v>302.16000000000003</v>
      </c>
      <c r="F14" s="63">
        <v>299.76</v>
      </c>
      <c r="G14" s="63">
        <v>348.48</v>
      </c>
      <c r="H14" s="63">
        <v>330.48</v>
      </c>
      <c r="I14" s="63">
        <v>357.6</v>
      </c>
      <c r="J14" s="63">
        <v>517.44000000000005</v>
      </c>
      <c r="K14" s="63">
        <v>741.12</v>
      </c>
      <c r="L14" s="63">
        <v>798.24</v>
      </c>
      <c r="M14" s="63">
        <v>846</v>
      </c>
      <c r="N14" s="63">
        <v>852.24</v>
      </c>
      <c r="O14" s="63">
        <v>868.08</v>
      </c>
      <c r="P14" s="63">
        <v>854.88</v>
      </c>
      <c r="Q14" s="63">
        <v>834.96</v>
      </c>
      <c r="R14" s="63">
        <v>811.2</v>
      </c>
      <c r="S14" s="63">
        <v>714.24</v>
      </c>
      <c r="T14" s="63">
        <v>695.52</v>
      </c>
      <c r="U14" s="63">
        <v>699.6</v>
      </c>
      <c r="V14" s="63">
        <v>722.4</v>
      </c>
      <c r="W14" s="63">
        <v>624</v>
      </c>
      <c r="X14" s="63">
        <v>404.64</v>
      </c>
      <c r="Y14" s="63">
        <v>347.04</v>
      </c>
    </row>
    <row r="15" spans="1:25" x14ac:dyDescent="0.25">
      <c r="A15" s="66">
        <v>43719</v>
      </c>
      <c r="B15" s="63">
        <v>318.24</v>
      </c>
      <c r="C15" s="63">
        <v>311.04000000000002</v>
      </c>
      <c r="D15" s="63">
        <v>304.8</v>
      </c>
      <c r="E15" s="63">
        <v>302.64</v>
      </c>
      <c r="F15" s="63">
        <v>300.95999999999998</v>
      </c>
      <c r="G15" s="63">
        <v>355.2</v>
      </c>
      <c r="H15" s="63">
        <v>331.2</v>
      </c>
      <c r="I15" s="63">
        <v>387.12</v>
      </c>
      <c r="J15" s="63">
        <v>654.72</v>
      </c>
      <c r="K15" s="63">
        <v>861.6</v>
      </c>
      <c r="L15" s="63">
        <v>957.12</v>
      </c>
      <c r="M15" s="63">
        <v>989.76</v>
      </c>
      <c r="N15" s="63">
        <v>1002.24</v>
      </c>
      <c r="O15" s="63">
        <v>1003.44</v>
      </c>
      <c r="P15" s="63">
        <v>1020.96</v>
      </c>
      <c r="Q15" s="63">
        <v>985.92</v>
      </c>
      <c r="R15" s="63">
        <v>927.6</v>
      </c>
      <c r="S15" s="63">
        <v>806.4</v>
      </c>
      <c r="T15" s="63">
        <v>753.6</v>
      </c>
      <c r="U15" s="63">
        <v>725.52</v>
      </c>
      <c r="V15" s="63">
        <v>800.88</v>
      </c>
      <c r="W15" s="63">
        <v>665.76</v>
      </c>
      <c r="X15" s="63">
        <v>434.88</v>
      </c>
      <c r="Y15" s="63">
        <v>323.52</v>
      </c>
    </row>
    <row r="16" spans="1:25" x14ac:dyDescent="0.25">
      <c r="A16" s="66">
        <v>43720</v>
      </c>
      <c r="B16" s="63">
        <v>311.52</v>
      </c>
      <c r="C16" s="63">
        <v>318.72000000000003</v>
      </c>
      <c r="D16" s="63">
        <v>317.04000000000002</v>
      </c>
      <c r="E16" s="63">
        <v>314.16000000000003</v>
      </c>
      <c r="F16" s="63">
        <v>312.72000000000003</v>
      </c>
      <c r="G16" s="63">
        <v>359.28</v>
      </c>
      <c r="H16" s="63">
        <v>343.92</v>
      </c>
      <c r="I16" s="63">
        <v>417.12</v>
      </c>
      <c r="J16" s="63">
        <v>681.36</v>
      </c>
      <c r="K16" s="63">
        <v>904.32</v>
      </c>
      <c r="L16" s="63">
        <v>1006.08</v>
      </c>
      <c r="M16" s="63">
        <v>1051.92</v>
      </c>
      <c r="N16" s="67">
        <v>1072.08</v>
      </c>
      <c r="O16" s="67">
        <v>1079.04</v>
      </c>
      <c r="P16" s="67">
        <v>1069.92</v>
      </c>
      <c r="Q16" s="67">
        <v>1067.76</v>
      </c>
      <c r="R16" s="63">
        <v>1032.96</v>
      </c>
      <c r="S16" s="63">
        <v>944.16</v>
      </c>
      <c r="T16" s="63">
        <v>876.24</v>
      </c>
      <c r="U16" s="63">
        <v>825.84</v>
      </c>
      <c r="V16" s="63">
        <v>852.24</v>
      </c>
      <c r="W16" s="63">
        <v>695.28</v>
      </c>
      <c r="X16" s="63">
        <v>419.52</v>
      </c>
      <c r="Y16" s="63">
        <v>330.24</v>
      </c>
    </row>
    <row r="17" spans="1:25" x14ac:dyDescent="0.25">
      <c r="A17" s="66">
        <v>43721</v>
      </c>
      <c r="B17" s="63">
        <v>307.68</v>
      </c>
      <c r="C17" s="63">
        <v>301.44</v>
      </c>
      <c r="D17" s="63">
        <v>302.39999999999998</v>
      </c>
      <c r="E17" s="63">
        <v>300.48</v>
      </c>
      <c r="F17" s="63">
        <v>299.76</v>
      </c>
      <c r="G17" s="63">
        <v>357.36</v>
      </c>
      <c r="H17" s="63">
        <v>335.76</v>
      </c>
      <c r="I17" s="63">
        <v>398.16</v>
      </c>
      <c r="J17" s="63">
        <v>643.67999999999995</v>
      </c>
      <c r="K17" s="63">
        <v>864.48</v>
      </c>
      <c r="L17" s="63">
        <v>898.32</v>
      </c>
      <c r="M17" s="63">
        <v>917.76</v>
      </c>
      <c r="N17" s="63">
        <v>962.16</v>
      </c>
      <c r="O17" s="63">
        <v>989.76</v>
      </c>
      <c r="P17" s="63">
        <v>983.04</v>
      </c>
      <c r="Q17" s="63">
        <v>955.44</v>
      </c>
      <c r="R17" s="63">
        <v>937.44</v>
      </c>
      <c r="S17" s="63">
        <v>831.36</v>
      </c>
      <c r="T17" s="63">
        <v>759.6</v>
      </c>
      <c r="U17" s="63">
        <v>740.16</v>
      </c>
      <c r="V17" s="63">
        <v>676.56</v>
      </c>
      <c r="W17" s="63">
        <v>624.24</v>
      </c>
      <c r="X17" s="63">
        <v>368.16</v>
      </c>
      <c r="Y17" s="63">
        <v>278.64</v>
      </c>
    </row>
    <row r="18" spans="1:25" x14ac:dyDescent="0.25">
      <c r="A18" s="66">
        <v>43722</v>
      </c>
      <c r="B18" s="63">
        <v>264.48</v>
      </c>
      <c r="C18" s="63">
        <v>264</v>
      </c>
      <c r="D18" s="63">
        <v>259.44</v>
      </c>
      <c r="E18" s="63">
        <v>257.04000000000002</v>
      </c>
      <c r="F18" s="63">
        <v>253.68</v>
      </c>
      <c r="G18" s="63">
        <v>299.76</v>
      </c>
      <c r="H18" s="63">
        <v>242.4</v>
      </c>
      <c r="I18" s="63">
        <v>103.2</v>
      </c>
      <c r="J18" s="63">
        <v>324.95999999999998</v>
      </c>
      <c r="K18" s="63">
        <v>402.48</v>
      </c>
      <c r="L18" s="63">
        <v>434.64</v>
      </c>
      <c r="M18" s="63">
        <v>440.4</v>
      </c>
      <c r="N18" s="63">
        <v>469.92</v>
      </c>
      <c r="O18" s="63">
        <v>472.56</v>
      </c>
      <c r="P18" s="63">
        <v>460.56</v>
      </c>
      <c r="Q18" s="63">
        <v>450.48</v>
      </c>
      <c r="R18" s="63">
        <v>445.92</v>
      </c>
      <c r="S18" s="63">
        <v>365.76</v>
      </c>
      <c r="T18" s="63">
        <v>337.68</v>
      </c>
      <c r="U18" s="63">
        <v>332.88</v>
      </c>
      <c r="V18" s="63">
        <v>337.92</v>
      </c>
      <c r="W18" s="63">
        <v>342.96</v>
      </c>
      <c r="X18" s="63">
        <v>312.24</v>
      </c>
      <c r="Y18" s="63">
        <v>305.76</v>
      </c>
    </row>
    <row r="19" spans="1:25" x14ac:dyDescent="0.25">
      <c r="A19" s="66">
        <v>43723</v>
      </c>
      <c r="B19" s="63">
        <v>301.68</v>
      </c>
      <c r="C19" s="63">
        <v>300.95999999999998</v>
      </c>
      <c r="D19" s="63">
        <v>299.27999999999997</v>
      </c>
      <c r="E19" s="63">
        <v>298.8</v>
      </c>
      <c r="F19" s="63">
        <v>293.52</v>
      </c>
      <c r="G19" s="63">
        <v>294.24</v>
      </c>
      <c r="H19" s="63">
        <v>294.48</v>
      </c>
      <c r="I19" s="63">
        <v>286.08</v>
      </c>
      <c r="J19" s="63">
        <v>318.24</v>
      </c>
      <c r="K19" s="63">
        <v>346.8</v>
      </c>
      <c r="L19" s="63">
        <v>352.8</v>
      </c>
      <c r="M19" s="63">
        <v>389.52</v>
      </c>
      <c r="N19" s="63">
        <v>403.2</v>
      </c>
      <c r="O19" s="63">
        <v>407.28</v>
      </c>
      <c r="P19" s="63">
        <v>391.44</v>
      </c>
      <c r="Q19" s="63">
        <v>376.8</v>
      </c>
      <c r="R19" s="63">
        <v>384.96</v>
      </c>
      <c r="S19" s="63">
        <v>362.16</v>
      </c>
      <c r="T19" s="63">
        <v>341.76</v>
      </c>
      <c r="U19" s="63">
        <v>317.04000000000002</v>
      </c>
      <c r="V19" s="63">
        <v>327.12</v>
      </c>
      <c r="W19" s="63">
        <v>327.60000000000002</v>
      </c>
      <c r="X19" s="63">
        <v>311.76</v>
      </c>
      <c r="Y19" s="63">
        <v>302.16000000000003</v>
      </c>
    </row>
    <row r="20" spans="1:25" x14ac:dyDescent="0.25">
      <c r="A20" s="66">
        <v>43724</v>
      </c>
      <c r="B20" s="63">
        <v>300.24</v>
      </c>
      <c r="C20" s="63">
        <v>297.36</v>
      </c>
      <c r="D20" s="63">
        <v>299.27999999999997</v>
      </c>
      <c r="E20" s="63">
        <v>298.08</v>
      </c>
      <c r="F20" s="63">
        <v>293.76</v>
      </c>
      <c r="G20" s="63">
        <v>293.76</v>
      </c>
      <c r="H20" s="63">
        <v>298.08</v>
      </c>
      <c r="I20" s="63">
        <v>410.64</v>
      </c>
      <c r="J20" s="63">
        <v>564</v>
      </c>
      <c r="K20" s="63">
        <v>850.56</v>
      </c>
      <c r="L20" s="63">
        <v>973.92</v>
      </c>
      <c r="M20" s="63">
        <v>1002.96</v>
      </c>
      <c r="N20" s="63">
        <v>1028.6400000000001</v>
      </c>
      <c r="O20" s="67">
        <v>1061.76</v>
      </c>
      <c r="P20" s="63">
        <v>1049.52</v>
      </c>
      <c r="Q20" s="67">
        <v>1069.2</v>
      </c>
      <c r="R20" s="63">
        <v>1028.6400000000001</v>
      </c>
      <c r="S20" s="63">
        <v>960.24</v>
      </c>
      <c r="T20" s="63">
        <v>917.52</v>
      </c>
      <c r="U20" s="63">
        <v>846</v>
      </c>
      <c r="V20" s="63">
        <v>795.36</v>
      </c>
      <c r="W20" s="63">
        <v>679.92</v>
      </c>
      <c r="X20" s="63">
        <v>444.96</v>
      </c>
      <c r="Y20" s="63">
        <v>363.36</v>
      </c>
    </row>
    <row r="21" spans="1:25" x14ac:dyDescent="0.25">
      <c r="A21" s="66">
        <v>43725</v>
      </c>
      <c r="B21" s="63">
        <v>346.08</v>
      </c>
      <c r="C21" s="63">
        <v>337.68</v>
      </c>
      <c r="D21" s="63">
        <v>334.8</v>
      </c>
      <c r="E21" s="63">
        <v>335.76</v>
      </c>
      <c r="F21" s="63">
        <v>333.84</v>
      </c>
      <c r="G21" s="63">
        <v>378</v>
      </c>
      <c r="H21" s="63">
        <v>366.72</v>
      </c>
      <c r="I21" s="63">
        <v>428.64</v>
      </c>
      <c r="J21" s="63">
        <v>649.67999999999995</v>
      </c>
      <c r="K21" s="63">
        <v>862.08</v>
      </c>
      <c r="L21" s="63">
        <v>959.76</v>
      </c>
      <c r="M21" s="63">
        <v>1017.6</v>
      </c>
      <c r="N21" s="63">
        <v>1046.6400000000001</v>
      </c>
      <c r="O21" s="67">
        <v>1071.8399999999999</v>
      </c>
      <c r="P21" s="63">
        <v>1046.1600000000001</v>
      </c>
      <c r="Q21" s="63">
        <v>1052.1600000000001</v>
      </c>
      <c r="R21" s="63">
        <v>997.92</v>
      </c>
      <c r="S21" s="63">
        <v>927.36</v>
      </c>
      <c r="T21" s="63">
        <v>849.84</v>
      </c>
      <c r="U21" s="63">
        <v>820.8</v>
      </c>
      <c r="V21" s="63">
        <v>830.16</v>
      </c>
      <c r="W21" s="63">
        <v>637.44000000000005</v>
      </c>
      <c r="X21" s="63">
        <v>404.16</v>
      </c>
      <c r="Y21" s="63">
        <v>330</v>
      </c>
    </row>
    <row r="22" spans="1:25" x14ac:dyDescent="0.25">
      <c r="A22" s="66">
        <v>43726</v>
      </c>
      <c r="B22" s="63">
        <v>316.32</v>
      </c>
      <c r="C22" s="63">
        <v>306.24</v>
      </c>
      <c r="D22" s="63">
        <v>300.72000000000003</v>
      </c>
      <c r="E22" s="63">
        <v>301.92</v>
      </c>
      <c r="F22" s="63">
        <v>297.36</v>
      </c>
      <c r="G22" s="63">
        <v>345.6</v>
      </c>
      <c r="H22" s="63">
        <v>330</v>
      </c>
      <c r="I22" s="63">
        <v>396.72</v>
      </c>
      <c r="J22" s="63">
        <v>601.67999999999995</v>
      </c>
      <c r="K22" s="63">
        <v>826.08</v>
      </c>
      <c r="L22" s="63">
        <v>922.56</v>
      </c>
      <c r="M22" s="63">
        <v>975.6</v>
      </c>
      <c r="N22" s="63">
        <v>1033.68</v>
      </c>
      <c r="O22" s="63">
        <v>1047.8399999999999</v>
      </c>
      <c r="P22" s="67">
        <v>1062</v>
      </c>
      <c r="Q22" s="67">
        <v>1076.8800000000001</v>
      </c>
      <c r="R22" s="63">
        <v>1053.3599999999999</v>
      </c>
      <c r="S22" s="63">
        <v>985.68</v>
      </c>
      <c r="T22" s="63">
        <v>915.6</v>
      </c>
      <c r="U22" s="63">
        <v>892.08</v>
      </c>
      <c r="V22" s="63">
        <v>854.88</v>
      </c>
      <c r="W22" s="63">
        <v>690</v>
      </c>
      <c r="X22" s="63">
        <v>456.96</v>
      </c>
      <c r="Y22" s="63">
        <v>356.4</v>
      </c>
    </row>
    <row r="23" spans="1:25" x14ac:dyDescent="0.25">
      <c r="A23" s="66">
        <v>43727</v>
      </c>
      <c r="B23" s="63">
        <v>334.8</v>
      </c>
      <c r="C23" s="63">
        <v>323.04000000000002</v>
      </c>
      <c r="D23" s="63">
        <v>323.27999999999997</v>
      </c>
      <c r="E23" s="63">
        <v>315.83999999999997</v>
      </c>
      <c r="F23" s="63">
        <v>306.48</v>
      </c>
      <c r="G23" s="63">
        <v>357.36</v>
      </c>
      <c r="H23" s="63">
        <v>339.6</v>
      </c>
      <c r="I23" s="63">
        <v>394.56</v>
      </c>
      <c r="J23" s="63">
        <v>616.32000000000005</v>
      </c>
      <c r="K23" s="63">
        <v>828</v>
      </c>
      <c r="L23" s="63">
        <v>933.6</v>
      </c>
      <c r="M23" s="63">
        <v>999.12</v>
      </c>
      <c r="N23" s="63">
        <v>1033.92</v>
      </c>
      <c r="O23" s="63">
        <v>1058.4000000000001</v>
      </c>
      <c r="P23" s="63">
        <v>1042.08</v>
      </c>
      <c r="Q23" s="67">
        <v>1062.48</v>
      </c>
      <c r="R23" s="63">
        <v>1015.68</v>
      </c>
      <c r="S23" s="63">
        <v>952.56</v>
      </c>
      <c r="T23" s="63">
        <v>849.6</v>
      </c>
      <c r="U23" s="63">
        <v>821.76</v>
      </c>
      <c r="V23" s="63">
        <v>847.68</v>
      </c>
      <c r="W23" s="63">
        <v>664.32</v>
      </c>
      <c r="X23" s="63">
        <v>412.8</v>
      </c>
      <c r="Y23" s="63">
        <v>324.48</v>
      </c>
    </row>
    <row r="24" spans="1:25" x14ac:dyDescent="0.25">
      <c r="A24" s="66">
        <v>43728</v>
      </c>
      <c r="B24" s="63">
        <v>307.68</v>
      </c>
      <c r="C24" s="63">
        <v>291.36</v>
      </c>
      <c r="D24" s="63">
        <v>293.52</v>
      </c>
      <c r="E24" s="63">
        <v>293.04000000000002</v>
      </c>
      <c r="F24" s="63">
        <v>287.76</v>
      </c>
      <c r="G24" s="63">
        <v>343.2</v>
      </c>
      <c r="H24" s="63">
        <v>324</v>
      </c>
      <c r="I24" s="63">
        <v>380.16</v>
      </c>
      <c r="J24" s="63">
        <v>619.91999999999996</v>
      </c>
      <c r="K24" s="63">
        <v>827.76</v>
      </c>
      <c r="L24" s="63">
        <v>899.04</v>
      </c>
      <c r="M24" s="63">
        <v>952.56</v>
      </c>
      <c r="N24" s="63">
        <v>985.68</v>
      </c>
      <c r="O24" s="63">
        <v>969.36</v>
      </c>
      <c r="P24" s="63">
        <v>989.28</v>
      </c>
      <c r="Q24" s="63">
        <v>945.36</v>
      </c>
      <c r="R24" s="63">
        <v>887.76</v>
      </c>
      <c r="S24" s="63">
        <v>796.8</v>
      </c>
      <c r="T24" s="63">
        <v>752.64</v>
      </c>
      <c r="U24" s="63">
        <v>760.08</v>
      </c>
      <c r="V24" s="63">
        <v>721.2</v>
      </c>
      <c r="W24" s="63">
        <v>662.64</v>
      </c>
      <c r="X24" s="63">
        <v>427.44</v>
      </c>
      <c r="Y24" s="63">
        <v>341.04</v>
      </c>
    </row>
    <row r="25" spans="1:25" x14ac:dyDescent="0.25">
      <c r="A25" s="66">
        <v>43729</v>
      </c>
      <c r="B25" s="63">
        <v>332.16</v>
      </c>
      <c r="C25" s="63">
        <v>320.39999999999998</v>
      </c>
      <c r="D25" s="63">
        <v>302.88</v>
      </c>
      <c r="E25" s="63">
        <v>287.27999999999997</v>
      </c>
      <c r="F25" s="63">
        <v>286.56</v>
      </c>
      <c r="G25" s="63">
        <v>327.84</v>
      </c>
      <c r="H25" s="63">
        <v>315.60000000000002</v>
      </c>
      <c r="I25" s="63">
        <v>311.04000000000002</v>
      </c>
      <c r="J25" s="63">
        <v>378.24</v>
      </c>
      <c r="K25" s="63">
        <v>439.2</v>
      </c>
      <c r="L25" s="63">
        <v>462.72</v>
      </c>
      <c r="M25" s="63">
        <v>479.28</v>
      </c>
      <c r="N25" s="63">
        <v>493.44</v>
      </c>
      <c r="O25" s="63">
        <v>498.48</v>
      </c>
      <c r="P25" s="63">
        <v>492.24</v>
      </c>
      <c r="Q25" s="63">
        <v>476.64</v>
      </c>
      <c r="R25" s="63">
        <v>480.96</v>
      </c>
      <c r="S25" s="63">
        <v>466.32</v>
      </c>
      <c r="T25" s="63">
        <v>439.44</v>
      </c>
      <c r="U25" s="63">
        <v>416.88</v>
      </c>
      <c r="V25" s="63">
        <v>391.2</v>
      </c>
      <c r="W25" s="63">
        <v>361.68</v>
      </c>
      <c r="X25" s="63">
        <v>313.68</v>
      </c>
      <c r="Y25" s="63">
        <v>298.56</v>
      </c>
    </row>
    <row r="26" spans="1:25" x14ac:dyDescent="0.25">
      <c r="A26" s="66">
        <v>43730</v>
      </c>
      <c r="B26" s="63">
        <v>286.08</v>
      </c>
      <c r="C26" s="63">
        <v>285.83999999999997</v>
      </c>
      <c r="D26" s="63">
        <v>286.32</v>
      </c>
      <c r="E26" s="63">
        <v>287.04000000000002</v>
      </c>
      <c r="F26" s="63">
        <v>283.44</v>
      </c>
      <c r="G26" s="63">
        <v>283.2</v>
      </c>
      <c r="H26" s="63">
        <v>278.16000000000003</v>
      </c>
      <c r="I26" s="63">
        <v>276.24</v>
      </c>
      <c r="J26" s="63">
        <v>290.64</v>
      </c>
      <c r="K26" s="63">
        <v>318</v>
      </c>
      <c r="L26" s="63">
        <v>336.24</v>
      </c>
      <c r="M26" s="63">
        <v>374.4</v>
      </c>
      <c r="N26" s="63">
        <v>372.72</v>
      </c>
      <c r="O26" s="63">
        <v>378</v>
      </c>
      <c r="P26" s="63">
        <v>374.64</v>
      </c>
      <c r="Q26" s="63">
        <v>373.92</v>
      </c>
      <c r="R26" s="63">
        <v>357.12</v>
      </c>
      <c r="S26" s="63">
        <v>344.16</v>
      </c>
      <c r="T26" s="63">
        <v>324.95999999999998</v>
      </c>
      <c r="U26" s="63">
        <v>297.60000000000002</v>
      </c>
      <c r="V26" s="63">
        <v>308.16000000000003</v>
      </c>
      <c r="W26" s="63">
        <v>308.88</v>
      </c>
      <c r="X26" s="63">
        <v>298.32</v>
      </c>
      <c r="Y26" s="63">
        <v>284.39999999999998</v>
      </c>
    </row>
    <row r="27" spans="1:25" x14ac:dyDescent="0.25">
      <c r="A27" s="66">
        <v>43731</v>
      </c>
      <c r="B27" s="63">
        <v>290.64</v>
      </c>
      <c r="C27" s="63">
        <v>287.27999999999997</v>
      </c>
      <c r="D27" s="63">
        <v>290.88</v>
      </c>
      <c r="E27" s="63">
        <v>285.36</v>
      </c>
      <c r="F27" s="63">
        <v>281.04000000000002</v>
      </c>
      <c r="G27" s="63">
        <v>336.24</v>
      </c>
      <c r="H27" s="63">
        <v>322.56</v>
      </c>
      <c r="I27" s="63">
        <v>366.48</v>
      </c>
      <c r="J27" s="63">
        <v>469.68</v>
      </c>
      <c r="K27" s="63">
        <v>623.52</v>
      </c>
      <c r="L27" s="63">
        <v>687.12</v>
      </c>
      <c r="M27" s="63">
        <v>713.52</v>
      </c>
      <c r="N27" s="63">
        <v>728.88</v>
      </c>
      <c r="O27" s="63">
        <v>723.12</v>
      </c>
      <c r="P27" s="63">
        <v>709.68</v>
      </c>
      <c r="Q27" s="63">
        <v>726.48</v>
      </c>
      <c r="R27" s="63">
        <v>722.4</v>
      </c>
      <c r="S27" s="63">
        <v>696.72</v>
      </c>
      <c r="T27" s="63">
        <v>688.56</v>
      </c>
      <c r="U27" s="63">
        <v>648.48</v>
      </c>
      <c r="V27" s="63">
        <v>663.84</v>
      </c>
      <c r="W27" s="63">
        <v>588.48</v>
      </c>
      <c r="X27" s="63">
        <v>384.24</v>
      </c>
      <c r="Y27" s="63">
        <v>280.56</v>
      </c>
    </row>
    <row r="28" spans="1:25" x14ac:dyDescent="0.25">
      <c r="A28" s="66">
        <v>43732</v>
      </c>
      <c r="B28" s="63">
        <v>263.52</v>
      </c>
      <c r="C28" s="63">
        <v>256.08</v>
      </c>
      <c r="D28" s="63">
        <v>255.36</v>
      </c>
      <c r="E28" s="63">
        <v>254.88</v>
      </c>
      <c r="F28" s="63">
        <v>253.44</v>
      </c>
      <c r="G28" s="63">
        <v>252.24</v>
      </c>
      <c r="H28" s="63">
        <v>267.60000000000002</v>
      </c>
      <c r="I28" s="63">
        <v>308.39999999999998</v>
      </c>
      <c r="J28" s="63">
        <v>486</v>
      </c>
      <c r="K28" s="63">
        <v>643.91999999999996</v>
      </c>
      <c r="L28" s="63">
        <v>687.12</v>
      </c>
      <c r="M28" s="63">
        <v>730.56</v>
      </c>
      <c r="N28" s="63">
        <v>735.12</v>
      </c>
      <c r="O28" s="63">
        <v>721.92</v>
      </c>
      <c r="P28" s="63">
        <v>718.08</v>
      </c>
      <c r="Q28" s="63">
        <v>723.6</v>
      </c>
      <c r="R28" s="63">
        <v>662.16</v>
      </c>
      <c r="S28" s="63">
        <v>652.32000000000005</v>
      </c>
      <c r="T28" s="63">
        <v>620.64</v>
      </c>
      <c r="U28" s="63">
        <v>632.88</v>
      </c>
      <c r="V28" s="63">
        <v>636</v>
      </c>
      <c r="W28" s="63">
        <v>550.08000000000004</v>
      </c>
      <c r="X28" s="63">
        <v>374.88</v>
      </c>
      <c r="Y28" s="63">
        <v>305.04000000000002</v>
      </c>
    </row>
    <row r="29" spans="1:25" x14ac:dyDescent="0.25">
      <c r="A29" s="66">
        <v>43733</v>
      </c>
      <c r="B29" s="63">
        <v>281.04000000000002</v>
      </c>
      <c r="C29" s="63">
        <v>275.52</v>
      </c>
      <c r="D29" s="63">
        <v>272.64</v>
      </c>
      <c r="E29" s="63">
        <v>272.64</v>
      </c>
      <c r="F29" s="63">
        <v>271.68</v>
      </c>
      <c r="G29" s="63">
        <v>269.52</v>
      </c>
      <c r="H29" s="63">
        <v>273.83999999999997</v>
      </c>
      <c r="I29" s="63">
        <v>317.76</v>
      </c>
      <c r="J29" s="63">
        <v>479.28</v>
      </c>
      <c r="K29" s="63">
        <v>635.28</v>
      </c>
      <c r="L29" s="63">
        <v>690.72</v>
      </c>
      <c r="M29" s="63">
        <v>707.52</v>
      </c>
      <c r="N29" s="63">
        <v>707.52</v>
      </c>
      <c r="O29" s="63">
        <v>703.2</v>
      </c>
      <c r="P29" s="63">
        <v>714.72</v>
      </c>
      <c r="Q29" s="63">
        <v>719.28</v>
      </c>
      <c r="R29" s="63">
        <v>746.4</v>
      </c>
      <c r="S29" s="63">
        <v>667.68</v>
      </c>
      <c r="T29" s="63">
        <v>649.91999999999996</v>
      </c>
      <c r="U29" s="63">
        <v>667.92</v>
      </c>
      <c r="V29" s="63">
        <v>659.52</v>
      </c>
      <c r="W29" s="63">
        <v>547.67999999999995</v>
      </c>
      <c r="X29" s="63">
        <v>394.08</v>
      </c>
      <c r="Y29" s="63">
        <v>287.27999999999997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C13" sqref="C13"/>
    </sheetView>
  </sheetViews>
  <sheetFormatPr defaultRowHeight="15" x14ac:dyDescent="0.25"/>
  <cols>
    <col min="1" max="1" width="13.85546875" customWidth="1"/>
    <col min="3" max="4" width="10.42578125" bestFit="1" customWidth="1"/>
    <col min="8" max="10" width="14.28515625" customWidth="1"/>
    <col min="11" max="11" width="8.85546875" bestFit="1" customWidth="1"/>
    <col min="12" max="12" width="13.42578125" customWidth="1"/>
    <col min="16" max="16" width="12.5703125" customWidth="1"/>
  </cols>
  <sheetData>
    <row r="1" spans="1:19" ht="45" x14ac:dyDescent="0.25">
      <c r="A1" s="37" t="s">
        <v>10</v>
      </c>
      <c r="B1" s="37" t="s">
        <v>0</v>
      </c>
      <c r="C1" s="37" t="s">
        <v>16</v>
      </c>
      <c r="D1" s="37" t="s">
        <v>17</v>
      </c>
      <c r="E1" s="37" t="s">
        <v>1</v>
      </c>
      <c r="F1" s="37" t="s">
        <v>18</v>
      </c>
      <c r="G1" s="37" t="s">
        <v>2</v>
      </c>
      <c r="H1" s="37" t="s">
        <v>66</v>
      </c>
      <c r="I1" s="37" t="s">
        <v>67</v>
      </c>
      <c r="J1" s="37" t="s">
        <v>68</v>
      </c>
      <c r="K1" s="37" t="s">
        <v>69</v>
      </c>
      <c r="L1" s="38" t="s">
        <v>61</v>
      </c>
      <c r="M1" s="38" t="s">
        <v>62</v>
      </c>
      <c r="N1" s="38" t="s">
        <v>71</v>
      </c>
      <c r="O1" s="38" t="s">
        <v>5</v>
      </c>
      <c r="P1" s="38" t="s">
        <v>70</v>
      </c>
      <c r="Q1" s="38" t="s">
        <v>63</v>
      </c>
      <c r="R1" s="38" t="s">
        <v>64</v>
      </c>
      <c r="S1" s="38" t="s">
        <v>65</v>
      </c>
    </row>
    <row r="2" spans="1:19" x14ac:dyDescent="0.25">
      <c r="A2" s="1"/>
      <c r="B2" s="30"/>
      <c r="C2" s="31"/>
      <c r="D2" s="31"/>
      <c r="E2" s="32"/>
      <c r="F2" s="32"/>
      <c r="G2" s="32"/>
      <c r="H2" s="32"/>
      <c r="I2" s="33"/>
      <c r="J2" s="34"/>
      <c r="K2" s="35"/>
      <c r="L2" s="36"/>
      <c r="M2" s="36"/>
      <c r="N2" s="36"/>
      <c r="O2" s="36"/>
      <c r="P2" s="36"/>
      <c r="Q2" s="36"/>
      <c r="R2" s="36"/>
      <c r="S2" s="36"/>
    </row>
    <row r="3" spans="1:19" x14ac:dyDescent="0.25">
      <c r="A3" s="1"/>
      <c r="B3" s="30"/>
      <c r="C3" s="31"/>
      <c r="D3" s="31"/>
      <c r="E3" s="32"/>
      <c r="F3" s="32"/>
      <c r="G3" s="32"/>
      <c r="H3" s="32"/>
      <c r="I3" s="33"/>
      <c r="J3" s="34"/>
      <c r="K3" s="35"/>
      <c r="L3" s="36"/>
      <c r="M3" s="36"/>
      <c r="N3" s="36"/>
      <c r="O3" s="36"/>
      <c r="P3" s="36"/>
      <c r="Q3" s="36"/>
      <c r="R3" s="36"/>
      <c r="S3" s="36"/>
    </row>
    <row r="4" spans="1:19" x14ac:dyDescent="0.25">
      <c r="A4" s="1"/>
      <c r="B4" s="30"/>
      <c r="C4" s="31"/>
      <c r="D4" s="31"/>
      <c r="E4" s="32"/>
      <c r="F4" s="32"/>
      <c r="G4" s="33"/>
      <c r="H4" s="32"/>
      <c r="I4" s="33"/>
      <c r="J4" s="34"/>
      <c r="K4" s="35"/>
      <c r="L4" s="36"/>
      <c r="M4" s="36"/>
      <c r="N4" s="36"/>
      <c r="O4" s="36"/>
      <c r="P4" s="36"/>
      <c r="Q4" s="36"/>
      <c r="R4" s="36"/>
      <c r="S4" s="36"/>
    </row>
    <row r="7" spans="1:19" x14ac:dyDescent="0.25">
      <c r="A7" s="39" t="s">
        <v>59</v>
      </c>
    </row>
    <row r="8" spans="1:19" x14ac:dyDescent="0.25">
      <c r="A8" s="26" t="s">
        <v>94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"/>
  <sheetViews>
    <sheetView workbookViewId="0">
      <selection activeCell="D4" sqref="D4"/>
    </sheetView>
  </sheetViews>
  <sheetFormatPr defaultRowHeight="15" x14ac:dyDescent="0.25"/>
  <cols>
    <col min="2" max="2" width="24.5703125" bestFit="1" customWidth="1"/>
    <col min="3" max="3" width="12.85546875" bestFit="1" customWidth="1"/>
    <col min="4" max="4" width="11.5703125" bestFit="1" customWidth="1"/>
    <col min="5" max="5" width="12.85546875" bestFit="1" customWidth="1"/>
    <col min="6" max="6" width="10.28515625" bestFit="1" customWidth="1"/>
    <col min="7" max="7" width="12.85546875" bestFit="1" customWidth="1"/>
    <col min="8" max="8" width="11.5703125" bestFit="1" customWidth="1"/>
    <col min="9" max="9" width="16.42578125" customWidth="1"/>
    <col min="10" max="10" width="11.5703125" bestFit="1" customWidth="1"/>
    <col min="11" max="14" width="12.85546875" bestFit="1" customWidth="1"/>
    <col min="15" max="17" width="11.5703125" bestFit="1" customWidth="1"/>
  </cols>
  <sheetData>
    <row r="1" spans="1:17" s="40" customFormat="1" x14ac:dyDescent="0.25">
      <c r="B1" s="41" t="s">
        <v>92</v>
      </c>
      <c r="C1" s="42" t="s">
        <v>19</v>
      </c>
      <c r="D1" s="42" t="s">
        <v>20</v>
      </c>
      <c r="E1" s="42" t="s">
        <v>21</v>
      </c>
      <c r="F1" s="42" t="s">
        <v>22</v>
      </c>
      <c r="G1" s="42" t="s">
        <v>23</v>
      </c>
      <c r="H1" s="42" t="s">
        <v>24</v>
      </c>
      <c r="I1" s="42" t="s">
        <v>26</v>
      </c>
      <c r="J1" s="42" t="s">
        <v>28</v>
      </c>
      <c r="K1" s="42" t="s">
        <v>29</v>
      </c>
      <c r="L1" s="42" t="s">
        <v>30</v>
      </c>
      <c r="M1" s="42" t="s">
        <v>31</v>
      </c>
      <c r="N1" s="42" t="s">
        <v>33</v>
      </c>
      <c r="O1" s="42" t="s">
        <v>35</v>
      </c>
      <c r="P1" s="42" t="s">
        <v>72</v>
      </c>
      <c r="Q1" s="42" t="s">
        <v>73</v>
      </c>
    </row>
    <row r="2" spans="1:17" s="40" customFormat="1" ht="30.75" thickBot="1" x14ac:dyDescent="0.3">
      <c r="A2" s="41" t="s">
        <v>88</v>
      </c>
      <c r="B2" s="41" t="s">
        <v>93</v>
      </c>
      <c r="C2" s="42" t="s">
        <v>74</v>
      </c>
      <c r="D2" s="42" t="s">
        <v>75</v>
      </c>
      <c r="E2" s="42" t="s">
        <v>76</v>
      </c>
      <c r="F2" s="42" t="s">
        <v>77</v>
      </c>
      <c r="G2" s="42" t="s">
        <v>89</v>
      </c>
      <c r="H2" s="42" t="s">
        <v>90</v>
      </c>
      <c r="I2" s="42" t="s">
        <v>91</v>
      </c>
      <c r="J2" s="42" t="s">
        <v>78</v>
      </c>
      <c r="K2" s="42" t="s">
        <v>79</v>
      </c>
      <c r="L2" s="42" t="s">
        <v>47</v>
      </c>
      <c r="M2" s="42" t="s">
        <v>80</v>
      </c>
      <c r="N2" s="42" t="s">
        <v>81</v>
      </c>
      <c r="O2" s="42" t="s">
        <v>82</v>
      </c>
      <c r="P2" s="42" t="s">
        <v>83</v>
      </c>
      <c r="Q2" s="42" t="s">
        <v>84</v>
      </c>
    </row>
    <row r="3" spans="1:17" s="40" customFormat="1" ht="18.75" thickTop="1" thickBot="1" x14ac:dyDescent="0.35">
      <c r="A3" s="43" t="s">
        <v>86</v>
      </c>
      <c r="B3" s="20" t="s">
        <v>85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s="40" customFormat="1" ht="18" thickTop="1" x14ac:dyDescent="0.3">
      <c r="A4" s="43" t="s">
        <v>87</v>
      </c>
      <c r="B4" s="20" t="s">
        <v>85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6" spans="1:17" x14ac:dyDescent="0.25">
      <c r="B6" s="46" t="s">
        <v>94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24" sqref="H24"/>
    </sheetView>
  </sheetViews>
  <sheetFormatPr defaultRowHeight="15" x14ac:dyDescent="0.25"/>
  <cols>
    <col min="1" max="1" width="16.5703125" customWidth="1"/>
    <col min="2" max="2" width="16" customWidth="1"/>
    <col min="3" max="3" width="22.28515625" customWidth="1"/>
    <col min="4" max="4" width="16.7109375" customWidth="1"/>
    <col min="6" max="6" width="17" customWidth="1"/>
    <col min="7" max="7" width="18.28515625" customWidth="1"/>
    <col min="8" max="8" width="20.7109375" customWidth="1"/>
    <col min="9" max="9" width="23.140625" customWidth="1"/>
  </cols>
  <sheetData>
    <row r="1" spans="1:9" ht="15.75" x14ac:dyDescent="0.25">
      <c r="A1" s="57" t="s">
        <v>146</v>
      </c>
      <c r="B1" s="58"/>
      <c r="C1" s="58"/>
      <c r="D1" s="58"/>
      <c r="E1" s="58"/>
      <c r="F1" s="58"/>
      <c r="G1" s="58"/>
      <c r="H1" s="58"/>
    </row>
    <row r="2" spans="1:9" ht="15.75" thickBot="1" x14ac:dyDescent="0.3">
      <c r="A2" s="47"/>
      <c r="B2" s="47"/>
      <c r="C2" s="47"/>
      <c r="D2" s="47"/>
      <c r="E2" s="47"/>
      <c r="F2" s="47"/>
      <c r="G2" s="47"/>
      <c r="H2" s="47"/>
    </row>
    <row r="3" spans="1:9" ht="16.5" thickTop="1" thickBot="1" x14ac:dyDescent="0.3">
      <c r="A3" s="56" t="s">
        <v>145</v>
      </c>
      <c r="B3" s="56" t="s">
        <v>144</v>
      </c>
      <c r="C3" s="56" t="s">
        <v>143</v>
      </c>
      <c r="D3" s="56" t="s">
        <v>142</v>
      </c>
      <c r="E3" s="56" t="s">
        <v>141</v>
      </c>
      <c r="F3" s="56" t="s">
        <v>140</v>
      </c>
      <c r="G3" s="56" t="s">
        <v>139</v>
      </c>
      <c r="H3" s="56" t="s">
        <v>139</v>
      </c>
      <c r="I3" s="56" t="s">
        <v>139</v>
      </c>
    </row>
    <row r="4" spans="1:9" ht="15.75" thickTop="1" x14ac:dyDescent="0.25">
      <c r="A4" s="54"/>
      <c r="B4" s="52"/>
      <c r="C4" s="52"/>
      <c r="D4" s="52"/>
      <c r="E4" s="52"/>
      <c r="F4" s="52"/>
      <c r="G4" s="55" t="s">
        <v>138</v>
      </c>
      <c r="H4" s="55" t="s">
        <v>137</v>
      </c>
      <c r="I4" s="55" t="s">
        <v>136</v>
      </c>
    </row>
    <row r="5" spans="1:9" x14ac:dyDescent="0.25">
      <c r="A5" s="54"/>
      <c r="B5" s="52"/>
      <c r="C5" s="52"/>
      <c r="D5" s="52"/>
      <c r="E5" s="52"/>
      <c r="F5" s="52"/>
      <c r="G5" s="55"/>
      <c r="H5" s="55"/>
      <c r="I5" s="55"/>
    </row>
    <row r="6" spans="1:9" x14ac:dyDescent="0.25">
      <c r="A6" s="54" t="s">
        <v>135</v>
      </c>
      <c r="B6" s="52" t="s">
        <v>134</v>
      </c>
      <c r="C6" s="52">
        <v>1994</v>
      </c>
      <c r="D6" s="52" t="s">
        <v>110</v>
      </c>
      <c r="E6" s="52" t="s">
        <v>128</v>
      </c>
      <c r="F6" s="52" t="s">
        <v>105</v>
      </c>
      <c r="G6" s="52">
        <v>980.47</v>
      </c>
      <c r="H6" s="52">
        <v>883.76</v>
      </c>
      <c r="I6" s="52"/>
    </row>
    <row r="7" spans="1:9" x14ac:dyDescent="0.25">
      <c r="A7" s="54" t="s">
        <v>133</v>
      </c>
      <c r="B7" s="52" t="s">
        <v>132</v>
      </c>
      <c r="C7" s="52">
        <v>2003</v>
      </c>
      <c r="D7" s="52" t="s">
        <v>110</v>
      </c>
      <c r="E7" s="52" t="s">
        <v>131</v>
      </c>
      <c r="F7" s="52" t="s">
        <v>105</v>
      </c>
      <c r="G7" s="52">
        <v>1346.12</v>
      </c>
      <c r="H7" s="52">
        <v>1502.1</v>
      </c>
      <c r="I7" s="52"/>
    </row>
    <row r="8" spans="1:9" x14ac:dyDescent="0.25">
      <c r="A8" s="54" t="s">
        <v>130</v>
      </c>
      <c r="B8" s="52" t="s">
        <v>129</v>
      </c>
      <c r="C8" s="52">
        <v>2006</v>
      </c>
      <c r="D8" s="52" t="s">
        <v>110</v>
      </c>
      <c r="E8" s="52" t="s">
        <v>128</v>
      </c>
      <c r="F8" s="52" t="s">
        <v>105</v>
      </c>
      <c r="G8" s="52">
        <v>2235.37</v>
      </c>
      <c r="H8" s="52">
        <v>1980.07</v>
      </c>
      <c r="I8" s="52"/>
    </row>
    <row r="9" spans="1:9" x14ac:dyDescent="0.25">
      <c r="A9" s="54" t="s">
        <v>127</v>
      </c>
      <c r="B9" s="52" t="s">
        <v>126</v>
      </c>
      <c r="C9" s="52">
        <v>2006</v>
      </c>
      <c r="D9" s="52" t="s">
        <v>110</v>
      </c>
      <c r="E9" s="52" t="s">
        <v>125</v>
      </c>
      <c r="F9" s="52" t="s">
        <v>105</v>
      </c>
      <c r="G9" s="52">
        <v>835.2</v>
      </c>
      <c r="H9" s="52">
        <v>748.41</v>
      </c>
      <c r="I9" s="52"/>
    </row>
    <row r="10" spans="1:9" x14ac:dyDescent="0.25">
      <c r="A10" s="54" t="s">
        <v>124</v>
      </c>
      <c r="B10" s="52" t="s">
        <v>123</v>
      </c>
      <c r="C10" s="52">
        <v>2010</v>
      </c>
      <c r="D10" s="52" t="s">
        <v>110</v>
      </c>
      <c r="E10" s="52" t="s">
        <v>122</v>
      </c>
      <c r="F10" s="52" t="s">
        <v>100</v>
      </c>
      <c r="G10" s="52">
        <v>1342.8</v>
      </c>
      <c r="H10" s="52">
        <v>1089.76</v>
      </c>
      <c r="I10" s="52"/>
    </row>
    <row r="11" spans="1:9" x14ac:dyDescent="0.25">
      <c r="A11" s="54" t="s">
        <v>121</v>
      </c>
      <c r="B11" s="52" t="s">
        <v>120</v>
      </c>
      <c r="C11" s="52">
        <v>2007</v>
      </c>
      <c r="D11" s="52" t="s">
        <v>110</v>
      </c>
      <c r="E11" s="52" t="s">
        <v>119</v>
      </c>
      <c r="F11" s="52" t="s">
        <v>105</v>
      </c>
      <c r="G11" s="52">
        <v>43.04</v>
      </c>
      <c r="H11" s="52">
        <v>71.489999999999995</v>
      </c>
      <c r="I11" s="52"/>
    </row>
    <row r="12" spans="1:9" x14ac:dyDescent="0.25">
      <c r="A12" s="54" t="s">
        <v>116</v>
      </c>
      <c r="B12" s="52" t="s">
        <v>118</v>
      </c>
      <c r="C12" s="52">
        <v>2016</v>
      </c>
      <c r="D12" s="52" t="s">
        <v>110</v>
      </c>
      <c r="E12" s="52" t="s">
        <v>117</v>
      </c>
      <c r="F12" s="52" t="s">
        <v>105</v>
      </c>
      <c r="G12" s="52">
        <v>267.85000000000002</v>
      </c>
      <c r="H12" s="52">
        <v>263.02999999999997</v>
      </c>
      <c r="I12" s="52"/>
    </row>
    <row r="13" spans="1:9" x14ac:dyDescent="0.25">
      <c r="A13" s="54" t="s">
        <v>116</v>
      </c>
      <c r="B13" s="52" t="s">
        <v>115</v>
      </c>
      <c r="C13" s="52">
        <v>2018</v>
      </c>
      <c r="D13" s="52" t="s">
        <v>110</v>
      </c>
      <c r="E13" s="52" t="s">
        <v>109</v>
      </c>
      <c r="F13" s="52" t="s">
        <v>105</v>
      </c>
      <c r="G13" s="59">
        <v>231.54</v>
      </c>
      <c r="H13" s="59">
        <v>833.56</v>
      </c>
      <c r="I13" s="59"/>
    </row>
    <row r="14" spans="1:9" x14ac:dyDescent="0.25">
      <c r="A14" s="54" t="s">
        <v>114</v>
      </c>
      <c r="B14" s="52" t="s">
        <v>113</v>
      </c>
      <c r="C14" s="52">
        <v>2010</v>
      </c>
      <c r="D14" s="52" t="s">
        <v>110</v>
      </c>
      <c r="E14" s="52" t="s">
        <v>109</v>
      </c>
      <c r="F14" s="52" t="s">
        <v>105</v>
      </c>
      <c r="G14" s="60"/>
      <c r="H14" s="60"/>
      <c r="I14" s="60"/>
    </row>
    <row r="15" spans="1:9" x14ac:dyDescent="0.25">
      <c r="A15" s="54" t="s">
        <v>112</v>
      </c>
      <c r="B15" s="52" t="s">
        <v>111</v>
      </c>
      <c r="C15" s="52">
        <v>2010</v>
      </c>
      <c r="D15" s="52" t="s">
        <v>110</v>
      </c>
      <c r="E15" s="52" t="s">
        <v>109</v>
      </c>
      <c r="F15" s="52" t="s">
        <v>105</v>
      </c>
      <c r="G15" s="61"/>
      <c r="H15" s="61"/>
      <c r="I15" s="61"/>
    </row>
    <row r="16" spans="1:9" x14ac:dyDescent="0.25">
      <c r="A16" s="54" t="s">
        <v>108</v>
      </c>
      <c r="B16" s="52" t="s">
        <v>107</v>
      </c>
      <c r="C16" s="52">
        <v>2015</v>
      </c>
      <c r="D16" s="52" t="s">
        <v>102</v>
      </c>
      <c r="E16" s="52" t="s">
        <v>106</v>
      </c>
      <c r="F16" s="52" t="s">
        <v>105</v>
      </c>
      <c r="G16" s="52">
        <v>1132.96</v>
      </c>
      <c r="H16" s="52">
        <v>961.12</v>
      </c>
      <c r="I16" s="52"/>
    </row>
    <row r="17" spans="1:9" x14ac:dyDescent="0.25">
      <c r="A17" s="54" t="s">
        <v>104</v>
      </c>
      <c r="B17" s="52" t="s">
        <v>103</v>
      </c>
      <c r="C17" s="52">
        <v>2015</v>
      </c>
      <c r="D17" s="52" t="s">
        <v>102</v>
      </c>
      <c r="E17" s="52" t="s">
        <v>101</v>
      </c>
      <c r="F17" s="52" t="s">
        <v>100</v>
      </c>
      <c r="G17" s="52">
        <v>409.87</v>
      </c>
      <c r="H17" s="52">
        <v>336.8</v>
      </c>
      <c r="I17" s="52"/>
    </row>
    <row r="18" spans="1:9" x14ac:dyDescent="0.25">
      <c r="A18" s="51"/>
      <c r="B18" s="53"/>
      <c r="C18" s="53"/>
      <c r="D18" s="53"/>
      <c r="E18" s="53"/>
      <c r="F18" s="52" t="s">
        <v>99</v>
      </c>
      <c r="G18" s="52">
        <v>300</v>
      </c>
      <c r="H18" s="52">
        <v>700</v>
      </c>
      <c r="I18" s="52"/>
    </row>
    <row r="19" spans="1:9" x14ac:dyDescent="0.25">
      <c r="A19" s="51"/>
      <c r="B19" s="49"/>
      <c r="C19" s="49"/>
      <c r="D19" s="49"/>
      <c r="E19" s="49"/>
      <c r="F19" s="50" t="s">
        <v>98</v>
      </c>
      <c r="G19" s="50">
        <f>G10+G17+G18</f>
        <v>2052.67</v>
      </c>
      <c r="H19" s="50">
        <f>H10+H17+H18</f>
        <v>2126.56</v>
      </c>
      <c r="I19" s="50"/>
    </row>
    <row r="20" spans="1:9" x14ac:dyDescent="0.25">
      <c r="A20" s="49"/>
      <c r="B20" s="49"/>
      <c r="C20" s="49"/>
      <c r="D20" s="49"/>
      <c r="E20" s="49"/>
      <c r="F20" s="50" t="s">
        <v>97</v>
      </c>
      <c r="G20" s="50">
        <f>SUM(G6:G9)+SUM(G11:G16)</f>
        <v>7072.55</v>
      </c>
      <c r="H20" s="50">
        <f>SUM(H6:H9)+SUM(H11:H16)</f>
        <v>7243.5399999999991</v>
      </c>
      <c r="I20" s="50"/>
    </row>
    <row r="21" spans="1:9" x14ac:dyDescent="0.25">
      <c r="A21" s="49"/>
      <c r="B21" s="49"/>
      <c r="C21" s="49"/>
      <c r="D21" s="49"/>
      <c r="E21" s="49"/>
      <c r="F21" s="47"/>
      <c r="G21" s="47"/>
      <c r="H21" s="47"/>
    </row>
    <row r="22" spans="1:9" x14ac:dyDescent="0.25">
      <c r="A22" s="47"/>
      <c r="B22" s="47"/>
      <c r="C22" s="47"/>
      <c r="D22" s="47"/>
      <c r="E22" s="47"/>
      <c r="F22" s="47"/>
      <c r="G22" s="47"/>
      <c r="H22" s="47"/>
    </row>
    <row r="23" spans="1:9" ht="64.900000000000006" customHeight="1" x14ac:dyDescent="0.25">
      <c r="A23" s="47"/>
      <c r="B23" s="47"/>
      <c r="C23" s="48" t="s">
        <v>96</v>
      </c>
      <c r="D23" s="48" t="s">
        <v>95</v>
      </c>
      <c r="E23" s="47"/>
      <c r="F23" s="47"/>
      <c r="G23" s="47"/>
      <c r="H23" s="47"/>
    </row>
    <row r="24" spans="1:9" x14ac:dyDescent="0.25">
      <c r="A24" s="47"/>
      <c r="B24" s="47"/>
      <c r="C24" s="47"/>
      <c r="D24" s="47"/>
      <c r="E24" s="47"/>
      <c r="F24" s="47"/>
      <c r="G24" s="47"/>
      <c r="H24" s="47"/>
    </row>
    <row r="25" spans="1:9" x14ac:dyDescent="0.25">
      <c r="A25" s="47"/>
      <c r="B25" s="47"/>
      <c r="C25" s="47"/>
      <c r="D25" s="47"/>
      <c r="E25" s="47"/>
      <c r="F25" s="47"/>
      <c r="G25" s="47"/>
      <c r="H25" s="47"/>
    </row>
  </sheetData>
  <mergeCells count="4">
    <mergeCell ref="A1:H1"/>
    <mergeCell ref="G13:G15"/>
    <mergeCell ref="H13:H15"/>
    <mergeCell ref="I13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ELECTRICITY BILLS- RECORDS</vt:lpstr>
      <vt:lpstr>Electricity meters- Records</vt:lpstr>
      <vt:lpstr>Monitoring_El. Power</vt:lpstr>
      <vt:lpstr>NATURAL GAS BILLS- RECORDS</vt:lpstr>
      <vt:lpstr>N.G. Meters- Records</vt:lpstr>
      <vt:lpstr>Ι.Χ. Καύσιμα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Stellatou</dc:creator>
  <cp:lastModifiedBy>Louisa Stellatou</cp:lastModifiedBy>
  <cp:lastPrinted>2019-12-04T14:16:07Z</cp:lastPrinted>
  <dcterms:created xsi:type="dcterms:W3CDTF">2019-12-03T09:48:48Z</dcterms:created>
  <dcterms:modified xsi:type="dcterms:W3CDTF">2019-12-04T14:59:51Z</dcterms:modified>
</cp:coreProperties>
</file>