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defaultThemeVersion="124226"/>
  <mc:AlternateContent xmlns:mc="http://schemas.openxmlformats.org/markup-compatibility/2006">
    <mc:Choice Requires="x15">
      <x15ac:absPath xmlns:x15ac="http://schemas.microsoft.com/office/spreadsheetml/2010/11/ac" url="/Users/tylerarrigo/OneDrive - University of Massachusetts Lowell - UMass Lowell/2.2019 AASHE STARS Submission/Operations (OP)/Food &amp; Dining/"/>
    </mc:Choice>
  </mc:AlternateContent>
  <xr:revisionPtr revIDLastSave="160" documentId="11_69318388C4174274DF07636A1DE5476211AE8CB5" xr6:coauthVersionLast="41" xr6:coauthVersionMax="41" xr10:uidLastSave="{0E1C3481-CE8E-8140-BF45-237578D710BB}"/>
  <bookViews>
    <workbookView xWindow="400" yWindow="460" windowWidth="26300" windowHeight="12820" xr2:uid="{00000000-000D-0000-FFFF-FFFF00000000}"/>
  </bookViews>
  <sheets>
    <sheet name="Food&amp;Beverage" sheetId="1" r:id="rId1"/>
    <sheet name="Local&amp;Community Based" sheetId="3" r:id="rId2"/>
    <sheet name="3rd Party Verified" sheetId="2" r:id="rId3"/>
    <sheet name="Other Sustainability Atributes"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 i="1" l="1"/>
  <c r="E45" i="3"/>
  <c r="E94" i="2" l="1"/>
  <c r="D47" i="1" l="1"/>
  <c r="B47" i="1"/>
  <c r="D113" i="4"/>
  <c r="D119" i="4" s="1"/>
  <c r="B30" i="1" s="1"/>
  <c r="E32" i="1" s="1"/>
  <c r="D73" i="4"/>
  <c r="D60" i="4"/>
  <c r="D48" i="4"/>
  <c r="D35" i="4"/>
  <c r="D30" i="4"/>
  <c r="D18" i="4"/>
  <c r="D13" i="4"/>
  <c r="E47" i="1" s="1"/>
  <c r="E13" i="3" l="1"/>
  <c r="H41" i="1" s="1"/>
  <c r="E35" i="2"/>
  <c r="H36" i="1" s="1"/>
  <c r="H47" i="1"/>
  <c r="E26" i="3"/>
  <c r="L41" i="1" s="1"/>
  <c r="E22" i="3"/>
  <c r="K41" i="1" s="1"/>
  <c r="E18" i="3"/>
  <c r="G41" i="1" s="1"/>
  <c r="E9" i="3"/>
  <c r="D41" i="1" s="1"/>
  <c r="E91" i="2"/>
  <c r="B36" i="1" s="1"/>
  <c r="E42" i="3"/>
  <c r="E85" i="2"/>
  <c r="L36" i="1" s="1"/>
  <c r="E66" i="2"/>
  <c r="K36" i="1" s="1"/>
  <c r="K47" i="1"/>
  <c r="E61" i="2"/>
  <c r="J36" i="1" s="1"/>
  <c r="J47" i="1"/>
  <c r="E45" i="2"/>
  <c r="I36" i="1" s="1"/>
  <c r="C47" i="1"/>
  <c r="G47" i="1"/>
  <c r="I47" i="1"/>
  <c r="E27" i="2"/>
  <c r="D36" i="1" s="1"/>
  <c r="E12" i="2"/>
  <c r="E6" i="2"/>
  <c r="E5" i="3"/>
  <c r="B18" i="1" l="1"/>
  <c r="E21" i="1" s="1"/>
  <c r="C41" i="1"/>
  <c r="N41" i="1" s="1"/>
  <c r="E36" i="1"/>
  <c r="L47" i="1"/>
  <c r="N47" i="1" s="1"/>
  <c r="B14" i="1"/>
  <c r="E17" i="1" s="1"/>
  <c r="C36" i="1"/>
  <c r="N36" i="1" l="1"/>
</calcChain>
</file>

<file path=xl/sharedStrings.xml><?xml version="1.0" encoding="utf-8"?>
<sst xmlns="http://schemas.openxmlformats.org/spreadsheetml/2006/main" count="641" uniqueCount="309">
  <si>
    <t>Part 1</t>
  </si>
  <si>
    <t>An invenory of those purchases reveals that:</t>
  </si>
  <si>
    <t xml:space="preserve">D.  </t>
  </si>
  <si>
    <t xml:space="preserve">(counted as Other Sustainability Atrributes).  </t>
  </si>
  <si>
    <t>Label/Brand/Producer</t>
  </si>
  <si>
    <t>Product</t>
  </si>
  <si>
    <t>Sustainable Attribute</t>
  </si>
  <si>
    <t>Spend</t>
  </si>
  <si>
    <t>Bread</t>
  </si>
  <si>
    <t>Rolls</t>
  </si>
  <si>
    <t>Baked Goods</t>
  </si>
  <si>
    <t>La Brea</t>
  </si>
  <si>
    <t>Non GMO Verified</t>
  </si>
  <si>
    <t>Signature Breads</t>
  </si>
  <si>
    <t>B-Corp.Certified</t>
  </si>
  <si>
    <t>Buns</t>
  </si>
  <si>
    <t>Sweetstreets</t>
  </si>
  <si>
    <t>Dessert Bars</t>
  </si>
  <si>
    <t>WBE-Business Certification</t>
  </si>
  <si>
    <t>Rudi's</t>
  </si>
  <si>
    <t>USDA Certified Organic</t>
  </si>
  <si>
    <t>Dairy</t>
  </si>
  <si>
    <t>Seacrest Foods International</t>
  </si>
  <si>
    <t>Cheese</t>
  </si>
  <si>
    <t>Local</t>
  </si>
  <si>
    <t>X</t>
  </si>
  <si>
    <t>Type of 3rd Party Certification</t>
  </si>
  <si>
    <t>Starbucks</t>
  </si>
  <si>
    <t>Milk, Organic</t>
  </si>
  <si>
    <t>Horizon Organic</t>
  </si>
  <si>
    <t>Chobani Greek Yogurt</t>
  </si>
  <si>
    <t>Yogurt</t>
  </si>
  <si>
    <t>Dannon</t>
  </si>
  <si>
    <t>Stonyfield</t>
  </si>
  <si>
    <t>Other Attribute</t>
  </si>
  <si>
    <t>B-Corp Certified</t>
  </si>
  <si>
    <t>Produce</t>
  </si>
  <si>
    <t>Meat</t>
  </si>
  <si>
    <t>Fish</t>
  </si>
  <si>
    <t>Third-Party Certified</t>
  </si>
  <si>
    <t>Local &amp; Community</t>
  </si>
  <si>
    <t>Other Sustainable Attributes</t>
  </si>
  <si>
    <t>Eggs</t>
  </si>
  <si>
    <t>Sid Wainer &amp; Sons</t>
  </si>
  <si>
    <t>Cage free</t>
  </si>
  <si>
    <t>Hillandale Farms</t>
  </si>
  <si>
    <t xml:space="preserve">Humane Farm Animal Care </t>
  </si>
  <si>
    <t>Papetti</t>
  </si>
  <si>
    <t>Frozen Omelet</t>
  </si>
  <si>
    <t>Michael Foods Private Label</t>
  </si>
  <si>
    <t>Davidson</t>
  </si>
  <si>
    <t>Fresh Brown</t>
  </si>
  <si>
    <t>Hard-cooked</t>
  </si>
  <si>
    <t>Hard cooked</t>
  </si>
  <si>
    <t>Large</t>
  </si>
  <si>
    <t>Sauder</t>
  </si>
  <si>
    <t xml:space="preserve">Deb-El Food Products </t>
  </si>
  <si>
    <t>Liquid</t>
  </si>
  <si>
    <t>MGW (MG Waldbaum) Private Label</t>
  </si>
  <si>
    <t>Michael</t>
  </si>
  <si>
    <t>Papetti Private Label</t>
  </si>
  <si>
    <t>Trident Seafood</t>
  </si>
  <si>
    <t>Cod Beer Btrd Golden Ale</t>
  </si>
  <si>
    <t>Highliner Foods</t>
  </si>
  <si>
    <t>Haddock Loin IQF SKLS CHN</t>
  </si>
  <si>
    <t>Great American Seafood Imports</t>
  </si>
  <si>
    <t>Pangasius Fillet IQF</t>
  </si>
  <si>
    <t>Aquaculture Stewardship Council, BAP-2 star</t>
  </si>
  <si>
    <t>Beaver Street Fisheries</t>
  </si>
  <si>
    <t>Pangasius FIL BNLS SKLS</t>
  </si>
  <si>
    <t>Tradex Foods</t>
  </si>
  <si>
    <t>Pollock FIL SKLS BNLS CHN</t>
  </si>
  <si>
    <t>Salmon FLT PRTN AU NAT</t>
  </si>
  <si>
    <t xml:space="preserve">Downeast Specialty Products </t>
  </si>
  <si>
    <t>Lobster Meat CK CKL blend 38%</t>
  </si>
  <si>
    <t>The Fishin Company</t>
  </si>
  <si>
    <t>Tilapia Fillet BLSL IVP</t>
  </si>
  <si>
    <t>Tyson Fresh Meats</t>
  </si>
  <si>
    <t>Beef Chuck Teres Major Sel PLD</t>
  </si>
  <si>
    <t>No Antibiotics Ever (NAE)</t>
  </si>
  <si>
    <t>Meats</t>
  </si>
  <si>
    <t>Maine Family Farms</t>
  </si>
  <si>
    <t>Pork Loin</t>
  </si>
  <si>
    <t>Sausage crumble pork Italian</t>
  </si>
  <si>
    <t>Tyson Foods TPFG</t>
  </si>
  <si>
    <t>Sid Wainer</t>
  </si>
  <si>
    <t>Pork, Soppressata</t>
  </si>
  <si>
    <t>Turkey sausage</t>
  </si>
  <si>
    <t>American Humane  (Other)</t>
  </si>
  <si>
    <t>American Humane Certified (Cage Free and Enriched Colony Eggs)</t>
  </si>
  <si>
    <t>Seaside</t>
  </si>
  <si>
    <t>Pollock</t>
  </si>
  <si>
    <t>Heinz</t>
  </si>
  <si>
    <t>Tuna</t>
  </si>
  <si>
    <t>Monterey Bay Seafood Watch-Best Choice; Monterey Bay Seafood Watch-Good Alternative</t>
  </si>
  <si>
    <t>Monterey Bay Seafood Watch-Good Alternative</t>
  </si>
  <si>
    <t>Poultry</t>
  </si>
  <si>
    <t>Tyson Foods Poultry</t>
  </si>
  <si>
    <t>Chicken BRST PTY BRD HMSTY</t>
  </si>
  <si>
    <t>Murray's Chicken</t>
  </si>
  <si>
    <t>Chicken Breast Airline</t>
  </si>
  <si>
    <t>Chicken Patty</t>
  </si>
  <si>
    <t>Tyson Tastybird</t>
  </si>
  <si>
    <t>Chicken, raw pieces</t>
  </si>
  <si>
    <t>Chicken, tenders &amp; strips</t>
  </si>
  <si>
    <t>Baugh Northeast Coop</t>
  </si>
  <si>
    <t>Turkey</t>
  </si>
  <si>
    <t>Butterball</t>
  </si>
  <si>
    <t>Turkey brst O R SKL DEL Aramark</t>
  </si>
  <si>
    <t>Farmfam</t>
  </si>
  <si>
    <t>Turkey breast</t>
  </si>
  <si>
    <t>Farm to Family</t>
  </si>
  <si>
    <t>Raw turkey RST PK</t>
  </si>
  <si>
    <t>Perdue Farms</t>
  </si>
  <si>
    <t>Sausage turkey link raw CN</t>
  </si>
  <si>
    <t>Butterball/meats</t>
  </si>
  <si>
    <t>Turkey bacon</t>
  </si>
  <si>
    <t>Butterball/meats private label</t>
  </si>
  <si>
    <t>Ground turkey</t>
  </si>
  <si>
    <t>Perdue private label</t>
  </si>
  <si>
    <t>Tea and Coffee</t>
  </si>
  <si>
    <t>Coffee gourmet</t>
  </si>
  <si>
    <t>Café Starbucks Coffee and Farmer Equity</t>
  </si>
  <si>
    <t>Green Mountain</t>
  </si>
  <si>
    <t>Fair Trade USA certified</t>
  </si>
  <si>
    <t>Decaf coffee</t>
  </si>
  <si>
    <t>S&amp; D Private label</t>
  </si>
  <si>
    <t>Rainforest Alliance certified</t>
  </si>
  <si>
    <t>Espresso</t>
  </si>
  <si>
    <t>Java City</t>
  </si>
  <si>
    <t>Coffee, gourmet</t>
  </si>
  <si>
    <t>Ground coffee</t>
  </si>
  <si>
    <t>K-cup coffee</t>
  </si>
  <si>
    <t>Whole bean coffee</t>
  </si>
  <si>
    <t>Iced coffee</t>
  </si>
  <si>
    <t>Lipton-Pepsi</t>
  </si>
  <si>
    <t>Iced tea</t>
  </si>
  <si>
    <t>Lipton-Unilever</t>
  </si>
  <si>
    <t>Tea, organic</t>
  </si>
  <si>
    <t>Tea, iced  cans &amp; bottles</t>
  </si>
  <si>
    <t>Tea</t>
  </si>
  <si>
    <t>Tazo</t>
  </si>
  <si>
    <t>Other Beverages</t>
  </si>
  <si>
    <t>Apple Cider</t>
  </si>
  <si>
    <t>Naked Juice</t>
  </si>
  <si>
    <t>Fruit juice, can/bottle</t>
  </si>
  <si>
    <t>Non GMO verified</t>
  </si>
  <si>
    <t>Dole Juice</t>
  </si>
  <si>
    <t>Tropicana</t>
  </si>
  <si>
    <t>Dole foodwervice</t>
  </si>
  <si>
    <t>Musselman</t>
  </si>
  <si>
    <t>Sun Orchard private label</t>
  </si>
  <si>
    <t>Evolution orange juice can</t>
  </si>
  <si>
    <t>Silk</t>
  </si>
  <si>
    <t>Soy milk</t>
  </si>
  <si>
    <t>Non-carbonated drinks, cans/bottles</t>
  </si>
  <si>
    <t>Blue Diamond Nuts</t>
  </si>
  <si>
    <t>Mountain Dew</t>
  </si>
  <si>
    <t>Isotonics can bottle carton SS</t>
  </si>
  <si>
    <t>Non-carbonated mix sparkling water ML grapefruit</t>
  </si>
  <si>
    <t>Other Beverages (Non Dairy)</t>
  </si>
  <si>
    <t>Grocery/Staple</t>
  </si>
  <si>
    <t>Peter Pan</t>
  </si>
  <si>
    <t>Butter, non dairy</t>
  </si>
  <si>
    <t>Dole Foodservice</t>
  </si>
  <si>
    <t>Canned fruits</t>
  </si>
  <si>
    <t>Bush Beans</t>
  </si>
  <si>
    <t>Canned vegetables</t>
  </si>
  <si>
    <t>Angela Mia</t>
  </si>
  <si>
    <t>Cascadian Farm</t>
  </si>
  <si>
    <t>Cereal</t>
  </si>
  <si>
    <t>Kashi</t>
  </si>
  <si>
    <t>Specialty items</t>
  </si>
  <si>
    <t>Domino</t>
  </si>
  <si>
    <t>Sugar</t>
  </si>
  <si>
    <t>Domino private label</t>
  </si>
  <si>
    <t>Sugar in the Raw</t>
  </si>
  <si>
    <t>Peeled</t>
  </si>
  <si>
    <t>Dried products</t>
  </si>
  <si>
    <t>B-Corp certified</t>
  </si>
  <si>
    <t>Woodland Foods private label</t>
  </si>
  <si>
    <t>Grains</t>
  </si>
  <si>
    <t>Woodland Foods</t>
  </si>
  <si>
    <t>Clif Bars</t>
  </si>
  <si>
    <t>Granola &amp; Energy Bars</t>
  </si>
  <si>
    <t>Luna</t>
  </si>
  <si>
    <t>Larabar</t>
  </si>
  <si>
    <t>Granola &amp; Energy Bar</t>
  </si>
  <si>
    <t>Kind</t>
  </si>
  <si>
    <t>Maple Syrup</t>
  </si>
  <si>
    <t>Catania Spagna</t>
  </si>
  <si>
    <t>Oil, dressing, marinade</t>
  </si>
  <si>
    <t>Pasta</t>
  </si>
  <si>
    <t>Annie's Homegrown</t>
  </si>
  <si>
    <t>Amy's Kitchen</t>
  </si>
  <si>
    <t>Barilla</t>
  </si>
  <si>
    <t>Carla's Pasta, Inc.</t>
  </si>
  <si>
    <t>Freshpoint</t>
  </si>
  <si>
    <t>Tempeh Soy</t>
  </si>
  <si>
    <t>Vermont Soy LLC</t>
  </si>
  <si>
    <t>Tofu Artisan</t>
  </si>
  <si>
    <t>Entrees</t>
  </si>
  <si>
    <t>Pockets/sandwiches</t>
  </si>
  <si>
    <t>Foster Poultry Farms</t>
  </si>
  <si>
    <t>Corn dog all meat 6X1</t>
  </si>
  <si>
    <t>Prepared meals</t>
  </si>
  <si>
    <t>Sabra Dipping</t>
  </si>
  <si>
    <t>Sauce &amp; syrup</t>
  </si>
  <si>
    <t>Kikoman</t>
  </si>
  <si>
    <t>Mcilhenny Co. Tabasco</t>
  </si>
  <si>
    <t>Kettle Foods</t>
  </si>
  <si>
    <t>Snacks, chips</t>
  </si>
  <si>
    <t>Stacy's Pita Chip Co.</t>
  </si>
  <si>
    <t>Popchips</t>
  </si>
  <si>
    <t>Snacks</t>
  </si>
  <si>
    <t>Emerald</t>
  </si>
  <si>
    <t>Nuts</t>
  </si>
  <si>
    <t>Smart Foods</t>
  </si>
  <si>
    <t>Terra</t>
  </si>
  <si>
    <t>Justins</t>
  </si>
  <si>
    <t>Carr's</t>
  </si>
  <si>
    <t>Snyder's of Hanover</t>
  </si>
  <si>
    <t>Wonderful Pistachios</t>
  </si>
  <si>
    <t>D'Allas</t>
  </si>
  <si>
    <t>Cookies</t>
  </si>
  <si>
    <t>Pretzels</t>
  </si>
  <si>
    <t>Spices, seasonings</t>
  </si>
  <si>
    <t>Apples</t>
  </si>
  <si>
    <t>Corn</t>
  </si>
  <si>
    <t xml:space="preserve">Bender Farms </t>
  </si>
  <si>
    <t>N/A</t>
  </si>
  <si>
    <t>Local &amp; Community Based-single-based ingredient</t>
  </si>
  <si>
    <t>Dill</t>
  </si>
  <si>
    <t>Burch Farms</t>
  </si>
  <si>
    <t>Collard greens</t>
  </si>
  <si>
    <t>IJ Urban Farm</t>
  </si>
  <si>
    <t>Leafy greens</t>
  </si>
  <si>
    <t>Wise Farms</t>
  </si>
  <si>
    <t>Baugh Supply Chain Coop</t>
  </si>
  <si>
    <t>Misc</t>
  </si>
  <si>
    <t>Little G Farm</t>
  </si>
  <si>
    <t>Mann Packing Co</t>
  </si>
  <si>
    <t>Leafy Greens</t>
  </si>
  <si>
    <t>Pears</t>
  </si>
  <si>
    <t>Deal Orchards</t>
  </si>
  <si>
    <t>Squash</t>
  </si>
  <si>
    <t>Nectarines Sage</t>
  </si>
  <si>
    <t>Total Baked Goods with Other Sustainabilty Attributes</t>
  </si>
  <si>
    <t>Total Grocery/Staple with Other Sustainabilty Attributes</t>
  </si>
  <si>
    <t>Total Beverages (Non Dairy) with Other Sustainabilty Attributes</t>
  </si>
  <si>
    <t>Total Tea and Coffee with Other Sustainabilty Attributes</t>
  </si>
  <si>
    <t>Total Eggs with Other Sustainabilty Attributes</t>
  </si>
  <si>
    <t>Total Dairy with Other Sustainabilty Attributes</t>
  </si>
  <si>
    <t>Total Meat with Other Sustainabilty Attributes</t>
  </si>
  <si>
    <t>Total Poultry with Other Sustainabilty Attributes</t>
  </si>
  <si>
    <t>GRAND TOTAL with Other Sustainability Attributes</t>
  </si>
  <si>
    <t>Total Dairy, Local &amp; Community Based</t>
  </si>
  <si>
    <t>Total Meats, Local &amp; Community Based</t>
  </si>
  <si>
    <t>Total Eggs, Local &amp; Community Based</t>
  </si>
  <si>
    <t>Total Other Beverages, Local &amp; Community Based</t>
  </si>
  <si>
    <t>Total Grocery/Staple, Local &amp; Community Based</t>
  </si>
  <si>
    <t>Total Produce, Local &amp; Community Based</t>
  </si>
  <si>
    <t>GRAND TOTAL of Local &amp; Community Based</t>
  </si>
  <si>
    <t>GRAND TOTAL Third Party Verified</t>
  </si>
  <si>
    <t>A. Third Party Verified</t>
  </si>
  <si>
    <t>B.  Local &amp; Community Based</t>
  </si>
  <si>
    <t>C.  Regional Cooperative</t>
  </si>
  <si>
    <t>Overview</t>
  </si>
  <si>
    <t>Total Baked Goods, Third Party Verified</t>
  </si>
  <si>
    <t>Total Dairy, Third Party Verified</t>
  </si>
  <si>
    <t>Total Eggs, Third Party Verified</t>
  </si>
  <si>
    <t>Total Fish, Third Party Verified</t>
  </si>
  <si>
    <t>Total Tea and Coffee, Third Party Verified</t>
  </si>
  <si>
    <t>Total Other Beverages (Non-Dairy), Third Party Verified</t>
  </si>
  <si>
    <t>Other Beverages (Non-Dairy)</t>
  </si>
  <si>
    <t>Total Grocery, Staple, Third Party Verified</t>
  </si>
  <si>
    <t>Total Produce, Third Party Verified</t>
  </si>
  <si>
    <t>Tea &amp;Coffee</t>
  </si>
  <si>
    <t>Total Poultry, Third Party Verified</t>
  </si>
  <si>
    <t>Other Beverages (non-dairy)</t>
  </si>
  <si>
    <t>Tea &amp; Coffee</t>
  </si>
  <si>
    <t>Total Fish with Other Sustainability Attributes</t>
  </si>
  <si>
    <t>Total Produce with Other Sustainability Attributes</t>
  </si>
  <si>
    <t>Total Fish, Local &amp; Community Based</t>
  </si>
  <si>
    <t>NOTE:  The following is set up as an example in STARS</t>
  </si>
  <si>
    <t>Certified humane raised &amp; handled</t>
  </si>
  <si>
    <t>Red's Best</t>
  </si>
  <si>
    <t>Fish Filet Fresh of the day</t>
  </si>
  <si>
    <t>OTHER SUSTAINABILITY ATTRIBUTES</t>
  </si>
  <si>
    <t>LOCAL &amp; COMMUNITY BASED</t>
  </si>
  <si>
    <t>THIRD PARTY VERIFIED</t>
  </si>
  <si>
    <t xml:space="preserve">* </t>
  </si>
  <si>
    <t>MSC Certified Fisheries (No chain of custody)</t>
  </si>
  <si>
    <t xml:space="preserve">on food and beverages during the past year (7/1/17 to 6/30/18).  </t>
  </si>
  <si>
    <t xml:space="preserve">of total </t>
  </si>
  <si>
    <t>of total</t>
  </si>
  <si>
    <t>Other Attributes</t>
  </si>
  <si>
    <t>was spent on products with "other sustainability attributes"</t>
  </si>
  <si>
    <t>TOTAL</t>
  </si>
  <si>
    <t>UMass Lowell (Aramark) spent</t>
  </si>
  <si>
    <t>UMass Lowell Food and Beverage Purchasing FY2018</t>
  </si>
  <si>
    <t xml:space="preserve">was spent on produce, dairy products and eggs purchased directly from small local producers </t>
  </si>
  <si>
    <t>Did not include any here as Hood dairy products are from a regional cooperative that aggregates milk from many producers,  the majority of which are large farms and/or located more that 250 miles from UMass Lowell (counted as Other Sustainabilty Atributes).</t>
  </si>
  <si>
    <t xml:space="preserve"> was spent on products from a local bakers that does not full meet the Local &amp; Community-Based criteria .</t>
  </si>
  <si>
    <t>Reasoning for Including</t>
  </si>
  <si>
    <t>was spent on Certified Organic produce, dairy products and meat; Fairtrade coffee and chocolate, rainforest Alliance certified tea and bananas, and Certified Humane animal products (counted as Third Party Verified)</t>
  </si>
  <si>
    <t xml:space="preserve">These values came directly from Aramark Higher Education's Food and Beverage Sustainability Report. Careful attention was paid to exclude local collectives like Hood dairy products are from a regional cooperative that aggregates milk from many producers,  the majority of which are large farms and/or located more that 250 miles from UMass Lowell.
Aramark Higher Education's regional office outlined that the foods listed here are in line with the Local &amp; Community Based label in the Real Food Challenge 2.1. They report these totals to their managers and our head chef. No further information on the food was able to be gathered. </t>
  </si>
  <si>
    <t>These values came directly from Aramark Higher Education's Food and Beverage Sustainability Report.
Aramark Higher Education's regional office outlined that the foods listed here are in line with the Real Food Challenge 2.1 Standards. They report these totals to their managers and our head chef. No further information on the food was able to be gathered. 
We checked each item and it's certification against the "Real Food Guide 2.1" and the "Real Food Standards 2.1" before reporting.</t>
  </si>
  <si>
    <r>
      <t xml:space="preserve">This analysis is based on information provided to UMass Lowell's Office of Sustainability from our Dining Provider Aramark and through interviews with onside management for verification. Due to proprietary restrictions we could only include the information contained within and items not part of this inventory were excluded from this submission. These values came directly from Aramark Higher Education's Food and Beverage Sustainability Report and they assured us they were in line with the Real Food Challenge 2.1. (See reasoning for including on other tabs)
</t>
    </r>
    <r>
      <rPr>
        <b/>
        <sz val="11"/>
        <color theme="1"/>
        <rFont val="Calibri"/>
        <family val="2"/>
        <scheme val="minor"/>
      </rPr>
      <t>We were careful to be very conservative in which products we selected for our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</si>
</sst>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00%"/>
    <numFmt numFmtId="166" formatCode="0.0000%"/>
    <numFmt numFmtId="167" formatCode="0.00000%"/>
  </numFmts>
  <fonts count="10" x14ac:knownFonts="1">
    <font>
      <sz val="11"/>
      <color theme="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sz val="12"/>
      <color rgb="FF1F497D"/>
      <name val="Times New Roman"/>
      <family val="1"/>
    </font>
    <font>
      <i/>
      <sz val="11"/>
      <color theme="1"/>
      <name val="Calibri"/>
      <family val="2"/>
      <scheme val="minor"/>
    </font>
    <font>
      <strike/>
      <sz val="11"/>
      <color theme="1"/>
      <name val="Calibri"/>
      <family val="2"/>
      <scheme val="minor"/>
    </font>
    <font>
      <sz val="10"/>
      <color theme="1"/>
      <name val="Calibri"/>
      <family val="2"/>
      <scheme val="minor"/>
    </font>
  </fonts>
  <fills count="12">
    <fill>
      <patternFill patternType="none"/>
    </fill>
    <fill>
      <patternFill patternType="gray125"/>
    </fill>
    <fill>
      <patternFill patternType="solid">
        <fgColor rgb="FF00B050"/>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39997558519241921"/>
        <bgColor indexed="64"/>
      </patternFill>
    </fill>
  </fills>
  <borders count="1">
    <border>
      <left/>
      <right/>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92">
    <xf numFmtId="0" fontId="0" fillId="0" borderId="0" xfId="0"/>
    <xf numFmtId="14" fontId="0" fillId="0" borderId="0" xfId="0" applyNumberFormat="1"/>
    <xf numFmtId="0" fontId="1" fillId="0" borderId="0" xfId="0" applyFont="1"/>
    <xf numFmtId="0" fontId="0" fillId="5" borderId="0" xfId="0" applyFill="1"/>
    <xf numFmtId="0" fontId="0" fillId="0" borderId="0" xfId="0" applyAlignment="1">
      <alignment horizontal="center"/>
    </xf>
    <xf numFmtId="0" fontId="0" fillId="0" borderId="0" xfId="0" applyAlignment="1">
      <alignment horizontal="center" vertical="center"/>
    </xf>
    <xf numFmtId="0" fontId="0" fillId="0" borderId="0" xfId="0" applyFont="1"/>
    <xf numFmtId="0" fontId="1" fillId="0" borderId="0" xfId="0" applyFont="1" applyAlignment="1">
      <alignment horizontal="center" vertical="center"/>
    </xf>
    <xf numFmtId="164" fontId="0" fillId="0" borderId="0" xfId="0" applyNumberFormat="1"/>
    <xf numFmtId="0" fontId="0" fillId="6" borderId="0" xfId="0" applyFill="1"/>
    <xf numFmtId="0" fontId="1" fillId="6" borderId="0" xfId="0" applyFont="1" applyFill="1"/>
    <xf numFmtId="164" fontId="1" fillId="6" borderId="0" xfId="0" applyNumberFormat="1" applyFont="1" applyFill="1"/>
    <xf numFmtId="0" fontId="1" fillId="0" borderId="0" xfId="0" applyFont="1" applyAlignment="1">
      <alignment horizontal="center"/>
    </xf>
    <xf numFmtId="0" fontId="1" fillId="6" borderId="0" xfId="0" applyFont="1" applyFill="1" applyAlignment="1">
      <alignment horizontal="center"/>
    </xf>
    <xf numFmtId="0" fontId="0" fillId="0" borderId="0" xfId="0" applyAlignment="1">
      <alignment wrapText="1"/>
    </xf>
    <xf numFmtId="0" fontId="0" fillId="4" borderId="0" xfId="0" applyFill="1" applyAlignment="1">
      <alignment wrapText="1"/>
    </xf>
    <xf numFmtId="0" fontId="0" fillId="0" borderId="0" xfId="0" applyFill="1"/>
    <xf numFmtId="44" fontId="0" fillId="0" borderId="0" xfId="1" applyFont="1"/>
    <xf numFmtId="164" fontId="0" fillId="0" borderId="0" xfId="1" applyNumberFormat="1" applyFont="1"/>
    <xf numFmtId="164" fontId="0" fillId="0" borderId="0" xfId="1" applyNumberFormat="1" applyFont="1" applyAlignment="1">
      <alignment horizontal="right"/>
    </xf>
    <xf numFmtId="0" fontId="0" fillId="0" borderId="0" xfId="0" applyAlignment="1">
      <alignment horizontal="left" vertical="center"/>
    </xf>
    <xf numFmtId="0" fontId="0" fillId="0" borderId="0" xfId="0" applyAlignment="1">
      <alignment horizontal="left" vertical="center" wrapText="1"/>
    </xf>
    <xf numFmtId="164" fontId="0" fillId="0" borderId="0" xfId="0" applyNumberFormat="1" applyAlignment="1">
      <alignment horizontal="right" vertical="center"/>
    </xf>
    <xf numFmtId="0" fontId="0" fillId="0" borderId="0" xfId="0" applyAlignment="1">
      <alignment vertical="center"/>
    </xf>
    <xf numFmtId="0" fontId="0" fillId="0" borderId="0" xfId="0" applyAlignment="1">
      <alignment vertical="center" wrapText="1"/>
    </xf>
    <xf numFmtId="164" fontId="0" fillId="0" borderId="0" xfId="0" applyNumberFormat="1" applyAlignment="1">
      <alignment vertical="center"/>
    </xf>
    <xf numFmtId="164" fontId="0" fillId="0" borderId="0" xfId="0" applyNumberFormat="1" applyAlignment="1">
      <alignment horizontal="center"/>
    </xf>
    <xf numFmtId="0" fontId="1" fillId="6" borderId="0" xfId="0" applyFont="1" applyFill="1" applyAlignment="1">
      <alignment vertical="center"/>
    </xf>
    <xf numFmtId="0" fontId="4" fillId="0" borderId="0" xfId="0" applyFont="1"/>
    <xf numFmtId="0" fontId="5" fillId="0" borderId="0" xfId="0" applyFont="1"/>
    <xf numFmtId="0" fontId="1" fillId="0" borderId="0" xfId="0" applyFont="1" applyAlignment="1">
      <alignment horizontal="left" vertical="center"/>
    </xf>
    <xf numFmtId="0" fontId="3" fillId="8" borderId="0" xfId="0" applyFont="1" applyFill="1" applyAlignment="1">
      <alignment horizontal="left" vertical="center"/>
    </xf>
    <xf numFmtId="0" fontId="3" fillId="8" borderId="0" xfId="0" applyFont="1" applyFill="1"/>
    <xf numFmtId="164" fontId="1" fillId="6" borderId="0" xfId="1" applyNumberFormat="1" applyFont="1" applyFill="1"/>
    <xf numFmtId="0" fontId="1" fillId="8" borderId="0" xfId="0" applyFont="1" applyFill="1"/>
    <xf numFmtId="0" fontId="1" fillId="7" borderId="0" xfId="0" applyFont="1" applyFill="1"/>
    <xf numFmtId="164" fontId="1" fillId="7" borderId="0" xfId="0" applyNumberFormat="1" applyFont="1" applyFill="1"/>
    <xf numFmtId="0" fontId="4" fillId="7" borderId="0" xfId="0" applyFont="1" applyFill="1"/>
    <xf numFmtId="164" fontId="4" fillId="7" borderId="0" xfId="0" applyNumberFormat="1" applyFont="1" applyFill="1"/>
    <xf numFmtId="0" fontId="1" fillId="9" borderId="0" xfId="0" applyFont="1" applyFill="1"/>
    <xf numFmtId="0" fontId="0" fillId="3" borderId="0" xfId="0" applyFill="1" applyAlignment="1">
      <alignment wrapText="1"/>
    </xf>
    <xf numFmtId="164" fontId="1" fillId="9" borderId="0" xfId="0" applyNumberFormat="1" applyFont="1" applyFill="1"/>
    <xf numFmtId="0" fontId="1" fillId="0" borderId="0" xfId="0" applyFont="1" applyAlignment="1">
      <alignment horizontal="center" wrapText="1"/>
    </xf>
    <xf numFmtId="0" fontId="1" fillId="0" borderId="0" xfId="0" applyFont="1" applyFill="1"/>
    <xf numFmtId="0" fontId="1" fillId="0" borderId="0" xfId="0" applyFont="1" applyFill="1" applyAlignment="1">
      <alignment horizontal="center"/>
    </xf>
    <xf numFmtId="164" fontId="1" fillId="0" borderId="0" xfId="0" applyNumberFormat="1" applyFont="1" applyFill="1"/>
    <xf numFmtId="0" fontId="1" fillId="0" borderId="0" xfId="0" applyFont="1" applyAlignment="1">
      <alignment wrapText="1"/>
    </xf>
    <xf numFmtId="164" fontId="1" fillId="0" borderId="0" xfId="1" applyNumberFormat="1" applyFont="1" applyFill="1"/>
    <xf numFmtId="0" fontId="0" fillId="0" borderId="0" xfId="0" applyFill="1" applyAlignment="1">
      <alignment wrapText="1"/>
    </xf>
    <xf numFmtId="0" fontId="0" fillId="0" borderId="0" xfId="0" applyFill="1" applyAlignment="1">
      <alignment vertical="center" wrapText="1"/>
    </xf>
    <xf numFmtId="0" fontId="0" fillId="0" borderId="0" xfId="0" applyFill="1" applyAlignment="1">
      <alignment vertical="center"/>
    </xf>
    <xf numFmtId="164" fontId="0" fillId="0" borderId="0" xfId="1" applyNumberFormat="1" applyFont="1" applyAlignment="1">
      <alignment horizontal="right" vertical="center"/>
    </xf>
    <xf numFmtId="0" fontId="0" fillId="0" borderId="0" xfId="0" applyFill="1" applyAlignment="1">
      <alignment horizontal="center"/>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vertical="center"/>
    </xf>
    <xf numFmtId="164" fontId="0" fillId="0" borderId="0" xfId="0" applyNumberFormat="1" applyFont="1" applyFill="1"/>
    <xf numFmtId="0" fontId="6" fillId="0" borderId="0" xfId="0" applyFont="1"/>
    <xf numFmtId="6" fontId="1" fillId="0" borderId="0" xfId="0" applyNumberFormat="1" applyFont="1"/>
    <xf numFmtId="164" fontId="1" fillId="0" borderId="0" xfId="0" applyNumberFormat="1" applyFont="1"/>
    <xf numFmtId="9" fontId="0" fillId="0" borderId="0" xfId="2" applyFont="1"/>
    <xf numFmtId="166" fontId="0" fillId="6" borderId="0" xfId="2" applyNumberFormat="1" applyFont="1" applyFill="1"/>
    <xf numFmtId="167" fontId="0" fillId="6" borderId="0" xfId="2" applyNumberFormat="1" applyFont="1" applyFill="1"/>
    <xf numFmtId="0" fontId="0" fillId="8" borderId="0" xfId="0" applyFill="1"/>
    <xf numFmtId="164" fontId="1" fillId="0" borderId="0" xfId="0" applyNumberFormat="1" applyFont="1" applyAlignment="1">
      <alignment horizontal="center"/>
    </xf>
    <xf numFmtId="165" fontId="0" fillId="6" borderId="0" xfId="2" applyNumberFormat="1" applyFont="1" applyFill="1"/>
    <xf numFmtId="0" fontId="0" fillId="2" borderId="0" xfId="0" applyFill="1" applyAlignment="1">
      <alignment vertical="top" wrapText="1"/>
    </xf>
    <xf numFmtId="0" fontId="0" fillId="10" borderId="0" xfId="0" applyFill="1" applyAlignment="1">
      <alignment wrapText="1"/>
    </xf>
    <xf numFmtId="0" fontId="1" fillId="0" borderId="0" xfId="0" applyFont="1" applyAlignment="1">
      <alignment vertical="center" wrapText="1"/>
    </xf>
    <xf numFmtId="0" fontId="7" fillId="0" borderId="0" xfId="0" applyFont="1" applyFill="1"/>
    <xf numFmtId="0" fontId="8" fillId="0" borderId="0" xfId="0" applyFont="1"/>
    <xf numFmtId="164" fontId="0" fillId="8" borderId="0" xfId="0" applyNumberFormat="1" applyFill="1"/>
    <xf numFmtId="0" fontId="0" fillId="0" borderId="0" xfId="0" applyAlignment="1">
      <alignment vertical="top" wrapText="1"/>
    </xf>
    <xf numFmtId="0" fontId="0" fillId="0" borderId="0" xfId="0" applyAlignment="1">
      <alignment vertical="top"/>
    </xf>
    <xf numFmtId="164" fontId="0" fillId="0" borderId="0" xfId="0" applyNumberFormat="1" applyAlignment="1">
      <alignment vertical="top"/>
    </xf>
    <xf numFmtId="0" fontId="9" fillId="0" borderId="0" xfId="0" applyFont="1" applyAlignment="1">
      <alignment vertical="center" wrapText="1"/>
    </xf>
    <xf numFmtId="0" fontId="9" fillId="0" borderId="0" xfId="0" applyFont="1"/>
    <xf numFmtId="0" fontId="7" fillId="0" borderId="0" xfId="0" applyFont="1" applyFill="1" applyAlignment="1">
      <alignment vertical="top"/>
    </xf>
    <xf numFmtId="14" fontId="0" fillId="0" borderId="0" xfId="0" applyNumberFormat="1" applyAlignment="1">
      <alignment horizontal="left"/>
    </xf>
    <xf numFmtId="0" fontId="0" fillId="0" borderId="0" xfId="0" applyAlignment="1">
      <alignment horizontal="left" vertical="top"/>
    </xf>
    <xf numFmtId="6" fontId="0" fillId="0" borderId="0" xfId="0" applyNumberFormat="1"/>
    <xf numFmtId="0" fontId="0" fillId="0" borderId="0" xfId="0" applyFill="1" applyBorder="1"/>
    <xf numFmtId="0" fontId="0" fillId="0" borderId="0" xfId="0" applyFill="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11" borderId="0" xfId="0" applyFill="1" applyAlignment="1">
      <alignment horizontal="left" wrapText="1"/>
    </xf>
    <xf numFmtId="0" fontId="0" fillId="11" borderId="0" xfId="0" applyFill="1" applyAlignment="1">
      <alignment horizontal="left"/>
    </xf>
    <xf numFmtId="0" fontId="0" fillId="0" borderId="0" xfId="0" applyAlignment="1">
      <alignment horizontal="center" vertical="top" wrapText="1"/>
    </xf>
    <xf numFmtId="0" fontId="0" fillId="11" borderId="0" xfId="0" applyFill="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workbookViewId="0"/>
  </sheetViews>
  <sheetFormatPr baseColWidth="10" defaultColWidth="8.83203125" defaultRowHeight="15" x14ac:dyDescent="0.2"/>
  <cols>
    <col min="1" max="1" width="12.6640625" customWidth="1"/>
    <col min="2" max="2" width="11.83203125" customWidth="1"/>
    <col min="3" max="3" width="11" customWidth="1"/>
    <col min="4" max="4" width="12.6640625" customWidth="1"/>
    <col min="5" max="5" width="11.5" customWidth="1"/>
    <col min="6" max="6" width="2.6640625" customWidth="1"/>
    <col min="7" max="7" width="10.1640625" customWidth="1"/>
    <col min="8" max="10" width="12.33203125" customWidth="1"/>
    <col min="11" max="11" width="14.1640625" customWidth="1"/>
    <col min="12" max="12" width="13.5" customWidth="1"/>
    <col min="14" max="14" width="10.83203125" bestFit="1" customWidth="1"/>
  </cols>
  <sheetData>
    <row r="1" spans="1:14" x14ac:dyDescent="0.2">
      <c r="A1" s="2" t="s">
        <v>300</v>
      </c>
      <c r="B1" s="2"/>
      <c r="C1" s="2"/>
      <c r="D1" s="2"/>
      <c r="G1" s="1"/>
    </row>
    <row r="2" spans="1:14" x14ac:dyDescent="0.2">
      <c r="A2" s="6"/>
    </row>
    <row r="3" spans="1:14" x14ac:dyDescent="0.2">
      <c r="A3" s="85" t="s">
        <v>308</v>
      </c>
      <c r="B3" s="86"/>
      <c r="C3" s="86"/>
      <c r="D3" s="86"/>
      <c r="E3" s="86"/>
      <c r="F3" s="86"/>
      <c r="G3" s="86"/>
      <c r="H3" s="86"/>
      <c r="I3" s="86"/>
      <c r="L3" s="14"/>
    </row>
    <row r="4" spans="1:14" x14ac:dyDescent="0.2">
      <c r="A4" s="86"/>
      <c r="B4" s="86"/>
      <c r="C4" s="86"/>
      <c r="D4" s="86"/>
      <c r="E4" s="86"/>
      <c r="F4" s="86"/>
      <c r="G4" s="86"/>
      <c r="H4" s="86"/>
      <c r="I4" s="86"/>
    </row>
    <row r="5" spans="1:14" s="79" customFormat="1" ht="16.5" customHeight="1" x14ac:dyDescent="0.2">
      <c r="A5" s="86"/>
      <c r="B5" s="86"/>
      <c r="C5" s="86"/>
      <c r="D5" s="86"/>
      <c r="E5" s="86"/>
      <c r="F5" s="86"/>
      <c r="G5" s="86"/>
      <c r="H5" s="86"/>
      <c r="I5" s="86"/>
      <c r="J5" s="72"/>
    </row>
    <row r="6" spans="1:14" s="79" customFormat="1" ht="16.5" customHeight="1" x14ac:dyDescent="0.2">
      <c r="A6" s="86"/>
      <c r="B6" s="86"/>
      <c r="C6" s="86"/>
      <c r="D6" s="86"/>
      <c r="E6" s="86"/>
      <c r="F6" s="86"/>
      <c r="G6" s="86"/>
      <c r="H6" s="86"/>
      <c r="I6" s="86"/>
      <c r="J6" s="72"/>
    </row>
    <row r="7" spans="1:14" ht="43" customHeight="1" x14ac:dyDescent="0.2">
      <c r="A7" s="86"/>
      <c r="B7" s="86"/>
      <c r="C7" s="86"/>
      <c r="D7" s="86"/>
      <c r="E7" s="86"/>
      <c r="F7" s="86"/>
      <c r="G7" s="86"/>
      <c r="H7" s="86"/>
      <c r="I7" s="86"/>
    </row>
    <row r="8" spans="1:14" x14ac:dyDescent="0.2">
      <c r="A8" s="78"/>
    </row>
    <row r="9" spans="1:14" x14ac:dyDescent="0.2">
      <c r="A9" t="s">
        <v>0</v>
      </c>
      <c r="B9" s="69" t="s">
        <v>284</v>
      </c>
      <c r="C9" s="69"/>
      <c r="D9" s="69"/>
      <c r="E9" s="69"/>
      <c r="N9" s="8"/>
    </row>
    <row r="10" spans="1:14" s="73" customFormat="1" ht="21.5" customHeight="1" x14ac:dyDescent="0.2">
      <c r="A10" s="84" t="s">
        <v>299</v>
      </c>
      <c r="B10" s="84"/>
      <c r="C10" s="84"/>
      <c r="D10" s="84"/>
      <c r="E10" s="77"/>
      <c r="N10" s="74"/>
    </row>
    <row r="11" spans="1:14" x14ac:dyDescent="0.2">
      <c r="B11" s="58">
        <v>5300000</v>
      </c>
      <c r="C11" t="s">
        <v>293</v>
      </c>
    </row>
    <row r="13" spans="1:14" x14ac:dyDescent="0.2">
      <c r="A13" t="s">
        <v>1</v>
      </c>
    </row>
    <row r="14" spans="1:14" ht="32" x14ac:dyDescent="0.2">
      <c r="A14" s="66" t="s">
        <v>264</v>
      </c>
      <c r="B14" s="59">
        <f>'3rd Party Verified'!E94</f>
        <v>326262.90999999997</v>
      </c>
      <c r="D14" s="16"/>
      <c r="H14" s="16"/>
      <c r="I14" s="16"/>
      <c r="J14" s="16"/>
      <c r="K14" s="16"/>
      <c r="L14" s="16"/>
      <c r="M14" s="16"/>
      <c r="N14" s="16"/>
    </row>
    <row r="15" spans="1:14" x14ac:dyDescent="0.2">
      <c r="B15" s="87" t="s">
        <v>305</v>
      </c>
      <c r="C15" s="87"/>
      <c r="D15" s="87"/>
      <c r="E15" s="87"/>
      <c r="F15" s="87"/>
      <c r="G15" s="87"/>
      <c r="H15" s="87"/>
      <c r="I15" s="87"/>
    </row>
    <row r="16" spans="1:14" ht="37" customHeight="1" x14ac:dyDescent="0.2">
      <c r="B16" s="87"/>
      <c r="C16" s="87"/>
      <c r="D16" s="87"/>
      <c r="E16" s="87"/>
      <c r="F16" s="87"/>
      <c r="G16" s="87"/>
      <c r="H16" s="87"/>
      <c r="I16" s="87"/>
      <c r="K16" s="60"/>
    </row>
    <row r="17" spans="1:12" x14ac:dyDescent="0.2">
      <c r="E17" s="61">
        <f>B14/B11</f>
        <v>6.1559039622641504E-2</v>
      </c>
      <c r="F17" s="9" t="s">
        <v>294</v>
      </c>
      <c r="G17" s="9"/>
    </row>
    <row r="18" spans="1:12" ht="48" x14ac:dyDescent="0.2">
      <c r="A18" s="40" t="s">
        <v>265</v>
      </c>
      <c r="B18" s="59">
        <f>'Local&amp;Community Based'!E45</f>
        <v>27684.89</v>
      </c>
    </row>
    <row r="19" spans="1:12" x14ac:dyDescent="0.2">
      <c r="B19" s="83" t="s">
        <v>301</v>
      </c>
      <c r="C19" s="83"/>
      <c r="D19" s="83"/>
      <c r="E19" s="83"/>
      <c r="F19" s="83"/>
      <c r="G19" s="83"/>
      <c r="H19" s="83"/>
      <c r="I19" s="83"/>
    </row>
    <row r="20" spans="1:12" x14ac:dyDescent="0.2">
      <c r="B20" s="70"/>
    </row>
    <row r="21" spans="1:12" x14ac:dyDescent="0.2">
      <c r="E21" s="62">
        <f>B18/B11</f>
        <v>5.2235641509433958E-3</v>
      </c>
      <c r="F21" s="9" t="s">
        <v>295</v>
      </c>
      <c r="G21" s="9"/>
    </row>
    <row r="22" spans="1:12" ht="32" x14ac:dyDescent="0.2">
      <c r="A22" s="15" t="s">
        <v>266</v>
      </c>
      <c r="B22" s="80">
        <v>0</v>
      </c>
      <c r="L22" s="57"/>
    </row>
    <row r="23" spans="1:12" x14ac:dyDescent="0.2">
      <c r="B23" s="84" t="s">
        <v>302</v>
      </c>
      <c r="C23" s="84"/>
      <c r="D23" s="84"/>
      <c r="E23" s="84"/>
      <c r="F23" s="84"/>
      <c r="G23" s="84"/>
      <c r="H23" s="84"/>
      <c r="I23" s="84"/>
    </row>
    <row r="24" spans="1:12" ht="34" customHeight="1" x14ac:dyDescent="0.2">
      <c r="B24" s="84"/>
      <c r="C24" s="84"/>
      <c r="D24" s="84"/>
      <c r="E24" s="84"/>
      <c r="F24" s="84"/>
      <c r="G24" s="84"/>
      <c r="H24" s="84"/>
      <c r="I24" s="84"/>
    </row>
    <row r="26" spans="1:12" x14ac:dyDescent="0.2">
      <c r="A26" s="3" t="s">
        <v>2</v>
      </c>
      <c r="B26" s="80">
        <v>0</v>
      </c>
    </row>
    <row r="27" spans="1:12" x14ac:dyDescent="0.2">
      <c r="B27" s="83" t="s">
        <v>303</v>
      </c>
      <c r="C27" s="83"/>
      <c r="D27" s="83"/>
      <c r="E27" s="83"/>
      <c r="F27" s="83"/>
      <c r="G27" s="83"/>
      <c r="H27" s="83"/>
      <c r="I27" s="83"/>
    </row>
    <row r="28" spans="1:12" x14ac:dyDescent="0.2">
      <c r="A28" s="14"/>
      <c r="B28" t="s">
        <v>3</v>
      </c>
    </row>
    <row r="30" spans="1:12" ht="32" x14ac:dyDescent="0.2">
      <c r="A30" s="67" t="s">
        <v>296</v>
      </c>
      <c r="B30" s="64">
        <f>'Other Sustainability Atributes'!D119</f>
        <v>455817.28000000009</v>
      </c>
    </row>
    <row r="31" spans="1:12" x14ac:dyDescent="0.2">
      <c r="B31" t="s">
        <v>297</v>
      </c>
    </row>
    <row r="32" spans="1:12" x14ac:dyDescent="0.2">
      <c r="E32" s="65">
        <f>B30/B11</f>
        <v>8.6003260377358504E-2</v>
      </c>
      <c r="F32" s="9" t="s">
        <v>295</v>
      </c>
      <c r="G32" s="9"/>
    </row>
    <row r="33" spans="1:15" ht="16" x14ac:dyDescent="0.2">
      <c r="A33" s="28" t="s">
        <v>267</v>
      </c>
      <c r="B33" s="2"/>
      <c r="C33" s="2"/>
      <c r="D33" s="2"/>
      <c r="E33" s="2"/>
      <c r="F33" s="2"/>
      <c r="G33" s="2"/>
      <c r="H33" s="2"/>
      <c r="I33" s="2"/>
      <c r="J33" s="2"/>
      <c r="K33" s="2"/>
      <c r="L33" s="2"/>
      <c r="M33" s="2"/>
      <c r="N33" s="2"/>
      <c r="O33" s="2"/>
    </row>
    <row r="34" spans="1:15" ht="32" x14ac:dyDescent="0.2">
      <c r="A34" s="68" t="s">
        <v>39</v>
      </c>
      <c r="B34" s="12" t="s">
        <v>36</v>
      </c>
      <c r="C34" s="12" t="s">
        <v>21</v>
      </c>
      <c r="D34" s="12" t="s">
        <v>42</v>
      </c>
      <c r="E34" s="42" t="s">
        <v>10</v>
      </c>
      <c r="F34" s="12"/>
      <c r="G34" s="12" t="s">
        <v>37</v>
      </c>
      <c r="H34" s="12" t="s">
        <v>38</v>
      </c>
      <c r="I34" s="12" t="s">
        <v>96</v>
      </c>
      <c r="J34" s="12" t="s">
        <v>277</v>
      </c>
      <c r="K34" s="42" t="s">
        <v>279</v>
      </c>
      <c r="L34" s="12" t="s">
        <v>161</v>
      </c>
      <c r="M34" s="2"/>
      <c r="N34" s="2" t="s">
        <v>298</v>
      </c>
      <c r="O34" s="2"/>
    </row>
    <row r="35" spans="1:15" x14ac:dyDescent="0.2">
      <c r="B35" s="4"/>
      <c r="C35" s="4"/>
      <c r="D35" s="4"/>
      <c r="E35" s="4"/>
      <c r="F35" s="4"/>
      <c r="G35" s="4"/>
      <c r="H35" s="4"/>
      <c r="I35" s="4"/>
      <c r="J35" s="4"/>
      <c r="K35" s="4"/>
      <c r="L35" s="4"/>
    </row>
    <row r="36" spans="1:15" x14ac:dyDescent="0.2">
      <c r="B36" s="26">
        <f>'3rd Party Verified'!E91</f>
        <v>91.07</v>
      </c>
      <c r="C36" s="26">
        <f>'3rd Party Verified'!E12</f>
        <v>3102.66</v>
      </c>
      <c r="D36" s="26">
        <f>'3rd Party Verified'!E27</f>
        <v>105552.46</v>
      </c>
      <c r="E36" s="26">
        <f>'3rd Party Verified'!E6</f>
        <v>41.89</v>
      </c>
      <c r="F36" s="26"/>
      <c r="G36" s="26">
        <v>0</v>
      </c>
      <c r="H36" s="26">
        <f>'3rd Party Verified'!E35</f>
        <v>14921.5</v>
      </c>
      <c r="I36" s="26">
        <f>'3rd Party Verified'!E45</f>
        <v>134044.59</v>
      </c>
      <c r="J36" s="26">
        <f>'3rd Party Verified'!E61</f>
        <v>32591.21</v>
      </c>
      <c r="K36" s="26">
        <f>'3rd Party Verified'!E66</f>
        <v>15185.779999999999</v>
      </c>
      <c r="L36" s="26">
        <f>'3rd Party Verified'!E85</f>
        <v>20731.750000000004</v>
      </c>
      <c r="N36" s="59">
        <f>SUM(B36:L36)</f>
        <v>326262.91000000003</v>
      </c>
    </row>
    <row r="37" spans="1:15" x14ac:dyDescent="0.2">
      <c r="B37" s="4"/>
      <c r="C37" s="4"/>
      <c r="D37" s="4"/>
      <c r="E37" s="4"/>
      <c r="F37" s="4"/>
      <c r="G37" s="4"/>
      <c r="H37" s="4"/>
      <c r="I37" s="4"/>
      <c r="J37" s="4"/>
      <c r="K37" s="4"/>
      <c r="L37" s="4"/>
    </row>
    <row r="38" spans="1:15" s="2" customFormat="1" x14ac:dyDescent="0.2">
      <c r="B38" s="12"/>
      <c r="C38" s="12"/>
      <c r="D38" s="12"/>
      <c r="E38" s="12"/>
      <c r="F38" s="12"/>
      <c r="G38" s="12"/>
      <c r="H38" s="12"/>
      <c r="I38" s="12"/>
      <c r="J38" s="12"/>
      <c r="K38" s="12"/>
      <c r="L38" s="12"/>
    </row>
    <row r="39" spans="1:15" ht="32" x14ac:dyDescent="0.2">
      <c r="A39" s="46" t="s">
        <v>40</v>
      </c>
      <c r="B39" s="12" t="s">
        <v>36</v>
      </c>
      <c r="C39" s="12" t="s">
        <v>21</v>
      </c>
      <c r="D39" s="12" t="s">
        <v>42</v>
      </c>
      <c r="E39" s="12" t="s">
        <v>10</v>
      </c>
      <c r="F39" s="12"/>
      <c r="G39" s="12" t="s">
        <v>37</v>
      </c>
      <c r="H39" s="12" t="s">
        <v>38</v>
      </c>
      <c r="I39" s="12" t="s">
        <v>96</v>
      </c>
      <c r="J39" s="12" t="s">
        <v>280</v>
      </c>
      <c r="K39" s="42" t="s">
        <v>279</v>
      </c>
      <c r="L39" s="12" t="s">
        <v>161</v>
      </c>
      <c r="M39" s="2"/>
      <c r="N39" s="2"/>
      <c r="O39" s="2"/>
    </row>
    <row r="41" spans="1:15" x14ac:dyDescent="0.2">
      <c r="B41" s="26">
        <f>'Local&amp;Community Based'!E42</f>
        <v>3139.49</v>
      </c>
      <c r="C41" s="26">
        <f>'Local&amp;Community Based'!E5</f>
        <v>388.2</v>
      </c>
      <c r="D41" s="26">
        <f>'Local&amp;Community Based'!E9</f>
        <v>64.2</v>
      </c>
      <c r="E41" s="26">
        <v>0</v>
      </c>
      <c r="F41" s="26"/>
      <c r="G41" s="26">
        <f>'Local&amp;Community Based'!E18</f>
        <v>786.95</v>
      </c>
      <c r="H41" s="26">
        <f>'Local&amp;Community Based'!E13</f>
        <v>22274.75</v>
      </c>
      <c r="I41" s="26">
        <v>0</v>
      </c>
      <c r="J41" s="26">
        <v>0</v>
      </c>
      <c r="K41" s="26">
        <f>'Local&amp;Community Based'!E22</f>
        <v>1001.7</v>
      </c>
      <c r="L41" s="26">
        <f>'Local&amp;Community Based'!E26</f>
        <v>29.6</v>
      </c>
      <c r="N41" s="59">
        <f>SUM(B41:L41)</f>
        <v>27684.89</v>
      </c>
    </row>
    <row r="45" spans="1:15" ht="48" x14ac:dyDescent="0.2">
      <c r="A45" s="46" t="s">
        <v>41</v>
      </c>
      <c r="B45" s="12" t="s">
        <v>36</v>
      </c>
      <c r="C45" s="12" t="s">
        <v>21</v>
      </c>
      <c r="D45" s="12" t="s">
        <v>42</v>
      </c>
      <c r="E45" s="12" t="s">
        <v>10</v>
      </c>
      <c r="F45" s="12"/>
      <c r="G45" s="12" t="s">
        <v>37</v>
      </c>
      <c r="H45" s="12" t="s">
        <v>38</v>
      </c>
      <c r="I45" s="12" t="s">
        <v>96</v>
      </c>
      <c r="J45" s="12" t="s">
        <v>280</v>
      </c>
      <c r="K45" s="42" t="s">
        <v>279</v>
      </c>
      <c r="L45" s="12" t="s">
        <v>161</v>
      </c>
      <c r="M45" s="2"/>
      <c r="N45" s="2"/>
      <c r="O45" s="2"/>
    </row>
    <row r="46" spans="1:15" x14ac:dyDescent="0.2">
      <c r="B46" s="4"/>
      <c r="C46" s="4"/>
      <c r="D46" s="4"/>
      <c r="E46" s="4"/>
      <c r="F46" s="4"/>
      <c r="G46" s="4"/>
      <c r="H46" s="4"/>
      <c r="I46" s="4"/>
      <c r="J46" s="4"/>
      <c r="K46" s="4"/>
      <c r="L46" s="4"/>
    </row>
    <row r="47" spans="1:15" s="8" customFormat="1" x14ac:dyDescent="0.2">
      <c r="B47" s="26">
        <f>'Other Sustainability Atributes'!D116</f>
        <v>0</v>
      </c>
      <c r="C47" s="26">
        <f>'Other Sustainability Atributes'!D18</f>
        <v>11302.78</v>
      </c>
      <c r="D47" s="26">
        <f>'Other Sustainability Atributes'!D21</f>
        <v>0</v>
      </c>
      <c r="E47" s="26">
        <f>'Other Sustainability Atributes'!D13</f>
        <v>16673.62</v>
      </c>
      <c r="F47" s="26"/>
      <c r="G47" s="26">
        <f>'Other Sustainability Atributes'!D35</f>
        <v>18285.400000000001</v>
      </c>
      <c r="H47" s="26">
        <f>'Other Sustainability Atributes'!D30</f>
        <v>11837.06</v>
      </c>
      <c r="I47" s="26">
        <f>'Other Sustainability Atributes'!D48</f>
        <v>196299.05000000005</v>
      </c>
      <c r="J47" s="26">
        <f>'Other Sustainability Atributes'!D60</f>
        <v>106693.73999999999</v>
      </c>
      <c r="K47" s="26">
        <f>'Other Sustainability Atributes'!D73</f>
        <v>43627.92</v>
      </c>
      <c r="L47" s="26">
        <f>'Other Sustainability Atributes'!D113</f>
        <v>51097.71</v>
      </c>
      <c r="N47" s="59">
        <f>SUM(B47:L47)</f>
        <v>455817.28</v>
      </c>
    </row>
    <row r="48" spans="1:15" x14ac:dyDescent="0.2">
      <c r="B48" s="4"/>
      <c r="C48" s="4"/>
      <c r="D48" s="4"/>
      <c r="E48" s="4"/>
      <c r="F48" s="4"/>
      <c r="G48" s="4"/>
      <c r="H48" s="4"/>
      <c r="I48" s="4"/>
      <c r="J48" s="4"/>
      <c r="K48" s="4"/>
      <c r="L48" s="4"/>
    </row>
    <row r="49" spans="2:12" x14ac:dyDescent="0.2">
      <c r="B49" s="4"/>
      <c r="C49" s="4"/>
      <c r="D49" s="4"/>
      <c r="E49" s="4"/>
      <c r="F49" s="4"/>
      <c r="G49" s="4"/>
      <c r="H49" s="4"/>
      <c r="I49" s="4"/>
      <c r="J49" s="4"/>
      <c r="K49" s="4"/>
      <c r="L49" s="4"/>
    </row>
    <row r="50" spans="2:12" x14ac:dyDescent="0.2">
      <c r="B50" s="4"/>
      <c r="C50" s="4"/>
      <c r="D50" s="4"/>
      <c r="E50" s="4"/>
      <c r="F50" s="4"/>
      <c r="G50" s="4"/>
      <c r="H50" s="4"/>
      <c r="I50" s="4"/>
      <c r="J50" s="4"/>
      <c r="K50" s="4"/>
      <c r="L50" s="4"/>
    </row>
    <row r="51" spans="2:12" x14ac:dyDescent="0.2">
      <c r="B51" s="4"/>
      <c r="C51" s="4"/>
      <c r="D51" s="4"/>
      <c r="E51" s="4"/>
      <c r="F51" s="4"/>
      <c r="G51" s="4"/>
      <c r="H51" s="4"/>
      <c r="I51" s="4"/>
      <c r="J51" s="4"/>
      <c r="K51" s="4"/>
      <c r="L51" s="4"/>
    </row>
  </sheetData>
  <mergeCells count="6">
    <mergeCell ref="B27:I27"/>
    <mergeCell ref="A10:D10"/>
    <mergeCell ref="A3:I7"/>
    <mergeCell ref="B15:I16"/>
    <mergeCell ref="B19:I19"/>
    <mergeCell ref="B23:I2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5"/>
  <sheetViews>
    <sheetView workbookViewId="0"/>
  </sheetViews>
  <sheetFormatPr baseColWidth="10" defaultColWidth="8.83203125" defaultRowHeight="15" x14ac:dyDescent="0.2"/>
  <cols>
    <col min="1" max="1" width="25.33203125" customWidth="1"/>
    <col min="2" max="2" width="18.83203125" customWidth="1"/>
    <col min="3" max="4" width="21.33203125" customWidth="1"/>
    <col min="5" max="5" width="15.83203125" customWidth="1"/>
    <col min="7" max="7" width="13" customWidth="1"/>
  </cols>
  <sheetData>
    <row r="1" spans="1:18" ht="16" x14ac:dyDescent="0.2">
      <c r="A1" s="28" t="s">
        <v>289</v>
      </c>
    </row>
    <row r="2" spans="1:18" x14ac:dyDescent="0.2">
      <c r="A2" s="30" t="s">
        <v>4</v>
      </c>
      <c r="B2" s="7" t="s">
        <v>5</v>
      </c>
      <c r="C2" s="7" t="s">
        <v>24</v>
      </c>
      <c r="D2" s="7" t="s">
        <v>34</v>
      </c>
      <c r="E2" s="7" t="s">
        <v>7</v>
      </c>
      <c r="F2" s="5"/>
      <c r="G2" s="30" t="s">
        <v>304</v>
      </c>
      <c r="H2" s="5"/>
      <c r="I2" s="5"/>
      <c r="J2" s="5"/>
    </row>
    <row r="3" spans="1:18" ht="15" customHeight="1" x14ac:dyDescent="0.2">
      <c r="A3" s="32" t="s">
        <v>21</v>
      </c>
      <c r="G3" s="88" t="s">
        <v>306</v>
      </c>
      <c r="H3" s="88"/>
      <c r="I3" s="88"/>
      <c r="J3" s="88"/>
    </row>
    <row r="4" spans="1:18" x14ac:dyDescent="0.2">
      <c r="A4" t="s">
        <v>22</v>
      </c>
      <c r="B4" t="s">
        <v>23</v>
      </c>
      <c r="C4" s="4" t="s">
        <v>25</v>
      </c>
      <c r="D4" s="4"/>
      <c r="E4" s="8">
        <v>388.2</v>
      </c>
      <c r="G4" s="88"/>
      <c r="H4" s="88"/>
      <c r="I4" s="88"/>
      <c r="J4" s="88"/>
    </row>
    <row r="5" spans="1:18" s="2" customFormat="1" x14ac:dyDescent="0.2">
      <c r="A5" s="10" t="s">
        <v>256</v>
      </c>
      <c r="B5" s="10"/>
      <c r="C5" s="13"/>
      <c r="D5" s="13"/>
      <c r="E5" s="11">
        <f>SUM(E4:E4)</f>
        <v>388.2</v>
      </c>
      <c r="G5" s="88"/>
      <c r="H5" s="88"/>
      <c r="I5" s="88"/>
      <c r="J5" s="88"/>
    </row>
    <row r="6" spans="1:18" x14ac:dyDescent="0.2">
      <c r="C6" s="4"/>
      <c r="D6" s="4"/>
      <c r="E6" s="8"/>
      <c r="G6" s="88"/>
      <c r="H6" s="88"/>
      <c r="I6" s="88"/>
      <c r="J6" s="88"/>
    </row>
    <row r="7" spans="1:18" x14ac:dyDescent="0.2">
      <c r="A7" s="32" t="s">
        <v>42</v>
      </c>
      <c r="C7" s="4"/>
      <c r="D7" s="4"/>
      <c r="E7" s="8"/>
      <c r="G7" s="88"/>
      <c r="H7" s="88"/>
      <c r="I7" s="88"/>
      <c r="J7" s="88"/>
    </row>
    <row r="8" spans="1:18" x14ac:dyDescent="0.2">
      <c r="A8" t="s">
        <v>43</v>
      </c>
      <c r="B8" t="s">
        <v>42</v>
      </c>
      <c r="C8" s="4" t="s">
        <v>25</v>
      </c>
      <c r="D8" s="4" t="s">
        <v>44</v>
      </c>
      <c r="E8" s="8">
        <v>64.2</v>
      </c>
      <c r="G8" s="88"/>
      <c r="H8" s="88"/>
      <c r="I8" s="88"/>
      <c r="J8" s="88"/>
    </row>
    <row r="9" spans="1:18" x14ac:dyDescent="0.2">
      <c r="A9" s="10" t="s">
        <v>258</v>
      </c>
      <c r="B9" s="10"/>
      <c r="C9" s="13"/>
      <c r="D9" s="13"/>
      <c r="E9" s="11">
        <f>SUM(E8:E8)</f>
        <v>64.2</v>
      </c>
      <c r="G9" s="88"/>
      <c r="H9" s="88"/>
      <c r="I9" s="88"/>
      <c r="J9" s="88"/>
    </row>
    <row r="10" spans="1:18" s="16" customFormat="1" x14ac:dyDescent="0.2">
      <c r="A10" s="43"/>
      <c r="B10" s="43"/>
      <c r="C10" s="44"/>
      <c r="D10" s="44"/>
      <c r="E10" s="45"/>
      <c r="G10" s="88"/>
      <c r="H10" s="88"/>
      <c r="I10" s="88"/>
      <c r="J10" s="88"/>
    </row>
    <row r="11" spans="1:18" s="16" customFormat="1" x14ac:dyDescent="0.2">
      <c r="A11" s="32" t="s">
        <v>38</v>
      </c>
      <c r="B11" s="43"/>
      <c r="C11" s="44"/>
      <c r="D11" s="44"/>
      <c r="E11" s="45"/>
      <c r="G11" s="88"/>
      <c r="H11" s="88"/>
      <c r="I11" s="88"/>
      <c r="J11" s="88"/>
    </row>
    <row r="12" spans="1:18" s="16" customFormat="1" ht="32" x14ac:dyDescent="0.2">
      <c r="A12" s="55" t="s">
        <v>286</v>
      </c>
      <c r="B12" s="53" t="s">
        <v>287</v>
      </c>
      <c r="C12" s="54" t="s">
        <v>25</v>
      </c>
      <c r="D12" s="44"/>
      <c r="E12" s="56">
        <v>22274.75</v>
      </c>
      <c r="G12" s="88"/>
      <c r="H12" s="88"/>
      <c r="I12" s="88"/>
      <c r="J12" s="88"/>
      <c r="M12" s="81"/>
      <c r="N12" s="81"/>
      <c r="O12" s="81"/>
      <c r="P12" s="81"/>
      <c r="Q12" s="81"/>
      <c r="R12" s="81"/>
    </row>
    <row r="13" spans="1:18" s="16" customFormat="1" x14ac:dyDescent="0.2">
      <c r="A13" s="10" t="s">
        <v>283</v>
      </c>
      <c r="B13" s="10"/>
      <c r="C13" s="13"/>
      <c r="D13" s="13"/>
      <c r="E13" s="11">
        <f>SUM(E12:E12)</f>
        <v>22274.75</v>
      </c>
      <c r="G13" s="88"/>
      <c r="H13" s="88"/>
      <c r="I13" s="88"/>
      <c r="J13" s="88"/>
      <c r="M13" s="81"/>
      <c r="N13" s="89"/>
      <c r="O13" s="89"/>
      <c r="P13" s="89"/>
      <c r="Q13" s="89"/>
      <c r="R13" s="81"/>
    </row>
    <row r="14" spans="1:18" x14ac:dyDescent="0.2">
      <c r="C14" s="4"/>
      <c r="D14" s="4"/>
      <c r="E14" s="8"/>
      <c r="G14" s="88"/>
      <c r="H14" s="88"/>
      <c r="I14" s="88"/>
      <c r="J14" s="88"/>
      <c r="M14" s="81"/>
      <c r="N14" s="89"/>
      <c r="O14" s="89"/>
      <c r="P14" s="89"/>
      <c r="Q14" s="89"/>
      <c r="R14" s="81"/>
    </row>
    <row r="15" spans="1:18" x14ac:dyDescent="0.2">
      <c r="A15" s="32" t="s">
        <v>80</v>
      </c>
      <c r="C15" s="4"/>
      <c r="D15" s="4"/>
      <c r="E15" s="8"/>
      <c r="G15" s="88"/>
      <c r="H15" s="88"/>
      <c r="I15" s="88"/>
      <c r="J15" s="88"/>
      <c r="M15" s="81"/>
      <c r="N15" s="89"/>
      <c r="O15" s="89"/>
      <c r="P15" s="89"/>
      <c r="Q15" s="89"/>
      <c r="R15" s="81"/>
    </row>
    <row r="16" spans="1:18" x14ac:dyDescent="0.2">
      <c r="A16" t="s">
        <v>81</v>
      </c>
      <c r="B16" t="s">
        <v>82</v>
      </c>
      <c r="C16" s="52" t="s">
        <v>25</v>
      </c>
      <c r="D16" s="4"/>
      <c r="E16" s="8">
        <v>532.97</v>
      </c>
      <c r="G16" s="88"/>
      <c r="H16" s="88"/>
      <c r="I16" s="88"/>
      <c r="J16" s="88"/>
      <c r="M16" s="81"/>
      <c r="N16" s="89"/>
      <c r="O16" s="89"/>
      <c r="P16" s="89"/>
      <c r="Q16" s="89"/>
      <c r="R16" s="81"/>
    </row>
    <row r="17" spans="1:18" x14ac:dyDescent="0.2">
      <c r="A17" t="s">
        <v>85</v>
      </c>
      <c r="B17" t="s">
        <v>86</v>
      </c>
      <c r="C17" s="4" t="s">
        <v>25</v>
      </c>
      <c r="D17" s="4"/>
      <c r="E17" s="8">
        <v>253.98</v>
      </c>
      <c r="G17" s="88"/>
      <c r="H17" s="88"/>
      <c r="I17" s="88"/>
      <c r="J17" s="88"/>
      <c r="M17" s="81"/>
      <c r="N17" s="89"/>
      <c r="O17" s="89"/>
      <c r="P17" s="89"/>
      <c r="Q17" s="89"/>
      <c r="R17" s="81"/>
    </row>
    <row r="18" spans="1:18" x14ac:dyDescent="0.2">
      <c r="A18" s="10" t="s">
        <v>257</v>
      </c>
      <c r="B18" s="10"/>
      <c r="C18" s="13"/>
      <c r="D18" s="13"/>
      <c r="E18" s="11">
        <f>SUM(E16:E17)</f>
        <v>786.95</v>
      </c>
      <c r="G18" s="88"/>
      <c r="H18" s="88"/>
      <c r="I18" s="88"/>
      <c r="J18" s="88"/>
      <c r="M18" s="81"/>
      <c r="N18" s="89"/>
      <c r="O18" s="89"/>
      <c r="P18" s="89"/>
      <c r="Q18" s="89"/>
      <c r="R18" s="81"/>
    </row>
    <row r="19" spans="1:18" x14ac:dyDescent="0.2">
      <c r="C19" s="4"/>
      <c r="D19" s="4"/>
      <c r="E19" s="8"/>
      <c r="G19" s="88"/>
      <c r="H19" s="88"/>
      <c r="I19" s="88"/>
      <c r="J19" s="88"/>
      <c r="M19" s="30"/>
    </row>
    <row r="20" spans="1:18" x14ac:dyDescent="0.2">
      <c r="A20" s="34" t="s">
        <v>142</v>
      </c>
      <c r="C20" s="4"/>
      <c r="D20" s="4"/>
      <c r="E20" s="8"/>
      <c r="M20" s="82"/>
    </row>
    <row r="21" spans="1:18" x14ac:dyDescent="0.2">
      <c r="A21" t="s">
        <v>43</v>
      </c>
      <c r="B21" t="s">
        <v>143</v>
      </c>
      <c r="C21" s="4" t="s">
        <v>25</v>
      </c>
      <c r="E21" s="8">
        <v>1001.7</v>
      </c>
    </row>
    <row r="22" spans="1:18" x14ac:dyDescent="0.2">
      <c r="A22" s="10" t="s">
        <v>259</v>
      </c>
      <c r="B22" s="10"/>
      <c r="C22" s="13"/>
      <c r="D22" s="10"/>
      <c r="E22" s="11">
        <f>SUM(E21:E21)</f>
        <v>1001.7</v>
      </c>
    </row>
    <row r="23" spans="1:18" x14ac:dyDescent="0.2">
      <c r="C23" s="4"/>
      <c r="E23" s="8"/>
    </row>
    <row r="24" spans="1:18" x14ac:dyDescent="0.2">
      <c r="A24" s="34" t="s">
        <v>161</v>
      </c>
      <c r="C24" s="4"/>
      <c r="E24" s="8"/>
    </row>
    <row r="25" spans="1:18" x14ac:dyDescent="0.2">
      <c r="A25" t="s">
        <v>43</v>
      </c>
      <c r="B25" t="s">
        <v>189</v>
      </c>
      <c r="C25" s="4" t="s">
        <v>25</v>
      </c>
      <c r="E25" s="8">
        <v>29.6</v>
      </c>
    </row>
    <row r="26" spans="1:18" x14ac:dyDescent="0.2">
      <c r="A26" s="10" t="s">
        <v>260</v>
      </c>
      <c r="B26" s="10"/>
      <c r="C26" s="13"/>
      <c r="D26" s="10"/>
      <c r="E26" s="11">
        <f>SUM(E25:E25)</f>
        <v>29.6</v>
      </c>
    </row>
    <row r="27" spans="1:18" x14ac:dyDescent="0.2">
      <c r="C27" s="4"/>
      <c r="E27" s="8"/>
    </row>
    <row r="28" spans="1:18" x14ac:dyDescent="0.2">
      <c r="A28" s="34" t="s">
        <v>36</v>
      </c>
      <c r="C28" s="4"/>
      <c r="E28" s="8"/>
    </row>
    <row r="29" spans="1:18" x14ac:dyDescent="0.2">
      <c r="A29" t="s">
        <v>43</v>
      </c>
      <c r="B29" t="s">
        <v>227</v>
      </c>
      <c r="C29" s="4" t="s">
        <v>25</v>
      </c>
      <c r="E29" s="8">
        <v>401.2</v>
      </c>
    </row>
    <row r="30" spans="1:18" x14ac:dyDescent="0.2">
      <c r="A30" t="s">
        <v>43</v>
      </c>
      <c r="B30" t="s">
        <v>228</v>
      </c>
      <c r="C30" s="4" t="s">
        <v>25</v>
      </c>
      <c r="E30" s="8">
        <v>121.8</v>
      </c>
    </row>
    <row r="31" spans="1:18" s="23" customFormat="1" ht="30" x14ac:dyDescent="0.2">
      <c r="A31" s="23" t="s">
        <v>229</v>
      </c>
      <c r="B31" s="50" t="s">
        <v>230</v>
      </c>
      <c r="C31" s="5" t="s">
        <v>25</v>
      </c>
      <c r="D31" s="75" t="s">
        <v>231</v>
      </c>
      <c r="E31" s="25">
        <v>33.78</v>
      </c>
    </row>
    <row r="32" spans="1:18" x14ac:dyDescent="0.2">
      <c r="A32" t="s">
        <v>43</v>
      </c>
      <c r="B32" t="s">
        <v>232</v>
      </c>
      <c r="C32" s="4" t="s">
        <v>25</v>
      </c>
      <c r="E32" s="8">
        <v>44.2</v>
      </c>
    </row>
    <row r="33" spans="1:5" s="23" customFormat="1" ht="30" x14ac:dyDescent="0.2">
      <c r="A33" s="23" t="s">
        <v>233</v>
      </c>
      <c r="B33" s="23" t="s">
        <v>234</v>
      </c>
      <c r="C33" s="5" t="s">
        <v>25</v>
      </c>
      <c r="D33" s="75" t="s">
        <v>231</v>
      </c>
      <c r="E33" s="25">
        <v>82.6</v>
      </c>
    </row>
    <row r="34" spans="1:5" s="23" customFormat="1" ht="30" x14ac:dyDescent="0.2">
      <c r="A34" s="23" t="s">
        <v>235</v>
      </c>
      <c r="B34" s="23" t="s">
        <v>236</v>
      </c>
      <c r="C34" s="5" t="s">
        <v>25</v>
      </c>
      <c r="D34" s="75" t="s">
        <v>231</v>
      </c>
      <c r="E34" s="25">
        <v>740.48</v>
      </c>
    </row>
    <row r="35" spans="1:5" s="23" customFormat="1" ht="30" x14ac:dyDescent="0.2">
      <c r="A35" s="23" t="s">
        <v>237</v>
      </c>
      <c r="B35" s="23" t="s">
        <v>236</v>
      </c>
      <c r="C35" s="5" t="s">
        <v>25</v>
      </c>
      <c r="D35" s="75" t="s">
        <v>231</v>
      </c>
      <c r="E35" s="25">
        <v>14</v>
      </c>
    </row>
    <row r="36" spans="1:5" x14ac:dyDescent="0.2">
      <c r="A36" s="23" t="s">
        <v>43</v>
      </c>
      <c r="B36" s="23" t="s">
        <v>236</v>
      </c>
      <c r="C36" s="4" t="s">
        <v>25</v>
      </c>
      <c r="E36" s="8">
        <v>30.81</v>
      </c>
    </row>
    <row r="37" spans="1:5" ht="30" x14ac:dyDescent="0.2">
      <c r="A37" s="23" t="s">
        <v>240</v>
      </c>
      <c r="B37" s="23" t="s">
        <v>236</v>
      </c>
      <c r="C37" s="5" t="s">
        <v>25</v>
      </c>
      <c r="D37" s="75" t="s">
        <v>231</v>
      </c>
      <c r="E37" s="25">
        <v>295.37</v>
      </c>
    </row>
    <row r="38" spans="1:5" x14ac:dyDescent="0.2">
      <c r="A38" s="23" t="s">
        <v>43</v>
      </c>
      <c r="B38" s="23" t="s">
        <v>243</v>
      </c>
      <c r="C38" s="4" t="s">
        <v>25</v>
      </c>
      <c r="D38" s="76"/>
      <c r="E38" s="8">
        <v>67.5</v>
      </c>
    </row>
    <row r="39" spans="1:5" s="23" customFormat="1" ht="30" x14ac:dyDescent="0.2">
      <c r="A39" s="23" t="s">
        <v>244</v>
      </c>
      <c r="B39" s="23" t="s">
        <v>243</v>
      </c>
      <c r="C39" s="5" t="s">
        <v>25</v>
      </c>
      <c r="D39" s="75" t="s">
        <v>231</v>
      </c>
      <c r="E39" s="25">
        <v>13.22</v>
      </c>
    </row>
    <row r="40" spans="1:5" x14ac:dyDescent="0.2">
      <c r="A40" s="23" t="s">
        <v>43</v>
      </c>
      <c r="B40" s="23" t="s">
        <v>245</v>
      </c>
      <c r="C40" s="4" t="s">
        <v>25</v>
      </c>
      <c r="E40" s="8">
        <v>1177.03</v>
      </c>
    </row>
    <row r="41" spans="1:5" x14ac:dyDescent="0.2">
      <c r="A41" s="23" t="s">
        <v>43</v>
      </c>
      <c r="B41" s="23" t="s">
        <v>246</v>
      </c>
      <c r="C41" s="4" t="s">
        <v>25</v>
      </c>
      <c r="E41" s="8">
        <v>117.5</v>
      </c>
    </row>
    <row r="42" spans="1:5" x14ac:dyDescent="0.2">
      <c r="A42" s="27" t="s">
        <v>261</v>
      </c>
      <c r="B42" s="10"/>
      <c r="C42" s="10"/>
      <c r="D42" s="10"/>
      <c r="E42" s="11">
        <f>SUM(E29:E41)</f>
        <v>3139.49</v>
      </c>
    </row>
    <row r="45" spans="1:5" s="2" customFormat="1" x14ac:dyDescent="0.2">
      <c r="A45" s="35" t="s">
        <v>262</v>
      </c>
      <c r="B45" s="35"/>
      <c r="C45" s="35"/>
      <c r="D45" s="35"/>
      <c r="E45" s="36">
        <f>SUM(E42,E26,E22,E18,E13,E9,E5)</f>
        <v>27684.89</v>
      </c>
    </row>
  </sheetData>
  <mergeCells count="2">
    <mergeCell ref="G3:J19"/>
    <mergeCell ref="N13:Q18"/>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4"/>
  <sheetViews>
    <sheetView workbookViewId="0"/>
  </sheetViews>
  <sheetFormatPr baseColWidth="10" defaultColWidth="8.83203125" defaultRowHeight="15" x14ac:dyDescent="0.2"/>
  <cols>
    <col min="1" max="1" width="26.33203125" customWidth="1"/>
    <col min="2" max="2" width="28.5" customWidth="1"/>
    <col min="3" max="3" width="29.83203125" customWidth="1"/>
    <col min="4" max="4" width="24.83203125" customWidth="1"/>
    <col min="5" max="5" width="12.33203125" customWidth="1"/>
  </cols>
  <sheetData>
    <row r="1" spans="1:10" ht="16" x14ac:dyDescent="0.2">
      <c r="A1" s="28" t="s">
        <v>290</v>
      </c>
    </row>
    <row r="2" spans="1:10" x14ac:dyDescent="0.2">
      <c r="A2" s="7" t="s">
        <v>4</v>
      </c>
      <c r="B2" s="7" t="s">
        <v>5</v>
      </c>
      <c r="C2" s="7" t="s">
        <v>26</v>
      </c>
      <c r="D2" s="7" t="s">
        <v>34</v>
      </c>
      <c r="E2" s="7" t="s">
        <v>7</v>
      </c>
      <c r="F2" s="5"/>
      <c r="G2" s="30" t="s">
        <v>304</v>
      </c>
      <c r="H2" s="5"/>
      <c r="I2" s="5"/>
      <c r="J2" s="5"/>
    </row>
    <row r="3" spans="1:10" ht="15" customHeight="1" x14ac:dyDescent="0.2">
      <c r="G3" s="88" t="s">
        <v>307</v>
      </c>
      <c r="H3" s="88"/>
      <c r="I3" s="88"/>
      <c r="J3" s="88"/>
    </row>
    <row r="4" spans="1:10" x14ac:dyDescent="0.2">
      <c r="A4" s="32" t="s">
        <v>10</v>
      </c>
      <c r="B4" s="63"/>
      <c r="C4" s="63"/>
      <c r="D4" s="63"/>
      <c r="E4" s="63"/>
      <c r="G4" s="88"/>
      <c r="H4" s="88"/>
      <c r="I4" s="88"/>
      <c r="J4" s="88"/>
    </row>
    <row r="5" spans="1:10" x14ac:dyDescent="0.2">
      <c r="A5" t="s">
        <v>19</v>
      </c>
      <c r="B5" t="s">
        <v>9</v>
      </c>
      <c r="C5" t="s">
        <v>20</v>
      </c>
      <c r="E5" s="8">
        <v>41.89</v>
      </c>
      <c r="G5" s="88"/>
      <c r="H5" s="88"/>
      <c r="I5" s="88"/>
      <c r="J5" s="88"/>
    </row>
    <row r="6" spans="1:10" x14ac:dyDescent="0.2">
      <c r="A6" s="10" t="s">
        <v>268</v>
      </c>
      <c r="B6" s="10"/>
      <c r="C6" s="10"/>
      <c r="D6" s="10"/>
      <c r="E6" s="11">
        <f>SUM(E5:E5)</f>
        <v>41.89</v>
      </c>
      <c r="G6" s="88"/>
      <c r="H6" s="88"/>
      <c r="I6" s="88"/>
      <c r="J6" s="88"/>
    </row>
    <row r="7" spans="1:10" x14ac:dyDescent="0.2">
      <c r="E7" s="8"/>
      <c r="G7" s="88"/>
      <c r="H7" s="88"/>
      <c r="I7" s="88"/>
      <c r="J7" s="88"/>
    </row>
    <row r="8" spans="1:10" x14ac:dyDescent="0.2">
      <c r="A8" s="32" t="s">
        <v>21</v>
      </c>
      <c r="B8" s="63"/>
      <c r="C8" s="63"/>
      <c r="D8" s="63"/>
      <c r="E8" s="71"/>
      <c r="G8" s="88"/>
      <c r="H8" s="88"/>
      <c r="I8" s="88"/>
      <c r="J8" s="88"/>
    </row>
    <row r="9" spans="1:10" x14ac:dyDescent="0.2">
      <c r="A9" t="s">
        <v>27</v>
      </c>
      <c r="B9" t="s">
        <v>28</v>
      </c>
      <c r="C9" t="s">
        <v>20</v>
      </c>
      <c r="E9" s="8">
        <v>2736.72</v>
      </c>
      <c r="G9" s="88"/>
      <c r="H9" s="88"/>
      <c r="I9" s="88"/>
      <c r="J9" s="88"/>
    </row>
    <row r="10" spans="1:10" x14ac:dyDescent="0.2">
      <c r="A10" t="s">
        <v>29</v>
      </c>
      <c r="B10" t="s">
        <v>28</v>
      </c>
      <c r="C10" t="s">
        <v>20</v>
      </c>
      <c r="E10" s="8">
        <v>115.56</v>
      </c>
      <c r="G10" s="88"/>
      <c r="H10" s="88"/>
      <c r="I10" s="88"/>
      <c r="J10" s="88"/>
    </row>
    <row r="11" spans="1:10" x14ac:dyDescent="0.2">
      <c r="A11" t="s">
        <v>33</v>
      </c>
      <c r="B11" t="s">
        <v>31</v>
      </c>
      <c r="C11" t="s">
        <v>20</v>
      </c>
      <c r="D11" t="s">
        <v>35</v>
      </c>
      <c r="E11" s="8">
        <v>250.38</v>
      </c>
      <c r="G11" s="88"/>
      <c r="H11" s="88"/>
      <c r="I11" s="88"/>
      <c r="J11" s="88"/>
    </row>
    <row r="12" spans="1:10" x14ac:dyDescent="0.2">
      <c r="A12" s="10" t="s">
        <v>269</v>
      </c>
      <c r="B12" s="10"/>
      <c r="C12" s="10"/>
      <c r="D12" s="10"/>
      <c r="E12" s="11">
        <f>SUM(E9:E11)</f>
        <v>3102.66</v>
      </c>
      <c r="G12" s="88"/>
      <c r="H12" s="88"/>
      <c r="I12" s="88"/>
      <c r="J12" s="88"/>
    </row>
    <row r="13" spans="1:10" x14ac:dyDescent="0.2">
      <c r="E13" s="8"/>
      <c r="G13" s="88"/>
      <c r="H13" s="88"/>
      <c r="I13" s="88"/>
      <c r="J13" s="88"/>
    </row>
    <row r="14" spans="1:10" x14ac:dyDescent="0.2">
      <c r="A14" s="32" t="s">
        <v>42</v>
      </c>
      <c r="B14" s="63"/>
      <c r="C14" s="63"/>
      <c r="D14" s="63"/>
      <c r="E14" s="71"/>
      <c r="G14" s="88"/>
      <c r="H14" s="88"/>
      <c r="I14" s="88"/>
      <c r="J14" s="88"/>
    </row>
    <row r="15" spans="1:10" s="23" customFormat="1" ht="29" customHeight="1" x14ac:dyDescent="0.2">
      <c r="A15" s="23" t="s">
        <v>45</v>
      </c>
      <c r="B15" s="23" t="s">
        <v>51</v>
      </c>
      <c r="C15" s="90" t="s">
        <v>89</v>
      </c>
      <c r="D15" s="23" t="s">
        <v>46</v>
      </c>
      <c r="E15" s="25">
        <v>1326.76</v>
      </c>
      <c r="G15" s="88"/>
      <c r="H15" s="88"/>
      <c r="I15" s="88"/>
      <c r="J15" s="88"/>
    </row>
    <row r="16" spans="1:10" s="23" customFormat="1" x14ac:dyDescent="0.2">
      <c r="A16" s="23" t="s">
        <v>47</v>
      </c>
      <c r="B16" s="23" t="s">
        <v>48</v>
      </c>
      <c r="C16" s="90"/>
      <c r="E16" s="25">
        <v>222.46</v>
      </c>
      <c r="G16" s="88"/>
      <c r="H16" s="88"/>
      <c r="I16" s="88"/>
      <c r="J16" s="88"/>
    </row>
    <row r="17" spans="1:5" s="23" customFormat="1" x14ac:dyDescent="0.2">
      <c r="A17" s="23" t="s">
        <v>49</v>
      </c>
      <c r="B17" s="23" t="s">
        <v>52</v>
      </c>
      <c r="C17" s="90"/>
      <c r="E17" s="25">
        <v>9092.92</v>
      </c>
    </row>
    <row r="18" spans="1:5" s="23" customFormat="1" x14ac:dyDescent="0.2">
      <c r="A18" s="23" t="s">
        <v>47</v>
      </c>
      <c r="B18" s="23" t="s">
        <v>53</v>
      </c>
      <c r="C18" s="90"/>
      <c r="E18" s="25">
        <v>587.21</v>
      </c>
    </row>
    <row r="19" spans="1:5" s="23" customFormat="1" ht="14.5" customHeight="1" x14ac:dyDescent="0.2">
      <c r="A19" s="23" t="s">
        <v>50</v>
      </c>
      <c r="B19" s="23" t="s">
        <v>54</v>
      </c>
      <c r="C19" s="49" t="s">
        <v>285</v>
      </c>
      <c r="E19" s="25">
        <v>86.08</v>
      </c>
    </row>
    <row r="20" spans="1:5" s="23" customFormat="1" ht="16" x14ac:dyDescent="0.2">
      <c r="A20" s="23" t="s">
        <v>56</v>
      </c>
      <c r="B20" s="23" t="s">
        <v>57</v>
      </c>
      <c r="C20" s="49" t="s">
        <v>285</v>
      </c>
      <c r="E20" s="25">
        <v>5117.46</v>
      </c>
    </row>
    <row r="21" spans="1:5" s="23" customFormat="1" ht="14.5" customHeight="1" x14ac:dyDescent="0.2">
      <c r="A21" s="23" t="s">
        <v>55</v>
      </c>
      <c r="B21" s="23" t="s">
        <v>54</v>
      </c>
      <c r="C21" s="91" t="s">
        <v>89</v>
      </c>
      <c r="E21" s="25">
        <v>32479.38</v>
      </c>
    </row>
    <row r="22" spans="1:5" s="23" customFormat="1" ht="32" x14ac:dyDescent="0.2">
      <c r="A22" s="24" t="s">
        <v>58</v>
      </c>
      <c r="B22" s="23" t="s">
        <v>57</v>
      </c>
      <c r="C22" s="91"/>
      <c r="E22" s="25">
        <v>11476.68</v>
      </c>
    </row>
    <row r="23" spans="1:5" s="23" customFormat="1" x14ac:dyDescent="0.2">
      <c r="A23" s="23" t="s">
        <v>59</v>
      </c>
      <c r="B23" s="23" t="s">
        <v>57</v>
      </c>
      <c r="C23" s="91"/>
      <c r="E23" s="25">
        <v>1689.98</v>
      </c>
    </row>
    <row r="24" spans="1:5" s="23" customFormat="1" x14ac:dyDescent="0.2">
      <c r="A24" s="23" t="s">
        <v>49</v>
      </c>
      <c r="B24" s="23" t="s">
        <v>57</v>
      </c>
      <c r="C24" s="91"/>
      <c r="E24" s="25">
        <v>39421.61</v>
      </c>
    </row>
    <row r="25" spans="1:5" s="23" customFormat="1" x14ac:dyDescent="0.2">
      <c r="A25" s="23" t="s">
        <v>47</v>
      </c>
      <c r="B25" s="23" t="s">
        <v>57</v>
      </c>
      <c r="C25" s="91"/>
      <c r="E25" s="25">
        <v>1556.77</v>
      </c>
    </row>
    <row r="26" spans="1:5" s="23" customFormat="1" x14ac:dyDescent="0.2">
      <c r="A26" s="23" t="s">
        <v>60</v>
      </c>
      <c r="B26" s="23" t="s">
        <v>57</v>
      </c>
      <c r="C26" s="91"/>
      <c r="E26" s="25">
        <v>2495.15</v>
      </c>
    </row>
    <row r="27" spans="1:5" x14ac:dyDescent="0.2">
      <c r="A27" s="10" t="s">
        <v>270</v>
      </c>
      <c r="B27" s="10"/>
      <c r="C27" s="10"/>
      <c r="D27" s="10"/>
      <c r="E27" s="11">
        <f>SUM(E15:E26)</f>
        <v>105552.46</v>
      </c>
    </row>
    <row r="29" spans="1:5" x14ac:dyDescent="0.2">
      <c r="A29" s="32" t="s">
        <v>38</v>
      </c>
      <c r="B29" s="63"/>
      <c r="C29" s="63"/>
      <c r="D29" s="63"/>
      <c r="E29" s="71"/>
    </row>
    <row r="30" spans="1:5" ht="32" x14ac:dyDescent="0.2">
      <c r="A30" s="24" t="s">
        <v>65</v>
      </c>
      <c r="B30" s="23" t="s">
        <v>66</v>
      </c>
      <c r="C30" s="14" t="s">
        <v>67</v>
      </c>
      <c r="E30" s="8">
        <v>585.88</v>
      </c>
    </row>
    <row r="31" spans="1:5" ht="32" x14ac:dyDescent="0.2">
      <c r="A31" s="24" t="s">
        <v>68</v>
      </c>
      <c r="B31" s="23" t="s">
        <v>66</v>
      </c>
      <c r="C31" s="14" t="s">
        <v>67</v>
      </c>
      <c r="E31" s="8">
        <v>1695.49</v>
      </c>
    </row>
    <row r="32" spans="1:5" s="23" customFormat="1" ht="32" x14ac:dyDescent="0.2">
      <c r="A32" s="23" t="s">
        <v>75</v>
      </c>
      <c r="B32" s="23" t="s">
        <v>76</v>
      </c>
      <c r="C32" s="24" t="s">
        <v>67</v>
      </c>
      <c r="E32" s="25">
        <v>344.49</v>
      </c>
    </row>
    <row r="33" spans="1:5" ht="32" x14ac:dyDescent="0.2">
      <c r="A33" t="s">
        <v>63</v>
      </c>
      <c r="B33" s="23" t="s">
        <v>69</v>
      </c>
      <c r="C33" s="48" t="s">
        <v>95</v>
      </c>
      <c r="E33" s="8">
        <v>1062.3599999999999</v>
      </c>
    </row>
    <row r="34" spans="1:5" s="23" customFormat="1" ht="48" x14ac:dyDescent="0.2">
      <c r="A34" s="23" t="s">
        <v>92</v>
      </c>
      <c r="B34" s="23" t="s">
        <v>93</v>
      </c>
      <c r="C34" s="24" t="s">
        <v>94</v>
      </c>
      <c r="E34" s="51">
        <v>11233.28</v>
      </c>
    </row>
    <row r="35" spans="1:5" x14ac:dyDescent="0.2">
      <c r="A35" s="10" t="s">
        <v>271</v>
      </c>
      <c r="B35" s="9"/>
      <c r="C35" s="9"/>
      <c r="D35" s="9"/>
      <c r="E35" s="11">
        <f>SUM(E30:E34)</f>
        <v>14921.5</v>
      </c>
    </row>
    <row r="36" spans="1:5" x14ac:dyDescent="0.2">
      <c r="E36" s="8"/>
    </row>
    <row r="37" spans="1:5" x14ac:dyDescent="0.2">
      <c r="A37" s="32" t="s">
        <v>96</v>
      </c>
      <c r="B37" s="63"/>
      <c r="C37" s="63"/>
      <c r="D37" s="63"/>
      <c r="E37" s="71"/>
    </row>
    <row r="38" spans="1:5" s="23" customFormat="1" ht="16" x14ac:dyDescent="0.2">
      <c r="A38" s="50" t="s">
        <v>107</v>
      </c>
      <c r="B38" s="24" t="s">
        <v>108</v>
      </c>
      <c r="C38" s="23" t="s">
        <v>88</v>
      </c>
      <c r="E38" s="25">
        <v>33245.410000000003</v>
      </c>
    </row>
    <row r="39" spans="1:5" x14ac:dyDescent="0.2">
      <c r="A39" s="16" t="s">
        <v>111</v>
      </c>
      <c r="B39" t="s">
        <v>112</v>
      </c>
      <c r="C39" t="s">
        <v>88</v>
      </c>
      <c r="D39" t="s">
        <v>79</v>
      </c>
      <c r="E39" s="8">
        <v>39817.17</v>
      </c>
    </row>
    <row r="40" spans="1:5" x14ac:dyDescent="0.2">
      <c r="A40" t="s">
        <v>115</v>
      </c>
      <c r="B40" t="s">
        <v>116</v>
      </c>
      <c r="C40" t="s">
        <v>88</v>
      </c>
      <c r="D40" s="8"/>
      <c r="E40" s="8">
        <v>5629.39</v>
      </c>
    </row>
    <row r="41" spans="1:5" x14ac:dyDescent="0.2">
      <c r="A41" t="s">
        <v>115</v>
      </c>
      <c r="B41" t="s">
        <v>110</v>
      </c>
      <c r="C41" t="s">
        <v>88</v>
      </c>
      <c r="E41" s="8">
        <v>22936.35</v>
      </c>
    </row>
    <row r="42" spans="1:5" x14ac:dyDescent="0.2">
      <c r="A42" t="s">
        <v>117</v>
      </c>
      <c r="B42" t="s">
        <v>110</v>
      </c>
      <c r="C42" t="s">
        <v>88</v>
      </c>
      <c r="E42" s="8">
        <v>31531.52</v>
      </c>
    </row>
    <row r="43" spans="1:5" x14ac:dyDescent="0.2">
      <c r="A43" t="s">
        <v>115</v>
      </c>
      <c r="B43" t="s">
        <v>118</v>
      </c>
      <c r="C43" t="s">
        <v>88</v>
      </c>
      <c r="E43" s="8">
        <v>197.15</v>
      </c>
    </row>
    <row r="44" spans="1:5" x14ac:dyDescent="0.2">
      <c r="A44" t="s">
        <v>115</v>
      </c>
      <c r="B44" t="s">
        <v>87</v>
      </c>
      <c r="C44" t="s">
        <v>88</v>
      </c>
      <c r="E44" s="8">
        <v>687.6</v>
      </c>
    </row>
    <row r="45" spans="1:5" x14ac:dyDescent="0.2">
      <c r="A45" s="10" t="s">
        <v>278</v>
      </c>
      <c r="B45" s="10"/>
      <c r="C45" s="10"/>
      <c r="D45" s="10"/>
      <c r="E45" s="11">
        <f>SUM(E38:E44)</f>
        <v>134044.59</v>
      </c>
    </row>
    <row r="47" spans="1:5" x14ac:dyDescent="0.2">
      <c r="A47" s="32" t="s">
        <v>120</v>
      </c>
      <c r="B47" s="63"/>
      <c r="C47" s="63"/>
      <c r="D47" s="63"/>
      <c r="E47" s="71"/>
    </row>
    <row r="48" spans="1:5" x14ac:dyDescent="0.2">
      <c r="A48" t="s">
        <v>123</v>
      </c>
      <c r="B48" t="s">
        <v>125</v>
      </c>
      <c r="C48" t="s">
        <v>124</v>
      </c>
      <c r="E48" s="8">
        <v>406</v>
      </c>
    </row>
    <row r="49" spans="1:5" x14ac:dyDescent="0.2">
      <c r="A49" t="s">
        <v>126</v>
      </c>
      <c r="B49" t="s">
        <v>125</v>
      </c>
      <c r="C49" t="s">
        <v>127</v>
      </c>
      <c r="D49" t="s">
        <v>124</v>
      </c>
      <c r="E49" s="8">
        <v>209.87</v>
      </c>
    </row>
    <row r="50" spans="1:5" x14ac:dyDescent="0.2">
      <c r="A50" t="s">
        <v>129</v>
      </c>
      <c r="B50" t="s">
        <v>130</v>
      </c>
      <c r="C50" t="s">
        <v>127</v>
      </c>
      <c r="E50" s="8">
        <v>3403.45</v>
      </c>
    </row>
    <row r="51" spans="1:5" x14ac:dyDescent="0.2">
      <c r="A51" t="s">
        <v>129</v>
      </c>
      <c r="B51" t="s">
        <v>131</v>
      </c>
      <c r="C51" t="s">
        <v>127</v>
      </c>
      <c r="D51" t="s">
        <v>124</v>
      </c>
      <c r="E51" s="8">
        <v>98.27</v>
      </c>
    </row>
    <row r="52" spans="1:5" x14ac:dyDescent="0.2">
      <c r="A52" t="s">
        <v>126</v>
      </c>
      <c r="B52" t="s">
        <v>131</v>
      </c>
      <c r="C52" t="s">
        <v>127</v>
      </c>
      <c r="E52" s="8">
        <v>336</v>
      </c>
    </row>
    <row r="53" spans="1:5" x14ac:dyDescent="0.2">
      <c r="A53" t="s">
        <v>123</v>
      </c>
      <c r="B53" t="s">
        <v>132</v>
      </c>
      <c r="C53" t="s">
        <v>124</v>
      </c>
      <c r="E53" s="8">
        <v>1648.96</v>
      </c>
    </row>
    <row r="54" spans="1:5" x14ac:dyDescent="0.2">
      <c r="A54" t="s">
        <v>135</v>
      </c>
      <c r="B54" t="s">
        <v>136</v>
      </c>
      <c r="C54" t="s">
        <v>127</v>
      </c>
      <c r="E54" s="8">
        <v>22496.04</v>
      </c>
    </row>
    <row r="55" spans="1:5" s="20" customFormat="1" ht="32" x14ac:dyDescent="0.2">
      <c r="A55" s="20" t="s">
        <v>27</v>
      </c>
      <c r="B55" s="20" t="s">
        <v>136</v>
      </c>
      <c r="C55" s="20" t="s">
        <v>20</v>
      </c>
      <c r="D55" s="21" t="s">
        <v>122</v>
      </c>
      <c r="E55" s="22">
        <v>413.14</v>
      </c>
    </row>
    <row r="56" spans="1:5" x14ac:dyDescent="0.2">
      <c r="A56" t="s">
        <v>137</v>
      </c>
      <c r="B56" t="s">
        <v>136</v>
      </c>
      <c r="C56" t="s">
        <v>127</v>
      </c>
      <c r="E56" s="8">
        <v>302.39</v>
      </c>
    </row>
    <row r="57" spans="1:5" x14ac:dyDescent="0.2">
      <c r="A57" t="s">
        <v>129</v>
      </c>
      <c r="B57" t="s">
        <v>138</v>
      </c>
      <c r="C57" t="s">
        <v>20</v>
      </c>
      <c r="D57" t="s">
        <v>124</v>
      </c>
      <c r="E57" s="8">
        <v>14.4</v>
      </c>
    </row>
    <row r="58" spans="1:5" x14ac:dyDescent="0.2">
      <c r="A58" t="s">
        <v>135</v>
      </c>
      <c r="B58" t="s">
        <v>139</v>
      </c>
      <c r="C58" t="s">
        <v>127</v>
      </c>
      <c r="E58" s="8">
        <v>612</v>
      </c>
    </row>
    <row r="59" spans="1:5" x14ac:dyDescent="0.2">
      <c r="A59" t="s">
        <v>137</v>
      </c>
      <c r="B59" t="s">
        <v>140</v>
      </c>
      <c r="C59" t="s">
        <v>127</v>
      </c>
      <c r="E59" s="8">
        <v>2525.89</v>
      </c>
    </row>
    <row r="60" spans="1:5" x14ac:dyDescent="0.2">
      <c r="A60" t="s">
        <v>141</v>
      </c>
      <c r="B60" t="s">
        <v>138</v>
      </c>
      <c r="C60" t="s">
        <v>20</v>
      </c>
      <c r="E60" s="8">
        <v>124.8</v>
      </c>
    </row>
    <row r="61" spans="1:5" x14ac:dyDescent="0.2">
      <c r="A61" s="10" t="s">
        <v>272</v>
      </c>
      <c r="B61" s="10"/>
      <c r="C61" s="10"/>
      <c r="D61" s="10"/>
      <c r="E61" s="11">
        <f>SUM(E48:E60)</f>
        <v>32591.21</v>
      </c>
    </row>
    <row r="62" spans="1:5" x14ac:dyDescent="0.2">
      <c r="E62" s="8"/>
    </row>
    <row r="63" spans="1:5" x14ac:dyDescent="0.2">
      <c r="A63" s="32" t="s">
        <v>274</v>
      </c>
      <c r="B63" s="63"/>
      <c r="C63" s="63"/>
      <c r="D63" s="63"/>
      <c r="E63" s="71"/>
    </row>
    <row r="64" spans="1:5" x14ac:dyDescent="0.2">
      <c r="A64" t="s">
        <v>144</v>
      </c>
      <c r="B64" t="s">
        <v>145</v>
      </c>
      <c r="C64" t="s">
        <v>127</v>
      </c>
      <c r="D64" t="s">
        <v>146</v>
      </c>
      <c r="E64" s="8">
        <v>14949.88</v>
      </c>
    </row>
    <row r="65" spans="1:5" x14ac:dyDescent="0.2">
      <c r="A65" t="s">
        <v>157</v>
      </c>
      <c r="B65" t="s">
        <v>158</v>
      </c>
      <c r="C65" t="s">
        <v>20</v>
      </c>
      <c r="E65" s="8">
        <v>235.9</v>
      </c>
    </row>
    <row r="66" spans="1:5" x14ac:dyDescent="0.2">
      <c r="A66" s="10" t="s">
        <v>273</v>
      </c>
      <c r="B66" s="10"/>
      <c r="C66" s="10"/>
      <c r="D66" s="10"/>
      <c r="E66" s="11">
        <f>SUM(E64:E65)</f>
        <v>15185.779999999999</v>
      </c>
    </row>
    <row r="67" spans="1:5" x14ac:dyDescent="0.2">
      <c r="E67" s="8"/>
    </row>
    <row r="68" spans="1:5" x14ac:dyDescent="0.2">
      <c r="A68" s="32" t="s">
        <v>161</v>
      </c>
      <c r="B68" s="63"/>
      <c r="C68" s="63"/>
      <c r="D68" s="63"/>
      <c r="E68" s="71"/>
    </row>
    <row r="69" spans="1:5" x14ac:dyDescent="0.2">
      <c r="A69" t="s">
        <v>166</v>
      </c>
      <c r="B69" t="s">
        <v>167</v>
      </c>
      <c r="C69" t="s">
        <v>20</v>
      </c>
      <c r="D69" s="8"/>
      <c r="E69" s="8">
        <v>93.21</v>
      </c>
    </row>
    <row r="70" spans="1:5" x14ac:dyDescent="0.2">
      <c r="A70" t="s">
        <v>169</v>
      </c>
      <c r="B70" t="s">
        <v>170</v>
      </c>
      <c r="C70" t="s">
        <v>20</v>
      </c>
      <c r="E70" s="8">
        <v>3027.73</v>
      </c>
    </row>
    <row r="71" spans="1:5" x14ac:dyDescent="0.2">
      <c r="A71" t="s">
        <v>85</v>
      </c>
      <c r="B71" t="s">
        <v>172</v>
      </c>
      <c r="C71" t="s">
        <v>20</v>
      </c>
      <c r="E71" s="8">
        <v>89</v>
      </c>
    </row>
    <row r="72" spans="1:5" x14ac:dyDescent="0.2">
      <c r="A72" t="s">
        <v>177</v>
      </c>
      <c r="B72" t="s">
        <v>178</v>
      </c>
      <c r="C72" t="s">
        <v>20</v>
      </c>
      <c r="D72" t="s">
        <v>179</v>
      </c>
      <c r="E72" s="8">
        <v>619.59</v>
      </c>
    </row>
    <row r="73" spans="1:5" x14ac:dyDescent="0.2">
      <c r="A73" t="s">
        <v>183</v>
      </c>
      <c r="B73" t="s">
        <v>184</v>
      </c>
      <c r="C73" t="s">
        <v>20</v>
      </c>
      <c r="D73" t="s">
        <v>127</v>
      </c>
      <c r="E73" s="8">
        <v>10096.77</v>
      </c>
    </row>
    <row r="74" spans="1:5" x14ac:dyDescent="0.2">
      <c r="A74" t="s">
        <v>193</v>
      </c>
      <c r="B74" t="s">
        <v>192</v>
      </c>
      <c r="C74" t="s">
        <v>20</v>
      </c>
      <c r="E74" s="8">
        <v>514.36</v>
      </c>
    </row>
    <row r="75" spans="1:5" x14ac:dyDescent="0.2">
      <c r="A75" t="s">
        <v>194</v>
      </c>
      <c r="B75" t="s">
        <v>192</v>
      </c>
      <c r="C75" t="s">
        <v>20</v>
      </c>
      <c r="E75" s="8">
        <v>979.55</v>
      </c>
    </row>
    <row r="76" spans="1:5" x14ac:dyDescent="0.2">
      <c r="A76" t="s">
        <v>197</v>
      </c>
      <c r="B76" t="s">
        <v>198</v>
      </c>
      <c r="C76" t="s">
        <v>20</v>
      </c>
      <c r="E76" s="8">
        <v>85.82</v>
      </c>
    </row>
    <row r="77" spans="1:5" x14ac:dyDescent="0.2">
      <c r="A77" t="s">
        <v>199</v>
      </c>
      <c r="B77" t="s">
        <v>200</v>
      </c>
      <c r="C77" t="s">
        <v>20</v>
      </c>
      <c r="E77" s="8">
        <v>239.84</v>
      </c>
    </row>
    <row r="78" spans="1:5" x14ac:dyDescent="0.2">
      <c r="A78" t="s">
        <v>194</v>
      </c>
      <c r="B78" t="s">
        <v>201</v>
      </c>
      <c r="C78" t="s">
        <v>20</v>
      </c>
      <c r="D78" t="s">
        <v>146</v>
      </c>
      <c r="E78" s="8">
        <v>209.5</v>
      </c>
    </row>
    <row r="79" spans="1:5" x14ac:dyDescent="0.2">
      <c r="A79" t="s">
        <v>194</v>
      </c>
      <c r="B79" t="s">
        <v>205</v>
      </c>
      <c r="C79" t="s">
        <v>20</v>
      </c>
      <c r="E79" s="8">
        <v>2169.6</v>
      </c>
    </row>
    <row r="80" spans="1:5" x14ac:dyDescent="0.2">
      <c r="A80" t="s">
        <v>194</v>
      </c>
      <c r="B80" t="s">
        <v>214</v>
      </c>
      <c r="C80" t="s">
        <v>20</v>
      </c>
      <c r="E80" s="8">
        <v>729.71</v>
      </c>
    </row>
    <row r="81" spans="1:5" x14ac:dyDescent="0.2">
      <c r="A81" t="s">
        <v>219</v>
      </c>
      <c r="B81" t="s">
        <v>214</v>
      </c>
      <c r="C81" t="s">
        <v>20</v>
      </c>
      <c r="D81" t="s">
        <v>127</v>
      </c>
      <c r="E81" s="8">
        <v>559.80999999999995</v>
      </c>
    </row>
    <row r="82" spans="1:5" x14ac:dyDescent="0.2">
      <c r="A82" t="s">
        <v>177</v>
      </c>
      <c r="B82" t="s">
        <v>214</v>
      </c>
      <c r="C82" t="s">
        <v>20</v>
      </c>
      <c r="D82" t="s">
        <v>179</v>
      </c>
      <c r="E82" s="8">
        <v>489.15</v>
      </c>
    </row>
    <row r="83" spans="1:5" x14ac:dyDescent="0.2">
      <c r="A83" t="s">
        <v>221</v>
      </c>
      <c r="B83" t="s">
        <v>214</v>
      </c>
      <c r="C83" t="s">
        <v>20</v>
      </c>
      <c r="D83" t="s">
        <v>146</v>
      </c>
      <c r="E83" s="8">
        <v>738.95</v>
      </c>
    </row>
    <row r="84" spans="1:5" x14ac:dyDescent="0.2">
      <c r="A84" t="s">
        <v>223</v>
      </c>
      <c r="B84" t="s">
        <v>214</v>
      </c>
      <c r="C84" t="s">
        <v>20</v>
      </c>
      <c r="E84" s="8">
        <v>89.16</v>
      </c>
    </row>
    <row r="85" spans="1:5" x14ac:dyDescent="0.2">
      <c r="A85" s="10" t="s">
        <v>275</v>
      </c>
      <c r="B85" s="10"/>
      <c r="C85" s="10"/>
      <c r="D85" s="10"/>
      <c r="E85" s="11">
        <f>SUM(E69:E84)</f>
        <v>20731.750000000004</v>
      </c>
    </row>
    <row r="88" spans="1:5" x14ac:dyDescent="0.2">
      <c r="A88" s="32" t="s">
        <v>36</v>
      </c>
      <c r="B88" s="63"/>
      <c r="C88" s="63"/>
      <c r="D88" s="63"/>
      <c r="E88" s="63"/>
    </row>
    <row r="89" spans="1:5" x14ac:dyDescent="0.2">
      <c r="A89" s="23" t="s">
        <v>238</v>
      </c>
      <c r="B89" s="23" t="s">
        <v>239</v>
      </c>
      <c r="C89" t="s">
        <v>20</v>
      </c>
      <c r="E89" s="8">
        <v>38.39</v>
      </c>
    </row>
    <row r="90" spans="1:5" x14ac:dyDescent="0.2">
      <c r="A90" t="s">
        <v>241</v>
      </c>
      <c r="B90" t="s">
        <v>242</v>
      </c>
      <c r="C90" t="s">
        <v>20</v>
      </c>
      <c r="E90">
        <v>52.68</v>
      </c>
    </row>
    <row r="91" spans="1:5" x14ac:dyDescent="0.2">
      <c r="A91" s="10" t="s">
        <v>276</v>
      </c>
      <c r="B91" s="10"/>
      <c r="C91" s="10"/>
      <c r="D91" s="10"/>
      <c r="E91" s="11">
        <f>SUM(E89:E90)</f>
        <v>91.07</v>
      </c>
    </row>
    <row r="94" spans="1:5" s="2" customFormat="1" x14ac:dyDescent="0.2">
      <c r="A94" s="39" t="s">
        <v>263</v>
      </c>
      <c r="B94" s="39"/>
      <c r="C94" s="39"/>
      <c r="D94" s="39"/>
      <c r="E94" s="41">
        <f>SUM(E6+E12+E27+E35+E45+E61+E66+E85+E91)</f>
        <v>326262.90999999997</v>
      </c>
    </row>
  </sheetData>
  <mergeCells count="3">
    <mergeCell ref="C15:C18"/>
    <mergeCell ref="C21:C26"/>
    <mergeCell ref="G3:J1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3"/>
  <sheetViews>
    <sheetView workbookViewId="0"/>
  </sheetViews>
  <sheetFormatPr baseColWidth="10" defaultColWidth="8.83203125" defaultRowHeight="15" x14ac:dyDescent="0.2"/>
  <cols>
    <col min="1" max="1" width="22" customWidth="1"/>
    <col min="2" max="2" width="27.5" customWidth="1"/>
    <col min="3" max="3" width="37.83203125" customWidth="1"/>
    <col min="4" max="4" width="14.1640625" customWidth="1"/>
  </cols>
  <sheetData>
    <row r="1" spans="1:9" ht="16" x14ac:dyDescent="0.2">
      <c r="A1" s="28" t="s">
        <v>288</v>
      </c>
      <c r="B1" s="29"/>
    </row>
    <row r="2" spans="1:9" x14ac:dyDescent="0.2">
      <c r="A2" s="30" t="s">
        <v>4</v>
      </c>
      <c r="B2" s="7" t="s">
        <v>5</v>
      </c>
      <c r="C2" s="7" t="s">
        <v>6</v>
      </c>
      <c r="D2" s="7" t="s">
        <v>7</v>
      </c>
      <c r="E2" s="5"/>
      <c r="F2" s="5"/>
      <c r="G2" s="5"/>
      <c r="H2" s="5"/>
      <c r="I2" s="5"/>
    </row>
    <row r="3" spans="1:9" x14ac:dyDescent="0.2">
      <c r="B3" s="7"/>
      <c r="C3" s="7"/>
      <c r="D3" s="7"/>
      <c r="E3" s="5"/>
      <c r="F3" s="5"/>
      <c r="G3" s="5"/>
      <c r="H3" s="5"/>
      <c r="I3" s="5"/>
    </row>
    <row r="4" spans="1:9" x14ac:dyDescent="0.2">
      <c r="A4" s="31" t="s">
        <v>10</v>
      </c>
    </row>
    <row r="5" spans="1:9" x14ac:dyDescent="0.2">
      <c r="A5" t="s">
        <v>13</v>
      </c>
      <c r="B5" t="s">
        <v>8</v>
      </c>
      <c r="C5" t="s">
        <v>14</v>
      </c>
      <c r="D5" s="8">
        <v>65.2</v>
      </c>
    </row>
    <row r="6" spans="1:9" x14ac:dyDescent="0.2">
      <c r="A6" t="s">
        <v>13</v>
      </c>
      <c r="B6" t="s">
        <v>8</v>
      </c>
      <c r="C6" t="s">
        <v>14</v>
      </c>
      <c r="D6" s="8">
        <v>834.59</v>
      </c>
    </row>
    <row r="7" spans="1:9" x14ac:dyDescent="0.2">
      <c r="A7" t="s">
        <v>13</v>
      </c>
      <c r="B7" t="s">
        <v>15</v>
      </c>
      <c r="C7" t="s">
        <v>14</v>
      </c>
      <c r="D7" s="8">
        <v>272.13</v>
      </c>
    </row>
    <row r="8" spans="1:9" x14ac:dyDescent="0.2">
      <c r="A8" t="s">
        <v>13</v>
      </c>
      <c r="B8" t="s">
        <v>9</v>
      </c>
      <c r="C8" t="s">
        <v>14</v>
      </c>
      <c r="D8" s="8">
        <v>443.27</v>
      </c>
    </row>
    <row r="9" spans="1:9" x14ac:dyDescent="0.2">
      <c r="A9" t="s">
        <v>11</v>
      </c>
      <c r="B9" t="s">
        <v>8</v>
      </c>
      <c r="C9" t="s">
        <v>12</v>
      </c>
      <c r="D9" s="8">
        <v>10153.280000000001</v>
      </c>
    </row>
    <row r="10" spans="1:9" x14ac:dyDescent="0.2">
      <c r="A10" t="s">
        <v>11</v>
      </c>
      <c r="B10" t="s">
        <v>9</v>
      </c>
      <c r="C10" t="s">
        <v>12</v>
      </c>
      <c r="D10" s="8">
        <v>168.75</v>
      </c>
    </row>
    <row r="11" spans="1:9" x14ac:dyDescent="0.2">
      <c r="A11" t="s">
        <v>11</v>
      </c>
      <c r="B11" t="s">
        <v>9</v>
      </c>
      <c r="C11" t="s">
        <v>12</v>
      </c>
      <c r="D11" s="8">
        <v>3596.06</v>
      </c>
    </row>
    <row r="12" spans="1:9" x14ac:dyDescent="0.2">
      <c r="A12" t="s">
        <v>16</v>
      </c>
      <c r="B12" t="s">
        <v>17</v>
      </c>
      <c r="C12" t="s">
        <v>18</v>
      </c>
      <c r="D12" s="8">
        <v>1140.3399999999999</v>
      </c>
    </row>
    <row r="13" spans="1:9" s="2" customFormat="1" x14ac:dyDescent="0.2">
      <c r="A13" s="10" t="s">
        <v>247</v>
      </c>
      <c r="B13" s="10"/>
      <c r="C13" s="10"/>
      <c r="D13" s="11">
        <f>SUM(D5:D12)</f>
        <v>16673.62</v>
      </c>
    </row>
    <row r="15" spans="1:9" x14ac:dyDescent="0.2">
      <c r="A15" s="32" t="s">
        <v>21</v>
      </c>
      <c r="D15" s="8"/>
    </row>
    <row r="16" spans="1:9" x14ac:dyDescent="0.2">
      <c r="A16" t="s">
        <v>30</v>
      </c>
      <c r="B16" t="s">
        <v>31</v>
      </c>
      <c r="C16" t="s">
        <v>12</v>
      </c>
      <c r="D16" s="8">
        <v>10725.27</v>
      </c>
    </row>
    <row r="17" spans="1:4" x14ac:dyDescent="0.2">
      <c r="A17" t="s">
        <v>32</v>
      </c>
      <c r="B17" t="s">
        <v>31</v>
      </c>
      <c r="C17" t="s">
        <v>12</v>
      </c>
      <c r="D17" s="8">
        <v>577.51</v>
      </c>
    </row>
    <row r="18" spans="1:4" s="2" customFormat="1" x14ac:dyDescent="0.2">
      <c r="A18" s="10" t="s">
        <v>252</v>
      </c>
      <c r="B18" s="10"/>
      <c r="C18" s="10"/>
      <c r="D18" s="11">
        <f>SUM(D16:D17)</f>
        <v>11302.78</v>
      </c>
    </row>
    <row r="19" spans="1:4" x14ac:dyDescent="0.2">
      <c r="D19" s="8"/>
    </row>
    <row r="20" spans="1:4" x14ac:dyDescent="0.2">
      <c r="A20" s="32" t="s">
        <v>42</v>
      </c>
      <c r="D20" s="8"/>
    </row>
    <row r="21" spans="1:4" s="2" customFormat="1" x14ac:dyDescent="0.2">
      <c r="A21" s="10" t="s">
        <v>251</v>
      </c>
      <c r="B21" s="10"/>
      <c r="C21" s="10"/>
      <c r="D21" s="33">
        <v>0</v>
      </c>
    </row>
    <row r="22" spans="1:4" s="2" customFormat="1" x14ac:dyDescent="0.2">
      <c r="A22" s="43"/>
      <c r="B22" s="43"/>
      <c r="C22" s="43"/>
      <c r="D22" s="47"/>
    </row>
    <row r="23" spans="1:4" s="2" customFormat="1" x14ac:dyDescent="0.2">
      <c r="A23" s="32" t="s">
        <v>38</v>
      </c>
      <c r="B23" s="43"/>
      <c r="C23" s="43"/>
    </row>
    <row r="24" spans="1:4" x14ac:dyDescent="0.2">
      <c r="A24" t="s">
        <v>70</v>
      </c>
      <c r="B24" t="s">
        <v>71</v>
      </c>
      <c r="C24" t="s">
        <v>292</v>
      </c>
      <c r="D24" s="8">
        <v>624.12</v>
      </c>
    </row>
    <row r="25" spans="1:4" x14ac:dyDescent="0.2">
      <c r="A25" t="s">
        <v>63</v>
      </c>
      <c r="B25" t="s">
        <v>72</v>
      </c>
      <c r="C25" t="s">
        <v>292</v>
      </c>
      <c r="D25" s="8">
        <v>60.06</v>
      </c>
    </row>
    <row r="26" spans="1:4" x14ac:dyDescent="0.2">
      <c r="A26" t="s">
        <v>61</v>
      </c>
      <c r="B26" t="s">
        <v>62</v>
      </c>
      <c r="C26" t="s">
        <v>292</v>
      </c>
      <c r="D26" s="8">
        <v>177.76</v>
      </c>
    </row>
    <row r="27" spans="1:4" x14ac:dyDescent="0.2">
      <c r="A27" t="s">
        <v>63</v>
      </c>
      <c r="B27" t="s">
        <v>64</v>
      </c>
      <c r="C27" t="s">
        <v>292</v>
      </c>
      <c r="D27" s="8">
        <v>951.7</v>
      </c>
    </row>
    <row r="28" spans="1:4" s="23" customFormat="1" ht="18.5" customHeight="1" x14ac:dyDescent="0.2">
      <c r="A28" s="73" t="s">
        <v>90</v>
      </c>
      <c r="B28" s="73" t="s">
        <v>91</v>
      </c>
      <c r="C28" s="72" t="s">
        <v>292</v>
      </c>
      <c r="D28" s="74">
        <v>6957.16</v>
      </c>
    </row>
    <row r="29" spans="1:4" ht="32" x14ac:dyDescent="0.2">
      <c r="A29" s="14" t="s">
        <v>73</v>
      </c>
      <c r="B29" s="23" t="s">
        <v>74</v>
      </c>
      <c r="C29" s="23" t="s">
        <v>292</v>
      </c>
      <c r="D29" s="25">
        <v>3066.26</v>
      </c>
    </row>
    <row r="30" spans="1:4" s="2" customFormat="1" x14ac:dyDescent="0.2">
      <c r="A30" s="10" t="s">
        <v>281</v>
      </c>
      <c r="B30" s="10"/>
      <c r="C30" s="10"/>
      <c r="D30" s="33">
        <f>SUM(D24:D29)</f>
        <v>11837.06</v>
      </c>
    </row>
    <row r="31" spans="1:4" x14ac:dyDescent="0.2">
      <c r="C31" s="16" t="s">
        <v>291</v>
      </c>
      <c r="D31" s="17"/>
    </row>
    <row r="32" spans="1:4" x14ac:dyDescent="0.2">
      <c r="A32" s="32" t="s">
        <v>37</v>
      </c>
      <c r="D32" s="17"/>
    </row>
    <row r="33" spans="1:4" x14ac:dyDescent="0.2">
      <c r="A33" t="s">
        <v>77</v>
      </c>
      <c r="B33" t="s">
        <v>78</v>
      </c>
      <c r="C33" t="s">
        <v>79</v>
      </c>
      <c r="D33" s="18">
        <v>17019.810000000001</v>
      </c>
    </row>
    <row r="34" spans="1:4" x14ac:dyDescent="0.2">
      <c r="A34" t="s">
        <v>84</v>
      </c>
      <c r="B34" t="s">
        <v>83</v>
      </c>
      <c r="C34" t="s">
        <v>79</v>
      </c>
      <c r="D34" s="18">
        <v>1265.5899999999999</v>
      </c>
    </row>
    <row r="35" spans="1:4" s="2" customFormat="1" x14ac:dyDescent="0.2">
      <c r="A35" s="10" t="s">
        <v>253</v>
      </c>
      <c r="B35" s="10"/>
      <c r="C35" s="10"/>
      <c r="D35" s="33">
        <f>SUM(D33:D34)</f>
        <v>18285.400000000001</v>
      </c>
    </row>
    <row r="36" spans="1:4" x14ac:dyDescent="0.2">
      <c r="D36" s="18"/>
    </row>
    <row r="37" spans="1:4" x14ac:dyDescent="0.2">
      <c r="A37" s="32" t="s">
        <v>96</v>
      </c>
    </row>
    <row r="38" spans="1:4" x14ac:dyDescent="0.2">
      <c r="A38" t="s">
        <v>97</v>
      </c>
      <c r="B38" t="s">
        <v>98</v>
      </c>
      <c r="C38" t="s">
        <v>79</v>
      </c>
      <c r="D38" s="8">
        <v>35644.35</v>
      </c>
    </row>
    <row r="39" spans="1:4" x14ac:dyDescent="0.2">
      <c r="A39" t="s">
        <v>99</v>
      </c>
      <c r="B39" t="s">
        <v>100</v>
      </c>
      <c r="C39" t="s">
        <v>79</v>
      </c>
      <c r="D39" s="8">
        <v>192.53</v>
      </c>
    </row>
    <row r="40" spans="1:4" x14ac:dyDescent="0.2">
      <c r="A40" t="s">
        <v>102</v>
      </c>
      <c r="B40" t="s">
        <v>101</v>
      </c>
      <c r="C40" t="s">
        <v>79</v>
      </c>
      <c r="D40" s="8">
        <v>104534.25</v>
      </c>
    </row>
    <row r="41" spans="1:4" x14ac:dyDescent="0.2">
      <c r="A41" t="s">
        <v>102</v>
      </c>
      <c r="B41" t="s">
        <v>103</v>
      </c>
      <c r="C41" t="s">
        <v>79</v>
      </c>
      <c r="D41" s="8">
        <v>613</v>
      </c>
    </row>
    <row r="42" spans="1:4" x14ac:dyDescent="0.2">
      <c r="A42" t="s">
        <v>102</v>
      </c>
      <c r="B42" t="s">
        <v>104</v>
      </c>
      <c r="C42" t="s">
        <v>79</v>
      </c>
      <c r="D42" s="19">
        <v>12769.67</v>
      </c>
    </row>
    <row r="43" spans="1:4" x14ac:dyDescent="0.2">
      <c r="A43" s="16" t="s">
        <v>105</v>
      </c>
      <c r="B43" t="s">
        <v>106</v>
      </c>
      <c r="C43" t="s">
        <v>79</v>
      </c>
      <c r="D43" s="8">
        <v>25130.7</v>
      </c>
    </row>
    <row r="44" spans="1:4" x14ac:dyDescent="0.2">
      <c r="A44" s="16" t="s">
        <v>105</v>
      </c>
      <c r="B44" t="s">
        <v>106</v>
      </c>
      <c r="C44" t="s">
        <v>79</v>
      </c>
      <c r="D44" s="8">
        <v>9278.85</v>
      </c>
    </row>
    <row r="45" spans="1:4" x14ac:dyDescent="0.2">
      <c r="A45" t="s">
        <v>109</v>
      </c>
      <c r="B45" t="s">
        <v>110</v>
      </c>
      <c r="C45" t="s">
        <v>79</v>
      </c>
      <c r="D45" s="8">
        <v>7750.95</v>
      </c>
    </row>
    <row r="46" spans="1:4" x14ac:dyDescent="0.2">
      <c r="A46" t="s">
        <v>113</v>
      </c>
      <c r="B46" t="s">
        <v>114</v>
      </c>
      <c r="C46" t="s">
        <v>79</v>
      </c>
      <c r="D46" s="8">
        <v>128.25</v>
      </c>
    </row>
    <row r="47" spans="1:4" x14ac:dyDescent="0.2">
      <c r="A47" t="s">
        <v>119</v>
      </c>
      <c r="B47" t="s">
        <v>87</v>
      </c>
      <c r="C47" t="s">
        <v>79</v>
      </c>
      <c r="D47" s="8">
        <v>256.5</v>
      </c>
    </row>
    <row r="48" spans="1:4" x14ac:dyDescent="0.2">
      <c r="A48" s="10" t="s">
        <v>254</v>
      </c>
      <c r="B48" s="10"/>
      <c r="C48" s="10"/>
      <c r="D48" s="11">
        <f>SUM(D38:D47)</f>
        <v>196299.05000000005</v>
      </c>
    </row>
    <row r="50" spans="1:4" x14ac:dyDescent="0.2">
      <c r="A50" s="34" t="s">
        <v>120</v>
      </c>
    </row>
    <row r="51" spans="1:4" x14ac:dyDescent="0.2">
      <c r="A51" t="s">
        <v>27</v>
      </c>
      <c r="B51" t="s">
        <v>121</v>
      </c>
      <c r="C51" t="s">
        <v>122</v>
      </c>
      <c r="D51" s="8">
        <v>2207.2800000000002</v>
      </c>
    </row>
    <row r="52" spans="1:4" x14ac:dyDescent="0.2">
      <c r="A52" t="s">
        <v>27</v>
      </c>
      <c r="B52" t="s">
        <v>125</v>
      </c>
      <c r="C52" t="s">
        <v>122</v>
      </c>
      <c r="D52" s="8">
        <v>4643.4799999999996</v>
      </c>
    </row>
    <row r="53" spans="1:4" x14ac:dyDescent="0.2">
      <c r="A53" t="s">
        <v>27</v>
      </c>
      <c r="B53" t="s">
        <v>128</v>
      </c>
      <c r="C53" t="s">
        <v>122</v>
      </c>
      <c r="D53" s="8">
        <v>63.56</v>
      </c>
    </row>
    <row r="54" spans="1:4" x14ac:dyDescent="0.2">
      <c r="A54" t="s">
        <v>27</v>
      </c>
      <c r="B54" t="s">
        <v>121</v>
      </c>
      <c r="C54" t="s">
        <v>122</v>
      </c>
      <c r="D54" s="8">
        <v>674.76</v>
      </c>
    </row>
    <row r="55" spans="1:4" x14ac:dyDescent="0.2">
      <c r="A55" t="s">
        <v>27</v>
      </c>
      <c r="B55" t="s">
        <v>131</v>
      </c>
      <c r="C55" t="s">
        <v>122</v>
      </c>
      <c r="D55" s="8">
        <v>66623.009999999995</v>
      </c>
    </row>
    <row r="56" spans="1:4" x14ac:dyDescent="0.2">
      <c r="A56" t="s">
        <v>27</v>
      </c>
      <c r="B56" t="s">
        <v>133</v>
      </c>
      <c r="C56" t="s">
        <v>122</v>
      </c>
      <c r="D56" s="8">
        <v>21802.84</v>
      </c>
    </row>
    <row r="57" spans="1:4" x14ac:dyDescent="0.2">
      <c r="A57" t="s">
        <v>27</v>
      </c>
      <c r="B57" t="s">
        <v>134</v>
      </c>
      <c r="C57" t="s">
        <v>122</v>
      </c>
      <c r="D57" s="8">
        <v>10603.81</v>
      </c>
    </row>
    <row r="58" spans="1:4" x14ac:dyDescent="0.2">
      <c r="A58" t="s">
        <v>27</v>
      </c>
      <c r="B58" t="s">
        <v>140</v>
      </c>
      <c r="C58" t="s">
        <v>122</v>
      </c>
      <c r="D58" s="8">
        <v>25</v>
      </c>
    </row>
    <row r="59" spans="1:4" x14ac:dyDescent="0.2">
      <c r="A59" t="s">
        <v>27</v>
      </c>
      <c r="B59" t="s">
        <v>140</v>
      </c>
      <c r="C59" t="s">
        <v>122</v>
      </c>
      <c r="D59" s="8">
        <v>50</v>
      </c>
    </row>
    <row r="60" spans="1:4" x14ac:dyDescent="0.2">
      <c r="A60" s="10" t="s">
        <v>250</v>
      </c>
      <c r="B60" s="10"/>
      <c r="C60" s="10"/>
      <c r="D60" s="11">
        <f>SUM(D51:D59)</f>
        <v>106693.73999999999</v>
      </c>
    </row>
    <row r="62" spans="1:4" x14ac:dyDescent="0.2">
      <c r="A62" s="34" t="s">
        <v>160</v>
      </c>
    </row>
    <row r="63" spans="1:4" x14ac:dyDescent="0.2">
      <c r="A63" t="s">
        <v>147</v>
      </c>
      <c r="B63" t="s">
        <v>145</v>
      </c>
      <c r="C63" t="s">
        <v>146</v>
      </c>
      <c r="D63" s="8">
        <v>28752.6</v>
      </c>
    </row>
    <row r="64" spans="1:4" x14ac:dyDescent="0.2">
      <c r="A64" t="s">
        <v>148</v>
      </c>
      <c r="B64" t="s">
        <v>145</v>
      </c>
      <c r="C64" t="s">
        <v>146</v>
      </c>
      <c r="D64" s="8">
        <v>4177.96</v>
      </c>
    </row>
    <row r="65" spans="1:4" x14ac:dyDescent="0.2">
      <c r="A65" t="s">
        <v>149</v>
      </c>
      <c r="B65" t="s">
        <v>145</v>
      </c>
      <c r="C65" t="s">
        <v>146</v>
      </c>
      <c r="D65" s="8">
        <v>147.13999999999999</v>
      </c>
    </row>
    <row r="66" spans="1:4" x14ac:dyDescent="0.2">
      <c r="A66" t="s">
        <v>150</v>
      </c>
      <c r="B66" t="s">
        <v>145</v>
      </c>
      <c r="C66" t="s">
        <v>146</v>
      </c>
      <c r="D66" s="8">
        <v>109.08</v>
      </c>
    </row>
    <row r="67" spans="1:4" x14ac:dyDescent="0.2">
      <c r="A67" t="s">
        <v>151</v>
      </c>
      <c r="B67" t="s">
        <v>145</v>
      </c>
      <c r="C67" t="s">
        <v>146</v>
      </c>
      <c r="D67" s="8">
        <v>1651.37</v>
      </c>
    </row>
    <row r="68" spans="1:4" x14ac:dyDescent="0.2">
      <c r="A68" t="s">
        <v>153</v>
      </c>
      <c r="B68" t="s">
        <v>154</v>
      </c>
      <c r="C68" t="s">
        <v>146</v>
      </c>
      <c r="D68" s="8">
        <v>6370.33</v>
      </c>
    </row>
    <row r="69" spans="1:4" ht="32" x14ac:dyDescent="0.2">
      <c r="A69" s="23" t="s">
        <v>156</v>
      </c>
      <c r="B69" s="24" t="s">
        <v>155</v>
      </c>
      <c r="C69" s="23" t="s">
        <v>146</v>
      </c>
      <c r="D69" s="25">
        <v>2103.39</v>
      </c>
    </row>
    <row r="70" spans="1:4" s="23" customFormat="1" ht="32" x14ac:dyDescent="0.2">
      <c r="A70" s="23" t="s">
        <v>153</v>
      </c>
      <c r="B70" s="24" t="s">
        <v>155</v>
      </c>
      <c r="C70" s="23" t="s">
        <v>146</v>
      </c>
      <c r="D70" s="25">
        <v>17.97</v>
      </c>
    </row>
    <row r="71" spans="1:4" s="20" customFormat="1" ht="32" x14ac:dyDescent="0.2">
      <c r="A71" s="20" t="s">
        <v>27</v>
      </c>
      <c r="B71" s="21" t="s">
        <v>159</v>
      </c>
      <c r="C71" s="20" t="s">
        <v>122</v>
      </c>
      <c r="D71" s="22">
        <v>231.84</v>
      </c>
    </row>
    <row r="72" spans="1:4" x14ac:dyDescent="0.2">
      <c r="A72" t="s">
        <v>27</v>
      </c>
      <c r="B72" t="s">
        <v>152</v>
      </c>
      <c r="C72" t="s">
        <v>122</v>
      </c>
      <c r="D72" s="8">
        <v>66.239999999999995</v>
      </c>
    </row>
    <row r="73" spans="1:4" x14ac:dyDescent="0.2">
      <c r="A73" s="10" t="s">
        <v>249</v>
      </c>
      <c r="B73" s="10"/>
      <c r="C73" s="10"/>
      <c r="D73" s="11">
        <f>SUM(D63:D72)</f>
        <v>43627.92</v>
      </c>
    </row>
    <row r="74" spans="1:4" x14ac:dyDescent="0.2">
      <c r="D74" s="8"/>
    </row>
    <row r="75" spans="1:4" x14ac:dyDescent="0.2">
      <c r="A75" s="34" t="s">
        <v>161</v>
      </c>
    </row>
    <row r="76" spans="1:4" x14ac:dyDescent="0.2">
      <c r="A76" t="s">
        <v>162</v>
      </c>
      <c r="B76" t="s">
        <v>163</v>
      </c>
      <c r="C76" s="23" t="s">
        <v>146</v>
      </c>
      <c r="D76" s="8">
        <v>1014.42</v>
      </c>
    </row>
    <row r="77" spans="1:4" x14ac:dyDescent="0.2">
      <c r="A77" t="s">
        <v>164</v>
      </c>
      <c r="B77" t="s">
        <v>165</v>
      </c>
      <c r="C77" t="s">
        <v>146</v>
      </c>
      <c r="D77" s="8">
        <v>50.63</v>
      </c>
    </row>
    <row r="78" spans="1:4" x14ac:dyDescent="0.2">
      <c r="A78" t="s">
        <v>168</v>
      </c>
      <c r="B78" t="s">
        <v>167</v>
      </c>
      <c r="C78" t="s">
        <v>146</v>
      </c>
      <c r="D78" s="8">
        <v>4562.8500000000004</v>
      </c>
    </row>
    <row r="79" spans="1:4" x14ac:dyDescent="0.2">
      <c r="A79" t="s">
        <v>171</v>
      </c>
      <c r="B79" t="s">
        <v>170</v>
      </c>
      <c r="C79" t="s">
        <v>146</v>
      </c>
      <c r="D79" s="8">
        <v>239.75</v>
      </c>
    </row>
    <row r="80" spans="1:4" x14ac:dyDescent="0.2">
      <c r="A80" t="s">
        <v>173</v>
      </c>
      <c r="B80" t="s">
        <v>174</v>
      </c>
      <c r="C80" t="s">
        <v>146</v>
      </c>
      <c r="D80" s="8">
        <v>366.15</v>
      </c>
    </row>
    <row r="81" spans="1:4" x14ac:dyDescent="0.2">
      <c r="A81" t="s">
        <v>175</v>
      </c>
      <c r="B81" t="s">
        <v>174</v>
      </c>
      <c r="C81" t="s">
        <v>146</v>
      </c>
      <c r="D81" s="8">
        <v>159.43</v>
      </c>
    </row>
    <row r="82" spans="1:4" x14ac:dyDescent="0.2">
      <c r="A82" t="s">
        <v>176</v>
      </c>
      <c r="B82" t="s">
        <v>174</v>
      </c>
      <c r="C82" t="s">
        <v>146</v>
      </c>
      <c r="D82" s="8">
        <v>525.54</v>
      </c>
    </row>
    <row r="83" spans="1:4" s="20" customFormat="1" ht="32" x14ac:dyDescent="0.2">
      <c r="A83" s="21" t="s">
        <v>180</v>
      </c>
      <c r="B83" s="20" t="s">
        <v>181</v>
      </c>
      <c r="C83" s="20" t="s">
        <v>146</v>
      </c>
      <c r="D83" s="22">
        <v>315.10000000000002</v>
      </c>
    </row>
    <row r="84" spans="1:4" x14ac:dyDescent="0.2">
      <c r="A84" t="s">
        <v>182</v>
      </c>
      <c r="B84" t="s">
        <v>181</v>
      </c>
      <c r="C84" t="s">
        <v>146</v>
      </c>
      <c r="D84" s="8">
        <v>24.82</v>
      </c>
    </row>
    <row r="85" spans="1:4" x14ac:dyDescent="0.2">
      <c r="A85" t="s">
        <v>185</v>
      </c>
      <c r="B85" t="s">
        <v>187</v>
      </c>
      <c r="C85" t="s">
        <v>146</v>
      </c>
      <c r="D85" s="8">
        <v>990.66</v>
      </c>
    </row>
    <row r="86" spans="1:4" x14ac:dyDescent="0.2">
      <c r="A86" t="s">
        <v>186</v>
      </c>
      <c r="B86" t="s">
        <v>187</v>
      </c>
      <c r="C86" t="s">
        <v>146</v>
      </c>
      <c r="D86" s="8">
        <v>525.71</v>
      </c>
    </row>
    <row r="87" spans="1:4" x14ac:dyDescent="0.2">
      <c r="A87" t="s">
        <v>171</v>
      </c>
      <c r="B87" t="s">
        <v>187</v>
      </c>
      <c r="C87" t="s">
        <v>146</v>
      </c>
      <c r="D87" s="8">
        <v>308.45</v>
      </c>
    </row>
    <row r="88" spans="1:4" x14ac:dyDescent="0.2">
      <c r="A88" t="s">
        <v>188</v>
      </c>
      <c r="B88" t="s">
        <v>187</v>
      </c>
      <c r="C88" t="s">
        <v>146</v>
      </c>
      <c r="D88" s="8">
        <v>1089.2</v>
      </c>
    </row>
    <row r="89" spans="1:4" x14ac:dyDescent="0.2">
      <c r="A89" t="s">
        <v>190</v>
      </c>
      <c r="B89" t="s">
        <v>191</v>
      </c>
      <c r="C89" t="s">
        <v>146</v>
      </c>
      <c r="D89" s="8">
        <v>3362.58</v>
      </c>
    </row>
    <row r="90" spans="1:4" x14ac:dyDescent="0.2">
      <c r="A90" t="s">
        <v>195</v>
      </c>
      <c r="B90" t="s">
        <v>192</v>
      </c>
      <c r="C90" t="s">
        <v>146</v>
      </c>
      <c r="D90" s="8">
        <v>127.71</v>
      </c>
    </row>
    <row r="91" spans="1:4" x14ac:dyDescent="0.2">
      <c r="A91" t="s">
        <v>11</v>
      </c>
      <c r="B91" t="s">
        <v>205</v>
      </c>
      <c r="C91" t="s">
        <v>146</v>
      </c>
      <c r="D91" s="8">
        <v>345.84</v>
      </c>
    </row>
    <row r="92" spans="1:4" x14ac:dyDescent="0.2">
      <c r="A92" t="s">
        <v>206</v>
      </c>
      <c r="B92" t="s">
        <v>205</v>
      </c>
      <c r="C92" t="s">
        <v>146</v>
      </c>
      <c r="D92" s="8">
        <v>8054.96</v>
      </c>
    </row>
    <row r="93" spans="1:4" x14ac:dyDescent="0.2">
      <c r="A93" t="s">
        <v>208</v>
      </c>
      <c r="B93" t="s">
        <v>207</v>
      </c>
      <c r="C93" t="s">
        <v>146</v>
      </c>
      <c r="D93" s="8">
        <v>1804.16</v>
      </c>
    </row>
    <row r="94" spans="1:4" x14ac:dyDescent="0.2">
      <c r="A94" t="s">
        <v>168</v>
      </c>
      <c r="B94" t="s">
        <v>207</v>
      </c>
      <c r="C94" t="s">
        <v>146</v>
      </c>
      <c r="D94" s="8">
        <v>3821.84</v>
      </c>
    </row>
    <row r="95" spans="1:4" x14ac:dyDescent="0.2">
      <c r="A95" t="s">
        <v>209</v>
      </c>
      <c r="B95" t="s">
        <v>207</v>
      </c>
      <c r="C95" t="s">
        <v>146</v>
      </c>
      <c r="D95" s="8">
        <v>2288.4899999999998</v>
      </c>
    </row>
    <row r="96" spans="1:4" x14ac:dyDescent="0.2">
      <c r="A96" t="s">
        <v>210</v>
      </c>
      <c r="B96" t="s">
        <v>211</v>
      </c>
      <c r="C96" t="s">
        <v>146</v>
      </c>
      <c r="D96" s="8">
        <v>147.99</v>
      </c>
    </row>
    <row r="97" spans="1:4" x14ac:dyDescent="0.2">
      <c r="A97" t="s">
        <v>212</v>
      </c>
      <c r="B97" t="s">
        <v>211</v>
      </c>
      <c r="C97" t="s">
        <v>146</v>
      </c>
      <c r="D97" s="8">
        <v>196.56</v>
      </c>
    </row>
    <row r="98" spans="1:4" x14ac:dyDescent="0.2">
      <c r="A98" t="s">
        <v>213</v>
      </c>
      <c r="B98" t="s">
        <v>211</v>
      </c>
      <c r="C98" t="s">
        <v>146</v>
      </c>
      <c r="D98" s="8">
        <v>78.94</v>
      </c>
    </row>
    <row r="99" spans="1:4" x14ac:dyDescent="0.2">
      <c r="A99" t="s">
        <v>217</v>
      </c>
      <c r="B99" t="s">
        <v>214</v>
      </c>
      <c r="C99" t="s">
        <v>146</v>
      </c>
      <c r="D99" s="8">
        <v>13.76</v>
      </c>
    </row>
    <row r="100" spans="1:4" x14ac:dyDescent="0.2">
      <c r="A100" t="s">
        <v>218</v>
      </c>
      <c r="B100" t="s">
        <v>214</v>
      </c>
      <c r="C100" t="s">
        <v>146</v>
      </c>
      <c r="D100" s="8">
        <v>108</v>
      </c>
    </row>
    <row r="101" spans="1:4" x14ac:dyDescent="0.2">
      <c r="A101" t="s">
        <v>220</v>
      </c>
      <c r="B101" t="s">
        <v>214</v>
      </c>
      <c r="C101" t="s">
        <v>146</v>
      </c>
      <c r="D101" s="8">
        <v>42.37</v>
      </c>
    </row>
    <row r="102" spans="1:4" x14ac:dyDescent="0.2">
      <c r="A102" t="s">
        <v>221</v>
      </c>
      <c r="B102" t="s">
        <v>225</v>
      </c>
      <c r="C102" t="s">
        <v>146</v>
      </c>
      <c r="D102" s="8">
        <v>46.4</v>
      </c>
    </row>
    <row r="103" spans="1:4" x14ac:dyDescent="0.2">
      <c r="A103" t="s">
        <v>223</v>
      </c>
      <c r="B103" t="s">
        <v>226</v>
      </c>
      <c r="C103" t="s">
        <v>146</v>
      </c>
      <c r="D103" s="8">
        <v>188.27</v>
      </c>
    </row>
    <row r="104" spans="1:4" x14ac:dyDescent="0.2">
      <c r="A104" t="s">
        <v>182</v>
      </c>
      <c r="B104" t="s">
        <v>226</v>
      </c>
      <c r="C104" t="s">
        <v>146</v>
      </c>
      <c r="D104" s="8">
        <v>31.64</v>
      </c>
    </row>
    <row r="105" spans="1:4" x14ac:dyDescent="0.2">
      <c r="A105" t="s">
        <v>215</v>
      </c>
      <c r="B105" t="s">
        <v>216</v>
      </c>
      <c r="C105" t="s">
        <v>146</v>
      </c>
      <c r="D105" s="8">
        <v>58.8</v>
      </c>
    </row>
    <row r="106" spans="1:4" x14ac:dyDescent="0.2">
      <c r="A106" t="s">
        <v>210</v>
      </c>
      <c r="B106" t="s">
        <v>216</v>
      </c>
      <c r="C106" t="s">
        <v>146</v>
      </c>
      <c r="D106" s="8">
        <v>48.5</v>
      </c>
    </row>
    <row r="107" spans="1:4" x14ac:dyDescent="0.2">
      <c r="A107" t="s">
        <v>222</v>
      </c>
      <c r="B107" t="s">
        <v>216</v>
      </c>
      <c r="C107" t="s">
        <v>146</v>
      </c>
      <c r="D107" s="8">
        <v>788.1</v>
      </c>
    </row>
    <row r="108" spans="1:4" x14ac:dyDescent="0.2">
      <c r="A108" t="s">
        <v>203</v>
      </c>
      <c r="B108" t="s">
        <v>204</v>
      </c>
      <c r="C108" t="s">
        <v>79</v>
      </c>
      <c r="D108" s="8">
        <v>264.32</v>
      </c>
    </row>
    <row r="109" spans="1:4" x14ac:dyDescent="0.2">
      <c r="A109" t="s">
        <v>27</v>
      </c>
      <c r="B109" t="s">
        <v>202</v>
      </c>
      <c r="C109" s="20" t="s">
        <v>122</v>
      </c>
      <c r="D109" s="8">
        <v>1427.88</v>
      </c>
    </row>
    <row r="110" spans="1:4" x14ac:dyDescent="0.2">
      <c r="A110" t="s">
        <v>27</v>
      </c>
      <c r="B110" t="s">
        <v>224</v>
      </c>
      <c r="C110" t="s">
        <v>122</v>
      </c>
      <c r="D110" s="8">
        <v>126</v>
      </c>
    </row>
    <row r="111" spans="1:4" x14ac:dyDescent="0.2">
      <c r="A111" t="s">
        <v>196</v>
      </c>
      <c r="B111" t="s">
        <v>192</v>
      </c>
      <c r="C111" t="s">
        <v>18</v>
      </c>
      <c r="D111" s="8">
        <v>15352.33</v>
      </c>
    </row>
    <row r="112" spans="1:4" x14ac:dyDescent="0.2">
      <c r="A112" t="s">
        <v>196</v>
      </c>
      <c r="B112" t="s">
        <v>207</v>
      </c>
      <c r="C112" t="s">
        <v>18</v>
      </c>
      <c r="D112" s="8">
        <v>2199.56</v>
      </c>
    </row>
    <row r="113" spans="1:4" x14ac:dyDescent="0.2">
      <c r="A113" s="10" t="s">
        <v>248</v>
      </c>
      <c r="B113" s="10"/>
      <c r="C113" s="10"/>
      <c r="D113" s="11">
        <f>SUM(D76:D112)</f>
        <v>51097.71</v>
      </c>
    </row>
    <row r="115" spans="1:4" x14ac:dyDescent="0.2">
      <c r="A115" s="32" t="s">
        <v>36</v>
      </c>
      <c r="B115" s="63"/>
      <c r="C115" s="63"/>
      <c r="D115" s="63"/>
    </row>
    <row r="116" spans="1:4" x14ac:dyDescent="0.2">
      <c r="A116" s="10" t="s">
        <v>282</v>
      </c>
      <c r="B116" s="10"/>
      <c r="C116" s="10"/>
      <c r="D116" s="11">
        <v>0</v>
      </c>
    </row>
    <row r="119" spans="1:4" ht="16" x14ac:dyDescent="0.2">
      <c r="A119" s="37" t="s">
        <v>255</v>
      </c>
      <c r="B119" s="37"/>
      <c r="C119" s="37"/>
      <c r="D119" s="38">
        <f>D116+D113+D73+D60+D48+D35+D30+D21+D18+D13</f>
        <v>455817.28000000009</v>
      </c>
    </row>
    <row r="123" spans="1:4" x14ac:dyDescent="0.2">
      <c r="A123" s="2"/>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Food&amp;Beverage</vt:lpstr>
      <vt:lpstr>Local&amp;Community Based</vt:lpstr>
      <vt:lpstr>3rd Party Verified</vt:lpstr>
      <vt:lpstr>Other Sustainability Atributes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madeline</dc:creator>
  <cp:lastModifiedBy>Microsoft Office User</cp:lastModifiedBy>
  <cp:lastPrinted>2018-09-14T14:12:23Z</cp:lastPrinted>
  <dcterms:created xsi:type="dcterms:W3CDTF">2018-09-05T14:59:21Z</dcterms:created>
  <dcterms:modified xsi:type="dcterms:W3CDTF">2019-02-12T21:27:17Z</dcterms:modified>
</cp:coreProperties>
</file>