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loriangreene/Desktop/"/>
    </mc:Choice>
  </mc:AlternateContent>
  <xr:revisionPtr revIDLastSave="1" documentId="13_ncr:1_{A8A3BA80-5921-744A-9F08-CF817078AC4A}" xr6:coauthVersionLast="45" xr6:coauthVersionMax="45" xr10:uidLastSave="{2EE65FF3-DE4A-4C76-A9B8-DC3090644068}"/>
  <bookViews>
    <workbookView xWindow="660" yWindow="460" windowWidth="28140" windowHeight="15640" xr2:uid="{D610B566-B08E-B546-B4BC-2BC71EF6051E}"/>
  </bookViews>
  <sheets>
    <sheet name="Legend" sheetId="2" r:id="rId1"/>
    <sheet name="Raw Data" sheetId="1" r:id="rId2"/>
    <sheet name="Converted Data" sheetId="3" r:id="rId3"/>
    <sheet name="Responses" sheetId="4" r:id="rId4"/>
    <sheet name="Mean Scores" sheetId="6" r:id="rId5"/>
    <sheet name="t-test" sheetId="8" r:id="rId6"/>
    <sheet name="Sheet4" sheetId="7" r:id="rId7"/>
  </sheets>
  <definedNames>
    <definedName name="_xlnm._FilterDatabase" localSheetId="2" hidden="1">'Converted Data'!$P$1:$P$1776</definedName>
    <definedName name="_xlnm._FilterDatabase" localSheetId="4" hidden="1">'Mean Scores'!$I$1:$I$633</definedName>
    <definedName name="_xlnm._FilterDatabase" localSheetId="6" hidden="1">Sheet4!$B$1:$B$636</definedName>
    <definedName name="_xlnm._FilterDatabase" localSheetId="5" hidden="1">'t-test'!$A$1:$A$1776</definedName>
    <definedName name="_xlchart.v1.0" hidden="1">'Converted Data'!$AG$2:$AG$11</definedName>
    <definedName name="_xlchart.v1.1" hidden="1">'Converted Data'!$X$2:$X$632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1" i="3" l="1"/>
  <c r="AA42" i="3"/>
  <c r="E23" i="7"/>
  <c r="AC9" i="6"/>
  <c r="X632" i="6"/>
  <c r="X631" i="6"/>
  <c r="X630" i="6"/>
  <c r="X629" i="6"/>
  <c r="X628" i="6"/>
  <c r="X627" i="6"/>
  <c r="X626" i="6"/>
  <c r="X625" i="6"/>
  <c r="X624" i="6"/>
  <c r="X623" i="6"/>
  <c r="X622" i="6"/>
  <c r="X621" i="6"/>
  <c r="X620" i="6"/>
  <c r="X619" i="6"/>
  <c r="X618" i="6"/>
  <c r="X617" i="6"/>
  <c r="X616" i="6"/>
  <c r="X615" i="6"/>
  <c r="X614" i="6"/>
  <c r="X613" i="6"/>
  <c r="X612" i="6"/>
  <c r="X611" i="6"/>
  <c r="X610" i="6"/>
  <c r="X609" i="6"/>
  <c r="X608" i="6"/>
  <c r="X607" i="6"/>
  <c r="X606" i="6"/>
  <c r="X605" i="6"/>
  <c r="X604" i="6"/>
  <c r="X603" i="6"/>
  <c r="X602" i="6"/>
  <c r="X601" i="6"/>
  <c r="X600" i="6"/>
  <c r="X599" i="6"/>
  <c r="X598" i="6"/>
  <c r="X597" i="6"/>
  <c r="X596" i="6"/>
  <c r="X595" i="6"/>
  <c r="X594" i="6"/>
  <c r="X593" i="6"/>
  <c r="X592" i="6"/>
  <c r="X591" i="6"/>
  <c r="X590" i="6"/>
  <c r="X589" i="6"/>
  <c r="X588" i="6"/>
  <c r="X587" i="6"/>
  <c r="X586" i="6"/>
  <c r="X585" i="6"/>
  <c r="X584" i="6"/>
  <c r="X583" i="6"/>
  <c r="X582" i="6"/>
  <c r="X581" i="6"/>
  <c r="X580" i="6"/>
  <c r="X579" i="6"/>
  <c r="X578" i="6"/>
  <c r="X577" i="6"/>
  <c r="X576" i="6"/>
  <c r="X575" i="6"/>
  <c r="X574" i="6"/>
  <c r="X573" i="6"/>
  <c r="X572" i="6"/>
  <c r="X571" i="6"/>
  <c r="X570" i="6"/>
  <c r="X569" i="6"/>
  <c r="X568" i="6"/>
  <c r="X567" i="6"/>
  <c r="X566" i="6"/>
  <c r="X565" i="6"/>
  <c r="X564" i="6"/>
  <c r="X563" i="6"/>
  <c r="X562" i="6"/>
  <c r="X561" i="6"/>
  <c r="X560" i="6"/>
  <c r="X559" i="6"/>
  <c r="X558" i="6"/>
  <c r="X557" i="6"/>
  <c r="X556" i="6"/>
  <c r="X555" i="6"/>
  <c r="X554" i="6"/>
  <c r="X553" i="6"/>
  <c r="X552" i="6"/>
  <c r="X551" i="6"/>
  <c r="X550" i="6"/>
  <c r="X549" i="6"/>
  <c r="X548" i="6"/>
  <c r="X547" i="6"/>
  <c r="X546" i="6"/>
  <c r="X545" i="6"/>
  <c r="X544" i="6"/>
  <c r="X543" i="6"/>
  <c r="X542" i="6"/>
  <c r="X541" i="6"/>
  <c r="X540" i="6"/>
  <c r="X539" i="6"/>
  <c r="X538" i="6"/>
  <c r="X537" i="6"/>
  <c r="X536" i="6"/>
  <c r="X535" i="6"/>
  <c r="X534" i="6"/>
  <c r="X533" i="6"/>
  <c r="X532" i="6"/>
  <c r="X531" i="6"/>
  <c r="X530" i="6"/>
  <c r="X529" i="6"/>
  <c r="X528" i="6"/>
  <c r="X527" i="6"/>
  <c r="X526" i="6"/>
  <c r="X525" i="6"/>
  <c r="X524" i="6"/>
  <c r="X523" i="6"/>
  <c r="X522" i="6"/>
  <c r="X521" i="6"/>
  <c r="X520" i="6"/>
  <c r="X519" i="6"/>
  <c r="X518" i="6"/>
  <c r="X517" i="6"/>
  <c r="X516" i="6"/>
  <c r="X515" i="6"/>
  <c r="X514" i="6"/>
  <c r="X513" i="6"/>
  <c r="X512" i="6"/>
  <c r="X511" i="6"/>
  <c r="X510" i="6"/>
  <c r="X509" i="6"/>
  <c r="X508" i="6"/>
  <c r="X507" i="6"/>
  <c r="X506" i="6"/>
  <c r="X505" i="6"/>
  <c r="X504" i="6"/>
  <c r="X503" i="6"/>
  <c r="X502" i="6"/>
  <c r="X501" i="6"/>
  <c r="X500" i="6"/>
  <c r="X499" i="6"/>
  <c r="X498" i="6"/>
  <c r="X497" i="6"/>
  <c r="X496" i="6"/>
  <c r="X495" i="6"/>
  <c r="X494" i="6"/>
  <c r="X493" i="6"/>
  <c r="X492" i="6"/>
  <c r="X491" i="6"/>
  <c r="X490" i="6"/>
  <c r="X489" i="6"/>
  <c r="X488" i="6"/>
  <c r="X487" i="6"/>
  <c r="X486" i="6"/>
  <c r="X485" i="6"/>
  <c r="X484" i="6"/>
  <c r="X483" i="6"/>
  <c r="X482" i="6"/>
  <c r="X481" i="6"/>
  <c r="X480" i="6"/>
  <c r="X479" i="6"/>
  <c r="X478" i="6"/>
  <c r="X477" i="6"/>
  <c r="X476" i="6"/>
  <c r="X475" i="6"/>
  <c r="X474" i="6"/>
  <c r="X473" i="6"/>
  <c r="X472" i="6"/>
  <c r="X471" i="6"/>
  <c r="X470" i="6"/>
  <c r="X469" i="6"/>
  <c r="X468" i="6"/>
  <c r="X467" i="6"/>
  <c r="X466" i="6"/>
  <c r="X465" i="6"/>
  <c r="X464" i="6"/>
  <c r="X463" i="6"/>
  <c r="X462" i="6"/>
  <c r="X461" i="6"/>
  <c r="X460" i="6"/>
  <c r="X459" i="6"/>
  <c r="X458" i="6"/>
  <c r="X457" i="6"/>
  <c r="X456" i="6"/>
  <c r="X455" i="6"/>
  <c r="X454" i="6"/>
  <c r="X453" i="6"/>
  <c r="X452" i="6"/>
  <c r="X451" i="6"/>
  <c r="X450" i="6"/>
  <c r="X449" i="6"/>
  <c r="X448" i="6"/>
  <c r="X447" i="6"/>
  <c r="X446" i="6"/>
  <c r="X445" i="6"/>
  <c r="X444" i="6"/>
  <c r="X443" i="6"/>
  <c r="X442" i="6"/>
  <c r="X441" i="6"/>
  <c r="X440" i="6"/>
  <c r="X439" i="6"/>
  <c r="X438" i="6"/>
  <c r="X437" i="6"/>
  <c r="X436" i="6"/>
  <c r="X435" i="6"/>
  <c r="X434" i="6"/>
  <c r="X433" i="6"/>
  <c r="X432" i="6"/>
  <c r="X431" i="6"/>
  <c r="X430" i="6"/>
  <c r="X429" i="6"/>
  <c r="X428" i="6"/>
  <c r="X427" i="6"/>
  <c r="X426" i="6"/>
  <c r="X425" i="6"/>
  <c r="X424" i="6"/>
  <c r="X423" i="6"/>
  <c r="X422" i="6"/>
  <c r="X421" i="6"/>
  <c r="X420" i="6"/>
  <c r="X419" i="6"/>
  <c r="X418" i="6"/>
  <c r="X417" i="6"/>
  <c r="X416" i="6"/>
  <c r="X415" i="6"/>
  <c r="X414" i="6"/>
  <c r="X413" i="6"/>
  <c r="X412" i="6"/>
  <c r="X411" i="6"/>
  <c r="X410" i="6"/>
  <c r="X409" i="6"/>
  <c r="X408" i="6"/>
  <c r="X407" i="6"/>
  <c r="X406" i="6"/>
  <c r="X405" i="6"/>
  <c r="X404" i="6"/>
  <c r="X403" i="6"/>
  <c r="X402" i="6"/>
  <c r="X401" i="6"/>
  <c r="X400" i="6"/>
  <c r="X399" i="6"/>
  <c r="X398" i="6"/>
  <c r="X397" i="6"/>
  <c r="X396" i="6"/>
  <c r="X395" i="6"/>
  <c r="X394" i="6"/>
  <c r="X393" i="6"/>
  <c r="X392" i="6"/>
  <c r="X391" i="6"/>
  <c r="X390" i="6"/>
  <c r="X389" i="6"/>
  <c r="X388" i="6"/>
  <c r="X387" i="6"/>
  <c r="X386" i="6"/>
  <c r="X385" i="6"/>
  <c r="X384" i="6"/>
  <c r="X383" i="6"/>
  <c r="X382" i="6"/>
  <c r="X381" i="6"/>
  <c r="X380" i="6"/>
  <c r="X379" i="6"/>
  <c r="X378" i="6"/>
  <c r="X377" i="6"/>
  <c r="X376" i="6"/>
  <c r="X375" i="6"/>
  <c r="X374" i="6"/>
  <c r="X373" i="6"/>
  <c r="X372" i="6"/>
  <c r="X371" i="6"/>
  <c r="X370" i="6"/>
  <c r="X369" i="6"/>
  <c r="X368" i="6"/>
  <c r="X367" i="6"/>
  <c r="X366" i="6"/>
  <c r="X365" i="6"/>
  <c r="X364" i="6"/>
  <c r="X363" i="6"/>
  <c r="X362" i="6"/>
  <c r="X361" i="6"/>
  <c r="X360" i="6"/>
  <c r="X359" i="6"/>
  <c r="X358" i="6"/>
  <c r="X357" i="6"/>
  <c r="X356" i="6"/>
  <c r="X355" i="6"/>
  <c r="X354" i="6"/>
  <c r="X353" i="6"/>
  <c r="X352" i="6"/>
  <c r="X351" i="6"/>
  <c r="X350" i="6"/>
  <c r="X349" i="6"/>
  <c r="X348" i="6"/>
  <c r="X347" i="6"/>
  <c r="X346" i="6"/>
  <c r="X345" i="6"/>
  <c r="X344" i="6"/>
  <c r="X343" i="6"/>
  <c r="X342" i="6"/>
  <c r="X341" i="6"/>
  <c r="X340" i="6"/>
  <c r="X339" i="6"/>
  <c r="X338" i="6"/>
  <c r="X337" i="6"/>
  <c r="X336" i="6"/>
  <c r="X335" i="6"/>
  <c r="X334" i="6"/>
  <c r="X333" i="6"/>
  <c r="X332" i="6"/>
  <c r="X331" i="6"/>
  <c r="X330" i="6"/>
  <c r="X329" i="6"/>
  <c r="X328" i="6"/>
  <c r="X327" i="6"/>
  <c r="X326" i="6"/>
  <c r="X325" i="6"/>
  <c r="X324" i="6"/>
  <c r="X323" i="6"/>
  <c r="X322" i="6"/>
  <c r="X321" i="6"/>
  <c r="X320" i="6"/>
  <c r="X319" i="6"/>
  <c r="X318" i="6"/>
  <c r="X317" i="6"/>
  <c r="X316" i="6"/>
  <c r="X315" i="6"/>
  <c r="X314" i="6"/>
  <c r="X313" i="6"/>
  <c r="X312" i="6"/>
  <c r="X311" i="6"/>
  <c r="X310" i="6"/>
  <c r="X309" i="6"/>
  <c r="X308" i="6"/>
  <c r="X307" i="6"/>
  <c r="X306" i="6"/>
  <c r="X305" i="6"/>
  <c r="X304" i="6"/>
  <c r="X303" i="6"/>
  <c r="X302" i="6"/>
  <c r="X301" i="6"/>
  <c r="X300" i="6"/>
  <c r="X299" i="6"/>
  <c r="X298" i="6"/>
  <c r="X297" i="6"/>
  <c r="X296" i="6"/>
  <c r="X295" i="6"/>
  <c r="X294" i="6"/>
  <c r="X293" i="6"/>
  <c r="X292" i="6"/>
  <c r="X291" i="6"/>
  <c r="X290" i="6"/>
  <c r="X289" i="6"/>
  <c r="X288" i="6"/>
  <c r="X287" i="6"/>
  <c r="X286" i="6"/>
  <c r="X285" i="6"/>
  <c r="X284" i="6"/>
  <c r="X283" i="6"/>
  <c r="X282" i="6"/>
  <c r="X281" i="6"/>
  <c r="X280" i="6"/>
  <c r="X279" i="6"/>
  <c r="X278" i="6"/>
  <c r="X277" i="6"/>
  <c r="X276" i="6"/>
  <c r="X275" i="6"/>
  <c r="X274" i="6"/>
  <c r="X273" i="6"/>
  <c r="X272" i="6"/>
  <c r="X271" i="6"/>
  <c r="X270" i="6"/>
  <c r="X269" i="6"/>
  <c r="X268" i="6"/>
  <c r="X267" i="6"/>
  <c r="X266" i="6"/>
  <c r="X265" i="6"/>
  <c r="X264" i="6"/>
  <c r="X263" i="6"/>
  <c r="X262" i="6"/>
  <c r="X261" i="6"/>
  <c r="X260" i="6"/>
  <c r="X259" i="6"/>
  <c r="X258" i="6"/>
  <c r="X257" i="6"/>
  <c r="X256" i="6"/>
  <c r="X255" i="6"/>
  <c r="X254" i="6"/>
  <c r="X253" i="6"/>
  <c r="X252" i="6"/>
  <c r="X251" i="6"/>
  <c r="X250" i="6"/>
  <c r="X249" i="6"/>
  <c r="X248" i="6"/>
  <c r="X247" i="6"/>
  <c r="X246" i="6"/>
  <c r="X245" i="6"/>
  <c r="X244" i="6"/>
  <c r="X243" i="6"/>
  <c r="X242" i="6"/>
  <c r="X241" i="6"/>
  <c r="X240" i="6"/>
  <c r="X239" i="6"/>
  <c r="X238" i="6"/>
  <c r="X237" i="6"/>
  <c r="X236" i="6"/>
  <c r="X235" i="6"/>
  <c r="X234" i="6"/>
  <c r="X233" i="6"/>
  <c r="X232" i="6"/>
  <c r="X231" i="6"/>
  <c r="X230" i="6"/>
  <c r="X229" i="6"/>
  <c r="X228" i="6"/>
  <c r="X227" i="6"/>
  <c r="X226" i="6"/>
  <c r="X225" i="6"/>
  <c r="X224" i="6"/>
  <c r="X223" i="6"/>
  <c r="X222" i="6"/>
  <c r="X221" i="6"/>
  <c r="X220" i="6"/>
  <c r="X219" i="6"/>
  <c r="X218" i="6"/>
  <c r="X217" i="6"/>
  <c r="X216" i="6"/>
  <c r="X215" i="6"/>
  <c r="X214" i="6"/>
  <c r="X213" i="6"/>
  <c r="X212" i="6"/>
  <c r="X211" i="6"/>
  <c r="X210" i="6"/>
  <c r="X209" i="6"/>
  <c r="X208" i="6"/>
  <c r="X207" i="6"/>
  <c r="X206" i="6"/>
  <c r="X205" i="6"/>
  <c r="X204" i="6"/>
  <c r="X203" i="6"/>
  <c r="X202" i="6"/>
  <c r="X201" i="6"/>
  <c r="X200" i="6"/>
  <c r="X199" i="6"/>
  <c r="X198" i="6"/>
  <c r="X197" i="6"/>
  <c r="X196" i="6"/>
  <c r="X195" i="6"/>
  <c r="X194" i="6"/>
  <c r="X193" i="6"/>
  <c r="X192" i="6"/>
  <c r="X191" i="6"/>
  <c r="X190" i="6"/>
  <c r="X189" i="6"/>
  <c r="X188" i="6"/>
  <c r="X187" i="6"/>
  <c r="X186" i="6"/>
  <c r="X185" i="6"/>
  <c r="X184" i="6"/>
  <c r="X183" i="6"/>
  <c r="X182" i="6"/>
  <c r="X181" i="6"/>
  <c r="X180" i="6"/>
  <c r="X179" i="6"/>
  <c r="X178" i="6"/>
  <c r="X177" i="6"/>
  <c r="X176" i="6"/>
  <c r="X175" i="6"/>
  <c r="X174" i="6"/>
  <c r="X173" i="6"/>
  <c r="X172" i="6"/>
  <c r="X171" i="6"/>
  <c r="X170" i="6"/>
  <c r="X169" i="6"/>
  <c r="X168" i="6"/>
  <c r="X167" i="6"/>
  <c r="X166" i="6"/>
  <c r="X165" i="6"/>
  <c r="X164" i="6"/>
  <c r="X163" i="6"/>
  <c r="X162" i="6"/>
  <c r="X161" i="6"/>
  <c r="X160" i="6"/>
  <c r="X159" i="6"/>
  <c r="X158" i="6"/>
  <c r="X157" i="6"/>
  <c r="X156" i="6"/>
  <c r="X155" i="6"/>
  <c r="X154" i="6"/>
  <c r="X153" i="6"/>
  <c r="X152" i="6"/>
  <c r="X151" i="6"/>
  <c r="X150" i="6"/>
  <c r="X149" i="6"/>
  <c r="X148" i="6"/>
  <c r="X147" i="6"/>
  <c r="X146" i="6"/>
  <c r="X145" i="6"/>
  <c r="X144" i="6"/>
  <c r="X143" i="6"/>
  <c r="X142" i="6"/>
  <c r="X141" i="6"/>
  <c r="X140" i="6"/>
  <c r="X139" i="6"/>
  <c r="X138" i="6"/>
  <c r="X137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9" i="6"/>
  <c r="X108" i="6"/>
  <c r="X107" i="6"/>
  <c r="X106" i="6"/>
  <c r="X105" i="6"/>
  <c r="X104" i="6"/>
  <c r="X103" i="6"/>
  <c r="X102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X4" i="6"/>
  <c r="X3" i="6"/>
  <c r="X2" i="6"/>
  <c r="Z2" i="6" s="1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2" i="3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0" i="4"/>
  <c r="O21" i="4"/>
  <c r="O19" i="4"/>
  <c r="O18" i="4"/>
  <c r="O17" i="4"/>
  <c r="O16" i="4"/>
  <c r="O15" i="4"/>
  <c r="O14" i="4"/>
  <c r="O13" i="4"/>
  <c r="O12" i="4"/>
  <c r="O11" i="4"/>
  <c r="O10" i="4"/>
  <c r="O8" i="4"/>
  <c r="O9" i="4"/>
  <c r="O7" i="4"/>
  <c r="O6" i="4"/>
  <c r="O5" i="4"/>
  <c r="O4" i="4"/>
  <c r="O3" i="4"/>
  <c r="O2" i="4"/>
  <c r="J27" i="4"/>
  <c r="J26" i="4"/>
  <c r="J25" i="4"/>
  <c r="J24" i="4"/>
  <c r="J23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28" i="4"/>
  <c r="E27" i="4"/>
  <c r="E26" i="4"/>
  <c r="E24" i="4"/>
  <c r="E25" i="4"/>
  <c r="E23" i="4"/>
  <c r="E22" i="4"/>
  <c r="E19" i="4"/>
  <c r="E20" i="4"/>
  <c r="E18" i="4"/>
  <c r="E17" i="4"/>
  <c r="E16" i="4"/>
  <c r="E21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AA3" i="3" l="1"/>
  <c r="AA2" i="3"/>
</calcChain>
</file>

<file path=xl/sharedStrings.xml><?xml version="1.0" encoding="utf-8"?>
<sst xmlns="http://schemas.openxmlformats.org/spreadsheetml/2006/main" count="28676" uniqueCount="1883">
  <si>
    <t xml:space="preserve">Demographics </t>
  </si>
  <si>
    <t>Sustainabiity Knowledge Questions</t>
  </si>
  <si>
    <t>Perception of Sustainability Part II</t>
  </si>
  <si>
    <t>Q1</t>
  </si>
  <si>
    <t>Which best describes you?</t>
  </si>
  <si>
    <t>Undergrad</t>
  </si>
  <si>
    <t>Q10</t>
  </si>
  <si>
    <t>Pollution in streams and rivers?</t>
  </si>
  <si>
    <t>Dumping of garbage</t>
  </si>
  <si>
    <t>Q22</t>
  </si>
  <si>
    <t xml:space="preserve">Self-perceived knowledge? </t>
  </si>
  <si>
    <t>Grad (Master)</t>
  </si>
  <si>
    <t>Surface water runoff</t>
  </si>
  <si>
    <t>Grad (PhD)</t>
  </si>
  <si>
    <t>Litter near streams and rivers</t>
  </si>
  <si>
    <t>Q2</t>
  </si>
  <si>
    <t>Undergrad student, what year?</t>
  </si>
  <si>
    <t>First</t>
  </si>
  <si>
    <t>Water dumped by factories</t>
  </si>
  <si>
    <t xml:space="preserve">Second </t>
  </si>
  <si>
    <t xml:space="preserve">Don't know </t>
  </si>
  <si>
    <t xml:space="preserve">Third </t>
  </si>
  <si>
    <t>Q11</t>
  </si>
  <si>
    <t>What ozone protect us from?</t>
  </si>
  <si>
    <t>Acid rain</t>
  </si>
  <si>
    <t xml:space="preserve">Fourth </t>
  </si>
  <si>
    <t>Climate change</t>
  </si>
  <si>
    <t>Answer Key</t>
  </si>
  <si>
    <t>Other</t>
  </si>
  <si>
    <t>Changes in temperature</t>
  </si>
  <si>
    <t>N/A</t>
  </si>
  <si>
    <t>Harmful UV rays</t>
  </si>
  <si>
    <t>Q3</t>
  </si>
  <si>
    <t>Department/faculty?</t>
  </si>
  <si>
    <t>Arts</t>
  </si>
  <si>
    <t>Q12</t>
  </si>
  <si>
    <t>Mgmt/Business</t>
  </si>
  <si>
    <t>Example of sustainable forest mgmt?</t>
  </si>
  <si>
    <t>Setting aside limits</t>
  </si>
  <si>
    <t>Q13</t>
  </si>
  <si>
    <t>CS</t>
  </si>
  <si>
    <t xml:space="preserve">Never harvesting more </t>
  </si>
  <si>
    <t>Q14</t>
  </si>
  <si>
    <t>Education</t>
  </si>
  <si>
    <t>Affordable houses</t>
  </si>
  <si>
    <t>Q15</t>
  </si>
  <si>
    <t>Engineering</t>
  </si>
  <si>
    <t>Local communities</t>
  </si>
  <si>
    <t>Q16</t>
  </si>
  <si>
    <t>ForEM</t>
  </si>
  <si>
    <t>Don’t know</t>
  </si>
  <si>
    <t>Q17</t>
  </si>
  <si>
    <t>Kinesiology</t>
  </si>
  <si>
    <t xml:space="preserve">Living the most sustainably? </t>
  </si>
  <si>
    <t xml:space="preserve">Recycling </t>
  </si>
  <si>
    <t>Q18</t>
  </si>
  <si>
    <t>Law</t>
  </si>
  <si>
    <t xml:space="preserve">Reducing </t>
  </si>
  <si>
    <t>Q19</t>
  </si>
  <si>
    <t>Leadership</t>
  </si>
  <si>
    <t>Buying ecoo or green profucts</t>
  </si>
  <si>
    <t>Q20</t>
  </si>
  <si>
    <t>Nursing</t>
  </si>
  <si>
    <t>Buying new products</t>
  </si>
  <si>
    <t>Q21</t>
  </si>
  <si>
    <t>Science</t>
  </si>
  <si>
    <t>Q4</t>
  </si>
  <si>
    <t>Gender?</t>
  </si>
  <si>
    <t>Female</t>
  </si>
  <si>
    <t>Defintion of sustainable development?</t>
  </si>
  <si>
    <t xml:space="preserve">Welfare systems </t>
  </si>
  <si>
    <t>Male</t>
  </si>
  <si>
    <t>Setting aside resources</t>
  </si>
  <si>
    <t>Non-Binary</t>
  </si>
  <si>
    <t xml:space="preserve">Meeting the needs </t>
  </si>
  <si>
    <t>Prefer not to say</t>
  </si>
  <si>
    <t>Building a neighbourhood</t>
  </si>
  <si>
    <t>Q5</t>
  </si>
  <si>
    <t xml:space="preserve">Residence? </t>
  </si>
  <si>
    <t>International</t>
  </si>
  <si>
    <t>Canada (NB)</t>
  </si>
  <si>
    <t>Richest and poorest Canadians?</t>
  </si>
  <si>
    <t>Increased</t>
  </si>
  <si>
    <t>Canada (Else if)</t>
  </si>
  <si>
    <t>Stayed the same</t>
  </si>
  <si>
    <t>Perception of Sustainability Part I</t>
  </si>
  <si>
    <t>Decreased</t>
  </si>
  <si>
    <t>Q6</t>
  </si>
  <si>
    <t>Concerned about economy?</t>
  </si>
  <si>
    <t>Not at all concerned</t>
  </si>
  <si>
    <t>Not very concerned</t>
  </si>
  <si>
    <t>Electricity demand in Canada?</t>
  </si>
  <si>
    <t>Hydroelectricity</t>
  </si>
  <si>
    <t>Neutral</t>
  </si>
  <si>
    <t>Oi-fired/coal-fired plants</t>
  </si>
  <si>
    <t>Somewhat concerned</t>
  </si>
  <si>
    <t>Nuclear generation</t>
  </si>
  <si>
    <t>Very concerned</t>
  </si>
  <si>
    <t>Wind power</t>
  </si>
  <si>
    <t>Q7</t>
  </si>
  <si>
    <t>Concerned about social justice?</t>
  </si>
  <si>
    <t xml:space="preserve"> Definition of economic sustainability?</t>
  </si>
  <si>
    <t>Maximizng share price</t>
  </si>
  <si>
    <t>Long term profitability</t>
  </si>
  <si>
    <t>Costs equal revenue</t>
  </si>
  <si>
    <t>Expanding market share</t>
  </si>
  <si>
    <t>Q8</t>
  </si>
  <si>
    <t>Concerned about environment?</t>
  </si>
  <si>
    <t>Cause of fish stock depletion?</t>
  </si>
  <si>
    <t>Fishermen</t>
  </si>
  <si>
    <t>Fish fertility</t>
  </si>
  <si>
    <t>Ocean pollution</t>
  </si>
  <si>
    <t>Global climate change</t>
  </si>
  <si>
    <t>Q9</t>
  </si>
  <si>
    <t>Self-perceived knowledge?</t>
  </si>
  <si>
    <t>Example of environmental justice?</t>
  </si>
  <si>
    <t>Urban citizens</t>
  </si>
  <si>
    <t>Government dams rive</t>
  </si>
  <si>
    <t>All stakeholders</t>
  </si>
  <si>
    <t>Multinational corporations</t>
  </si>
  <si>
    <t>Largest to smallest impact?</t>
  </si>
  <si>
    <t>A, C, B, D</t>
  </si>
  <si>
    <t>D, A, B, C</t>
  </si>
  <si>
    <t>D, C, B, A</t>
  </si>
  <si>
    <t>D, B, C, A</t>
  </si>
  <si>
    <t>Fredericton flooding?</t>
  </si>
  <si>
    <t>A, B, C, but not D</t>
  </si>
  <si>
    <t>A, C, D, but not B</t>
  </si>
  <si>
    <t>B, C, D, but not A</t>
  </si>
  <si>
    <t>A, B, D, but not C</t>
  </si>
  <si>
    <t>Last page</t>
  </si>
  <si>
    <t>Date started</t>
  </si>
  <si>
    <t>Date last action</t>
  </si>
  <si>
    <t>Which describes you best- [Undergraduate Student]</t>
  </si>
  <si>
    <t>Which describes you best- [Graduate Student - Masters Level]</t>
  </si>
  <si>
    <t>Which describes you best- [Graduate Student - Doctoral Level]</t>
  </si>
  <si>
    <t>If selected undergraduate student, what is your year of study- [First Year]</t>
  </si>
  <si>
    <t>If selected undergraduate student, what is your year of study- [Second Year]</t>
  </si>
  <si>
    <t>If selected undergraduate student, what is your year of study- [Third Year]</t>
  </si>
  <si>
    <t>If selected undergraduate student, what is your year of study- [Fourth Year]</t>
  </si>
  <si>
    <t>If selected undergraduate student, what is your year of study- [Other]</t>
  </si>
  <si>
    <t>If selected undergraduate student, what is your year of study- [Not Applicable]</t>
  </si>
  <si>
    <t>What department/faculty are you in- [Arts]</t>
  </si>
  <si>
    <t>What department/faculty are you in- [Management/Business]</t>
  </si>
  <si>
    <t>What department/faculty are you in- [Computer Science]</t>
  </si>
  <si>
    <t>What department/faculty are you in- [Education]</t>
  </si>
  <si>
    <t>What department/faculty are you in- [Engineering]</t>
  </si>
  <si>
    <t>What department/faculty are you in- [Forestry &amp; Environmental Management]</t>
  </si>
  <si>
    <t>What department/faculty are you in- [Kinesiology]</t>
  </si>
  <si>
    <t>What department/faculty are you in- [Law]</t>
  </si>
  <si>
    <t>What department/faculty are you in- [Leadership Studies]</t>
  </si>
  <si>
    <t>What department/faculty are you in- [Nursing]</t>
  </si>
  <si>
    <t>What department/faculty are you in- [Science]</t>
  </si>
  <si>
    <t>What is your gender- [Female]</t>
  </si>
  <si>
    <t>What is your gender- [Male]</t>
  </si>
  <si>
    <t>What is your gender- [Non-binary]</t>
  </si>
  <si>
    <t>What is your gender- [Prefer not to say]</t>
  </si>
  <si>
    <t>Which best represents you as a student- [International]</t>
  </si>
  <si>
    <t>Which best represents you as a student- [Canadian (New Brunswick Resident)]</t>
  </si>
  <si>
    <t>Which best represents you as a student- [Canadian (Out of Province Resident)]</t>
  </si>
  <si>
    <t>How concerned are you about the state of the economy in Canada and around the globe-</t>
  </si>
  <si>
    <t>How concerned are you about social justuce and equality issues in Canada and around the globe-</t>
  </si>
  <si>
    <t>How concerned are you about issues surrounding the health of the environment within Canada and around the globe-</t>
  </si>
  <si>
    <t>What is your self-perceived knowledge of sustainability- (1 - low knowledge of sustainability 5 -high knowledge of sustainability)</t>
  </si>
  <si>
    <t>What is the most common cause of pollution of streams and rivers-</t>
  </si>
  <si>
    <t>Ozone forms a protective layer in the earth's uppr atmoshpere. What does ozone protect us from-</t>
  </si>
  <si>
    <t>Which of the following is an example of best sustainable forest management practices-</t>
  </si>
  <si>
    <t>Of the following, which is considered to be living in the most environmentally sustainable way-</t>
  </si>
  <si>
    <t>Which of the following is the most commonly used definition of sustainable development-</t>
  </si>
  <si>
    <t>Over the past 3 decades, what has happened to the difference between the wealth of the richest and poorest Canadians-</t>
  </si>
  <si>
    <t>Electricity demand in Canada is expected to grow at an annual rate of 1% between 2014 and 2040. What source of energy is expected to increase the most during this time-</t>
  </si>
  <si>
    <t>Which of the following is the most commonly used definition of economic sustainability-</t>
  </si>
  <si>
    <t>Which of the following is a leading cause of fish stock depletion in the Atlantic Ocean-</t>
  </si>
  <si>
    <t>Which of the following is the best example of environmental justice-</t>
  </si>
  <si>
    <t>Put the following list in order of the activities with the largest environmental impact to those with smallest environmental impact:_x000D_
_x000D_
	A. Keeping a cell phone charger plugged into an electrical outlet for 12 hours_x000D_
_x000D_
	B. Producing one MacDonald's quarter-pound hamburger_x000D_
_x000D_
	C. Producing one MacDonald's chicken sandwich_x000D_
_x000D_
	D. Flying in a commercial airplane from Fredericton, NB to Toronto, ON</t>
  </si>
  <si>
    <t>In spring 2018 and spring 2019, Fredericton and surrounding areas experienced major flooding. What are the impacts of these flooding events-_x000D_
_x000D_
	A. Improved water navigation opportunities_x000D_
_x000D_
	B. Displaced New Brunswickers from their homes_x000D_
_x000D_
	C. Created environmental health risks through sewage overflow_x000D_
_x000D_
	D. Costed taxpayers millions of dollars in flood recovery and cleanup efforts</t>
  </si>
  <si>
    <t>What is your self-perceived knowledge of sustainability after taking this sustainability literacy assessment- (1 - low knowledge of sustainability 5 - high knowledge of sustainbility)</t>
  </si>
  <si>
    <t>If you would like to be entered to win a UNB Sqag Prize Pack, please enter your UNB email below.</t>
  </si>
  <si>
    <t>Total time</t>
  </si>
  <si>
    <t>2019-10-16 09:18:58</t>
  </si>
  <si>
    <t>2019-10-16 09:21:32</t>
  </si>
  <si>
    <t>No</t>
  </si>
  <si>
    <t>Yes</t>
  </si>
  <si>
    <t>Surface water running off yards, city streets, paved lots, and farm fields</t>
  </si>
  <si>
    <t>Producing lumber from nearby communities to build affordable housing</t>
  </si>
  <si>
    <t>Reducing consumption of all products</t>
  </si>
  <si>
    <t>Meeting the needs of the present without compromising the ability of future generations to meet their own needs</t>
  </si>
  <si>
    <t>The difference has increased</t>
  </si>
  <si>
    <t>Hyrdoelectricity</t>
  </si>
  <si>
    <t>Fishermen seeking to maximize their catch</t>
  </si>
  <si>
    <t>All stakeholders from an Indigenous community are involved in setting a quota for the amount of wood they can take from a protected forest next to their community</t>
  </si>
  <si>
    <t>n/a</t>
  </si>
  <si>
    <t>2019-10-16 09:22:59</t>
  </si>
  <si>
    <t>2019-10-16 09:28:19</t>
  </si>
  <si>
    <t>Never harvesting more than what the forest produces in new growth</t>
  </si>
  <si>
    <t>When costs equal revenue</t>
  </si>
  <si>
    <t>Shauna.barry@unb.ca</t>
  </si>
  <si>
    <t>2019-10-22 12:06:46</t>
  </si>
  <si>
    <t>2019-10-22 12:16:02</t>
  </si>
  <si>
    <t>Dumping of garbage by cities</t>
  </si>
  <si>
    <t>Don't know</t>
  </si>
  <si>
    <t>Bdhillo2@unb.ca</t>
  </si>
  <si>
    <t>2019-10-22 12:15:51</t>
  </si>
  <si>
    <t>2019-10-22 12:21:27</t>
  </si>
  <si>
    <t>aouelle6@unb.ca</t>
  </si>
  <si>
    <t>2019-10-22 12:20:32</t>
  </si>
  <si>
    <t>2019-10-22 12:25:08</t>
  </si>
  <si>
    <t>Creating a government welfare system that ensures universal access to education, healthcare, and social services</t>
  </si>
  <si>
    <t>Oil-fired/Coal-fired plants</t>
  </si>
  <si>
    <t>Maximizing the share price of a company's stock</t>
  </si>
  <si>
    <t>Multi-national corporations build factories in developing countries where environmental laws are less strict</t>
  </si>
  <si>
    <t>Pbrun@unb.ca</t>
  </si>
  <si>
    <t>2019-10-22 12:31:31</t>
  </si>
  <si>
    <t>2019-10-22 12:37:26</t>
  </si>
  <si>
    <t>dustin.fraser111@unb.ca</t>
  </si>
  <si>
    <t>2019-10-22 13:22:47</t>
  </si>
  <si>
    <t>2019-10-22 13:30:18</t>
  </si>
  <si>
    <t>Putting the local communities in charge of forest resources</t>
  </si>
  <si>
    <t>leah.rudderham@unb.ca</t>
  </si>
  <si>
    <t>2019-10-22 13:45:27</t>
  </si>
  <si>
    <t>2019-10-22 13:53:23</t>
  </si>
  <si>
    <t>Sudden changes in temperature</t>
  </si>
  <si>
    <t>Continually expanding market share</t>
  </si>
  <si>
    <t>Sharon.Tun@unb.ca</t>
  </si>
  <si>
    <t>2019-10-22 14:02:53</t>
  </si>
  <si>
    <t>2019-10-22 14:08:38</t>
  </si>
  <si>
    <t>Mharper1@unb.ca</t>
  </si>
  <si>
    <t>2019-10-22 14:30:57</t>
  </si>
  <si>
    <t>2019-10-22 14:38:42</t>
  </si>
  <si>
    <t>Nowusu@unb.ca</t>
  </si>
  <si>
    <t>2019-10-22 14:55:41</t>
  </si>
  <si>
    <t>2019-10-22 15:00:19</t>
  </si>
  <si>
    <t>kritchie@unb.ca</t>
  </si>
  <si>
    <t>2019-10-22 16:47:56</t>
  </si>
  <si>
    <t>2019-10-22 16:54:04</t>
  </si>
  <si>
    <t>q.peng@unb.ca</t>
  </si>
  <si>
    <t>2019-10-22 17:00:19</t>
  </si>
  <si>
    <t>2019-10-22 17:09:50</t>
  </si>
  <si>
    <t>pbrember@unb.ca</t>
  </si>
  <si>
    <t>2019-10-22 17:56:35</t>
  </si>
  <si>
    <t>2019-10-22 18:01:29</t>
  </si>
  <si>
    <t>2019-10-23 12:40:48</t>
  </si>
  <si>
    <t>2019-10-23 12:45:42</t>
  </si>
  <si>
    <t>pmorris@unb.ca</t>
  </si>
  <si>
    <t>2019-10-23 12:42:13</t>
  </si>
  <si>
    <t>2019-10-23 13:09:18</t>
  </si>
  <si>
    <t>Buying products labelled 'eco' or 'green'</t>
  </si>
  <si>
    <t>i12j0@unb.ca</t>
  </si>
  <si>
    <t>2019-10-23 13:02:53</t>
  </si>
  <si>
    <t>2019-10-23 13:03:59</t>
  </si>
  <si>
    <t>2019-10-23 13:06:50</t>
  </si>
  <si>
    <t>achiam@unb.ca</t>
  </si>
  <si>
    <t>2019-10-23 13:04:17</t>
  </si>
  <si>
    <t>2019-10-23 13:04:35</t>
  </si>
  <si>
    <t>2019-10-23 13:06:12</t>
  </si>
  <si>
    <t>2019-10-23 13:18:26</t>
  </si>
  <si>
    <t>Spiekar1@unb.ca</t>
  </si>
  <si>
    <t>2019-10-23 13:13:35</t>
  </si>
  <si>
    <t>2019-10-23 15:43:09</t>
  </si>
  <si>
    <t>asmith17@unb.ca</t>
  </si>
  <si>
    <t>2019-10-23 13:15:24</t>
  </si>
  <si>
    <t>2019-10-23 13:21:52</t>
  </si>
  <si>
    <t>jlewis6@unb.ca</t>
  </si>
  <si>
    <t>2019-10-23 13:17:09</t>
  </si>
  <si>
    <t>2019-10-23 13:18:05</t>
  </si>
  <si>
    <t>2019-10-23 13:19:43</t>
  </si>
  <si>
    <t>2019-10-23 13:27:52</t>
  </si>
  <si>
    <t>Haley.richard@unb.ca</t>
  </si>
  <si>
    <t>2019-10-23 13:23:51</t>
  </si>
  <si>
    <t>2019-10-23 14:50:33</t>
  </si>
  <si>
    <t>charest.meaghan@unb.ca</t>
  </si>
  <si>
    <t>2019-10-23 13:28:52</t>
  </si>
  <si>
    <t>2019-10-23 13:35:48</t>
  </si>
  <si>
    <t>astrelko@unb.ca</t>
  </si>
  <si>
    <t>2019-10-23 13:31:04</t>
  </si>
  <si>
    <t>2019-10-23 13:35:35</t>
  </si>
  <si>
    <t>ctomchic@unb.ca</t>
  </si>
  <si>
    <t>2019-10-23 13:36:02</t>
  </si>
  <si>
    <t>2019-10-23 13:37:16</t>
  </si>
  <si>
    <t>2019-10-23 13:39:36</t>
  </si>
  <si>
    <t>2019-10-23 13:50:16</t>
  </si>
  <si>
    <t xml:space="preserve">kchoi@unb.ca </t>
  </si>
  <si>
    <t>2019-10-23 13:41:50</t>
  </si>
  <si>
    <t>2019-10-23 13:48:16</t>
  </si>
  <si>
    <t>hwood1@unb.ca</t>
  </si>
  <si>
    <t>2019-10-23 13:42:02</t>
  </si>
  <si>
    <t>2019-10-23 13:47:41</t>
  </si>
  <si>
    <t>The government dams a river, flooding First Nation traditional lands to create hydro-power for large cities</t>
  </si>
  <si>
    <t>mparson1@unb.ca</t>
  </si>
  <si>
    <t>2019-10-23 13:42:05</t>
  </si>
  <si>
    <t>2019-10-23 13:42:50</t>
  </si>
  <si>
    <t>2019-10-23 13:42:30</t>
  </si>
  <si>
    <t>2019-10-23 13:52:54</t>
  </si>
  <si>
    <t>2019-10-23 13:42:49</t>
  </si>
  <si>
    <t>2019-10-23 13:43:34</t>
  </si>
  <si>
    <t>2019-10-23 13:43:00</t>
  </si>
  <si>
    <t>2019-10-23 13:48:34</t>
  </si>
  <si>
    <t>mbarahon@unb.ca</t>
  </si>
  <si>
    <t>2019-10-23 13:43:22</t>
  </si>
  <si>
    <t>2019-10-23 13:51:10</t>
  </si>
  <si>
    <t>Tegan.aguinaga@unb.ca</t>
  </si>
  <si>
    <t>2019-10-23 13:43:42</t>
  </si>
  <si>
    <t>2019-10-23 13:49:05</t>
  </si>
  <si>
    <t>2019-10-23 13:47:31</t>
  </si>
  <si>
    <t>2019-10-23 13:55:58</t>
  </si>
  <si>
    <t>mjeffre1@unb.ca</t>
  </si>
  <si>
    <t>2019-10-23 13:48:00</t>
  </si>
  <si>
    <t>2019-10-23 13:49:06</t>
  </si>
  <si>
    <t>2019-10-23 13:50:05</t>
  </si>
  <si>
    <t>2019-10-23 13:56:10</t>
  </si>
  <si>
    <t>Julia.macpherson@unb.ca</t>
  </si>
  <si>
    <t>2019-10-23 13:51:05</t>
  </si>
  <si>
    <t>2019-10-23 13:55:53</t>
  </si>
  <si>
    <t>msybring@unb.ca</t>
  </si>
  <si>
    <t>2019-10-23 13:52:23</t>
  </si>
  <si>
    <t>2019-10-23 14:03:43</t>
  </si>
  <si>
    <t>ecoffill@unb.ca</t>
  </si>
  <si>
    <t>2019-10-23 13:55:50</t>
  </si>
  <si>
    <t>2019-10-23 14:02:52</t>
  </si>
  <si>
    <t>nrideout@unb.ca</t>
  </si>
  <si>
    <t>2019-10-23 13:59:02</t>
  </si>
  <si>
    <t>2019-10-23 13:59:42</t>
  </si>
  <si>
    <t>2019-10-23 14:53:14</t>
  </si>
  <si>
    <t>2019-10-23 14:00:08</t>
  </si>
  <si>
    <t>2019-10-23 14:04:03</t>
  </si>
  <si>
    <t>2019-10-23 14:01:37</t>
  </si>
  <si>
    <t>2019-10-23 14:06:46</t>
  </si>
  <si>
    <t>Recycling all recyclable packaging</t>
  </si>
  <si>
    <t>The difference has decreased</t>
  </si>
  <si>
    <t>alec.macdonald@unb.ca</t>
  </si>
  <si>
    <t>2019-10-23 14:02:22</t>
  </si>
  <si>
    <t>2019-10-23 14:07:20</t>
  </si>
  <si>
    <t>2019-10-23 14:07:07</t>
  </si>
  <si>
    <t>2019-10-23 14:09:02</t>
  </si>
  <si>
    <t>2019-10-23 14:14:58</t>
  </si>
  <si>
    <t>anorthmo@unb.ca</t>
  </si>
  <si>
    <t>2019-10-23 14:10:05</t>
  </si>
  <si>
    <t>2019-10-23 14:14:02</t>
  </si>
  <si>
    <t>kbrown18@unb.ca</t>
  </si>
  <si>
    <t>2019-10-23 14:11:04</t>
  </si>
  <si>
    <t>2019-10-23 14:16:34</t>
  </si>
  <si>
    <t>lhearn@unb.ca</t>
  </si>
  <si>
    <t>2019-10-23 14:13:30</t>
  </si>
  <si>
    <t>2019-10-23 14:20:40</t>
  </si>
  <si>
    <t>bmcfadde@unb.ca</t>
  </si>
  <si>
    <t>2019-10-23 14:15:44</t>
  </si>
  <si>
    <t>2019-10-23 14:16:51</t>
  </si>
  <si>
    <t>2019-10-23 14:19:53</t>
  </si>
  <si>
    <t>2019-10-23 14:18:16</t>
  </si>
  <si>
    <t>2019-10-23 14:23:15</t>
  </si>
  <si>
    <t>2019-10-23 14:18:34</t>
  </si>
  <si>
    <t>2019-10-23 14:19:33</t>
  </si>
  <si>
    <t>2019-10-23 14:19:54</t>
  </si>
  <si>
    <t>2019-10-23 14:28:54</t>
  </si>
  <si>
    <t>bwyman@unb.ca</t>
  </si>
  <si>
    <t>2019-10-23 14:21:24</t>
  </si>
  <si>
    <t>2019-10-23 14:25:07</t>
  </si>
  <si>
    <t>christy.borgald@unb.ca</t>
  </si>
  <si>
    <t>2019-10-23 14:23:09</t>
  </si>
  <si>
    <t>2019-10-23 14:27:36</t>
  </si>
  <si>
    <t>bradley.shoebottom@unb.ca</t>
  </si>
  <si>
    <t>2019-10-23 14:28:31</t>
  </si>
  <si>
    <t>2019-10-23 14:29:24</t>
  </si>
  <si>
    <t>2019-10-23 14:36:05</t>
  </si>
  <si>
    <t>ifranci2@unb.ca</t>
  </si>
  <si>
    <t>2019-10-23 14:29:45</t>
  </si>
  <si>
    <t>2019-10-23 16:05:07</t>
  </si>
  <si>
    <t>Mtariq1@unb.ca</t>
  </si>
  <si>
    <t>2019-10-23 14:35:14</t>
  </si>
  <si>
    <t>2019-10-23 14:36:53</t>
  </si>
  <si>
    <t>2019-10-23 14:42:07</t>
  </si>
  <si>
    <t>bfolkins@unb.ca</t>
  </si>
  <si>
    <t>2019-10-23 14:37:20</t>
  </si>
  <si>
    <t>2019-10-23 14:49:16</t>
  </si>
  <si>
    <t>2019-10-23 14:37:35</t>
  </si>
  <si>
    <t>2019-10-23 14:42:00</t>
  </si>
  <si>
    <t>rporter1@unb.ca</t>
  </si>
  <si>
    <t>2019-10-23 14:45:06</t>
  </si>
  <si>
    <t>2019-10-23 14:52:54</t>
  </si>
  <si>
    <t>e.burns2001@unb.ca</t>
  </si>
  <si>
    <t>2019-10-23 14:47:24</t>
  </si>
  <si>
    <t>2019-10-23 14:57:01</t>
  </si>
  <si>
    <t>snicol@unb.ca</t>
  </si>
  <si>
    <t>2019-10-23 14:48:59</t>
  </si>
  <si>
    <t>2019-10-23 14:56:23</t>
  </si>
  <si>
    <t>2019-10-23 15:02:36</t>
  </si>
  <si>
    <t>2019-10-23 15:10:01</t>
  </si>
  <si>
    <t>Reduced fish fertility due to genetic hybridization</t>
  </si>
  <si>
    <t>t3hm@unb.ca</t>
  </si>
  <si>
    <t>2019-10-23 15:03:34</t>
  </si>
  <si>
    <t>2019-10-23 15:08:27</t>
  </si>
  <si>
    <t>chalsall@unb.ca</t>
  </si>
  <si>
    <t>2019-10-23 15:04:19</t>
  </si>
  <si>
    <t>2019-10-23 15:08:22</t>
  </si>
  <si>
    <t>carolyn.baxter@unb.ca</t>
  </si>
  <si>
    <t>2019-10-23 15:04:37</t>
  </si>
  <si>
    <t>2019-10-23 15:34:34</t>
  </si>
  <si>
    <t>Building a neighbourhood that is both socio-demographically and economically diverse</t>
  </si>
  <si>
    <t>The difference has stayed about the same</t>
  </si>
  <si>
    <t>dbisto@unb.ca</t>
  </si>
  <si>
    <t>2019-10-23 15:08:39</t>
  </si>
  <si>
    <t>2019-10-23 15:15:20</t>
  </si>
  <si>
    <t>2019-10-23 15:10:05</t>
  </si>
  <si>
    <t>2019-10-23 15:19:59</t>
  </si>
  <si>
    <t>schriste@unb.ca</t>
  </si>
  <si>
    <t>2019-10-23 15:13:27</t>
  </si>
  <si>
    <t>2019-10-23 16:09:52</t>
  </si>
  <si>
    <t>2019-10-23 15:17:34</t>
  </si>
  <si>
    <t>2019-10-23 15:22:04</t>
  </si>
  <si>
    <t>2019-10-23 15:22:52</t>
  </si>
  <si>
    <t>2019-10-23 15:27:51</t>
  </si>
  <si>
    <t>J.tinker@unb.ca</t>
  </si>
  <si>
    <t>2019-10-23 15:25:53</t>
  </si>
  <si>
    <t>2019-10-23 15:41:32</t>
  </si>
  <si>
    <t>Setting aside forests to be off limits to the public</t>
  </si>
  <si>
    <t>No thank you. I don't use new products.</t>
  </si>
  <si>
    <t>2019-10-23 15:30:37</t>
  </si>
  <si>
    <t>2019-10-23 15:35:02</t>
  </si>
  <si>
    <t>2019-10-23 15:30:48</t>
  </si>
  <si>
    <t>2019-10-23 15:35:37</t>
  </si>
  <si>
    <t>galen.mcmonagle@unb.ca</t>
  </si>
  <si>
    <t>2019-10-23 15:31:16</t>
  </si>
  <si>
    <t>2019-10-23 15:38:53</t>
  </si>
  <si>
    <t>2019-10-23 15:32:49</t>
  </si>
  <si>
    <t>2019-10-23 15:44:24</t>
  </si>
  <si>
    <t>ramin.ala@unb.ca</t>
  </si>
  <si>
    <t>2019-10-23 15:33:40</t>
  </si>
  <si>
    <t>2019-10-23 15:52:03</t>
  </si>
  <si>
    <t>yzhou18@unb.ca</t>
  </si>
  <si>
    <t>2019-10-23 15:34:44</t>
  </si>
  <si>
    <t>2019-10-23 15:49:37</t>
  </si>
  <si>
    <t>Emily.buttery@unb.ca</t>
  </si>
  <si>
    <t>2019-10-23 15:42:17</t>
  </si>
  <si>
    <t>2019-10-23 15:47:20</t>
  </si>
  <si>
    <t>nic.thompson@unb.ca</t>
  </si>
  <si>
    <t>2019-10-23 15:45:24</t>
  </si>
  <si>
    <t>2019-10-23 15:50:07</t>
  </si>
  <si>
    <t>joshua.evans@unb.ca</t>
  </si>
  <si>
    <t>2019-10-23 15:45:33</t>
  </si>
  <si>
    <t>2019-10-23 15:58:25</t>
  </si>
  <si>
    <t>Urban citizens win a bill to have toxic wastes taken to rural communities</t>
  </si>
  <si>
    <t>parmstr4@unb.ca</t>
  </si>
  <si>
    <t>2019-10-23 15:50:13</t>
  </si>
  <si>
    <t>2019-10-23 15:57:09</t>
  </si>
  <si>
    <t>shravani.konda@unb.ca</t>
  </si>
  <si>
    <t>2019-10-23 15:59:18</t>
  </si>
  <si>
    <t>2019-10-23 16:04:38</t>
  </si>
  <si>
    <t>sparker3@unb.ca</t>
  </si>
  <si>
    <t>2019-10-23 16:06:36</t>
  </si>
  <si>
    <t>2019-10-23 16:13:17</t>
  </si>
  <si>
    <t>2019-10-23 16:12:39</t>
  </si>
  <si>
    <t>2019-10-23 16:15:37</t>
  </si>
  <si>
    <t>jgrau@unb.ca</t>
  </si>
  <si>
    <t>2019-10-23 16:15:21</t>
  </si>
  <si>
    <t>2019-10-23 16:23:36</t>
  </si>
  <si>
    <t>mohit.bhargav@unb.ca</t>
  </si>
  <si>
    <t>2019-10-23 16:29:11</t>
  </si>
  <si>
    <t>2019-10-23 16:34:48</t>
  </si>
  <si>
    <t>cpepper@unb.ca</t>
  </si>
  <si>
    <t>2019-10-23 16:29:27</t>
  </si>
  <si>
    <t>2019-10-23 16:30:11</t>
  </si>
  <si>
    <t>2019-10-23 16:30:29</t>
  </si>
  <si>
    <t>2019-10-23 16:38:10</t>
  </si>
  <si>
    <t>klorette@unb.ca</t>
  </si>
  <si>
    <t>2019-10-23 16:32:16</t>
  </si>
  <si>
    <t>2019-10-23 16:37:50</t>
  </si>
  <si>
    <t>jon@unb.ca</t>
  </si>
  <si>
    <t>2019-10-23 16:41:12</t>
  </si>
  <si>
    <t>2019-10-23 16:56:12</t>
  </si>
  <si>
    <t>o.owolabi@unb.ca</t>
  </si>
  <si>
    <t>2019-10-23 16:45:46</t>
  </si>
  <si>
    <t>2019-10-23 16:50:05</t>
  </si>
  <si>
    <t>Marley.oneill@hotmail.com</t>
  </si>
  <si>
    <t>2019-10-23 16:45:53</t>
  </si>
  <si>
    <t>2019-10-23 16:49:19</t>
  </si>
  <si>
    <t>Jmehan@unb.ca</t>
  </si>
  <si>
    <t>2019-10-23 16:46:00</t>
  </si>
  <si>
    <t>2019-10-23 16:49:45</t>
  </si>
  <si>
    <t>michellesullivan4682@yahoo.ca</t>
  </si>
  <si>
    <t>2019-10-23 16:50:21</t>
  </si>
  <si>
    <t>2019-10-23 16:55:07</t>
  </si>
  <si>
    <t>d8mx1@unb.ca</t>
  </si>
  <si>
    <t>2019-10-23 16:58:19</t>
  </si>
  <si>
    <t>2019-10-23 17:04:52</t>
  </si>
  <si>
    <t>ebabine1@unb.ca</t>
  </si>
  <si>
    <t>2019-10-23 17:07:34</t>
  </si>
  <si>
    <t>2019-10-23 17:12:54</t>
  </si>
  <si>
    <t>Cassidy.barkhouse@unb.ca</t>
  </si>
  <si>
    <t>2019-10-23 17:07:35</t>
  </si>
  <si>
    <t>2019-10-23 17:12:22</t>
  </si>
  <si>
    <t>Mspence3@unb.ca</t>
  </si>
  <si>
    <t>2019-10-23 17:13:36</t>
  </si>
  <si>
    <t>2019-10-23 17:18:43</t>
  </si>
  <si>
    <t>kvyas1@unb.ca</t>
  </si>
  <si>
    <t>2019-10-23 17:14:11</t>
  </si>
  <si>
    <t>2019-10-23 17:19:58</t>
  </si>
  <si>
    <t>Dirk.0Locker@unb.ca</t>
  </si>
  <si>
    <t>2019-10-23 17:20:19</t>
  </si>
  <si>
    <t>2019-10-23 17:27:08</t>
  </si>
  <si>
    <t>shanece.wilson@unb.ca</t>
  </si>
  <si>
    <t>2019-10-23 17:26:35</t>
  </si>
  <si>
    <t>2019-10-23 17:42:56</t>
  </si>
  <si>
    <t>wrobinso@unb.ca</t>
  </si>
  <si>
    <t>2019-10-23 17:27:37</t>
  </si>
  <si>
    <t>2019-10-23 17:33:48</t>
  </si>
  <si>
    <t>courtney.leroux@unb.ca</t>
  </si>
  <si>
    <t>2019-10-23 17:29:41</t>
  </si>
  <si>
    <t>2019-10-23 17:35:37</t>
  </si>
  <si>
    <t>Oliver.lipinyuen@unb.ca</t>
  </si>
  <si>
    <t>2019-10-23 17:31:20</t>
  </si>
  <si>
    <t>2019-10-23 17:36:02</t>
  </si>
  <si>
    <t>mkors@unb.ca</t>
  </si>
  <si>
    <t>2019-10-23 17:31:28</t>
  </si>
  <si>
    <t>2019-10-23 17:40:06</t>
  </si>
  <si>
    <t>ETitus1@UNB.ca</t>
  </si>
  <si>
    <t>2019-10-23 17:32:16</t>
  </si>
  <si>
    <t>2019-10-23 17:40:57</t>
  </si>
  <si>
    <t>lydia.chong@unb.ca</t>
  </si>
  <si>
    <t>2019-10-23 17:35:32</t>
  </si>
  <si>
    <t>2019-10-23 17:40:09</t>
  </si>
  <si>
    <t>ktucker@unb.ca</t>
  </si>
  <si>
    <t>2019-10-23 17:37:05</t>
  </si>
  <si>
    <t>2019-10-23 17:47:13</t>
  </si>
  <si>
    <t>jbrown17@unb.ca</t>
  </si>
  <si>
    <t>2019-10-23 17:41:43</t>
  </si>
  <si>
    <t>2019-10-23 17:46:35</t>
  </si>
  <si>
    <t>anoaman@unb.ca</t>
  </si>
  <si>
    <t>2019-10-23 17:44:41</t>
  </si>
  <si>
    <t>2019-10-23 17:51:10</t>
  </si>
  <si>
    <t>csexton2@unb.ca</t>
  </si>
  <si>
    <t>2019-10-23 17:46:02</t>
  </si>
  <si>
    <t>2019-10-23 17:52:23</t>
  </si>
  <si>
    <t>alexi.karamanos@unb.ca</t>
  </si>
  <si>
    <t>2019-10-23 17:46:51</t>
  </si>
  <si>
    <t>2019-10-23 17:52:31</t>
  </si>
  <si>
    <t xml:space="preserve">Dmathoor@unb.ca </t>
  </si>
  <si>
    <t>2019-10-23 17:47:20</t>
  </si>
  <si>
    <t>2019-10-23 17:54:02</t>
  </si>
  <si>
    <t>smoir1@unb.ca</t>
  </si>
  <si>
    <t>2019-10-23 17:52:46</t>
  </si>
  <si>
    <t>2019-10-23 17:59:02</t>
  </si>
  <si>
    <t>bduffy2@unb.ca</t>
  </si>
  <si>
    <t>2019-10-23 17:53:28</t>
  </si>
  <si>
    <t>2019-10-23 17:57:08</t>
  </si>
  <si>
    <t>hlee4@unb.ca</t>
  </si>
  <si>
    <t>2019-10-23 17:55:20</t>
  </si>
  <si>
    <t>2019-10-23 17:57:19</t>
  </si>
  <si>
    <t>Sydney.foster@unb.ca</t>
  </si>
  <si>
    <t>2019-10-23 18:14:35</t>
  </si>
  <si>
    <t>2019-10-23 18:19:46</t>
  </si>
  <si>
    <t>2019-10-23 22:11:05</t>
  </si>
  <si>
    <t>aghaniza@unb.ca</t>
  </si>
  <si>
    <t>2019-10-23 18:38:02</t>
  </si>
  <si>
    <t>2019-10-23 18:44:01</t>
  </si>
  <si>
    <t>rmorris4@unb.ca</t>
  </si>
  <si>
    <t>2019-10-23 18:51:06</t>
  </si>
  <si>
    <t>2019-10-23 19:02:40</t>
  </si>
  <si>
    <t>david.copp@unb.ca</t>
  </si>
  <si>
    <t>2019-10-23 18:56:41</t>
  </si>
  <si>
    <t>2019-10-23 19:01:38</t>
  </si>
  <si>
    <t>2019-10-23 19:02:28</t>
  </si>
  <si>
    <t>2019-10-23 19:03:17</t>
  </si>
  <si>
    <t>2019-10-23 19:20:19</t>
  </si>
  <si>
    <t>2019-10-23 19:25:50</t>
  </si>
  <si>
    <t>snichol5@unb.ca</t>
  </si>
  <si>
    <t>2019-10-23 19:52:38</t>
  </si>
  <si>
    <t>2019-10-23 19:59:39</t>
  </si>
  <si>
    <t>jwaldy@unb.ca</t>
  </si>
  <si>
    <t>2019-10-23 20:09:52</t>
  </si>
  <si>
    <t>2019-10-23 20:25:15</t>
  </si>
  <si>
    <t>2019-10-23 20:33:00</t>
  </si>
  <si>
    <t>mmaas1@unb.ca</t>
  </si>
  <si>
    <t>2019-10-23 20:40:17</t>
  </si>
  <si>
    <t>2019-10-23 20:46:23</t>
  </si>
  <si>
    <t>Gash@unb.ca</t>
  </si>
  <si>
    <t>2019-10-23 21:36:07</t>
  </si>
  <si>
    <t>2019-10-23 21:52:35</t>
  </si>
  <si>
    <t>npatel4@unb.ca</t>
  </si>
  <si>
    <t>2019-10-23 22:56:02</t>
  </si>
  <si>
    <t>2019-10-23 23:00:35</t>
  </si>
  <si>
    <t>Setting aside resources for preservation, never to be used</t>
  </si>
  <si>
    <t>haridas.patel@unb.ca</t>
  </si>
  <si>
    <t>2019-10-23 23:38:52</t>
  </si>
  <si>
    <t>Hking@unb.ca</t>
  </si>
  <si>
    <t>2019-10-23 23:14:44</t>
  </si>
  <si>
    <t>2019-10-23 23:19:17</t>
  </si>
  <si>
    <t>npopli@unb.ca</t>
  </si>
  <si>
    <t>2019-10-23 23:54:10</t>
  </si>
  <si>
    <t>2019-10-24 00:01:12</t>
  </si>
  <si>
    <t>bdonkin@unb.ca</t>
  </si>
  <si>
    <t>2019-10-23 23:54:49</t>
  </si>
  <si>
    <t>2019-10-24 00:01:37</t>
  </si>
  <si>
    <t>anjanagayathri@gmail.com</t>
  </si>
  <si>
    <t>2019-10-24 00:08:58</t>
  </si>
  <si>
    <t>2019-10-24 00:15:48</t>
  </si>
  <si>
    <t>cfiande1@unb.ca</t>
  </si>
  <si>
    <t>2019-10-24 01:34:06</t>
  </si>
  <si>
    <t>2019-10-24 01:39:31</t>
  </si>
  <si>
    <t>2019-10-24 02:57:04</t>
  </si>
  <si>
    <t>2019-10-24 02:58:06</t>
  </si>
  <si>
    <t>2019-10-24 03:03:56</t>
  </si>
  <si>
    <t>2019-10-24 03:09:33</t>
  </si>
  <si>
    <t>imacdon1@unb.ca</t>
  </si>
  <si>
    <t>2019-10-24 08:06:54</t>
  </si>
  <si>
    <t>2019-10-24 08:10:24</t>
  </si>
  <si>
    <t>2019-10-24 08:08:41</t>
  </si>
  <si>
    <t>2019-10-24 08:16:03</t>
  </si>
  <si>
    <t>jtristan@unb.ca</t>
  </si>
  <si>
    <t>2019-10-24 08:23:57</t>
  </si>
  <si>
    <t>2019-10-24 08:29:39</t>
  </si>
  <si>
    <t>cara.hazelton@unb.ca</t>
  </si>
  <si>
    <t>2019-10-24 08:59:11</t>
  </si>
  <si>
    <t>2019-10-24 09:03:47</t>
  </si>
  <si>
    <t>nisha.rajendran@unb.ca</t>
  </si>
  <si>
    <t>2019-10-24 09:14:40</t>
  </si>
  <si>
    <t>2019-10-24 09:19:50</t>
  </si>
  <si>
    <t xml:space="preserve">mflowers@unb.ca </t>
  </si>
  <si>
    <t>2019-10-24 09:16:27</t>
  </si>
  <si>
    <t>2019-10-24 09:20:55</t>
  </si>
  <si>
    <t>andrew.mathis@unb.ca</t>
  </si>
  <si>
    <t>2019-10-24 10:39:18</t>
  </si>
  <si>
    <t>jcuellar@unb.ca</t>
  </si>
  <si>
    <t>2019-10-24 09:23:07</t>
  </si>
  <si>
    <t>2019-10-24 09:29:37</t>
  </si>
  <si>
    <t>2019-10-24 09:23:24</t>
  </si>
  <si>
    <t>2019-10-24 09:29:44</t>
  </si>
  <si>
    <t>bspires@unb.ca</t>
  </si>
  <si>
    <t>2019-10-24 09:35:08</t>
  </si>
  <si>
    <t>2019-10-24 17:06:34</t>
  </si>
  <si>
    <t>blusi@unb.ca</t>
  </si>
  <si>
    <t>2019-10-24 09:37:45</t>
  </si>
  <si>
    <t>2019-10-24 09:43:56</t>
  </si>
  <si>
    <t>cmacken2@unb.ca</t>
  </si>
  <si>
    <t>2019-10-24 09:45:17</t>
  </si>
  <si>
    <t>2019-10-24 09:53:39</t>
  </si>
  <si>
    <t>2019-10-24 09:45:44</t>
  </si>
  <si>
    <t>2019-10-24 09:57:42</t>
  </si>
  <si>
    <t>pschmitz@unb.ca</t>
  </si>
  <si>
    <t>2019-10-24 09:50:30</t>
  </si>
  <si>
    <t>2019-10-24 09:51:22</t>
  </si>
  <si>
    <t>2019-10-24 09:58:29</t>
  </si>
  <si>
    <t>2019-10-24 10:03:40</t>
  </si>
  <si>
    <t>lkorn@unb.ca</t>
  </si>
  <si>
    <t>2019-10-24 10:05:46</t>
  </si>
  <si>
    <t>2019-10-24 10:11:23</t>
  </si>
  <si>
    <t>oscar.ortiz@unb.ca</t>
  </si>
  <si>
    <t>2019-10-24 10:24:41</t>
  </si>
  <si>
    <t>2019-10-24 10:28:17</t>
  </si>
  <si>
    <t>msharkey@unb.ca</t>
  </si>
  <si>
    <t>2019-10-24 10:26:21</t>
  </si>
  <si>
    <t>2019-10-24 10:32:05</t>
  </si>
  <si>
    <t>mark.symons@unb.ca</t>
  </si>
  <si>
    <t>2019-10-24 10:27:56</t>
  </si>
  <si>
    <t>2019-10-24 10:33:17</t>
  </si>
  <si>
    <t>airelan1@unb.ca</t>
  </si>
  <si>
    <t>2019-10-24 10:32:19</t>
  </si>
  <si>
    <t>2019-10-24 10:37:37</t>
  </si>
  <si>
    <t>2019-10-24 10:37:26</t>
  </si>
  <si>
    <t>2019-10-24 10:51:48</t>
  </si>
  <si>
    <t>bhayward@unb.ca</t>
  </si>
  <si>
    <t>2019-10-24 10:40:23</t>
  </si>
  <si>
    <t>2019-10-24 10:43:29</t>
  </si>
  <si>
    <t>e3v99@unb.ca</t>
  </si>
  <si>
    <t>2019-10-24 10:55:45</t>
  </si>
  <si>
    <t>2019-10-24 11:04:09</t>
  </si>
  <si>
    <t>Nhartery@unb.ca</t>
  </si>
  <si>
    <t>2019-10-24 10:56:23</t>
  </si>
  <si>
    <t>2019-10-24 11:18:19</t>
  </si>
  <si>
    <t>snnama@unb.ca</t>
  </si>
  <si>
    <t>2019-10-24 11:01:27</t>
  </si>
  <si>
    <t>2019-10-24 11:07:57</t>
  </si>
  <si>
    <t>jsweeze1@unb.ca</t>
  </si>
  <si>
    <t>2019-10-24 11:02:26</t>
  </si>
  <si>
    <t>2019-10-24 11:07:00</t>
  </si>
  <si>
    <t>jbeals1@unb.ca</t>
  </si>
  <si>
    <t>2019-10-24 11:10:55</t>
  </si>
  <si>
    <t>2019-10-24 11:15:43</t>
  </si>
  <si>
    <t>bloder@unb.ca</t>
  </si>
  <si>
    <t>2019-10-24 11:26:21</t>
  </si>
  <si>
    <t>2019-10-24 11:27:21</t>
  </si>
  <si>
    <t>2019-10-24 11:32:18</t>
  </si>
  <si>
    <t>sbokka@unb.ca</t>
  </si>
  <si>
    <t>2019-10-24 11:31:55</t>
  </si>
  <si>
    <t>2019-10-24 11:40:11</t>
  </si>
  <si>
    <t>apenney1@unb.ca</t>
  </si>
  <si>
    <t>2019-10-24 12:07:00</t>
  </si>
  <si>
    <t>2019-10-24 12:14:47</t>
  </si>
  <si>
    <t>Nwysote@unb.ca</t>
  </si>
  <si>
    <t>2019-10-24 12:08:11</t>
  </si>
  <si>
    <t>2019-10-24 12:12:15</t>
  </si>
  <si>
    <t>2019-10-24 12:18:03</t>
  </si>
  <si>
    <t>2019-10-24 12:27:01</t>
  </si>
  <si>
    <t>nburns@unb.ca</t>
  </si>
  <si>
    <t>2019-10-24 12:19:05</t>
  </si>
  <si>
    <t>2019-10-24 12:19:58</t>
  </si>
  <si>
    <t>2019-10-24 12:31:00</t>
  </si>
  <si>
    <t>2019-10-24 12:38:20</t>
  </si>
  <si>
    <t>2019-10-24 12:35:22</t>
  </si>
  <si>
    <t>2019-10-24 12:41:27</t>
  </si>
  <si>
    <t>2019-10-24 12:39:08</t>
  </si>
  <si>
    <t>2019-10-24 12:54:03</t>
  </si>
  <si>
    <t>2019-10-24 12:40:05</t>
  </si>
  <si>
    <t>2019-10-24 12:43:59</t>
  </si>
  <si>
    <t>Sivey@unb.ca</t>
  </si>
  <si>
    <t>2019-10-24 12:47:00</t>
  </si>
  <si>
    <t>2019-10-24 12:51:46</t>
  </si>
  <si>
    <t>amackinl@unb.ca</t>
  </si>
  <si>
    <t>2019-10-24 12:47:19</t>
  </si>
  <si>
    <t>2019-10-24 12:52:03</t>
  </si>
  <si>
    <t>Mmercer3@unb.ca</t>
  </si>
  <si>
    <t>2019-10-24 12:47:26</t>
  </si>
  <si>
    <t>2019-10-24 12:59:27</t>
  </si>
  <si>
    <t>jstaffor@unb.ca</t>
  </si>
  <si>
    <t>2019-10-24 12:49:06</t>
  </si>
  <si>
    <t>2019-10-24 12:51:18</t>
  </si>
  <si>
    <t>estairs1@unb.ca</t>
  </si>
  <si>
    <t>2019-10-24 12:57:58</t>
  </si>
  <si>
    <t>2019-10-24 12:59:11</t>
  </si>
  <si>
    <t>2019-10-24 13:44:26</t>
  </si>
  <si>
    <t>2019-10-24 14:39:40</t>
  </si>
  <si>
    <t>ssubba@unb.ca</t>
  </si>
  <si>
    <t>2019-10-24 15:29:43</t>
  </si>
  <si>
    <t>2019-10-24 15:37:11</t>
  </si>
  <si>
    <t>bmoore2@unb.ca</t>
  </si>
  <si>
    <t>2019-10-24 15:50:03</t>
  </si>
  <si>
    <t>2019-10-24 16:04:44</t>
  </si>
  <si>
    <t>ronak.vadalani@unb.ca</t>
  </si>
  <si>
    <t>2019-10-24 16:11:22</t>
  </si>
  <si>
    <t>2019-10-24 16:15:28</t>
  </si>
  <si>
    <t>madeline.baxter@unb.ca</t>
  </si>
  <si>
    <t>2019-10-24 16:59:32</t>
  </si>
  <si>
    <t>2019-10-24 17:11:41</t>
  </si>
  <si>
    <t>prabhath.lolla@unb.ca</t>
  </si>
  <si>
    <t>2019-10-24 17:41:13</t>
  </si>
  <si>
    <t>2019-10-24 17:47:27</t>
  </si>
  <si>
    <t>rbautis2@unb.ca</t>
  </si>
  <si>
    <t>2019-10-24 17:48:50</t>
  </si>
  <si>
    <t>2019-10-24 17:57:13</t>
  </si>
  <si>
    <t>eallen3@unb.ca</t>
  </si>
  <si>
    <t>2019-10-24 20:16:29</t>
  </si>
  <si>
    <t>2019-10-24 20:23:03</t>
  </si>
  <si>
    <t>chaz.savoy@unb.ca</t>
  </si>
  <si>
    <t>2019-10-25 08:40:01</t>
  </si>
  <si>
    <t>2019-10-25 08:46:31</t>
  </si>
  <si>
    <t>b1cn5@unb.ca</t>
  </si>
  <si>
    <t>2019-10-25 08:46:21</t>
  </si>
  <si>
    <t>2019-10-25 08:47:28</t>
  </si>
  <si>
    <t>2019-10-25 09:07:32</t>
  </si>
  <si>
    <t>2019-10-25 09:16:23</t>
  </si>
  <si>
    <t>renee.matte@unb.ca</t>
  </si>
  <si>
    <t>2019-10-25 09:11:42</t>
  </si>
  <si>
    <t>2019-10-25 09:12:16</t>
  </si>
  <si>
    <t>2019-10-25 09:15:05</t>
  </si>
  <si>
    <t>2019-10-25 09:20:17</t>
  </si>
  <si>
    <t>Jodi.d@unb.ca</t>
  </si>
  <si>
    <t>2019-10-25 09:30:55</t>
  </si>
  <si>
    <t>2019-10-25 09:31:36</t>
  </si>
  <si>
    <t>2019-10-25 09:32:18</t>
  </si>
  <si>
    <t>2019-10-25 09:33:05</t>
  </si>
  <si>
    <t>2019-10-25 09:37:24</t>
  </si>
  <si>
    <t>2019-10-25 09:49:03</t>
  </si>
  <si>
    <t>bkummer@unb.ca</t>
  </si>
  <si>
    <t>2019-10-25 10:09:25</t>
  </si>
  <si>
    <t>2019-10-25 10:17:16</t>
  </si>
  <si>
    <t>kristin.higgins@unb.ca</t>
  </si>
  <si>
    <t>2019-10-25 10:26:47</t>
  </si>
  <si>
    <t>2019-10-25 10:35:13</t>
  </si>
  <si>
    <t>vdingee@unb.ca</t>
  </si>
  <si>
    <t>2019-10-25 10:27:38</t>
  </si>
  <si>
    <t>2019-10-25 10:35:10</t>
  </si>
  <si>
    <t>2019-10-25 10:42:10</t>
  </si>
  <si>
    <t>ella.mitchell@unb.ca</t>
  </si>
  <si>
    <t>2019-10-25 12:15:46</t>
  </si>
  <si>
    <t>2019-10-25 12:26:04</t>
  </si>
  <si>
    <t>jtrail1@unb.ca</t>
  </si>
  <si>
    <t>2019-10-25 18:02:07</t>
  </si>
  <si>
    <t>2019-10-25 18:12:06</t>
  </si>
  <si>
    <t>rbasiri@unb.ca</t>
  </si>
  <si>
    <t>2019-10-25 18:26:33</t>
  </si>
  <si>
    <t>2019-10-25 18:34:20</t>
  </si>
  <si>
    <t>bdonahue@unb.ca</t>
  </si>
  <si>
    <t>2019-10-25 21:46:57</t>
  </si>
  <si>
    <t>2019-10-25 22:24:56</t>
  </si>
  <si>
    <t>paarth.verma@unb.ca</t>
  </si>
  <si>
    <t>2019-10-26 13:58:40</t>
  </si>
  <si>
    <t>2019-10-26 14:21:27</t>
  </si>
  <si>
    <t>psanford@unb.ca</t>
  </si>
  <si>
    <t>2019-10-26 14:45:45</t>
  </si>
  <si>
    <t>2019-10-26 14:52:47</t>
  </si>
  <si>
    <t>amcaffee@unb.ca</t>
  </si>
  <si>
    <t>2019-10-26 17:22:52</t>
  </si>
  <si>
    <t>2019-10-26 17:28:58</t>
  </si>
  <si>
    <t xml:space="preserve">Marco.mendonca@unb.ca </t>
  </si>
  <si>
    <t>2019-10-26 20:42:21</t>
  </si>
  <si>
    <t>2019-10-26 20:50:22</t>
  </si>
  <si>
    <t>acreer@unb.ca</t>
  </si>
  <si>
    <t>2019-10-27 15:57:22</t>
  </si>
  <si>
    <t>2019-10-27 16:03:52</t>
  </si>
  <si>
    <t>jheffner@unb.ca</t>
  </si>
  <si>
    <t>2019-10-27 21:16:44</t>
  </si>
  <si>
    <t>2019-10-27 21:21:03</t>
  </si>
  <si>
    <t>mshaw4@unb.ca</t>
  </si>
  <si>
    <t>2019-10-27 21:22:11</t>
  </si>
  <si>
    <t>2019-10-27 21:28:16</t>
  </si>
  <si>
    <t>sericks1@unb.ca</t>
  </si>
  <si>
    <t>2019-10-28 09:15:04</t>
  </si>
  <si>
    <t>2019-10-28 09:23:39</t>
  </si>
  <si>
    <t>dloomer@unb.ca</t>
  </si>
  <si>
    <t>2019-10-28 09:37:21</t>
  </si>
  <si>
    <t>2019-10-28 09:45:44</t>
  </si>
  <si>
    <t>tamara.tompkins@unb.ca</t>
  </si>
  <si>
    <t>2019-10-28 10:12:19</t>
  </si>
  <si>
    <t>2019-10-28 10:15:20</t>
  </si>
  <si>
    <t>eoneil1@unb.ca</t>
  </si>
  <si>
    <t>2019-10-28 10:17:04</t>
  </si>
  <si>
    <t>2019-10-28 10:20:40</t>
  </si>
  <si>
    <t>mrios@unb.ca</t>
  </si>
  <si>
    <t>2019-10-28 10:19:35</t>
  </si>
  <si>
    <t>2019-10-28 10:39:04</t>
  </si>
  <si>
    <t>Esharpe@unb.ca</t>
  </si>
  <si>
    <t>2019-10-28 10:22:41</t>
  </si>
  <si>
    <t>2019-10-28 10:28:01</t>
  </si>
  <si>
    <t>maraujo@unb.ca</t>
  </si>
  <si>
    <t>2019-10-28 10:28:26</t>
  </si>
  <si>
    <t>2019-10-28 10:31:05</t>
  </si>
  <si>
    <t>2019-10-28 10:38:39</t>
  </si>
  <si>
    <t>Lmcgrat1@unb.ca</t>
  </si>
  <si>
    <t>2019-10-28 10:40:02</t>
  </si>
  <si>
    <t>2019-10-28 10:44:45</t>
  </si>
  <si>
    <t>aharvey2@unb.ca</t>
  </si>
  <si>
    <t>2019-10-28 10:47:27</t>
  </si>
  <si>
    <t>2019-10-28 10:47:36</t>
  </si>
  <si>
    <t>2019-10-28 10:56:55</t>
  </si>
  <si>
    <t>eanders3@unb.ca</t>
  </si>
  <si>
    <t>2019-10-28 10:58:34</t>
  </si>
  <si>
    <t>2019-10-28 11:04:47</t>
  </si>
  <si>
    <t>meredith.langille@unb.ca</t>
  </si>
  <si>
    <t>2019-10-28 11:03:12</t>
  </si>
  <si>
    <t>2019-10-28 11:07:46</t>
  </si>
  <si>
    <t>lana.thompson@unb.ca</t>
  </si>
  <si>
    <t>2019-10-28 11:06:23</t>
  </si>
  <si>
    <t>2019-10-28 11:08:28</t>
  </si>
  <si>
    <t>2019-10-28 11:20:39</t>
  </si>
  <si>
    <t>2019-10-28 11:26:43</t>
  </si>
  <si>
    <t>jsheeha1@unb.ca</t>
  </si>
  <si>
    <t>2019-10-28 11:32:54</t>
  </si>
  <si>
    <t>2019-10-28 11:39:10</t>
  </si>
  <si>
    <t>blewis5@unb.ca</t>
  </si>
  <si>
    <t>2019-10-28 11:36:28</t>
  </si>
  <si>
    <t>2019-10-28 11:39:36</t>
  </si>
  <si>
    <t>2019-10-28 11:44:13</t>
  </si>
  <si>
    <t>kdrost1@unb.ca</t>
  </si>
  <si>
    <t>2019-10-28 11:46:02</t>
  </si>
  <si>
    <t>2019-10-28 11:46:52</t>
  </si>
  <si>
    <t>2019-10-28 11:51:01</t>
  </si>
  <si>
    <t>2019-10-28 11:51:50</t>
  </si>
  <si>
    <t>2019-10-28 11:52:10</t>
  </si>
  <si>
    <t>2019-10-28 11:57:17</t>
  </si>
  <si>
    <t>2019-10-28 11:58:22</t>
  </si>
  <si>
    <t>2019-10-28 12:03:11</t>
  </si>
  <si>
    <t>2019-10-28 12:00:55</t>
  </si>
  <si>
    <t>2019-10-28 12:01:32</t>
  </si>
  <si>
    <t>2019-10-28 12:12:58</t>
  </si>
  <si>
    <t>2019-10-28 12:17:13</t>
  </si>
  <si>
    <t>howsejanelle@gmail.com</t>
  </si>
  <si>
    <t>2019-10-28 12:21:12</t>
  </si>
  <si>
    <t>2019-10-28 12:25:55</t>
  </si>
  <si>
    <t xml:space="preserve">terrylynn.mackenzie@unb.ca </t>
  </si>
  <si>
    <t>2019-10-28 12:21:42</t>
  </si>
  <si>
    <t>2019-10-28 12:25:58</t>
  </si>
  <si>
    <t>edurham@unb.ca</t>
  </si>
  <si>
    <t>2019-10-28 12:23:04</t>
  </si>
  <si>
    <t>2019-10-28 12:25:04</t>
  </si>
  <si>
    <t>2019-10-28 12:23:45</t>
  </si>
  <si>
    <t>2019-10-28 12:31:31</t>
  </si>
  <si>
    <t>lvan4@unb.ca</t>
  </si>
  <si>
    <t>2019-10-28 12:23:49</t>
  </si>
  <si>
    <t>2019-10-28 12:30:32</t>
  </si>
  <si>
    <t>mparson6@unb.ca</t>
  </si>
  <si>
    <t>2019-10-28 12:35:35</t>
  </si>
  <si>
    <t>caitlin.gallant@unb.ca</t>
  </si>
  <si>
    <t>2019-10-28 12:33:17</t>
  </si>
  <si>
    <t>2019-10-28 12:34:36</t>
  </si>
  <si>
    <t>2019-10-28 12:35:48</t>
  </si>
  <si>
    <t>2019-10-28 12:42:08</t>
  </si>
  <si>
    <t>oabereko@unb.ca</t>
  </si>
  <si>
    <t>2019-10-28 12:42:11</t>
  </si>
  <si>
    <t>2019-10-28 12:46:48</t>
  </si>
  <si>
    <t>rflores2@unb.ca</t>
  </si>
  <si>
    <t>2019-10-28 12:48:31</t>
  </si>
  <si>
    <t>2019-10-28 12:55:58</t>
  </si>
  <si>
    <t>bmacleo2@unb.ca</t>
  </si>
  <si>
    <t>2019-10-28 13:02:48</t>
  </si>
  <si>
    <t>2019-10-28 13:04:56</t>
  </si>
  <si>
    <t>lsun7@unb.ca</t>
  </si>
  <si>
    <t>2019-10-28 13:19:33</t>
  </si>
  <si>
    <t>2019-10-28 13:20:21</t>
  </si>
  <si>
    <t>2019-10-28 13:19:44</t>
  </si>
  <si>
    <t>2019-10-28 13:24:43</t>
  </si>
  <si>
    <t>Kaylee.betts@unb.ca</t>
  </si>
  <si>
    <t>2019-10-28 13:48:57</t>
  </si>
  <si>
    <t>2019-10-28 13:54:29</t>
  </si>
  <si>
    <t>nhossei1@unb.ca</t>
  </si>
  <si>
    <t>2019-10-28 14:12:18</t>
  </si>
  <si>
    <t>2019-10-28 15:09:12</t>
  </si>
  <si>
    <t>mhernan3@unb.ca</t>
  </si>
  <si>
    <t>2019-10-28 14:13:59</t>
  </si>
  <si>
    <t>2019-10-28 14:18:17</t>
  </si>
  <si>
    <t>tfazio@unb.ca</t>
  </si>
  <si>
    <t>2019-10-28 14:21:56</t>
  </si>
  <si>
    <t>2019-10-28 14:39:24</t>
  </si>
  <si>
    <t>jhensel@unb.ca</t>
  </si>
  <si>
    <t>2019-10-28 14:37:57</t>
  </si>
  <si>
    <t>2019-10-28 14:44:02</t>
  </si>
  <si>
    <t>2019-10-28 15:33:36</t>
  </si>
  <si>
    <t>2019-10-28 15:39:17</t>
  </si>
  <si>
    <t>2019-10-28 16:13:40</t>
  </si>
  <si>
    <t>mnoel@unb.ca</t>
  </si>
  <si>
    <t>2019-10-28 20:21:53</t>
  </si>
  <si>
    <t>2019-10-28 20:27:05</t>
  </si>
  <si>
    <t>hnathani@unb.ca</t>
  </si>
  <si>
    <t>2019-10-28 20:56:33</t>
  </si>
  <si>
    <t>2019-10-29 02:20:27</t>
  </si>
  <si>
    <t>2019-10-29 02:30:08</t>
  </si>
  <si>
    <t>erelja@unb.ca</t>
  </si>
  <si>
    <t>2019-10-29 08:51:57</t>
  </si>
  <si>
    <t>2019-10-29 09:05:24</t>
  </si>
  <si>
    <t>kcaverhi@unb.ca</t>
  </si>
  <si>
    <t>2019-10-29 09:20:43</t>
  </si>
  <si>
    <t>2019-10-29 09:27:52</t>
  </si>
  <si>
    <t>hpowling@gmail.com</t>
  </si>
  <si>
    <t>2019-10-29 10:12:05</t>
  </si>
  <si>
    <t>2019-10-29 10:17:13</t>
  </si>
  <si>
    <t>Zdemerso@unb.ca</t>
  </si>
  <si>
    <t>2019-10-29 10:33:47</t>
  </si>
  <si>
    <t>2019-10-29 10:42:39</t>
  </si>
  <si>
    <t>mmacivor@unb.ca</t>
  </si>
  <si>
    <t>2019-10-29 10:50:30</t>
  </si>
  <si>
    <t>2019-10-29 10:51:43</t>
  </si>
  <si>
    <t>2019-10-29 10:57:32</t>
  </si>
  <si>
    <t>2019-10-29 11:03:05</t>
  </si>
  <si>
    <t>rspicer@unb.ca</t>
  </si>
  <si>
    <t>2019-10-29 11:05:23</t>
  </si>
  <si>
    <t>2019-10-29 11:09:46</t>
  </si>
  <si>
    <t>2019-10-29 11:05:25</t>
  </si>
  <si>
    <t>2019-10-29 11:10:23</t>
  </si>
  <si>
    <t>showlett627@gmail.com</t>
  </si>
  <si>
    <t>2019-10-29 11:32:11</t>
  </si>
  <si>
    <t>2019-10-29 11:37:28</t>
  </si>
  <si>
    <t>jpeace@unb.ca</t>
  </si>
  <si>
    <t>2019-10-29 11:33:57</t>
  </si>
  <si>
    <t>2019-10-29 11:40:52</t>
  </si>
  <si>
    <t>danielle.thebeau@unb.ca</t>
  </si>
  <si>
    <t>2019-10-29 11:53:20</t>
  </si>
  <si>
    <t>2019-10-29 11:53:40</t>
  </si>
  <si>
    <t>2019-10-29 12:01:53</t>
  </si>
  <si>
    <t>2019-10-29 12:08:33</t>
  </si>
  <si>
    <t>lbunin@unb.ca</t>
  </si>
  <si>
    <t>2019-10-29 13:02:42</t>
  </si>
  <si>
    <t>2019-10-29 13:08:40</t>
  </si>
  <si>
    <t>ofinnamo@unb.ca</t>
  </si>
  <si>
    <t>2019-10-29 13:04:16</t>
  </si>
  <si>
    <t>2019-10-29 13:11:45</t>
  </si>
  <si>
    <t>morgan.clark11@unb.ca</t>
  </si>
  <si>
    <t>2019-10-29 13:57:07</t>
  </si>
  <si>
    <t>2019-10-29 14:00:45</t>
  </si>
  <si>
    <t>2019-10-29 14:07:54</t>
  </si>
  <si>
    <t>2019-10-29 14:14:23</t>
  </si>
  <si>
    <t>lsteeve3@unb.ca</t>
  </si>
  <si>
    <t>2019-10-29 14:22:18</t>
  </si>
  <si>
    <t>2019-10-29 18:41:22</t>
  </si>
  <si>
    <t>adupuis3@unb.ca</t>
  </si>
  <si>
    <t>2019-10-29 20:02:57</t>
  </si>
  <si>
    <t>2019-10-29 20:05:48</t>
  </si>
  <si>
    <t>oli@unb.ca</t>
  </si>
  <si>
    <t>2019-10-29 21:56:16</t>
  </si>
  <si>
    <t>2019-10-29 21:56:58</t>
  </si>
  <si>
    <t>2019-10-29 22:48:22</t>
  </si>
  <si>
    <t>2019-10-29 23:07:24</t>
  </si>
  <si>
    <t>sophia.konermann@unb.ca</t>
  </si>
  <si>
    <t>2019-10-30 08:35:14</t>
  </si>
  <si>
    <t>2019-10-30 08:36:16</t>
  </si>
  <si>
    <t>2019-10-30 10:02:12</t>
  </si>
  <si>
    <t>2019-10-30 11:30:13</t>
  </si>
  <si>
    <t>2019-10-30 11:30:17</t>
  </si>
  <si>
    <t>2019-10-30 11:44:50</t>
  </si>
  <si>
    <t>2019-10-30 12:01:33</t>
  </si>
  <si>
    <t>2019-10-30 12:07:10</t>
  </si>
  <si>
    <t>2019-10-30 13:20:42</t>
  </si>
  <si>
    <t>2019-10-30 13:23:56</t>
  </si>
  <si>
    <t>ngonzal2@unb.ca</t>
  </si>
  <si>
    <t>2019-10-30 13:03:04</t>
  </si>
  <si>
    <t>2019-10-30 13:06:06</t>
  </si>
  <si>
    <t>Annajoy.ab@unb.ca</t>
  </si>
  <si>
    <t>2019-10-30 13:52:45</t>
  </si>
  <si>
    <t>2019-10-30 13:52:35</t>
  </si>
  <si>
    <t>2019-10-30 13:55:44</t>
  </si>
  <si>
    <t>jason.ho@unb.ca</t>
  </si>
  <si>
    <t>2019-10-30 13:55:21</t>
  </si>
  <si>
    <t>2019-10-30 14:11:27</t>
  </si>
  <si>
    <t>Osun@unb.ca</t>
  </si>
  <si>
    <t>2019-10-30 16:20:43</t>
  </si>
  <si>
    <t>2019-10-30 16:25:33</t>
  </si>
  <si>
    <t>aparks5@unb.ca</t>
  </si>
  <si>
    <t>2019-11-01 10:08:13</t>
  </si>
  <si>
    <t>2019-11-01 10:13:19</t>
  </si>
  <si>
    <t>jcormi12@unb.ca</t>
  </si>
  <si>
    <t>2019-11-02 03:11:23</t>
  </si>
  <si>
    <t>2019-11-02 03:17:18</t>
  </si>
  <si>
    <t>bbipinkumarb@gmail.com</t>
  </si>
  <si>
    <t>2019-11-02 08:44:18</t>
  </si>
  <si>
    <t>2019-11-02 08:54:49</t>
  </si>
  <si>
    <t>S2j8p@unb.ca</t>
  </si>
  <si>
    <t>2019-11-03 10:01:38</t>
  </si>
  <si>
    <t>2019-11-03 10:15:17</t>
  </si>
  <si>
    <t>2019-11-03 10:02:30</t>
  </si>
  <si>
    <t>2019-11-03 10:08:57</t>
  </si>
  <si>
    <t>2019-11-03 10:09:14</t>
  </si>
  <si>
    <t>2019-11-03 10:15:55</t>
  </si>
  <si>
    <t>bmorton2@unb.ca</t>
  </si>
  <si>
    <t>2019-11-03 10:15:01</t>
  </si>
  <si>
    <t>2019-11-03 10:15:36</t>
  </si>
  <si>
    <t>2019-11-03 10:21:42</t>
  </si>
  <si>
    <t>2019-11-03 11:22:50</t>
  </si>
  <si>
    <t>kshaik@unb.ca</t>
  </si>
  <si>
    <t>2019-11-03 10:28:02</t>
  </si>
  <si>
    <t>2019-11-03 10:40:04</t>
  </si>
  <si>
    <t>2019-11-03 10:41:25</t>
  </si>
  <si>
    <t>2019-11-03 11:03:29</t>
  </si>
  <si>
    <t>2019-11-03 11:08:34</t>
  </si>
  <si>
    <t>garsenau@unb.ca</t>
  </si>
  <si>
    <t>2019-11-03 11:21:11</t>
  </si>
  <si>
    <t>2019-11-03 11:27:58</t>
  </si>
  <si>
    <t>iloewen@unb.ca</t>
  </si>
  <si>
    <t>2019-11-03 12:06:41</t>
  </si>
  <si>
    <t>2019-11-03 12:10:52</t>
  </si>
  <si>
    <t>2019-11-03 12:15:47</t>
  </si>
  <si>
    <t>m.murphy02@unb.ca</t>
  </si>
  <si>
    <t>2019-11-03 12:49:11</t>
  </si>
  <si>
    <t>2019-11-03 12:50:36</t>
  </si>
  <si>
    <t>2019-11-03 13:30:55</t>
  </si>
  <si>
    <t>2019-11-03 13:34:15</t>
  </si>
  <si>
    <t>bryan.tait@unb.ca</t>
  </si>
  <si>
    <t>2019-11-03 15:39:10</t>
  </si>
  <si>
    <t>2019-11-03 15:55:05</t>
  </si>
  <si>
    <t>Nschweng@unb.ca</t>
  </si>
  <si>
    <t>2019-11-03 15:48:08</t>
  </si>
  <si>
    <t>2019-11-03 15:52:59</t>
  </si>
  <si>
    <t>abbey.smith@unb.ca</t>
  </si>
  <si>
    <t>2019-11-03 16:17:13</t>
  </si>
  <si>
    <t>2019-11-03 17:09:00</t>
  </si>
  <si>
    <t>2019-11-03 17:17:07</t>
  </si>
  <si>
    <t>troy.dobson@unb.ca</t>
  </si>
  <si>
    <t>2019-11-03 17:30:12</t>
  </si>
  <si>
    <t>2019-11-03 17:39:41</t>
  </si>
  <si>
    <t>Erin.Russell@unb.ca</t>
  </si>
  <si>
    <t>2019-11-03 18:21:40</t>
  </si>
  <si>
    <t>2019-11-03 18:27:01</t>
  </si>
  <si>
    <t>2019-11-03 18:27:52</t>
  </si>
  <si>
    <t>2019-11-03 18:36:04</t>
  </si>
  <si>
    <t>srahmani@unb.ca</t>
  </si>
  <si>
    <t>2019-11-03 19:26:27</t>
  </si>
  <si>
    <t>2019-11-03 19:34:19</t>
  </si>
  <si>
    <t>spargal@unb.ca</t>
  </si>
  <si>
    <t>2019-11-03 20:00:49</t>
  </si>
  <si>
    <t>2019-11-03 20:01:25</t>
  </si>
  <si>
    <t>2019-11-03 20:32:25</t>
  </si>
  <si>
    <t>2019-11-03 20:36:17</t>
  </si>
  <si>
    <t>jobrien8@unb.ca</t>
  </si>
  <si>
    <t>2019-11-03 21:28:41</t>
  </si>
  <si>
    <t>2019-11-03 21:33:03</t>
  </si>
  <si>
    <t>smartin2@unb.ca</t>
  </si>
  <si>
    <t>2019-11-03 21:41:23</t>
  </si>
  <si>
    <t>2019-11-03 22:17:31</t>
  </si>
  <si>
    <t>2019-11-03 22:12:38</t>
  </si>
  <si>
    <t>2019-11-03 22:19:53</t>
  </si>
  <si>
    <t>adavid3@unb.ca</t>
  </si>
  <si>
    <t>2019-11-03 22:40:20</t>
  </si>
  <si>
    <t>2019-11-03 22:44:31</t>
  </si>
  <si>
    <t>ncoady@unb.ca</t>
  </si>
  <si>
    <t>2019-11-03 23:32:12</t>
  </si>
  <si>
    <t>2019-11-03 23:40:17</t>
  </si>
  <si>
    <t>Bhartery@UNB.ca</t>
  </si>
  <si>
    <t>2019-11-04 06:23:00</t>
  </si>
  <si>
    <t>2019-11-04 07:36:00</t>
  </si>
  <si>
    <t>2019-11-04 07:42:04</t>
  </si>
  <si>
    <t>hlangfor@unb.ca</t>
  </si>
  <si>
    <t>2019-11-04 09:32:41</t>
  </si>
  <si>
    <t>2019-11-04 09:38:28</t>
  </si>
  <si>
    <t>leanna.thomas@unb.ca</t>
  </si>
  <si>
    <t>2019-11-04 10:19:18</t>
  </si>
  <si>
    <t>2019-11-04 10:47:03</t>
  </si>
  <si>
    <t>2019-11-04 10:52:07</t>
  </si>
  <si>
    <t>kmartin7@unb.ca</t>
  </si>
  <si>
    <t>2019-11-04 10:53:21</t>
  </si>
  <si>
    <t>2019-11-04 11:00:04</t>
  </si>
  <si>
    <t>banujan.civil@unb.ca</t>
  </si>
  <si>
    <t>2019-11-04 11:12:00</t>
  </si>
  <si>
    <t>2019-11-04 11:18:37</t>
  </si>
  <si>
    <t>mgracie@gmail.com</t>
  </si>
  <si>
    <t>2019-11-04 15:10:05</t>
  </si>
  <si>
    <t>2019-11-04 15:15:05</t>
  </si>
  <si>
    <t>2019-11-04 15:28:14</t>
  </si>
  <si>
    <t>2019-11-04 15:38:13</t>
  </si>
  <si>
    <t>vtoki@unb.ca</t>
  </si>
  <si>
    <t>2019-11-04 15:34:00</t>
  </si>
  <si>
    <t>2019-11-04 15:39:18</t>
  </si>
  <si>
    <t>momotos1@unb.ca</t>
  </si>
  <si>
    <t>2019-11-04 19:46:43</t>
  </si>
  <si>
    <t>2019-11-05 08:33:31</t>
  </si>
  <si>
    <t>2019-11-05 08:58:15</t>
  </si>
  <si>
    <t>2019-11-05 09:05:48</t>
  </si>
  <si>
    <t xml:space="preserve">Lueder.Loew@unb.ca </t>
  </si>
  <si>
    <t>2019-11-05 12:10:38</t>
  </si>
  <si>
    <t>2019-11-05 12:14:28</t>
  </si>
  <si>
    <t>Kwilson7@unb.ca</t>
  </si>
  <si>
    <t>2019-11-05 12:09:41</t>
  </si>
  <si>
    <t>2019-11-05 12:14:10</t>
  </si>
  <si>
    <t>kkierst1@unb.ca</t>
  </si>
  <si>
    <t>2019-11-05 12:15:01</t>
  </si>
  <si>
    <t>N/a</t>
  </si>
  <si>
    <t>2019-11-05 12:25:58</t>
  </si>
  <si>
    <t>2019-11-05 12:29:27</t>
  </si>
  <si>
    <t>Tgray4@hotmail.com</t>
  </si>
  <si>
    <t>2019-11-05 12:26:00</t>
  </si>
  <si>
    <t>2019-11-05 12:31:03</t>
  </si>
  <si>
    <t>cam.davis@unb.ca</t>
  </si>
  <si>
    <t>2019-11-05 12:33:36</t>
  </si>
  <si>
    <t>2019-11-05 12:35:28</t>
  </si>
  <si>
    <t>jimmy.alam@unb.ca</t>
  </si>
  <si>
    <t>2019-11-05 12:36:46</t>
  </si>
  <si>
    <t>2019-11-05 12:38:42</t>
  </si>
  <si>
    <t>mirandacollin20@gmail.com</t>
  </si>
  <si>
    <t>2019-11-05 12:36:47</t>
  </si>
  <si>
    <t>2019-11-05 13:21:15</t>
  </si>
  <si>
    <t>2019-11-05 13:12:04</t>
  </si>
  <si>
    <t>2019-11-05 13:18:52</t>
  </si>
  <si>
    <t>Gamel@unb.ca</t>
  </si>
  <si>
    <t>2019-11-05 13:13:43</t>
  </si>
  <si>
    <t>2019-11-05 13:18:38</t>
  </si>
  <si>
    <t>2019-11-05 13:24:47</t>
  </si>
  <si>
    <t>kiritogmr92@gmail.com</t>
  </si>
  <si>
    <t>2019-11-05 13:38:57</t>
  </si>
  <si>
    <t>2019-11-05 13:40:05</t>
  </si>
  <si>
    <t>2019-11-05 13:57:00</t>
  </si>
  <si>
    <t>2019-11-05 13:58:27</t>
  </si>
  <si>
    <t>2019-11-05 13:47:11</t>
  </si>
  <si>
    <t>2019-11-05 13:51:08</t>
  </si>
  <si>
    <t>mcarson2@unb.ca</t>
  </si>
  <si>
    <t>2019-11-05 14:01:35</t>
  </si>
  <si>
    <t>2019-11-05 14:05:52</t>
  </si>
  <si>
    <t>jgreene1@unb.ca</t>
  </si>
  <si>
    <t>2019-11-05 14:24:11</t>
  </si>
  <si>
    <t>2019-11-05 14:25:33</t>
  </si>
  <si>
    <t>2019-11-05 15:56:44</t>
  </si>
  <si>
    <t>2019-11-05 16:01:00</t>
  </si>
  <si>
    <t>2019-11-05 16:15:35</t>
  </si>
  <si>
    <t>rroychow@unb.ca</t>
  </si>
  <si>
    <t>2019-11-05 16:06:12</t>
  </si>
  <si>
    <t>2019-11-05 16:12:05</t>
  </si>
  <si>
    <t>rlennart@unb.ca</t>
  </si>
  <si>
    <t>2019-11-05 16:56:36</t>
  </si>
  <si>
    <t>2019-11-07 11:47:04</t>
  </si>
  <si>
    <t>pooja.dhiman45@unb.ca</t>
  </si>
  <si>
    <t>2019-11-05 17:33:21</t>
  </si>
  <si>
    <t>2019-11-05 17:37:41</t>
  </si>
  <si>
    <t>2019-11-05 17:35:43</t>
  </si>
  <si>
    <t>2019-11-05 17:50:02</t>
  </si>
  <si>
    <t>raihan.chem@unb.ca</t>
  </si>
  <si>
    <t>2019-11-05 17:40:28</t>
  </si>
  <si>
    <t>2019-11-05 17:49:42</t>
  </si>
  <si>
    <t>angelisa.daly@unb.ca</t>
  </si>
  <si>
    <t>2019-11-05 20:39:07</t>
  </si>
  <si>
    <t>2019-11-05 20:39:42</t>
  </si>
  <si>
    <t>2019-11-05 20:45:56</t>
  </si>
  <si>
    <t>vruigrok@unb.ca</t>
  </si>
  <si>
    <t>2019-11-05 20:40:23</t>
  </si>
  <si>
    <t>2019-11-05 20:44:43</t>
  </si>
  <si>
    <t>abigale.culberson@unb.ca</t>
  </si>
  <si>
    <t>2019-11-05 21:48:29</t>
  </si>
  <si>
    <t>2019-11-05 21:49:10</t>
  </si>
  <si>
    <t>2019-11-05 22:45:03</t>
  </si>
  <si>
    <t>2019-11-05 22:51:09</t>
  </si>
  <si>
    <t>2019-11-06 00:01:34</t>
  </si>
  <si>
    <t>2019-11-06 00:12:20</t>
  </si>
  <si>
    <t>ilemoine@unb.ca</t>
  </si>
  <si>
    <t>2019-11-06 00:22:00</t>
  </si>
  <si>
    <t>2019-11-06 00:25:13</t>
  </si>
  <si>
    <t>saskari@unb.ca</t>
  </si>
  <si>
    <t>2019-11-06 08:58:30</t>
  </si>
  <si>
    <t>2019-11-06 09:03:20</t>
  </si>
  <si>
    <t>dbrooks3@unb.ca</t>
  </si>
  <si>
    <t>2019-11-06 10:36:22</t>
  </si>
  <si>
    <t>2019-11-06 10:42:51</t>
  </si>
  <si>
    <t>jwhite13@unb.ca</t>
  </si>
  <si>
    <t>2019-11-06 12:05:37</t>
  </si>
  <si>
    <t>2019-11-06 12:11:33</t>
  </si>
  <si>
    <t>cdeschae@unb.ca</t>
  </si>
  <si>
    <t>2019-11-06 12:53:25</t>
  </si>
  <si>
    <t>2019-11-06 13:12:33</t>
  </si>
  <si>
    <t>akhan10@unb.ca</t>
  </si>
  <si>
    <t>2019-11-06 12:56:41</t>
  </si>
  <si>
    <t>2019-11-06 13:02:30</t>
  </si>
  <si>
    <t>wmillar@unb.ca</t>
  </si>
  <si>
    <t>2019-11-06 13:06:58</t>
  </si>
  <si>
    <t>2019-11-06 13:10:11</t>
  </si>
  <si>
    <t>ypandya@unb.ca</t>
  </si>
  <si>
    <t>2019-11-06 13:23:05</t>
  </si>
  <si>
    <t>2019-11-06 14:01:15</t>
  </si>
  <si>
    <t>2019-11-06 14:04:19</t>
  </si>
  <si>
    <t>2019-11-06 14:03:14</t>
  </si>
  <si>
    <t>2019-11-06 14:08:18</t>
  </si>
  <si>
    <t>2019-11-06 14:04:51</t>
  </si>
  <si>
    <t>2019-11-06 14:11:17</t>
  </si>
  <si>
    <t>Twalsh1@unb.ca</t>
  </si>
  <si>
    <t>2019-11-06 14:12:04</t>
  </si>
  <si>
    <t>2019-11-06 14:18:40</t>
  </si>
  <si>
    <t>jacob2001burke@gmail.com</t>
  </si>
  <si>
    <t>2019-11-06 14:14:17</t>
  </si>
  <si>
    <t>2019-11-06 14:15:11</t>
  </si>
  <si>
    <t>2019-11-06 14:15:14</t>
  </si>
  <si>
    <t>2019-11-06 14:22:12</t>
  </si>
  <si>
    <t>LCOSGROV@unb.ca</t>
  </si>
  <si>
    <t>2019-11-06 14:21:03</t>
  </si>
  <si>
    <t>2019-11-06 14:26:43</t>
  </si>
  <si>
    <t>carlee.hopper@gmail.com</t>
  </si>
  <si>
    <t>2019-11-06 14:23:21</t>
  </si>
  <si>
    <t>2019-11-06 14:23:57</t>
  </si>
  <si>
    <t>2019-11-06 14:33:10</t>
  </si>
  <si>
    <t>2019-11-06 14:37:19</t>
  </si>
  <si>
    <t>2019-11-06 14:45:06</t>
  </si>
  <si>
    <t>2019-11-06 14:46:00</t>
  </si>
  <si>
    <t>2019-11-06 14:45:49</t>
  </si>
  <si>
    <t>2019-11-06 14:52:21</t>
  </si>
  <si>
    <t>Avan7@unb.ca</t>
  </si>
  <si>
    <t>2019-11-06 16:06:12</t>
  </si>
  <si>
    <t>2019-11-06 16:17:55</t>
  </si>
  <si>
    <t>Buying the newest products available</t>
  </si>
  <si>
    <t>bsincla1@unb.ca</t>
  </si>
  <si>
    <t>2019-11-06 16:24:18</t>
  </si>
  <si>
    <t>2019-11-06 16:39:15</t>
  </si>
  <si>
    <t>ikathpal@gmail.ca</t>
  </si>
  <si>
    <t>2019-11-07 09:16:25</t>
  </si>
  <si>
    <t>2019-11-07 09:23:42</t>
  </si>
  <si>
    <t>mlebla35@unb.ca</t>
  </si>
  <si>
    <t>2019-11-07 12:47:34</t>
  </si>
  <si>
    <t>2019-11-07 12:54:07</t>
  </si>
  <si>
    <t>2019-11-07 15:13:19</t>
  </si>
  <si>
    <t>2019-11-07 20:19:50</t>
  </si>
  <si>
    <t>2019-11-07 20:33:47</t>
  </si>
  <si>
    <t>viviane.bg@unb.ca</t>
  </si>
  <si>
    <t>2019-11-07 22:09:00</t>
  </si>
  <si>
    <t>2019-11-07 22:09:18</t>
  </si>
  <si>
    <t>2019-11-08 12:17:43</t>
  </si>
  <si>
    <t>2019-11-08 15:12:31</t>
  </si>
  <si>
    <t>2019-11-08 15:19:50</t>
  </si>
  <si>
    <t>vdumais@unb.ca</t>
  </si>
  <si>
    <t>2019-11-09 07:50:44</t>
  </si>
  <si>
    <t>2019-11-09 07:57:46</t>
  </si>
  <si>
    <t>kaye.pidan@unb.ca</t>
  </si>
  <si>
    <t>2019-11-12 18:48:05</t>
  </si>
  <si>
    <t>2019-11-12 23:46:49</t>
  </si>
  <si>
    <t>amollins@unb.ca</t>
  </si>
  <si>
    <t>2019-11-13 11:47:59</t>
  </si>
  <si>
    <t>2019-11-13 11:53:19</t>
  </si>
  <si>
    <t>avarty@unb.ca</t>
  </si>
  <si>
    <t>2019-11-13 11:50:22</t>
  </si>
  <si>
    <t>2019-11-13 12:06:30</t>
  </si>
  <si>
    <t>Bbalch@unb.ca</t>
  </si>
  <si>
    <t>2019-11-13 11:59:48</t>
  </si>
  <si>
    <t>2019-11-13 12:09:48</t>
  </si>
  <si>
    <t>bjensen1@unb.ca</t>
  </si>
  <si>
    <t>2019-11-13 12:32:56</t>
  </si>
  <si>
    <t>2019-11-13 12:41:25</t>
  </si>
  <si>
    <t>acorey@unb.ca</t>
  </si>
  <si>
    <t>2019-11-13 15:50:49</t>
  </si>
  <si>
    <t>2019-11-13 15:55:24</t>
  </si>
  <si>
    <t>hannah.brazeau@unb.ca</t>
  </si>
  <si>
    <t>2019-11-13 15:57:18</t>
  </si>
  <si>
    <t>2019-11-13 16:00:43</t>
  </si>
  <si>
    <t>kplut@unb.ca</t>
  </si>
  <si>
    <t>2019-11-13 16:59:30</t>
  </si>
  <si>
    <t>2019-11-13 17:06:36</t>
  </si>
  <si>
    <t>clibotea@unb.ca</t>
  </si>
  <si>
    <t>2019-11-13 20:19:01</t>
  </si>
  <si>
    <t>2019-11-13 20:42:04</t>
  </si>
  <si>
    <t>Candice.dude@unb.ca</t>
  </si>
  <si>
    <t>2019-11-13 22:21:52</t>
  </si>
  <si>
    <t>2019-11-13 22:24:57</t>
  </si>
  <si>
    <t>2019-11-14 00:26:01</t>
  </si>
  <si>
    <t>2019-11-14 00:32:34</t>
  </si>
  <si>
    <t>Smacken7@unb.ca</t>
  </si>
  <si>
    <t>2019-11-14 08:16:03</t>
  </si>
  <si>
    <t>2019-11-14 08:16:30</t>
  </si>
  <si>
    <t>2019-11-14 08:27:01</t>
  </si>
  <si>
    <t>2019-11-14 08:31:44</t>
  </si>
  <si>
    <t xml:space="preserve">myateman@unb.ca </t>
  </si>
  <si>
    <t>2019-11-14 10:56:22</t>
  </si>
  <si>
    <t>2019-11-14 11:01:49</t>
  </si>
  <si>
    <t>mpaz@unb.ca</t>
  </si>
  <si>
    <t>2019-11-14 11:01:03</t>
  </si>
  <si>
    <t>2019-11-14 11:10:08</t>
  </si>
  <si>
    <t>itomer@unb.ca</t>
  </si>
  <si>
    <t>2019-11-14 11:23:27</t>
  </si>
  <si>
    <t>2019-11-14 13:06:18</t>
  </si>
  <si>
    <t>merfani@unb.ca</t>
  </si>
  <si>
    <t>2019-11-14 11:43:55</t>
  </si>
  <si>
    <t>2019-11-14 11:48:03</t>
  </si>
  <si>
    <t>ktanveer@unb.ca</t>
  </si>
  <si>
    <t>2019-11-14 11:46:41</t>
  </si>
  <si>
    <t>2019-11-14 11:58:23</t>
  </si>
  <si>
    <t>Snaojee@unb.ca</t>
  </si>
  <si>
    <t>2019-11-14 12:11:24</t>
  </si>
  <si>
    <t>2019-11-14 12:24:23</t>
  </si>
  <si>
    <t>rbutler1@unb.ca</t>
  </si>
  <si>
    <t>2019-11-14 12:22:24</t>
  </si>
  <si>
    <t>2019-11-14 12:43:49</t>
  </si>
  <si>
    <t>2019-11-14 12:24:39</t>
  </si>
  <si>
    <t>2019-11-14 12:25:33</t>
  </si>
  <si>
    <t>2019-11-14 12:25:35</t>
  </si>
  <si>
    <t>2019-11-14 12:33:00</t>
  </si>
  <si>
    <t>2019-11-14 12:33:31</t>
  </si>
  <si>
    <t>2019-11-14 12:41:32</t>
  </si>
  <si>
    <t>manoj.k@unb.ca</t>
  </si>
  <si>
    <t>2019-11-14 12:49:12</t>
  </si>
  <si>
    <t>2019-11-14 13:00:37</t>
  </si>
  <si>
    <t>2019-11-14 13:02:21</t>
  </si>
  <si>
    <t>2019-11-14 13:07:50</t>
  </si>
  <si>
    <t>Kclyne@unb.ca</t>
  </si>
  <si>
    <t>2019-11-14 13:06:04</t>
  </si>
  <si>
    <t>2019-11-14 13:10:23</t>
  </si>
  <si>
    <t>nga.tran@unb.ca</t>
  </si>
  <si>
    <t>2019-11-14 13:09:30</t>
  </si>
  <si>
    <t>2019-11-14 14:04:32</t>
  </si>
  <si>
    <t>sujit.bhandari@unb.ca</t>
  </si>
  <si>
    <t>2019-11-14 13:11:20</t>
  </si>
  <si>
    <t>2019-11-14 13:18:06</t>
  </si>
  <si>
    <t>Khopkins@unb.ca</t>
  </si>
  <si>
    <t>2019-11-14 13:16:22</t>
  </si>
  <si>
    <t>2019-11-14 13:24:12</t>
  </si>
  <si>
    <t>pkotian@unb.ca</t>
  </si>
  <si>
    <t>2019-11-14 15:52:38</t>
  </si>
  <si>
    <t>2019-11-14 15:56:46</t>
  </si>
  <si>
    <t>2019-11-14 16:58:43</t>
  </si>
  <si>
    <t>2019-11-14 16:59:27</t>
  </si>
  <si>
    <t>2019-11-14 19:55:21</t>
  </si>
  <si>
    <t>2019-11-14 20:32:32</t>
  </si>
  <si>
    <t>jacqueline.n01@unb.ca</t>
  </si>
  <si>
    <t>2019-11-15 07:21:02</t>
  </si>
  <si>
    <t>2019-11-15 07:24:46</t>
  </si>
  <si>
    <t>kherring@unb.ca</t>
  </si>
  <si>
    <t>2019-11-15 11:17:35</t>
  </si>
  <si>
    <t>2019-11-15 11:29:40</t>
  </si>
  <si>
    <t>srace@unb.ca</t>
  </si>
  <si>
    <t>2019-11-15 11:43:44</t>
  </si>
  <si>
    <t>2019-11-15 11:52:13</t>
  </si>
  <si>
    <t>bpatter2@unb.ca</t>
  </si>
  <si>
    <t>2019-11-15 11:59:55</t>
  </si>
  <si>
    <t>2019-11-15 12:00:23</t>
  </si>
  <si>
    <t>2019-11-15 12:52:26</t>
  </si>
  <si>
    <t>2019-11-15 12:59:59</t>
  </si>
  <si>
    <t>2019-11-15 17:42:51</t>
  </si>
  <si>
    <t>2019-11-15 17:48:34</t>
  </si>
  <si>
    <t>tdorji2@unb.ca</t>
  </si>
  <si>
    <t>2019-11-15 18:27:59</t>
  </si>
  <si>
    <t>2019-11-15 18:49:18</t>
  </si>
  <si>
    <t>anna.gaeva@unb.ca</t>
  </si>
  <si>
    <t>2019-11-15 19:23:24</t>
  </si>
  <si>
    <t>2019-11-15 19:29:23</t>
  </si>
  <si>
    <t>vasokan@unb.ca</t>
  </si>
  <si>
    <t>2019-11-16 11:14:11</t>
  </si>
  <si>
    <t>2019-11-16 11:20:43</t>
  </si>
  <si>
    <t>kdinh@unb.ca</t>
  </si>
  <si>
    <t>2019-11-17 14:20:45</t>
  </si>
  <si>
    <t>2019-11-17 14:28:19</t>
  </si>
  <si>
    <t>2019-11-17 15:11:47</t>
  </si>
  <si>
    <t>2019-11-17 15:17:45</t>
  </si>
  <si>
    <t>2019-11-17 18:44:26</t>
  </si>
  <si>
    <t>2019-11-17 18:51:41</t>
  </si>
  <si>
    <t>2019-11-18 10:00:32</t>
  </si>
  <si>
    <t>2019-11-18 10:04:06</t>
  </si>
  <si>
    <t>Sahithi.ponangi@gmail.com</t>
  </si>
  <si>
    <t>2019-11-18 11:53:14</t>
  </si>
  <si>
    <t>2019-11-18 11:55:08</t>
  </si>
  <si>
    <t>2019-11-18 13:08:25</t>
  </si>
  <si>
    <t>2019-11-18 13:42:48</t>
  </si>
  <si>
    <t>2019-11-18 13:53:39</t>
  </si>
  <si>
    <t xml:space="preserve">mmcgrego@unb.ca </t>
  </si>
  <si>
    <t>2019-11-18 13:45:16</t>
  </si>
  <si>
    <t>2019-11-18 13:46:43</t>
  </si>
  <si>
    <t>2019-11-18 13:51:44</t>
  </si>
  <si>
    <t>2019-11-18 13:57:25</t>
  </si>
  <si>
    <t>cbrooks3@unb.ca</t>
  </si>
  <si>
    <t>2019-11-18 14:40:56</t>
  </si>
  <si>
    <t>2019-11-18 14:46:27</t>
  </si>
  <si>
    <t>2019-11-18 14:49:54</t>
  </si>
  <si>
    <t>2019-11-18 14:54:25</t>
  </si>
  <si>
    <t>acaissi1@unb.ca</t>
  </si>
  <si>
    <t>2019-11-18 14:53:04</t>
  </si>
  <si>
    <t>2019-11-18 15:04:50</t>
  </si>
  <si>
    <t>kennedyhsherwood@gmail.com</t>
  </si>
  <si>
    <t>2019-11-18 14:55:31</t>
  </si>
  <si>
    <t>2019-11-18 15:01:05</t>
  </si>
  <si>
    <t>lvezina@unb.ca</t>
  </si>
  <si>
    <t>2019-11-18 15:08:28</t>
  </si>
  <si>
    <t>2019-11-18 15:18:27</t>
  </si>
  <si>
    <t>misha.maitreyi@unb.ca</t>
  </si>
  <si>
    <t>2019-11-18 15:02:44</t>
  </si>
  <si>
    <t>2019-11-18 15:11:35</t>
  </si>
  <si>
    <t>ebensig@unb.ca</t>
  </si>
  <si>
    <t>2019-11-18 15:27:02</t>
  </si>
  <si>
    <t>2019-11-18 15:51:26</t>
  </si>
  <si>
    <t>kmillar@unb.ca</t>
  </si>
  <si>
    <t>2019-11-18 15:44:47</t>
  </si>
  <si>
    <t>2019-11-18 15:53:23</t>
  </si>
  <si>
    <t>mleger10@unb.ca</t>
  </si>
  <si>
    <t>2019-11-18 16:11:17</t>
  </si>
  <si>
    <t>2019-11-18 16:14:23</t>
  </si>
  <si>
    <t>ksnyder@unb.ca</t>
  </si>
  <si>
    <t>2019-11-18 16:11:27</t>
  </si>
  <si>
    <t>2019-11-18 16:17:04</t>
  </si>
  <si>
    <t>Tdavis2@unb.ca</t>
  </si>
  <si>
    <t>2019-11-18 16:13:13</t>
  </si>
  <si>
    <t>2019-11-18 16:30:19</t>
  </si>
  <si>
    <t>cnoel1@unb.ca</t>
  </si>
  <si>
    <t>2019-11-18 16:13:24</t>
  </si>
  <si>
    <t>2019-11-18 16:14:40</t>
  </si>
  <si>
    <t>2019-11-18 16:19:29</t>
  </si>
  <si>
    <t>Vpitre@unb.ca</t>
  </si>
  <si>
    <t>2019-11-18 16:15:21</t>
  </si>
  <si>
    <t>2019-11-18 16:19:22</t>
  </si>
  <si>
    <t>2019-11-18 16:15:53</t>
  </si>
  <si>
    <t>2019-11-18 16:19:45</t>
  </si>
  <si>
    <t>emily.wallace@unb.ca</t>
  </si>
  <si>
    <t>2019-11-18 16:22:35</t>
  </si>
  <si>
    <t>2019-11-18 16:31:27</t>
  </si>
  <si>
    <t>shelby.martens@UNB.ca</t>
  </si>
  <si>
    <t>2019-11-18 16:35:02</t>
  </si>
  <si>
    <t>2019-11-18 16:41:40</t>
  </si>
  <si>
    <t>haley.waters@unb.ca</t>
  </si>
  <si>
    <t>2019-11-18 16:36:13</t>
  </si>
  <si>
    <t>2019-11-18 16:40:54</t>
  </si>
  <si>
    <t>lgreen3@unb.ca</t>
  </si>
  <si>
    <t>2019-11-18 16:43:42</t>
  </si>
  <si>
    <t>2019-11-18 17:28:18</t>
  </si>
  <si>
    <t>maddie.okeefe11@unb.ca</t>
  </si>
  <si>
    <t>2019-11-18 16:45:05</t>
  </si>
  <si>
    <t>2019-11-18 16:49:49</t>
  </si>
  <si>
    <t>bfoster1@unb.ca</t>
  </si>
  <si>
    <t>2019-11-18 16:50:03</t>
  </si>
  <si>
    <t>2019-11-18 16:57:29</t>
  </si>
  <si>
    <t>bdillman@unb.ca</t>
  </si>
  <si>
    <t>2019-11-18 17:08:03</t>
  </si>
  <si>
    <t>2019-11-18 17:12:36</t>
  </si>
  <si>
    <t>khowe@unb.ca</t>
  </si>
  <si>
    <t>2019-11-18 17:20:36</t>
  </si>
  <si>
    <t>2019-11-18 17:27:39</t>
  </si>
  <si>
    <t>2019-11-18 17:35:32</t>
  </si>
  <si>
    <t>2019-11-18 17:42:47</t>
  </si>
  <si>
    <t>2019-11-18 17:41:39</t>
  </si>
  <si>
    <t>2019-11-18 17:47:23</t>
  </si>
  <si>
    <t>2019-11-18 18:22:03</t>
  </si>
  <si>
    <t>2019-11-18 18:27:08</t>
  </si>
  <si>
    <t>Earaneda@unb.ca</t>
  </si>
  <si>
    <t>2019-11-18 18:30:24</t>
  </si>
  <si>
    <t>2019-11-18 18:44:15</t>
  </si>
  <si>
    <t>Mdenley@unb.ca</t>
  </si>
  <si>
    <t>2019-11-18 18:50:14</t>
  </si>
  <si>
    <t>2019-11-18 18:55:19</t>
  </si>
  <si>
    <t>kmacleo3@unb.ca</t>
  </si>
  <si>
    <t>2019-11-18 19:17:45</t>
  </si>
  <si>
    <t>2019-11-18 19:24:22</t>
  </si>
  <si>
    <t>amuise1@unb.ca</t>
  </si>
  <si>
    <t>2019-11-18 20:03:00</t>
  </si>
  <si>
    <t>2019-11-18 20:03:14</t>
  </si>
  <si>
    <t>2019-11-18 21:43:46</t>
  </si>
  <si>
    <t>2019-11-18 21:48:32</t>
  </si>
  <si>
    <t>icull@unb.ca</t>
  </si>
  <si>
    <t>2019-11-18 22:26:45</t>
  </si>
  <si>
    <t>2019-11-18 22:32:18</t>
  </si>
  <si>
    <t>rrobich2@unb.ca</t>
  </si>
  <si>
    <t>2019-11-18 22:31:50</t>
  </si>
  <si>
    <t>2019-11-19 00:52:10</t>
  </si>
  <si>
    <t>hmhoshiw@unb.ca</t>
  </si>
  <si>
    <t>2019-11-18 23:58:17</t>
  </si>
  <si>
    <t>2019-11-19 00:03:50</t>
  </si>
  <si>
    <t>2019-11-19 09:13:46</t>
  </si>
  <si>
    <t>2019-11-19 09:57:47</t>
  </si>
  <si>
    <t>caroline.wilson@unb.ca</t>
  </si>
  <si>
    <t>2019-11-19 09:23:03</t>
  </si>
  <si>
    <t>2019-11-19 09:32:00</t>
  </si>
  <si>
    <t>karthik.balasubramani@unb.ca</t>
  </si>
  <si>
    <t>2019-11-19 09:37:08</t>
  </si>
  <si>
    <t>2019-11-19 09:43:02</t>
  </si>
  <si>
    <t>msavoy@unb.ca</t>
  </si>
  <si>
    <t>2019-11-19 09:37:13</t>
  </si>
  <si>
    <t>2019-11-19 09:42:46</t>
  </si>
  <si>
    <t>pitchford.cr@unb.ca</t>
  </si>
  <si>
    <t>2019-11-19 09:37:19</t>
  </si>
  <si>
    <t>2019-11-19 09:44:59</t>
  </si>
  <si>
    <t>jmacmil5@unb.ca</t>
  </si>
  <si>
    <t>2019-11-19 09:37:25</t>
  </si>
  <si>
    <t>2019-11-19 09:41:34</t>
  </si>
  <si>
    <t>somadina.eze@unb.ca</t>
  </si>
  <si>
    <t>2019-11-19 09:38:45</t>
  </si>
  <si>
    <t>2019-11-19 09:39:00</t>
  </si>
  <si>
    <t>2019-11-19 09:38:59</t>
  </si>
  <si>
    <t>2019-11-19 09:39:40</t>
  </si>
  <si>
    <t>2019-11-19 09:46:58</t>
  </si>
  <si>
    <t>rmcclare@unb.ca</t>
  </si>
  <si>
    <t>2019-11-19 09:42:01</t>
  </si>
  <si>
    <t>2019-11-19 09:51:53</t>
  </si>
  <si>
    <t>wsmith4@unb.ca</t>
  </si>
  <si>
    <t>2019-11-19 09:42:41</t>
  </si>
  <si>
    <t>2019-11-19 09:51:18</t>
  </si>
  <si>
    <t>will.legere@unb.ca</t>
  </si>
  <si>
    <t>2019-11-19 09:44:42</t>
  </si>
  <si>
    <t>2019-11-19 10:13:31</t>
  </si>
  <si>
    <t xml:space="preserve">obakare@unb.ca </t>
  </si>
  <si>
    <t>2019-11-19 09:45:07</t>
  </si>
  <si>
    <t>2019-11-19 09:51:52</t>
  </si>
  <si>
    <t>Makinbuw@unb.ca</t>
  </si>
  <si>
    <t>2019-11-19 09:45:53</t>
  </si>
  <si>
    <t>2019-11-19 09:47:00</t>
  </si>
  <si>
    <t>2019-11-19 09:47:04</t>
  </si>
  <si>
    <t>2019-11-19 09:51:35</t>
  </si>
  <si>
    <t>2019-11-19 09:51:22</t>
  </si>
  <si>
    <t>2019-11-19 09:53:22</t>
  </si>
  <si>
    <t>2019-11-19 09:55:28</t>
  </si>
  <si>
    <t>2019-11-19 10:00:18</t>
  </si>
  <si>
    <t>sschilbe@unb.ca</t>
  </si>
  <si>
    <t>2019-11-19 09:56:04</t>
  </si>
  <si>
    <t>2019-11-19 10:01:18</t>
  </si>
  <si>
    <t>cdaniels@unb.ca</t>
  </si>
  <si>
    <t>2019-11-19 09:56:13</t>
  </si>
  <si>
    <t>2019-11-19 09:57:10</t>
  </si>
  <si>
    <t>2019-11-19 09:59:59</t>
  </si>
  <si>
    <t>2019-11-19 10:07:49</t>
  </si>
  <si>
    <t>pboyle1@unb.ca</t>
  </si>
  <si>
    <t>2019-11-19 10:00:36</t>
  </si>
  <si>
    <t>2019-11-19 10:06:47</t>
  </si>
  <si>
    <t>Vmcgaw@unb.ca</t>
  </si>
  <si>
    <t>2019-11-19 10:00:47</t>
  </si>
  <si>
    <t>2019-11-19 10:03:42</t>
  </si>
  <si>
    <t>2019-11-19 10:09:30</t>
  </si>
  <si>
    <t>jlr@unb.ca</t>
  </si>
  <si>
    <t>2019-11-19 10:29:43</t>
  </si>
  <si>
    <t>2019-11-19 10:35:49</t>
  </si>
  <si>
    <t>jbell11@unb.ca</t>
  </si>
  <si>
    <t>2019-11-19 10:36:15</t>
  </si>
  <si>
    <t>2019-11-19 10:42:01</t>
  </si>
  <si>
    <t>rkeizer@unb.ca</t>
  </si>
  <si>
    <t>2019-11-19 10:42:32</t>
  </si>
  <si>
    <t>2019-11-19 10:51:56</t>
  </si>
  <si>
    <t>aricewel@unb.ca</t>
  </si>
  <si>
    <t>2019-11-19 10:50:02</t>
  </si>
  <si>
    <t>2019-11-19 10:50:29</t>
  </si>
  <si>
    <t>2019-11-19 11:10:04</t>
  </si>
  <si>
    <t>2019-11-19 11:29:24</t>
  </si>
  <si>
    <t>Tcampbe6@unb.ca</t>
  </si>
  <si>
    <t>2019-11-19 11:11:36</t>
  </si>
  <si>
    <t>2019-11-19 11:13:35</t>
  </si>
  <si>
    <t>annajoy.ab@unb.ca</t>
  </si>
  <si>
    <t>2019-11-19 11:21:54</t>
  </si>
  <si>
    <t>2019-11-19 11:30:57</t>
  </si>
  <si>
    <t>rdelong@unb.ca</t>
  </si>
  <si>
    <t>2019-11-19 11:26:29</t>
  </si>
  <si>
    <t>2019-11-19 11:27:48</t>
  </si>
  <si>
    <t>2019-11-19 11:38:50</t>
  </si>
  <si>
    <t>2019-11-19 11:43:06</t>
  </si>
  <si>
    <t>emily.atwell@unb.ca</t>
  </si>
  <si>
    <t>2019-11-19 11:39:21</t>
  </si>
  <si>
    <t>2019-11-19 11:43:38</t>
  </si>
  <si>
    <t>2019-11-19 11:48:57</t>
  </si>
  <si>
    <t>2019-11-19 11:58:11</t>
  </si>
  <si>
    <t>T0mom@unb.ca</t>
  </si>
  <si>
    <t>2019-11-19 12:18:20</t>
  </si>
  <si>
    <t>2019-11-19 12:24:32</t>
  </si>
  <si>
    <t>keisha.njeru@unb.ca</t>
  </si>
  <si>
    <t>2019-11-19 12:35:58</t>
  </si>
  <si>
    <t>2019-11-19 12:40:14</t>
  </si>
  <si>
    <t>2019-11-19 12:49:34</t>
  </si>
  <si>
    <t>2019-11-19 12:54:02</t>
  </si>
  <si>
    <t>ebuley@unb.ca</t>
  </si>
  <si>
    <t>2019-11-19 13:31:25</t>
  </si>
  <si>
    <t>2019-11-19 14:03:03</t>
  </si>
  <si>
    <t>2019-11-19 14:09:19</t>
  </si>
  <si>
    <t>jmorin2@unb.ca</t>
  </si>
  <si>
    <t>2019-11-19 14:12:58</t>
  </si>
  <si>
    <t>2019-11-19 14:14:32</t>
  </si>
  <si>
    <t>2019-11-19 14:15:21</t>
  </si>
  <si>
    <t>2019-11-19 14:16:38</t>
  </si>
  <si>
    <t>2019-11-19 14:29:27</t>
  </si>
  <si>
    <t>2019-11-19 14:38:33</t>
  </si>
  <si>
    <t>2019-11-19 14:31:09</t>
  </si>
  <si>
    <t>2019-11-19 14:31:36</t>
  </si>
  <si>
    <t>2019-11-19 15:02:28</t>
  </si>
  <si>
    <t>2019-11-19 15:07:18</t>
  </si>
  <si>
    <t>2019-11-19 15:04:55</t>
  </si>
  <si>
    <t>2019-11-19 15:08:37</t>
  </si>
  <si>
    <t>paul.cudmore@unb.ca</t>
  </si>
  <si>
    <t>2019-11-19 15:23:18</t>
  </si>
  <si>
    <t>2019-11-19 15:27:57</t>
  </si>
  <si>
    <t>v5793@unb.ca</t>
  </si>
  <si>
    <t>2019-11-19 15:50:06</t>
  </si>
  <si>
    <t>2019-11-19 15:51:31</t>
  </si>
  <si>
    <t>2019-11-19 15:56:31</t>
  </si>
  <si>
    <t>2019-11-19 16:24:00</t>
  </si>
  <si>
    <t>sverhoev@unb.ca</t>
  </si>
  <si>
    <t>2019-11-19 16:29:38</t>
  </si>
  <si>
    <t>2019-11-19 16:59:57</t>
  </si>
  <si>
    <t>2019-11-19 17:01:11</t>
  </si>
  <si>
    <t>2019-11-19 17:02:55</t>
  </si>
  <si>
    <t>2019-11-19 17:08:12</t>
  </si>
  <si>
    <t>2019-11-19 17:41:57</t>
  </si>
  <si>
    <t>2019-11-19 17:46:10</t>
  </si>
  <si>
    <t>2019-11-19 19:33:59</t>
  </si>
  <si>
    <t>2019-11-19 19:40:11</t>
  </si>
  <si>
    <t>smohiudd@unb.ca</t>
  </si>
  <si>
    <t>2019-11-19 20:20:57</t>
  </si>
  <si>
    <t>2019-11-19 20:26:36</t>
  </si>
  <si>
    <t>arichea@unb.ca</t>
  </si>
  <si>
    <t>2019-11-19 20:36:53</t>
  </si>
  <si>
    <t>2019-11-19 20:41:56</t>
  </si>
  <si>
    <t>eburton@unb.ca</t>
  </si>
  <si>
    <t>2019-11-19 21:38:21</t>
  </si>
  <si>
    <t>2019-11-19 21:41:40</t>
  </si>
  <si>
    <t>2019-11-20 11:44:53</t>
  </si>
  <si>
    <t>2019-11-20 11:46:27</t>
  </si>
  <si>
    <t>2019-11-20 11:48:53</t>
  </si>
  <si>
    <t>2019-11-20 11:50:03</t>
  </si>
  <si>
    <t>2019-11-20 13:02:31</t>
  </si>
  <si>
    <t>2019-11-20 13:06:20</t>
  </si>
  <si>
    <t>jdiemert@unb.ca</t>
  </si>
  <si>
    <t>2019-11-20 15:49:31</t>
  </si>
  <si>
    <t>2019-11-20 15:55:45</t>
  </si>
  <si>
    <t>ian.vanoosten@unb.ca</t>
  </si>
  <si>
    <t>2019-11-20 17:56:30</t>
  </si>
  <si>
    <t>2019-11-20 18:02:38</t>
  </si>
  <si>
    <t>2019-11-20 19:36:09</t>
  </si>
  <si>
    <t>2019-11-20 19:37:42</t>
  </si>
  <si>
    <t>2019-11-20 19:37:51</t>
  </si>
  <si>
    <t>2019-11-20 19:39:57</t>
  </si>
  <si>
    <t>2019-11-20 19:41:36</t>
  </si>
  <si>
    <t>2019-11-20 19:42:45</t>
  </si>
  <si>
    <t>2019-11-20 19:44:57</t>
  </si>
  <si>
    <t>2019-11-20 19:46:10</t>
  </si>
  <si>
    <t>2019-11-20 19:46:37</t>
  </si>
  <si>
    <t>2019-11-20 19:52:28</t>
  </si>
  <si>
    <t>2019-11-20 19:54:13</t>
  </si>
  <si>
    <t>2019-11-20 19:55:03</t>
  </si>
  <si>
    <t>2019-11-20 19:56:04</t>
  </si>
  <si>
    <t>2019-11-20 19:57:11</t>
  </si>
  <si>
    <t>2019-11-20 19:56:17</t>
  </si>
  <si>
    <t>2019-11-20 20:03:13</t>
  </si>
  <si>
    <t>Mdawson2@unb.ca</t>
  </si>
  <si>
    <t>2019-11-21 06:23:52</t>
  </si>
  <si>
    <t>2019-11-21 06:28:12</t>
  </si>
  <si>
    <t>courtni.soucy@unb.ca</t>
  </si>
  <si>
    <t>2019-11-21 17:07:54</t>
  </si>
  <si>
    <t>2019-11-21 17:16:50</t>
  </si>
  <si>
    <t>jsulaima@unb.ca</t>
  </si>
  <si>
    <t>2019-11-21 21:17:09</t>
  </si>
  <si>
    <t>2019-11-21 21:21:16</t>
  </si>
  <si>
    <t>2019-11-24 09:32:52</t>
  </si>
  <si>
    <t>2019-11-24 20:02:04</t>
  </si>
  <si>
    <t>2019-11-24 20:03:17</t>
  </si>
  <si>
    <t>2019-11-24 20:03:25</t>
  </si>
  <si>
    <t>2019-11-24 20:04:38</t>
  </si>
  <si>
    <t>2019-11-24 20:06:28</t>
  </si>
  <si>
    <t>2019-11-24 20:07:23</t>
  </si>
  <si>
    <t>2019-11-24 20:09:36</t>
  </si>
  <si>
    <t>2019-11-24 20:10:43</t>
  </si>
  <si>
    <t>2019-11-24 20:14:18</t>
  </si>
  <si>
    <t>2019-11-24 20:15:34</t>
  </si>
  <si>
    <t>2019-11-24 20:16:46</t>
  </si>
  <si>
    <t>2019-11-24 20:18:14</t>
  </si>
  <si>
    <t>2019-11-24 20:18:45</t>
  </si>
  <si>
    <t>2019-11-24 20:20:13</t>
  </si>
  <si>
    <t>2019-11-24 20:20:23</t>
  </si>
  <si>
    <t>2019-11-24 20:21:09</t>
  </si>
  <si>
    <t>2019-11-24 20:22:56</t>
  </si>
  <si>
    <t>2019-11-24 20:23:47</t>
  </si>
  <si>
    <t>2019-11-24 20:33:10</t>
  </si>
  <si>
    <t>2019-11-25 10:33:31</t>
  </si>
  <si>
    <t>2019-11-25 10:39:54</t>
  </si>
  <si>
    <t>Esoetaer@unb.ca</t>
  </si>
  <si>
    <t>2019-12-02 12:42:24</t>
  </si>
  <si>
    <t>2019-12-02 12:47:18</t>
  </si>
  <si>
    <t>lisa.thomson@unb.ca</t>
  </si>
  <si>
    <t>2019-12-04 20:26:40</t>
  </si>
  <si>
    <t>2019-12-04 20:34:19</t>
  </si>
  <si>
    <t>temitayoadeyanju77@gmail.com</t>
  </si>
  <si>
    <t>2019-12-13 19:46:21</t>
  </si>
  <si>
    <t>2019-12-13 19:49:00</t>
  </si>
  <si>
    <t>2019-12-13 19:51:07</t>
  </si>
  <si>
    <t>2019-12-13 19:54:05</t>
  </si>
  <si>
    <t>2019-12-13 19:56:32</t>
  </si>
  <si>
    <t>2019-12-13 19:57:41</t>
  </si>
  <si>
    <t>2019-12-13 19:58:09</t>
  </si>
  <si>
    <t>2019-12-13 19:59:14</t>
  </si>
  <si>
    <t>2019-12-13 20:00:20</t>
  </si>
  <si>
    <t>2019-12-13 20:02:07</t>
  </si>
  <si>
    <t>2019-12-13 20:07:52</t>
  </si>
  <si>
    <t>2019-12-13 20:09:22</t>
  </si>
  <si>
    <t>2019-12-13 20:10:01</t>
  </si>
  <si>
    <t>2019-12-13 20:11:58</t>
  </si>
  <si>
    <t>2019-12-13 20:23:34</t>
  </si>
  <si>
    <t>2019-12-13 20:24:27</t>
  </si>
  <si>
    <t>2019-12-13 20:24:33</t>
  </si>
  <si>
    <t>2019-12-13 20:39:22</t>
  </si>
  <si>
    <t>2019-12-13 20:39:26</t>
  </si>
  <si>
    <t>2019-12-13 20:40:09</t>
  </si>
  <si>
    <t>2019-12-13 20:40:53</t>
  </si>
  <si>
    <t>2019-12-13 21:02:34</t>
  </si>
  <si>
    <t>2019-12-13 21:02:45</t>
  </si>
  <si>
    <t>2019-12-13 21:03:43</t>
  </si>
  <si>
    <t>2019-12-13 21:03:55</t>
  </si>
  <si>
    <t>2019-12-13 21:04:54</t>
  </si>
  <si>
    <t>2019-12-13 21:05:05</t>
  </si>
  <si>
    <t>2019-12-13 21:06:01</t>
  </si>
  <si>
    <t>2019-12-13 21:06:07</t>
  </si>
  <si>
    <t>2019-12-13 21:07:03</t>
  </si>
  <si>
    <t>2019-12-13 21:07:30</t>
  </si>
  <si>
    <t>2019-12-13 21:10:13</t>
  </si>
  <si>
    <t>2019-12-13 21:11:06</t>
  </si>
  <si>
    <t>2019-12-13 21:17:32</t>
  </si>
  <si>
    <t>2019-12-13 21:18:02</t>
  </si>
  <si>
    <t>2019-12-13 21:19:51</t>
  </si>
  <si>
    <t>2019-12-13 21:20:56</t>
  </si>
  <si>
    <t>2019-12-13 21:25:06</t>
  </si>
  <si>
    <t>2019-12-13 21:25:32</t>
  </si>
  <si>
    <t>2019-12-13 21:28:10</t>
  </si>
  <si>
    <t>2019-12-13 21:31:18</t>
  </si>
  <si>
    <t>2019-12-13 21:34:41</t>
  </si>
  <si>
    <t>2019-12-13 21:35:11</t>
  </si>
  <si>
    <t>2019-12-13 21:38:03</t>
  </si>
  <si>
    <t>2019-12-13 21:38:13</t>
  </si>
  <si>
    <t>2019-12-13 21:39:13</t>
  </si>
  <si>
    <t>2019-12-13 21:46:58</t>
  </si>
  <si>
    <t>2019-12-13 21:49:08</t>
  </si>
  <si>
    <t>2019-12-13 21:53:20</t>
  </si>
  <si>
    <t>2019-12-13 21:54:08</t>
  </si>
  <si>
    <t>2019-12-13 21:55:07</t>
  </si>
  <si>
    <t>2019-12-13 21:55:55</t>
  </si>
  <si>
    <t>2019-12-13 21:56:15</t>
  </si>
  <si>
    <t>2019-12-13 21:56:54</t>
  </si>
  <si>
    <t>2019-12-13 21:57:30</t>
  </si>
  <si>
    <t>2019-12-13 21:58:11</t>
  </si>
  <si>
    <t>2019-12-13 21:59:53</t>
  </si>
  <si>
    <t>2019-12-13 22:00:58</t>
  </si>
  <si>
    <t>2019-12-13 22:02:31</t>
  </si>
  <si>
    <t>2019-12-13 22:03:11</t>
  </si>
  <si>
    <t>2019-12-13 22:04:45</t>
  </si>
  <si>
    <t>2019-12-13 22:05:33</t>
  </si>
  <si>
    <t>2019-12-13 22:05:51</t>
  </si>
  <si>
    <t>2019-12-13 22:08:17</t>
  </si>
  <si>
    <t>2019-12-13 22:09:52</t>
  </si>
  <si>
    <t>2019-12-13 22:10:50</t>
  </si>
  <si>
    <t>2019-12-13 22:13:17</t>
  </si>
  <si>
    <t>2019-12-13 22:14:01</t>
  </si>
  <si>
    <t>2019-12-13 22:14:30</t>
  </si>
  <si>
    <t>2019-12-13 22:15:19</t>
  </si>
  <si>
    <t>2019-12-13 22:20:23</t>
  </si>
  <si>
    <t>2019-12-13 22:21:08</t>
  </si>
  <si>
    <t>2019-12-13 22:21:46</t>
  </si>
  <si>
    <t>2019-12-13 22:22:47</t>
  </si>
  <si>
    <t>2019-12-13 22:24:02</t>
  </si>
  <si>
    <t>2019-12-13 22:25:08</t>
  </si>
  <si>
    <t>2019-12-13 22:28:46</t>
  </si>
  <si>
    <t>2019-12-13 22:29:52</t>
  </si>
  <si>
    <t>2019-12-13 22:51:14</t>
  </si>
  <si>
    <t>2019-12-13 22:52:17</t>
  </si>
  <si>
    <t>2019-12-13 22:52:26</t>
  </si>
  <si>
    <t>2019-12-13 22:53:15</t>
  </si>
  <si>
    <t>2019-12-13 22:53:25</t>
  </si>
  <si>
    <t>2019-12-13 22:54:17</t>
  </si>
  <si>
    <t>2019-12-13 22:54:26</t>
  </si>
  <si>
    <t>2019-12-13 22:55:13</t>
  </si>
  <si>
    <t>2019-12-13 22:55:19</t>
  </si>
  <si>
    <t>2019-12-13 22:56:35</t>
  </si>
  <si>
    <t>2019-12-13 22:57:22</t>
  </si>
  <si>
    <t>2019-12-13 22:58:26</t>
  </si>
  <si>
    <t>2019-12-13 22:58:32</t>
  </si>
  <si>
    <t>2019-12-13 22:59:22</t>
  </si>
  <si>
    <t>2019-12-13 23:13:48</t>
  </si>
  <si>
    <t>2019-12-13 23:14:48</t>
  </si>
  <si>
    <t>2019-12-13 23:14:55</t>
  </si>
  <si>
    <t>2019-12-13 23:16:08</t>
  </si>
  <si>
    <t>2019-12-13 23:16:18</t>
  </si>
  <si>
    <t>2019-12-13 23:17:05</t>
  </si>
  <si>
    <t>2019-12-13 23:17:38</t>
  </si>
  <si>
    <t>2019-12-13 23:18:31</t>
  </si>
  <si>
    <t>2019-12-13 23:18:44</t>
  </si>
  <si>
    <t>2019-12-13 23:19:46</t>
  </si>
  <si>
    <t>2019-12-13 23:20:10</t>
  </si>
  <si>
    <t>2019-12-13 23:20:56</t>
  </si>
  <si>
    <t>2019-12-13 23:21:31</t>
  </si>
  <si>
    <t>2019-12-13 23:22:50</t>
  </si>
  <si>
    <t>2019-12-13 23:23:04</t>
  </si>
  <si>
    <t>2019-12-13 23:24:05</t>
  </si>
  <si>
    <t>2019-12-13 23:24:20</t>
  </si>
  <si>
    <t>2019-12-13 23:25:25</t>
  </si>
  <si>
    <t>2019-12-13 23:25:37</t>
  </si>
  <si>
    <t>2019-12-13 23:26:35</t>
  </si>
  <si>
    <t>2019-12-13 23:27:08</t>
  </si>
  <si>
    <t>2019-12-13 23:28:07</t>
  </si>
  <si>
    <t>2019-12-13 23:28:19</t>
  </si>
  <si>
    <t>2019-12-13 23:29:11</t>
  </si>
  <si>
    <t>2019-12-13 23:29:17</t>
  </si>
  <si>
    <t>2019-12-13 23:30:09</t>
  </si>
  <si>
    <t xml:space="preserve">Q10 </t>
  </si>
  <si>
    <t># of Correct Answers</t>
  </si>
  <si>
    <t xml:space="preserve">Score </t>
  </si>
  <si>
    <t xml:space="preserve">Average </t>
  </si>
  <si>
    <t xml:space="preserve">Median </t>
  </si>
  <si>
    <t>% of Responses</t>
  </si>
  <si>
    <t xml:space="preserve">% of Responses </t>
  </si>
  <si>
    <t>Canada (Out of Province)</t>
  </si>
  <si>
    <t>Mean Score</t>
  </si>
  <si>
    <t>Education Level</t>
  </si>
  <si>
    <t>Mean Score (%)</t>
  </si>
  <si>
    <t>Sample Size (n)</t>
  </si>
  <si>
    <t>Gender</t>
  </si>
  <si>
    <t xml:space="preserve">Environment </t>
  </si>
  <si>
    <t>Undergrauate</t>
  </si>
  <si>
    <t xml:space="preserve">First </t>
  </si>
  <si>
    <t xml:space="preserve">Non-Binary </t>
  </si>
  <si>
    <t>Prefer Not  to Say</t>
  </si>
  <si>
    <t>Fourth</t>
  </si>
  <si>
    <t>Residence</t>
  </si>
  <si>
    <t xml:space="preserve">Graduate </t>
  </si>
  <si>
    <t xml:space="preserve">Social </t>
  </si>
  <si>
    <t>Masters</t>
  </si>
  <si>
    <t>PhD</t>
  </si>
  <si>
    <t>Area of Study</t>
  </si>
  <si>
    <t>Sustainability Knowledge</t>
  </si>
  <si>
    <t>Economic</t>
  </si>
  <si>
    <t>Ungraduate Scores</t>
  </si>
  <si>
    <t xml:space="preserve">Graduate Scores </t>
  </si>
  <si>
    <t xml:space="preserve">First Year Scores </t>
  </si>
  <si>
    <t>Fourth Year Scores</t>
  </si>
  <si>
    <t>ForEM Scores</t>
  </si>
  <si>
    <t xml:space="preserve">Mgmt Scores </t>
  </si>
  <si>
    <t>Male Scores</t>
  </si>
  <si>
    <t>Female Scores</t>
  </si>
  <si>
    <t xml:space="preserve">Canadian Scores </t>
  </si>
  <si>
    <t>International Scores</t>
  </si>
  <si>
    <t>Not Concerned (Env)</t>
  </si>
  <si>
    <t>Very Concerned (Env)</t>
  </si>
  <si>
    <t>Not Concerned (Social)</t>
  </si>
  <si>
    <t>Very Concerned (Social)</t>
  </si>
  <si>
    <t>Not Concerned (Economy)</t>
  </si>
  <si>
    <t>Very Concerned (Economy)</t>
  </si>
  <si>
    <t>Sustainability Knowledge (1)</t>
  </si>
  <si>
    <t>Sustainability Knowledge (5)</t>
  </si>
  <si>
    <t>Institution</t>
  </si>
  <si>
    <t>Campus As A Living Lab</t>
  </si>
  <si>
    <t>Sustainability Internships</t>
  </si>
  <si>
    <t>Sustainability Certificate</t>
  </si>
  <si>
    <t>Sustainability 101 Course</t>
  </si>
  <si>
    <t>University of British Columbia</t>
  </si>
  <si>
    <t>University of Alberta</t>
  </si>
  <si>
    <t>Dalhousie University</t>
  </si>
  <si>
    <t>McGill University</t>
  </si>
  <si>
    <t>University of Saskatchewan</t>
  </si>
  <si>
    <t>Western University</t>
  </si>
  <si>
    <t>Lakehead University</t>
  </si>
  <si>
    <t>University of Manitoba</t>
  </si>
  <si>
    <t>Carelton University</t>
  </si>
  <si>
    <t>Simon Fraser University</t>
  </si>
  <si>
    <t>University of Victoria</t>
  </si>
  <si>
    <t>Universite de Laval</t>
  </si>
  <si>
    <t>University of Calgary</t>
  </si>
  <si>
    <t>Universite de Montreal</t>
  </si>
  <si>
    <t>Nova Scotia Community College</t>
  </si>
  <si>
    <t>Concordia University</t>
  </si>
  <si>
    <t>York University</t>
  </si>
  <si>
    <t>Thompson Rivers University</t>
  </si>
  <si>
    <t>University of Winnipeg</t>
  </si>
  <si>
    <t>MacEwan University</t>
  </si>
  <si>
    <t>University of Ontario Institute of Technology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</si>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</sst>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trike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2" fillId="4" borderId="6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1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7" xfId="0" applyFont="1" applyBorder="1" applyProtection="1">
      <protection locked="0"/>
    </xf>
    <xf numFmtId="0" fontId="0" fillId="0" borderId="13" xfId="0" applyBorder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1" fillId="6" borderId="11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5" fillId="0" borderId="0" xfId="0" applyFont="1"/>
    <xf numFmtId="0" fontId="0" fillId="0" borderId="15" xfId="0" applyBorder="1" applyProtection="1">
      <protection locked="0"/>
    </xf>
    <xf numFmtId="0" fontId="0" fillId="0" borderId="6" xfId="0" applyBorder="1" applyProtection="1">
      <protection locked="0"/>
    </xf>
    <xf numFmtId="0" fontId="6" fillId="2" borderId="16" xfId="0" applyFont="1" applyFill="1" applyBorder="1"/>
    <xf numFmtId="9" fontId="0" fillId="7" borderId="17" xfId="1" applyFont="1" applyFill="1" applyBorder="1"/>
    <xf numFmtId="9" fontId="0" fillId="7" borderId="18" xfId="1" applyFont="1" applyFill="1" applyBorder="1"/>
    <xf numFmtId="0" fontId="0" fillId="0" borderId="3" xfId="0" applyBorder="1" applyProtection="1">
      <protection locked="0"/>
    </xf>
    <xf numFmtId="9" fontId="0" fillId="7" borderId="19" xfId="1" applyFont="1" applyFill="1" applyBorder="1"/>
    <xf numFmtId="9" fontId="0" fillId="7" borderId="20" xfId="1" applyFont="1" applyFill="1" applyBorder="1"/>
    <xf numFmtId="9" fontId="0" fillId="7" borderId="23" xfId="1" applyFont="1" applyFill="1" applyBorder="1"/>
    <xf numFmtId="0" fontId="0" fillId="0" borderId="25" xfId="0" applyBorder="1" applyProtection="1">
      <protection locked="0"/>
    </xf>
    <xf numFmtId="9" fontId="0" fillId="7" borderId="26" xfId="1" applyFont="1" applyFill="1" applyBorder="1"/>
    <xf numFmtId="0" fontId="0" fillId="0" borderId="27" xfId="0" applyBorder="1" applyProtection="1">
      <protection locked="0"/>
    </xf>
    <xf numFmtId="9" fontId="0" fillId="7" borderId="28" xfId="1" applyFont="1" applyFill="1" applyBorder="1"/>
    <xf numFmtId="9" fontId="0" fillId="7" borderId="20" xfId="1" applyNumberFormat="1" applyFont="1" applyFill="1" applyBorder="1"/>
    <xf numFmtId="164" fontId="0" fillId="7" borderId="23" xfId="1" applyNumberFormat="1" applyFont="1" applyFill="1" applyBorder="1"/>
    <xf numFmtId="0" fontId="0" fillId="5" borderId="0" xfId="0" applyFill="1"/>
    <xf numFmtId="0" fontId="0" fillId="0" borderId="4" xfId="0" applyBorder="1" applyProtection="1">
      <protection locked="0"/>
    </xf>
    <xf numFmtId="0" fontId="1" fillId="0" borderId="0" xfId="0" applyFont="1" applyBorder="1" applyProtection="1">
      <protection locked="0"/>
    </xf>
    <xf numFmtId="9" fontId="0" fillId="8" borderId="19" xfId="0" applyNumberFormat="1" applyFill="1" applyBorder="1"/>
    <xf numFmtId="9" fontId="0" fillId="8" borderId="20" xfId="0" applyNumberFormat="1" applyFill="1" applyBorder="1"/>
    <xf numFmtId="9" fontId="0" fillId="8" borderId="26" xfId="0" applyNumberFormat="1" applyFill="1" applyBorder="1"/>
    <xf numFmtId="164" fontId="0" fillId="8" borderId="23" xfId="0" applyNumberFormat="1" applyFill="1" applyBorder="1"/>
    <xf numFmtId="9" fontId="0" fillId="8" borderId="23" xfId="0" applyNumberFormat="1" applyFill="1" applyBorder="1"/>
    <xf numFmtId="9" fontId="0" fillId="8" borderId="18" xfId="0" applyNumberFormat="1" applyFill="1" applyBorder="1"/>
    <xf numFmtId="0" fontId="6" fillId="5" borderId="16" xfId="0" applyFont="1" applyFill="1" applyBorder="1"/>
    <xf numFmtId="0" fontId="6" fillId="3" borderId="14" xfId="0" applyFont="1" applyFill="1" applyBorder="1"/>
    <xf numFmtId="0" fontId="0" fillId="6" borderId="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" fillId="6" borderId="21" xfId="0" applyFont="1" applyFill="1" applyBorder="1" applyProtection="1">
      <protection locked="0"/>
    </xf>
    <xf numFmtId="0" fontId="0" fillId="0" borderId="30" xfId="0" applyBorder="1"/>
    <xf numFmtId="0" fontId="0" fillId="0" borderId="0" xfId="0" applyBorder="1"/>
    <xf numFmtId="0" fontId="1" fillId="6" borderId="2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1" fillId="0" borderId="31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32" xfId="0" applyBorder="1" applyProtection="1">
      <protection locked="0"/>
    </xf>
    <xf numFmtId="9" fontId="0" fillId="10" borderId="19" xfId="1" applyFont="1" applyFill="1" applyBorder="1"/>
    <xf numFmtId="9" fontId="0" fillId="10" borderId="20" xfId="1" applyFont="1" applyFill="1" applyBorder="1"/>
    <xf numFmtId="9" fontId="0" fillId="10" borderId="23" xfId="1" applyFont="1" applyFill="1" applyBorder="1"/>
    <xf numFmtId="9" fontId="0" fillId="10" borderId="26" xfId="1" applyFont="1" applyFill="1" applyBorder="1"/>
    <xf numFmtId="9" fontId="0" fillId="10" borderId="17" xfId="1" applyFont="1" applyFill="1" applyBorder="1"/>
    <xf numFmtId="9" fontId="0" fillId="10" borderId="18" xfId="1" applyFont="1" applyFill="1" applyBorder="1"/>
    <xf numFmtId="164" fontId="0" fillId="10" borderId="20" xfId="1" applyNumberFormat="1" applyFont="1" applyFill="1" applyBorder="1"/>
    <xf numFmtId="0" fontId="6" fillId="4" borderId="16" xfId="0" applyFont="1" applyFill="1" applyBorder="1"/>
    <xf numFmtId="9" fontId="0" fillId="9" borderId="20" xfId="1" applyFont="1" applyFill="1" applyBorder="1"/>
    <xf numFmtId="9" fontId="0" fillId="9" borderId="26" xfId="1" applyFont="1" applyFill="1" applyBorder="1"/>
    <xf numFmtId="0" fontId="1" fillId="0" borderId="33" xfId="0" applyFont="1" applyBorder="1" applyProtection="1">
      <protection locked="0"/>
    </xf>
    <xf numFmtId="9" fontId="0" fillId="10" borderId="22" xfId="1" applyFont="1" applyFill="1" applyBorder="1"/>
    <xf numFmtId="0" fontId="0" fillId="12" borderId="34" xfId="0" applyFill="1" applyBorder="1" applyProtection="1">
      <protection locked="0"/>
    </xf>
    <xf numFmtId="0" fontId="0" fillId="12" borderId="35" xfId="0" applyFill="1" applyBorder="1" applyProtection="1">
      <protection locked="0"/>
    </xf>
    <xf numFmtId="0" fontId="0" fillId="12" borderId="29" xfId="0" applyFill="1" applyBorder="1" applyProtection="1">
      <protection locked="0"/>
    </xf>
    <xf numFmtId="0" fontId="0" fillId="12" borderId="36" xfId="0" applyFill="1" applyBorder="1" applyProtection="1">
      <protection locked="0"/>
    </xf>
    <xf numFmtId="0" fontId="0" fillId="12" borderId="37" xfId="0" applyFill="1" applyBorder="1" applyProtection="1">
      <protection locked="0"/>
    </xf>
    <xf numFmtId="0" fontId="0" fillId="11" borderId="7" xfId="0" applyFill="1" applyBorder="1" applyProtection="1">
      <protection locked="0"/>
    </xf>
    <xf numFmtId="0" fontId="0" fillId="13" borderId="0" xfId="0" applyFill="1" applyProtection="1">
      <protection locked="0"/>
    </xf>
    <xf numFmtId="0" fontId="0" fillId="13" borderId="0" xfId="0" applyFill="1"/>
    <xf numFmtId="0" fontId="0" fillId="11" borderId="11" xfId="0" applyFill="1" applyBorder="1" applyProtection="1">
      <protection locked="0"/>
    </xf>
    <xf numFmtId="0" fontId="0" fillId="14" borderId="19" xfId="0" applyFill="1" applyBorder="1" applyProtection="1">
      <protection locked="0"/>
    </xf>
    <xf numFmtId="0" fontId="0" fillId="14" borderId="20" xfId="0" applyFill="1" applyBorder="1" applyProtection="1">
      <protection locked="0"/>
    </xf>
    <xf numFmtId="0" fontId="0" fillId="14" borderId="20" xfId="0" applyFill="1" applyBorder="1"/>
    <xf numFmtId="0" fontId="0" fillId="14" borderId="26" xfId="0" applyFill="1" applyBorder="1" applyProtection="1">
      <protection locked="0"/>
    </xf>
    <xf numFmtId="10" fontId="0" fillId="0" borderId="0" xfId="0" applyNumberFormat="1"/>
    <xf numFmtId="16" fontId="0" fillId="0" borderId="0" xfId="0" applyNumberFormat="1"/>
    <xf numFmtId="0" fontId="0" fillId="0" borderId="0" xfId="0" applyNumberFormat="1"/>
    <xf numFmtId="10" fontId="5" fillId="0" borderId="0" xfId="0" applyNumberFormat="1" applyFont="1"/>
    <xf numFmtId="0" fontId="0" fillId="2" borderId="0" xfId="0" applyFill="1"/>
    <xf numFmtId="10" fontId="0" fillId="5" borderId="0" xfId="0" applyNumberFormat="1" applyFill="1"/>
    <xf numFmtId="10" fontId="0" fillId="0" borderId="0" xfId="0" applyNumberFormat="1" applyBorder="1"/>
    <xf numFmtId="0" fontId="1" fillId="5" borderId="0" xfId="0" applyFont="1" applyFill="1" applyBorder="1" applyProtection="1">
      <protection locked="0"/>
    </xf>
    <xf numFmtId="10" fontId="0" fillId="0" borderId="0" xfId="0" applyNumberFormat="1" applyFill="1" applyBorder="1"/>
    <xf numFmtId="0" fontId="5" fillId="2" borderId="0" xfId="0" applyFont="1" applyFill="1"/>
    <xf numFmtId="0" fontId="0" fillId="0" borderId="0" xfId="0" applyAlignment="1">
      <alignment wrapText="1"/>
    </xf>
    <xf numFmtId="0" fontId="7" fillId="0" borderId="0" xfId="0" applyFont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0F-E544-8A9D-DE10D517E84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D0F-E544-8A9D-DE10D517E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54-1841-96A5-71FB51CD78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Responses!$C$2:$C$4</c:f>
              <c:strCache>
                <c:ptCount val="3"/>
                <c:pt idx="0">
                  <c:v>Undergrad</c:v>
                </c:pt>
                <c:pt idx="1">
                  <c:v>Grad (Master)</c:v>
                </c:pt>
                <c:pt idx="2">
                  <c:v>Grad (PhD)</c:v>
                </c:pt>
              </c:strCache>
            </c:strRef>
          </c:cat>
          <c:val>
            <c:numRef>
              <c:f>Responses!$E$2:$E$4</c:f>
              <c:numCache>
                <c:formatCode>0%</c:formatCode>
                <c:ptCount val="3"/>
                <c:pt idx="0">
                  <c:v>0.71790808240887483</c:v>
                </c:pt>
                <c:pt idx="1">
                  <c:v>0.22979397781299524</c:v>
                </c:pt>
                <c:pt idx="2">
                  <c:v>5.2297939778129951E-2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F-E544-8A9D-DE10D517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85045335242184"/>
          <c:y val="0.8224935993430269"/>
          <c:w val="0.66332110474827011"/>
          <c:h val="0.17071813939924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Economy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Responses!$H$2:$H$6</c:f>
              <c:strCache>
                <c:ptCount val="5"/>
                <c:pt idx="0">
                  <c:v>Not at all concerned</c:v>
                </c:pt>
                <c:pt idx="1">
                  <c:v>Not very concerned</c:v>
                </c:pt>
                <c:pt idx="2">
                  <c:v>Neutral</c:v>
                </c:pt>
                <c:pt idx="3">
                  <c:v>Somewhat concerned</c:v>
                </c:pt>
                <c:pt idx="4">
                  <c:v>Very concerned</c:v>
                </c:pt>
              </c:strCache>
            </c:strRef>
          </c:cat>
          <c:val>
            <c:numRef>
              <c:f>Responses!$J$2:$J$6</c:f>
              <c:numCache>
                <c:formatCode>0%</c:formatCode>
                <c:ptCount val="5"/>
                <c:pt idx="0">
                  <c:v>1.9017432646592711E-2</c:v>
                </c:pt>
                <c:pt idx="1">
                  <c:v>0.11885895404120443</c:v>
                </c:pt>
                <c:pt idx="2">
                  <c:v>0.24405705229793978</c:v>
                </c:pt>
                <c:pt idx="3">
                  <c:v>0.4247226624405705</c:v>
                </c:pt>
                <c:pt idx="4">
                  <c:v>0.19334389857369255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1-7241-81C5-5B45367519F3}"/>
            </c:ext>
          </c:extLst>
        </c:ser>
        <c:ser>
          <c:idx val="1"/>
          <c:order val="1"/>
          <c:tx>
            <c:v>Social Justice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Responses!$H$2:$H$6</c:f>
              <c:strCache>
                <c:ptCount val="5"/>
                <c:pt idx="0">
                  <c:v>Not at all concerned</c:v>
                </c:pt>
                <c:pt idx="1">
                  <c:v>Not very concerned</c:v>
                </c:pt>
                <c:pt idx="2">
                  <c:v>Neutral</c:v>
                </c:pt>
                <c:pt idx="3">
                  <c:v>Somewhat concerned</c:v>
                </c:pt>
                <c:pt idx="4">
                  <c:v>Very concerned</c:v>
                </c:pt>
              </c:strCache>
            </c:strRef>
          </c:cat>
          <c:val>
            <c:numRef>
              <c:f>Responses!$J$7:$J$11</c:f>
              <c:numCache>
                <c:formatCode>0%</c:formatCode>
                <c:ptCount val="5"/>
                <c:pt idx="0">
                  <c:v>1.4263074484944533E-2</c:v>
                </c:pt>
                <c:pt idx="1">
                  <c:v>6.6561014263074481E-2</c:v>
                </c:pt>
                <c:pt idx="2">
                  <c:v>0.15530903328050713</c:v>
                </c:pt>
                <c:pt idx="3">
                  <c:v>0.39302694136291599</c:v>
                </c:pt>
                <c:pt idx="4">
                  <c:v>0.37083993660855785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1-7241-81C5-5B45367519F3}"/>
            </c:ext>
          </c:extLst>
        </c:ser>
        <c:ser>
          <c:idx val="2"/>
          <c:order val="2"/>
          <c:tx>
            <c:v>Environment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Responses!$H$2:$H$6</c:f>
              <c:strCache>
                <c:ptCount val="5"/>
                <c:pt idx="0">
                  <c:v>Not at all concerned</c:v>
                </c:pt>
                <c:pt idx="1">
                  <c:v>Not very concerned</c:v>
                </c:pt>
                <c:pt idx="2">
                  <c:v>Neutral</c:v>
                </c:pt>
                <c:pt idx="3">
                  <c:v>Somewhat concerned</c:v>
                </c:pt>
                <c:pt idx="4">
                  <c:v>Very concerned</c:v>
                </c:pt>
              </c:strCache>
            </c:strRef>
          </c:cat>
          <c:val>
            <c:numRef>
              <c:f>Responses!$J$12:$J$16</c:f>
              <c:numCache>
                <c:formatCode>0%</c:formatCode>
                <c:ptCount val="5"/>
                <c:pt idx="0" formatCode="0.0%">
                  <c:v>4.7543581616481777E-3</c:v>
                </c:pt>
                <c:pt idx="1">
                  <c:v>3.8034865293185421E-2</c:v>
                </c:pt>
                <c:pt idx="2">
                  <c:v>6.9730586370839939E-2</c:v>
                </c:pt>
                <c:pt idx="3">
                  <c:v>0.28209191759112517</c:v>
                </c:pt>
                <c:pt idx="4">
                  <c:v>0.60538827258320127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21-7241-81C5-5B453675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321199"/>
        <c:axId val="998155631"/>
      </c:barChart>
      <c:catAx>
        <c:axId val="98932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155631"/>
        <c:crosses val="autoZero"/>
        <c:auto val="1"/>
        <c:lblAlgn val="ctr"/>
        <c:lblOffset val="100"/>
        <c:noMultiLvlLbl val="0"/>
      </c:catAx>
      <c:valAx>
        <c:axId val="9981556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32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203685534072644"/>
          <c:y val="0.28117044775343675"/>
          <c:w val="0.18120921795770292"/>
          <c:h val="0.23303864244692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A2-CA49-AC58-EBC3174187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A2-CA49-AC58-EBC3174187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A2-CA49-AC58-EBC3174187B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CA49-AC58-EBC3174187B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A2-CA49-AC58-EBC3174187B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CA49-AC58-EBC317418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Responses!$C$26:$C$28</c:f>
              <c:strCache>
                <c:ptCount val="3"/>
                <c:pt idx="0">
                  <c:v>International</c:v>
                </c:pt>
                <c:pt idx="1">
                  <c:v>Canada (NB)</c:v>
                </c:pt>
                <c:pt idx="2">
                  <c:v>Canada (Out of Province)</c:v>
                </c:pt>
              </c:strCache>
            </c:strRef>
          </c:cat>
          <c:val>
            <c:numRef>
              <c:f>Responses!$E$26:$E$28</c:f>
              <c:numCache>
                <c:formatCode>0%</c:formatCode>
                <c:ptCount val="3"/>
                <c:pt idx="0">
                  <c:v>0.24881141045958796</c:v>
                </c:pt>
                <c:pt idx="1">
                  <c:v>0.48494453248811409</c:v>
                </c:pt>
                <c:pt idx="2">
                  <c:v>0.26624405705229792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2-CA49-AC58-EBC31741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71402505479977"/>
          <c:y val="0.10338851545995772"/>
          <c:w val="0.33440883653151443"/>
          <c:h val="0.24688150566545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Sheet4!$B$1:$E$1</c:f>
              <c:strCache>
                <c:ptCount val="4"/>
                <c:pt idx="0">
                  <c:v>Campus As A Living Lab</c:v>
                </c:pt>
                <c:pt idx="1">
                  <c:v>Sustainability Internships</c:v>
                </c:pt>
                <c:pt idx="2">
                  <c:v>Sustainability Certificate</c:v>
                </c:pt>
                <c:pt idx="3">
                  <c:v>Sustainability 101 Course</c:v>
                </c:pt>
              </c:strCache>
            </c:strRef>
          </c:cat>
          <c:val>
            <c:numRef>
              <c:f>Sheet4!$B$23:$E$23</c:f>
              <c:numCache>
                <c:formatCode>General</c:formatCode>
                <c:ptCount val="4"/>
                <c:pt idx="0">
                  <c:v>21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3-0D4F-B8E4-6A9245EBB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974863"/>
        <c:axId val="1087056559"/>
      </c:barChart>
      <c:catAx>
        <c:axId val="580974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Program</a:t>
                </a:r>
                <a:r>
                  <a:rPr lang="en-US" baseline="0"/>
                  <a:t> Types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056559"/>
        <c:crosses val="autoZero"/>
        <c:auto val="1"/>
        <c:lblAlgn val="ctr"/>
        <c:lblOffset val="100"/>
        <c:noMultiLvlLbl val="0"/>
      </c:catAx>
      <c:valAx>
        <c:axId val="10870565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</a:t>
                </a:r>
                <a:r>
                  <a:rPr lang="en-US" baseline="0"/>
                  <a:t> of Schools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97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B5-4C4A-8D6B-8DAD95F3116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B5-4C4A-8D6B-8DAD95F3116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B5-4C4A-8D6B-8DAD95F31168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B5-4C4A-8D6B-8DAD95F3116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B5-4C4A-8D6B-8DAD95F3116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B5-4C4A-8D6B-8DAD95F3116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B5-4C4A-8D6B-8DAD95F3116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CB5-4C4A-8D6B-8DAD95F31168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CB5-4C4A-8D6B-8DAD95F31168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CB5-4C4A-8D6B-8DAD95F3116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CB5-4C4A-8D6B-8DAD95F31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Responses!$C$11:$C$21</c:f>
              <c:strCache>
                <c:ptCount val="11"/>
                <c:pt idx="0">
                  <c:v>Arts</c:v>
                </c:pt>
                <c:pt idx="1">
                  <c:v>Mgmt/Business</c:v>
                </c:pt>
                <c:pt idx="2">
                  <c:v>CS</c:v>
                </c:pt>
                <c:pt idx="3">
                  <c:v>Education</c:v>
                </c:pt>
                <c:pt idx="4">
                  <c:v>Engineering</c:v>
                </c:pt>
                <c:pt idx="5">
                  <c:v>ForEM</c:v>
                </c:pt>
                <c:pt idx="6">
                  <c:v>Kinesiology</c:v>
                </c:pt>
                <c:pt idx="7">
                  <c:v>Law</c:v>
                </c:pt>
                <c:pt idx="8">
                  <c:v>Leadership</c:v>
                </c:pt>
                <c:pt idx="9">
                  <c:v>Nursing</c:v>
                </c:pt>
                <c:pt idx="10">
                  <c:v>Science</c:v>
                </c:pt>
              </c:strCache>
            </c:strRef>
          </c:cat>
          <c:val>
            <c:numRef>
              <c:f>Responses!$E$11:$E$21</c:f>
              <c:numCache>
                <c:formatCode>0%</c:formatCode>
                <c:ptCount val="11"/>
                <c:pt idx="0">
                  <c:v>0.15213946117274169</c:v>
                </c:pt>
                <c:pt idx="1">
                  <c:v>9.8256735340728998E-2</c:v>
                </c:pt>
                <c:pt idx="2">
                  <c:v>5.8637083993660855E-2</c:v>
                </c:pt>
                <c:pt idx="3">
                  <c:v>3.8034865293185421E-2</c:v>
                </c:pt>
                <c:pt idx="4">
                  <c:v>0.28050713153724249</c:v>
                </c:pt>
                <c:pt idx="5">
                  <c:v>8.5578446909667191E-2</c:v>
                </c:pt>
                <c:pt idx="6">
                  <c:v>8.3993660855784469E-2</c:v>
                </c:pt>
                <c:pt idx="7">
                  <c:v>1.5847860538827259E-2</c:v>
                </c:pt>
                <c:pt idx="8">
                  <c:v>1.5847860538827259E-2</c:v>
                </c:pt>
                <c:pt idx="9">
                  <c:v>6.0221870047543584E-2</c:v>
                </c:pt>
                <c:pt idx="10">
                  <c:v>0.11093502377179081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2-3B47-93BA-AE0E341F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54-8242-AD68-C8F03ED9670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54-8242-AD68-C8F03ED9670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54-8242-AD68-C8F03ED9670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54-8242-AD68-C8F03ED967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Responses!$C$22:$C$25</c:f>
              <c:strCache>
                <c:ptCount val="4"/>
                <c:pt idx="0">
                  <c:v>Female</c:v>
                </c:pt>
                <c:pt idx="1">
                  <c:v>Male</c:v>
                </c:pt>
                <c:pt idx="2">
                  <c:v>Non-Binary</c:v>
                </c:pt>
                <c:pt idx="3">
                  <c:v>Prefer not to say</c:v>
                </c:pt>
              </c:strCache>
            </c:strRef>
          </c:cat>
          <c:val>
            <c:numRef>
              <c:f>Responses!$E$22:$E$25</c:f>
              <c:numCache>
                <c:formatCode>0%</c:formatCode>
                <c:ptCount val="4"/>
                <c:pt idx="0">
                  <c:v>0.55625990491283672</c:v>
                </c:pt>
                <c:pt idx="1">
                  <c:v>0.42947702060221871</c:v>
                </c:pt>
                <c:pt idx="2" formatCode="0.0%">
                  <c:v>4.7543581616481777E-3</c:v>
                </c:pt>
                <c:pt idx="3">
                  <c:v>9.5087163232963554E-3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D-7343-BFAE-5ADE4D693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Economy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Responses!$H$2:$H$6</c:f>
              <c:strCache>
                <c:ptCount val="5"/>
                <c:pt idx="0">
                  <c:v>Not at all concerned</c:v>
                </c:pt>
                <c:pt idx="1">
                  <c:v>Not very concerned</c:v>
                </c:pt>
                <c:pt idx="2">
                  <c:v>Neutral</c:v>
                </c:pt>
                <c:pt idx="3">
                  <c:v>Somewhat concerned</c:v>
                </c:pt>
                <c:pt idx="4">
                  <c:v>Very concerned</c:v>
                </c:pt>
              </c:strCache>
            </c:strRef>
          </c:cat>
          <c:val>
            <c:numRef>
              <c:f>Responses!$J$2:$J$6</c:f>
              <c:numCache>
                <c:formatCode>0%</c:formatCode>
                <c:ptCount val="5"/>
                <c:pt idx="0">
                  <c:v>1.9017432646592711E-2</c:v>
                </c:pt>
                <c:pt idx="1">
                  <c:v>0.11885895404120443</c:v>
                </c:pt>
                <c:pt idx="2">
                  <c:v>0.24405705229793978</c:v>
                </c:pt>
                <c:pt idx="3">
                  <c:v>0.4247226624405705</c:v>
                </c:pt>
                <c:pt idx="4">
                  <c:v>0.19334389857369255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D-B348-80AA-E2779CA61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545391"/>
        <c:axId val="968569823"/>
      </c:barChart>
      <c:catAx>
        <c:axId val="102954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569823"/>
        <c:crosses val="autoZero"/>
        <c:auto val="1"/>
        <c:lblAlgn val="ctr"/>
        <c:lblOffset val="100"/>
        <c:noMultiLvlLbl val="0"/>
      </c:catAx>
      <c:valAx>
        <c:axId val="968569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4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Responses!$H$7:$H$11</c:f>
              <c:strCache>
                <c:ptCount val="5"/>
                <c:pt idx="0">
                  <c:v>Not at all concerned</c:v>
                </c:pt>
                <c:pt idx="1">
                  <c:v>Not very concerned</c:v>
                </c:pt>
                <c:pt idx="2">
                  <c:v>Neutral</c:v>
                </c:pt>
                <c:pt idx="3">
                  <c:v>Somewhat concerned</c:v>
                </c:pt>
                <c:pt idx="4">
                  <c:v>Very concerned</c:v>
                </c:pt>
              </c:strCache>
            </c:strRef>
          </c:cat>
          <c:val>
            <c:numRef>
              <c:f>Responses!$J$7:$J$11</c:f>
              <c:numCache>
                <c:formatCode>0%</c:formatCode>
                <c:ptCount val="5"/>
                <c:pt idx="0">
                  <c:v>1.4263074484944533E-2</c:v>
                </c:pt>
                <c:pt idx="1">
                  <c:v>6.6561014263074481E-2</c:v>
                </c:pt>
                <c:pt idx="2">
                  <c:v>0.15530903328050713</c:v>
                </c:pt>
                <c:pt idx="3">
                  <c:v>0.39302694136291599</c:v>
                </c:pt>
                <c:pt idx="4">
                  <c:v>0.37083993660855785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6-4247-A086-9AB9A699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0805039"/>
        <c:axId val="1008023695"/>
      </c:barChart>
      <c:catAx>
        <c:axId val="103080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023695"/>
        <c:crosses val="autoZero"/>
        <c:auto val="1"/>
        <c:lblAlgn val="ctr"/>
        <c:lblOffset val="100"/>
        <c:noMultiLvlLbl val="0"/>
      </c:catAx>
      <c:valAx>
        <c:axId val="100802369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80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Environment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Responses!$H$12:$H$16</c:f>
              <c:strCache>
                <c:ptCount val="5"/>
                <c:pt idx="0">
                  <c:v>Not at all concerned</c:v>
                </c:pt>
                <c:pt idx="1">
                  <c:v>Not very concerned</c:v>
                </c:pt>
                <c:pt idx="2">
                  <c:v>Neutral</c:v>
                </c:pt>
                <c:pt idx="3">
                  <c:v>Somewhat concerned</c:v>
                </c:pt>
                <c:pt idx="4">
                  <c:v>Very concerned</c:v>
                </c:pt>
              </c:strCache>
            </c:strRef>
          </c:cat>
          <c:val>
            <c:numRef>
              <c:f>Responses!$J$12:$J$16</c:f>
              <c:numCache>
                <c:formatCode>0%</c:formatCode>
                <c:ptCount val="5"/>
                <c:pt idx="0" formatCode="0.0%">
                  <c:v>4.7543581616481777E-3</c:v>
                </c:pt>
                <c:pt idx="1">
                  <c:v>3.8034865293185421E-2</c:v>
                </c:pt>
                <c:pt idx="2">
                  <c:v>6.9730586370839939E-2</c:v>
                </c:pt>
                <c:pt idx="3">
                  <c:v>0.28209191759112517</c:v>
                </c:pt>
                <c:pt idx="4">
                  <c:v>0.60538827258320127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A-E84B-B029-B8040460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4760143"/>
        <c:axId val="991806847"/>
      </c:barChart>
      <c:catAx>
        <c:axId val="103476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806847"/>
        <c:crosses val="autoZero"/>
        <c:auto val="1"/>
        <c:lblAlgn val="ctr"/>
        <c:lblOffset val="100"/>
        <c:noMultiLvlLbl val="0"/>
      </c:catAx>
      <c:valAx>
        <c:axId val="991806847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76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Before SLA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Responses!$J$17:$J$21</c:f>
              <c:numCache>
                <c:formatCode>0%</c:formatCode>
                <c:ptCount val="5"/>
                <c:pt idx="0">
                  <c:v>3.0110935023771792E-2</c:v>
                </c:pt>
                <c:pt idx="1">
                  <c:v>0.10776545166402536</c:v>
                </c:pt>
                <c:pt idx="2">
                  <c:v>0.38510301109350237</c:v>
                </c:pt>
                <c:pt idx="3">
                  <c:v>0.37083993660855785</c:v>
                </c:pt>
                <c:pt idx="4">
                  <c:v>0.10618066561014262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D-904D-8A47-1D2EF8F6ABA2}"/>
            </c:ext>
          </c:extLst>
        </c:ser>
        <c:ser>
          <c:idx val="1"/>
          <c:order val="1"/>
          <c:tx>
            <c:v>After SLA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Responses!$J$23:$J$27</c:f>
              <c:numCache>
                <c:formatCode>0%</c:formatCode>
                <c:ptCount val="5"/>
                <c:pt idx="0">
                  <c:v>4.9128367670364499E-2</c:v>
                </c:pt>
                <c:pt idx="1">
                  <c:v>0.19492868462757529</c:v>
                </c:pt>
                <c:pt idx="2">
                  <c:v>0.38034865293185421</c:v>
                </c:pt>
                <c:pt idx="3">
                  <c:v>0.32488114104595878</c:v>
                </c:pt>
                <c:pt idx="4">
                  <c:v>5.0713153724247229E-2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D-904D-8A47-1D2EF8F6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7951"/>
        <c:axId val="1011063071"/>
      </c:barChart>
      <c:catAx>
        <c:axId val="1012837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Low Knowledge                                                                             </a:t>
                </a:r>
                <a:r>
                  <a:rPr lang="en-US" baseline="0"/>
                  <a:t> </a:t>
                </a:r>
                <a:r>
                  <a:rPr lang="en-US"/>
                  <a:t>   High Knowledge</a:t>
                </a:r>
              </a:p>
            </c:rich>
          </c:tx>
          <c:layout>
            <c:manualLayout>
              <c:xMode val="edge"/>
              <c:yMode val="edge"/>
              <c:x val="9.4248218972628431E-2"/>
              <c:y val="0.89897779811591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63071"/>
        <c:crosses val="autoZero"/>
        <c:auto val="1"/>
        <c:lblAlgn val="ctr"/>
        <c:lblOffset val="100"/>
        <c:noMultiLvlLbl val="0"/>
      </c:catAx>
      <c:valAx>
        <c:axId val="10110630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837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8919148264362"/>
          <c:y val="0.25202310132075173"/>
          <c:w val="0.1391786552996665"/>
          <c:h val="0.13523235447272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3F-5947-ACFE-ABA42A45EB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3F-5947-ACFE-ABA42A45EB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3F-5947-ACFE-ABA42A45EB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Responses!$C$26:$C$28</c:f>
              <c:strCache>
                <c:ptCount val="3"/>
                <c:pt idx="0">
                  <c:v>International</c:v>
                </c:pt>
                <c:pt idx="1">
                  <c:v>Canada (NB)</c:v>
                </c:pt>
                <c:pt idx="2">
                  <c:v>Canada (Out of Province)</c:v>
                </c:pt>
              </c:strCache>
            </c:strRef>
          </c:cat>
          <c:val>
            <c:numRef>
              <c:f>Responses!$E$26:$E$28</c:f>
              <c:numCache>
                <c:formatCode>0%</c:formatCode>
                <c:ptCount val="3"/>
                <c:pt idx="0">
                  <c:v>0.24881141045958796</c:v>
                </c:pt>
                <c:pt idx="1">
                  <c:v>0.48494453248811409</c:v>
                </c:pt>
                <c:pt idx="2">
                  <c:v>0.26624405705229792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5-BE4D-8EB9-DE4FF81A8D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F5-9749-BFD0-34E4493322B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F5-9749-BFD0-34E4493322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F9-3541-B5E8-52966C59BB4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F5-9749-BFD0-34E4493322B5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F5-9749-BFD0-34E4493322B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F5-9749-BFD0-34E4493322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Responses!$C$5:$C$10</c:f>
              <c:strCache>
                <c:ptCount val="6"/>
                <c:pt idx="0">
                  <c:v>First</c:v>
                </c:pt>
                <c:pt idx="1">
                  <c:v>Second </c:v>
                </c:pt>
                <c:pt idx="2">
                  <c:v>Third </c:v>
                </c:pt>
                <c:pt idx="3">
                  <c:v>Fourth </c:v>
                </c:pt>
                <c:pt idx="4">
                  <c:v>Other</c:v>
                </c:pt>
                <c:pt idx="5">
                  <c:v>N/A</c:v>
                </c:pt>
              </c:strCache>
            </c:strRef>
          </c:cat>
          <c:val>
            <c:numRef>
              <c:f>Responses!$E$5:$E$10</c:f>
              <c:numCache>
                <c:formatCode>0%</c:formatCode>
                <c:ptCount val="6"/>
                <c:pt idx="0">
                  <c:v>0.19017432646592711</c:v>
                </c:pt>
                <c:pt idx="1">
                  <c:v>0.14580031695721077</c:v>
                </c:pt>
                <c:pt idx="2">
                  <c:v>0.17591125198098256</c:v>
                </c:pt>
                <c:pt idx="3">
                  <c:v>0.14580031695721077</c:v>
                </c:pt>
                <c:pt idx="4">
                  <c:v>6.1806656101426306E-2</c:v>
                </c:pt>
                <c:pt idx="5">
                  <c:v>0.28050713153724249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5-9749-BFD0-34E449332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98A3551C-34D6-2940-AC14-DB4736F5EF0C}">
          <cx:spPr>
            <a:solidFill>
              <a:schemeClr val="tx1"/>
            </a:solidFill>
          </cx:spPr>
          <cx:dataId val="0"/>
          <cx:layoutPr>
            <cx:binning intervalClosed="r" underflow="auto" overflow="auto">
              <cx:binSize val="0.10000000000000001"/>
            </cx:binning>
          </cx:layoutPr>
        </cx:series>
      </cx:plotAreaRegion>
      <cx:axis id="0">
        <cx:catScaling gapWidth="0"/>
        <cx:title>
          <cx:tx>
            <cx:txData>
              <cx:v>Sustainability Literacy Assessment Score (%)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Sustainability Literacy Assessment Score (%)</a:t>
              </a:r>
            </a:p>
          </cx:txPr>
        </cx:title>
        <cx:tickLabels/>
      </cx:axis>
      <cx:axis id="1">
        <cx:valScaling max="150"/>
        <cx:title>
          <cx:tx>
            <cx:txData>
              <cx:v># of Responses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# of Responses</a:t>
              </a:r>
            </a:p>
          </cx:txPr>
        </cx:title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253999</xdr:colOff>
      <xdr:row>14</xdr:row>
      <xdr:rowOff>23090</xdr:rowOff>
    </xdr:from>
    <xdr:to>
      <xdr:col>34</xdr:col>
      <xdr:colOff>438727</xdr:colOff>
      <xdr:row>35</xdr:row>
      <xdr:rowOff>173181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ABE7040-9617-7F4A-B088-DAD1073B09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196850</xdr:rowOff>
    </xdr:from>
    <xdr:to>
      <xdr:col>2</xdr:col>
      <xdr:colOff>508000</xdr:colOff>
      <xdr:row>44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3BC5C7-CA48-CB49-99A7-5CBD067E7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622300</xdr:colOff>
      <xdr:row>28</xdr:row>
      <xdr:rowOff>196850</xdr:rowOff>
    </xdr:from>
    <xdr:to>
      <xdr:col>6</xdr:col>
      <xdr:colOff>406400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B73B80-6992-B64D-81C9-5157665A4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44</xdr:row>
      <xdr:rowOff>95250</xdr:rowOff>
    </xdr:from>
    <xdr:to>
      <xdr:col>2</xdr:col>
      <xdr:colOff>520700</xdr:colOff>
      <xdr:row>57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6FFA3A-4C90-1244-9DBE-523BDB7CD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711200</xdr:colOff>
      <xdr:row>27</xdr:row>
      <xdr:rowOff>209550</xdr:rowOff>
    </xdr:from>
    <xdr:to>
      <xdr:col>9</xdr:col>
      <xdr:colOff>1016000</xdr:colOff>
      <xdr:row>43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0A9C97-87B8-244A-9234-03CD1A8BA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723900</xdr:colOff>
      <xdr:row>44</xdr:row>
      <xdr:rowOff>31750</xdr:rowOff>
    </xdr:from>
    <xdr:to>
      <xdr:col>9</xdr:col>
      <xdr:colOff>1028700</xdr:colOff>
      <xdr:row>57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2779DFB-6453-0641-B08A-6B360FBC7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723900</xdr:colOff>
      <xdr:row>57</xdr:row>
      <xdr:rowOff>196850</xdr:rowOff>
    </xdr:from>
    <xdr:to>
      <xdr:col>9</xdr:col>
      <xdr:colOff>1028700</xdr:colOff>
      <xdr:row>71</xdr:row>
      <xdr:rowOff>82550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E195FC-4B4E-4642-81CA-5547A587D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800100</xdr:colOff>
      <xdr:row>72</xdr:row>
      <xdr:rowOff>44450</xdr:rowOff>
    </xdr:from>
    <xdr:to>
      <xdr:col>10</xdr:col>
      <xdr:colOff>355600</xdr:colOff>
      <xdr:row>87</xdr:row>
      <xdr:rowOff>165100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543AD8B-ED3B-8E4B-BF41-666948A24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654050</xdr:colOff>
      <xdr:row>45</xdr:row>
      <xdr:rowOff>69850</xdr:rowOff>
    </xdr:from>
    <xdr:to>
      <xdr:col>6</xdr:col>
      <xdr:colOff>520700</xdr:colOff>
      <xdr:row>59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9F87F4-C9E9-2045-BFD5-0A204F231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82550</xdr:colOff>
      <xdr:row>60</xdr:row>
      <xdr:rowOff>82550</xdr:rowOff>
    </xdr:from>
    <xdr:to>
      <xdr:col>2</xdr:col>
      <xdr:colOff>762000</xdr:colOff>
      <xdr:row>73</xdr:row>
      <xdr:rowOff>184150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A7074A5-3FC4-A444-B8E8-31D4AA865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387350</xdr:colOff>
      <xdr:row>1</xdr:row>
      <xdr:rowOff>88900</xdr:rowOff>
    </xdr:from>
    <xdr:to>
      <xdr:col>22</xdr:col>
      <xdr:colOff>800100</xdr:colOff>
      <xdr:row>20</xdr:row>
      <xdr:rowOff>12700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0549651-D299-CB45-B8A5-D422B6E43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679450</xdr:colOff>
      <xdr:row>60</xdr:row>
      <xdr:rowOff>12700</xdr:rowOff>
    </xdr:from>
    <xdr:to>
      <xdr:col>6</xdr:col>
      <xdr:colOff>609600</xdr:colOff>
      <xdr:row>72</xdr:row>
      <xdr:rowOff>177800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FD3A9CC-74DF-544F-AA2C-4F27E461C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24</xdr:row>
      <xdr:rowOff>82550</xdr:rowOff>
    </xdr:from>
    <xdr:to>
      <xdr:col>2</xdr:col>
      <xdr:colOff>698500</xdr:colOff>
      <xdr:row>41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0CBB7C-6EDE-6B4C-B4CA-FEDB42AD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A826-1D67-3A4B-9FC7-AB132CD116AD}">
  <dimension ref="A1:L60"/>
  <sheetViews>
    <sheetView topLeftCell="A11" workbookViewId="0">
      <selection activeCell="C30" sqref="C30:C34"/>
    </sheetView>
  </sheetViews>
  <sheetFormatPr defaultColWidth="11" defaultRowHeight="15.95"/>
  <cols>
    <col min="1" max="1" width="10.875" style="1"/>
    <col min="2" max="2" width="32.375" style="1" customWidth="1"/>
    <col min="3" max="3" width="18.875" style="1" customWidth="1"/>
    <col min="4" max="5" width="10.875" style="1"/>
    <col min="6" max="6" width="30.375" style="1" customWidth="1"/>
    <col min="7" max="7" width="25.875" style="1" customWidth="1"/>
    <col min="8" max="9" width="10.875" style="1"/>
    <col min="10" max="10" width="22.5" style="1" customWidth="1"/>
    <col min="11" max="12" width="10.875" style="1"/>
  </cols>
  <sheetData>
    <row r="1" spans="1:12" ht="18">
      <c r="A1" s="117" t="s">
        <v>0</v>
      </c>
      <c r="B1" s="118"/>
      <c r="C1" s="118"/>
      <c r="D1" s="119"/>
      <c r="E1" s="120" t="s">
        <v>1</v>
      </c>
      <c r="F1" s="121"/>
      <c r="G1" s="121"/>
      <c r="H1" s="122"/>
      <c r="I1" s="3" t="s">
        <v>2</v>
      </c>
      <c r="J1" s="4"/>
      <c r="K1" s="4"/>
      <c r="L1" s="3"/>
    </row>
    <row r="2" spans="1:12">
      <c r="A2" s="110" t="s">
        <v>3</v>
      </c>
      <c r="B2" s="110" t="s">
        <v>4</v>
      </c>
      <c r="C2" s="5" t="s">
        <v>5</v>
      </c>
      <c r="D2" s="6">
        <v>1</v>
      </c>
      <c r="E2" s="107" t="s">
        <v>6</v>
      </c>
      <c r="F2" s="112" t="s">
        <v>7</v>
      </c>
      <c r="G2" s="7" t="s">
        <v>8</v>
      </c>
      <c r="H2" s="6">
        <v>1</v>
      </c>
      <c r="I2" s="106" t="s">
        <v>9</v>
      </c>
      <c r="J2" s="107" t="s">
        <v>10</v>
      </c>
      <c r="K2" s="1">
        <v>1</v>
      </c>
      <c r="L2" s="6">
        <v>1</v>
      </c>
    </row>
    <row r="3" spans="1:12">
      <c r="A3" s="110"/>
      <c r="B3" s="110"/>
      <c r="C3" s="5" t="s">
        <v>11</v>
      </c>
      <c r="D3" s="8">
        <v>2</v>
      </c>
      <c r="E3" s="107"/>
      <c r="F3" s="112"/>
      <c r="G3" s="24" t="s">
        <v>12</v>
      </c>
      <c r="H3" s="25">
        <v>2</v>
      </c>
      <c r="I3" s="107"/>
      <c r="J3" s="107"/>
      <c r="K3" s="1">
        <v>2</v>
      </c>
      <c r="L3" s="8">
        <v>2</v>
      </c>
    </row>
    <row r="4" spans="1:12">
      <c r="A4" s="116"/>
      <c r="B4" s="116"/>
      <c r="C4" s="9" t="s">
        <v>13</v>
      </c>
      <c r="D4" s="10">
        <v>3</v>
      </c>
      <c r="E4" s="107"/>
      <c r="F4" s="112"/>
      <c r="G4" s="7" t="s">
        <v>14</v>
      </c>
      <c r="H4" s="8">
        <v>3</v>
      </c>
      <c r="I4" s="107"/>
      <c r="J4" s="107"/>
      <c r="K4" s="1">
        <v>3</v>
      </c>
      <c r="L4" s="8">
        <v>3</v>
      </c>
    </row>
    <row r="5" spans="1:12">
      <c r="A5" s="109" t="s">
        <v>15</v>
      </c>
      <c r="B5" s="110" t="s">
        <v>16</v>
      </c>
      <c r="C5" s="5" t="s">
        <v>17</v>
      </c>
      <c r="D5" s="8">
        <v>1</v>
      </c>
      <c r="E5" s="107"/>
      <c r="F5" s="112"/>
      <c r="G5" s="7" t="s">
        <v>18</v>
      </c>
      <c r="H5" s="8">
        <v>4</v>
      </c>
      <c r="I5" s="107"/>
      <c r="J5" s="107"/>
      <c r="K5" s="1">
        <v>4</v>
      </c>
      <c r="L5" s="8">
        <v>4</v>
      </c>
    </row>
    <row r="6" spans="1:12">
      <c r="A6" s="110"/>
      <c r="B6" s="110"/>
      <c r="C6" s="5" t="s">
        <v>19</v>
      </c>
      <c r="D6" s="8">
        <v>2</v>
      </c>
      <c r="E6" s="108"/>
      <c r="F6" s="113"/>
      <c r="G6" s="11" t="s">
        <v>20</v>
      </c>
      <c r="H6" s="10">
        <v>5</v>
      </c>
      <c r="I6" s="108"/>
      <c r="J6" s="108"/>
      <c r="K6" s="12">
        <v>5</v>
      </c>
      <c r="L6" s="10">
        <v>5</v>
      </c>
    </row>
    <row r="7" spans="1:12">
      <c r="A7" s="110"/>
      <c r="B7" s="110"/>
      <c r="C7" s="5" t="s">
        <v>21</v>
      </c>
      <c r="D7" s="8">
        <v>3</v>
      </c>
      <c r="E7" s="106" t="s">
        <v>22</v>
      </c>
      <c r="F7" s="109" t="s">
        <v>23</v>
      </c>
      <c r="G7" s="7" t="s">
        <v>24</v>
      </c>
      <c r="H7" s="8">
        <v>1</v>
      </c>
      <c r="K7" s="13"/>
      <c r="L7" s="13"/>
    </row>
    <row r="8" spans="1:12" ht="17.100000000000001" thickBot="1">
      <c r="A8" s="110"/>
      <c r="B8" s="110"/>
      <c r="C8" s="5" t="s">
        <v>25</v>
      </c>
      <c r="D8" s="8">
        <v>4</v>
      </c>
      <c r="E8" s="107"/>
      <c r="F8" s="110"/>
      <c r="G8" s="7" t="s">
        <v>26</v>
      </c>
      <c r="H8" s="8">
        <v>2</v>
      </c>
      <c r="J8" s="86" t="s">
        <v>27</v>
      </c>
    </row>
    <row r="9" spans="1:12">
      <c r="A9" s="110"/>
      <c r="B9" s="110"/>
      <c r="C9" s="5" t="s">
        <v>28</v>
      </c>
      <c r="D9" s="8">
        <v>5</v>
      </c>
      <c r="E9" s="107"/>
      <c r="F9" s="110"/>
      <c r="G9" s="7" t="s">
        <v>29</v>
      </c>
      <c r="H9" s="8">
        <v>3</v>
      </c>
      <c r="J9" s="8" t="s">
        <v>6</v>
      </c>
      <c r="K9" s="81">
        <v>2</v>
      </c>
    </row>
    <row r="10" spans="1:12">
      <c r="A10" s="116"/>
      <c r="B10" s="116"/>
      <c r="C10" s="9" t="s">
        <v>30</v>
      </c>
      <c r="D10" s="10">
        <v>6</v>
      </c>
      <c r="E10" s="107"/>
      <c r="F10" s="110"/>
      <c r="G10" s="24" t="s">
        <v>31</v>
      </c>
      <c r="H10" s="25">
        <v>4</v>
      </c>
      <c r="J10" s="8" t="s">
        <v>22</v>
      </c>
      <c r="K10" s="82">
        <v>4</v>
      </c>
    </row>
    <row r="11" spans="1:12">
      <c r="A11" s="109" t="s">
        <v>32</v>
      </c>
      <c r="B11" s="106" t="s">
        <v>33</v>
      </c>
      <c r="C11" s="5" t="s">
        <v>34</v>
      </c>
      <c r="D11" s="8">
        <v>1</v>
      </c>
      <c r="E11" s="108"/>
      <c r="F11" s="116"/>
      <c r="G11" s="11" t="s">
        <v>20</v>
      </c>
      <c r="H11" s="10">
        <v>5</v>
      </c>
      <c r="J11" s="8" t="s">
        <v>35</v>
      </c>
      <c r="K11" s="83">
        <v>2</v>
      </c>
    </row>
    <row r="12" spans="1:12">
      <c r="A12" s="110"/>
      <c r="B12" s="107"/>
      <c r="C12" s="5" t="s">
        <v>36</v>
      </c>
      <c r="D12" s="8">
        <v>2</v>
      </c>
      <c r="E12" s="107" t="s">
        <v>35</v>
      </c>
      <c r="F12" s="110" t="s">
        <v>37</v>
      </c>
      <c r="G12" s="7" t="s">
        <v>38</v>
      </c>
      <c r="H12" s="8">
        <v>1</v>
      </c>
      <c r="J12" s="8" t="s">
        <v>39</v>
      </c>
      <c r="K12" s="83">
        <v>2</v>
      </c>
    </row>
    <row r="13" spans="1:12">
      <c r="A13" s="110"/>
      <c r="B13" s="107"/>
      <c r="C13" s="5" t="s">
        <v>40</v>
      </c>
      <c r="D13" s="8">
        <v>3</v>
      </c>
      <c r="E13" s="107"/>
      <c r="F13" s="110"/>
      <c r="G13" s="24" t="s">
        <v>41</v>
      </c>
      <c r="H13" s="25">
        <v>2</v>
      </c>
      <c r="J13" s="8" t="s">
        <v>42</v>
      </c>
      <c r="K13" s="83">
        <v>3</v>
      </c>
    </row>
    <row r="14" spans="1:12">
      <c r="A14" s="110"/>
      <c r="B14" s="107"/>
      <c r="C14" s="5" t="s">
        <v>43</v>
      </c>
      <c r="D14" s="8">
        <v>4</v>
      </c>
      <c r="E14" s="107"/>
      <c r="F14" s="110"/>
      <c r="G14" s="7" t="s">
        <v>44</v>
      </c>
      <c r="H14" s="8">
        <v>3</v>
      </c>
      <c r="J14" s="8" t="s">
        <v>45</v>
      </c>
      <c r="K14" s="83">
        <v>1</v>
      </c>
    </row>
    <row r="15" spans="1:12">
      <c r="A15" s="110"/>
      <c r="B15" s="107"/>
      <c r="C15" s="5" t="s">
        <v>46</v>
      </c>
      <c r="D15" s="8">
        <v>5</v>
      </c>
      <c r="E15" s="107"/>
      <c r="F15" s="110"/>
      <c r="G15" s="7" t="s">
        <v>47</v>
      </c>
      <c r="H15" s="8">
        <v>4</v>
      </c>
      <c r="J15" s="8" t="s">
        <v>48</v>
      </c>
      <c r="K15" s="83">
        <v>1</v>
      </c>
    </row>
    <row r="16" spans="1:12">
      <c r="A16" s="110"/>
      <c r="B16" s="107"/>
      <c r="C16" s="7" t="s">
        <v>49</v>
      </c>
      <c r="D16" s="8">
        <v>6</v>
      </c>
      <c r="E16" s="108"/>
      <c r="F16" s="116"/>
      <c r="G16" s="11" t="s">
        <v>50</v>
      </c>
      <c r="H16" s="10">
        <v>5</v>
      </c>
      <c r="J16" s="8" t="s">
        <v>51</v>
      </c>
      <c r="K16" s="83">
        <v>2</v>
      </c>
    </row>
    <row r="17" spans="1:11">
      <c r="A17" s="110"/>
      <c r="B17" s="107"/>
      <c r="C17" s="5" t="s">
        <v>52</v>
      </c>
      <c r="D17" s="8">
        <v>7</v>
      </c>
      <c r="E17" s="106" t="s">
        <v>39</v>
      </c>
      <c r="F17" s="109" t="s">
        <v>53</v>
      </c>
      <c r="G17" s="7" t="s">
        <v>54</v>
      </c>
      <c r="H17" s="8">
        <v>1</v>
      </c>
      <c r="J17" s="8" t="s">
        <v>55</v>
      </c>
      <c r="K17" s="83">
        <v>1</v>
      </c>
    </row>
    <row r="18" spans="1:11">
      <c r="A18" s="110"/>
      <c r="B18" s="107"/>
      <c r="C18" s="5" t="s">
        <v>56</v>
      </c>
      <c r="D18" s="8">
        <v>8</v>
      </c>
      <c r="E18" s="107"/>
      <c r="F18" s="110"/>
      <c r="G18" s="24" t="s">
        <v>57</v>
      </c>
      <c r="H18" s="25">
        <v>2</v>
      </c>
      <c r="J18" s="8" t="s">
        <v>58</v>
      </c>
      <c r="K18" s="82">
        <v>3</v>
      </c>
    </row>
    <row r="19" spans="1:11">
      <c r="A19" s="110"/>
      <c r="B19" s="107"/>
      <c r="C19" s="5" t="s">
        <v>59</v>
      </c>
      <c r="D19" s="8">
        <v>9</v>
      </c>
      <c r="E19" s="107"/>
      <c r="F19" s="110"/>
      <c r="G19" s="7" t="s">
        <v>60</v>
      </c>
      <c r="H19" s="8">
        <v>3</v>
      </c>
      <c r="J19" s="8" t="s">
        <v>61</v>
      </c>
      <c r="K19" s="84">
        <v>4</v>
      </c>
    </row>
    <row r="20" spans="1:11" ht="17.100000000000001" thickBot="1">
      <c r="A20" s="110"/>
      <c r="B20" s="107"/>
      <c r="C20" s="5" t="s">
        <v>62</v>
      </c>
      <c r="D20" s="8">
        <v>10</v>
      </c>
      <c r="E20" s="107"/>
      <c r="F20" s="110"/>
      <c r="G20" s="7" t="s">
        <v>63</v>
      </c>
      <c r="H20" s="8">
        <v>4</v>
      </c>
      <c r="J20" s="10" t="s">
        <v>64</v>
      </c>
      <c r="K20" s="85">
        <v>3</v>
      </c>
    </row>
    <row r="21" spans="1:11">
      <c r="A21" s="110"/>
      <c r="B21" s="107"/>
      <c r="C21" s="5" t="s">
        <v>65</v>
      </c>
      <c r="D21" s="10">
        <v>11</v>
      </c>
      <c r="E21" s="108"/>
      <c r="F21" s="116"/>
      <c r="G21" s="11" t="s">
        <v>50</v>
      </c>
      <c r="H21" s="10">
        <v>5</v>
      </c>
    </row>
    <row r="22" spans="1:11">
      <c r="A22" s="106" t="s">
        <v>66</v>
      </c>
      <c r="B22" s="106" t="s">
        <v>67</v>
      </c>
      <c r="C22" s="14" t="s">
        <v>68</v>
      </c>
      <c r="D22" s="15">
        <v>1</v>
      </c>
      <c r="E22" s="106" t="s">
        <v>42</v>
      </c>
      <c r="F22" s="109" t="s">
        <v>69</v>
      </c>
      <c r="G22" s="7" t="s">
        <v>70</v>
      </c>
      <c r="H22" s="8">
        <v>1</v>
      </c>
    </row>
    <row r="23" spans="1:11">
      <c r="A23" s="107"/>
      <c r="B23" s="107"/>
      <c r="C23" s="5" t="s">
        <v>71</v>
      </c>
      <c r="D23" s="15">
        <v>2</v>
      </c>
      <c r="E23" s="107"/>
      <c r="F23" s="110"/>
      <c r="G23" s="7" t="s">
        <v>72</v>
      </c>
      <c r="H23" s="8">
        <v>2</v>
      </c>
    </row>
    <row r="24" spans="1:11">
      <c r="A24" s="107"/>
      <c r="B24" s="107"/>
      <c r="C24" s="5" t="s">
        <v>73</v>
      </c>
      <c r="D24" s="15">
        <v>3</v>
      </c>
      <c r="E24" s="107"/>
      <c r="F24" s="110"/>
      <c r="G24" s="24" t="s">
        <v>74</v>
      </c>
      <c r="H24" s="25">
        <v>3</v>
      </c>
    </row>
    <row r="25" spans="1:11">
      <c r="A25" s="108"/>
      <c r="B25" s="108"/>
      <c r="C25" s="9" t="s">
        <v>75</v>
      </c>
      <c r="D25" s="16">
        <v>4</v>
      </c>
      <c r="E25" s="107"/>
      <c r="F25" s="110"/>
      <c r="G25" s="7" t="s">
        <v>76</v>
      </c>
      <c r="H25" s="8">
        <v>4</v>
      </c>
    </row>
    <row r="26" spans="1:11">
      <c r="A26" s="110" t="s">
        <v>77</v>
      </c>
      <c r="B26" s="110" t="s">
        <v>78</v>
      </c>
      <c r="C26" s="5" t="s">
        <v>79</v>
      </c>
      <c r="D26" s="17">
        <v>1</v>
      </c>
      <c r="E26" s="108"/>
      <c r="F26" s="116"/>
      <c r="G26" s="11" t="s">
        <v>50</v>
      </c>
      <c r="H26" s="10">
        <v>5</v>
      </c>
    </row>
    <row r="27" spans="1:11">
      <c r="A27" s="110"/>
      <c r="B27" s="110"/>
      <c r="C27" s="5" t="s">
        <v>80</v>
      </c>
      <c r="D27" s="18">
        <v>2</v>
      </c>
      <c r="E27" s="106" t="s">
        <v>45</v>
      </c>
      <c r="F27" s="106" t="s">
        <v>81</v>
      </c>
      <c r="G27" s="26" t="s">
        <v>82</v>
      </c>
      <c r="H27" s="25">
        <v>1</v>
      </c>
    </row>
    <row r="28" spans="1:11">
      <c r="A28" s="116"/>
      <c r="B28" s="116"/>
      <c r="C28" s="11" t="s">
        <v>83</v>
      </c>
      <c r="D28" s="12">
        <v>3</v>
      </c>
      <c r="E28" s="107"/>
      <c r="F28" s="107"/>
      <c r="G28" s="5" t="s">
        <v>84</v>
      </c>
      <c r="H28" s="8">
        <v>2</v>
      </c>
    </row>
    <row r="29" spans="1:11" ht="18">
      <c r="A29" s="114" t="s">
        <v>85</v>
      </c>
      <c r="B29" s="115"/>
      <c r="C29" s="115"/>
      <c r="D29" s="115"/>
      <c r="E29" s="107"/>
      <c r="F29" s="107"/>
      <c r="G29" s="19" t="s">
        <v>86</v>
      </c>
      <c r="H29" s="8">
        <v>3</v>
      </c>
    </row>
    <row r="30" spans="1:11">
      <c r="A30" s="106" t="s">
        <v>87</v>
      </c>
      <c r="B30" s="106" t="s">
        <v>88</v>
      </c>
      <c r="C30" s="20" t="s">
        <v>89</v>
      </c>
      <c r="D30" s="17">
        <v>1</v>
      </c>
      <c r="E30" s="107"/>
      <c r="F30" s="108"/>
      <c r="G30" s="11" t="s">
        <v>20</v>
      </c>
      <c r="H30" s="10">
        <v>4</v>
      </c>
    </row>
    <row r="31" spans="1:11">
      <c r="A31" s="107"/>
      <c r="B31" s="107"/>
      <c r="C31" s="7" t="s">
        <v>90</v>
      </c>
      <c r="D31" s="8">
        <v>2</v>
      </c>
      <c r="E31" s="106" t="s">
        <v>48</v>
      </c>
      <c r="F31" s="106" t="s">
        <v>91</v>
      </c>
      <c r="G31" s="27" t="s">
        <v>92</v>
      </c>
      <c r="H31" s="25">
        <v>1</v>
      </c>
    </row>
    <row r="32" spans="1:11">
      <c r="A32" s="107"/>
      <c r="B32" s="107"/>
      <c r="C32" s="7" t="s">
        <v>93</v>
      </c>
      <c r="D32" s="8">
        <v>3</v>
      </c>
      <c r="E32" s="107"/>
      <c r="F32" s="107"/>
      <c r="G32" s="2" t="s">
        <v>94</v>
      </c>
      <c r="H32" s="8">
        <v>2</v>
      </c>
    </row>
    <row r="33" spans="1:8">
      <c r="A33" s="107"/>
      <c r="B33" s="107"/>
      <c r="C33" s="7" t="s">
        <v>95</v>
      </c>
      <c r="D33" s="8">
        <v>4</v>
      </c>
      <c r="E33" s="107"/>
      <c r="F33" s="107"/>
      <c r="G33" s="2" t="s">
        <v>96</v>
      </c>
      <c r="H33" s="8">
        <v>3</v>
      </c>
    </row>
    <row r="34" spans="1:8">
      <c r="A34" s="108"/>
      <c r="B34" s="108"/>
      <c r="C34" s="11" t="s">
        <v>97</v>
      </c>
      <c r="D34" s="10">
        <v>5</v>
      </c>
      <c r="E34" s="107"/>
      <c r="F34" s="107"/>
      <c r="G34" s="2" t="s">
        <v>98</v>
      </c>
      <c r="H34" s="8">
        <v>4</v>
      </c>
    </row>
    <row r="35" spans="1:8">
      <c r="A35" s="107" t="s">
        <v>99</v>
      </c>
      <c r="B35" s="107" t="s">
        <v>100</v>
      </c>
      <c r="C35" s="20" t="s">
        <v>89</v>
      </c>
      <c r="D35" s="6">
        <v>1</v>
      </c>
      <c r="E35" s="107"/>
      <c r="F35" s="108"/>
      <c r="G35" s="9" t="s">
        <v>20</v>
      </c>
      <c r="H35" s="10">
        <v>5</v>
      </c>
    </row>
    <row r="36" spans="1:8">
      <c r="A36" s="107"/>
      <c r="B36" s="107"/>
      <c r="C36" s="7" t="s">
        <v>90</v>
      </c>
      <c r="D36" s="8">
        <v>2</v>
      </c>
      <c r="E36" s="106" t="s">
        <v>51</v>
      </c>
      <c r="F36" s="106" t="s">
        <v>101</v>
      </c>
      <c r="G36" s="2" t="s">
        <v>102</v>
      </c>
      <c r="H36" s="8">
        <v>1</v>
      </c>
    </row>
    <row r="37" spans="1:8">
      <c r="A37" s="107"/>
      <c r="B37" s="107"/>
      <c r="C37" s="7" t="s">
        <v>93</v>
      </c>
      <c r="D37" s="8">
        <v>3</v>
      </c>
      <c r="E37" s="107"/>
      <c r="F37" s="107"/>
      <c r="G37" s="27" t="s">
        <v>103</v>
      </c>
      <c r="H37" s="25">
        <v>2</v>
      </c>
    </row>
    <row r="38" spans="1:8">
      <c r="A38" s="107"/>
      <c r="B38" s="107"/>
      <c r="C38" s="7" t="s">
        <v>95</v>
      </c>
      <c r="D38" s="8">
        <v>4</v>
      </c>
      <c r="E38" s="107"/>
      <c r="F38" s="107"/>
      <c r="G38" s="2" t="s">
        <v>104</v>
      </c>
      <c r="H38" s="8">
        <v>3</v>
      </c>
    </row>
    <row r="39" spans="1:8">
      <c r="A39" s="108"/>
      <c r="B39" s="108"/>
      <c r="C39" s="11" t="s">
        <v>97</v>
      </c>
      <c r="D39" s="10">
        <v>5</v>
      </c>
      <c r="E39" s="107"/>
      <c r="F39" s="107"/>
      <c r="G39" s="2" t="s">
        <v>105</v>
      </c>
      <c r="H39" s="8">
        <v>4</v>
      </c>
    </row>
    <row r="40" spans="1:8">
      <c r="A40" s="107" t="s">
        <v>106</v>
      </c>
      <c r="B40" s="107" t="s">
        <v>107</v>
      </c>
      <c r="C40" s="20" t="s">
        <v>89</v>
      </c>
      <c r="D40" s="6">
        <v>1</v>
      </c>
      <c r="E40" s="107"/>
      <c r="F40" s="107"/>
      <c r="G40" s="9" t="s">
        <v>20</v>
      </c>
      <c r="H40" s="10">
        <v>5</v>
      </c>
    </row>
    <row r="41" spans="1:8">
      <c r="A41" s="107"/>
      <c r="B41" s="107"/>
      <c r="C41" s="7" t="s">
        <v>90</v>
      </c>
      <c r="D41" s="8">
        <v>2</v>
      </c>
      <c r="E41" s="106" t="s">
        <v>55</v>
      </c>
      <c r="F41" s="109" t="s">
        <v>108</v>
      </c>
      <c r="G41" s="27" t="s">
        <v>109</v>
      </c>
      <c r="H41" s="25">
        <v>1</v>
      </c>
    </row>
    <row r="42" spans="1:8">
      <c r="A42" s="107"/>
      <c r="B42" s="107"/>
      <c r="C42" s="7" t="s">
        <v>93</v>
      </c>
      <c r="D42" s="8">
        <v>3</v>
      </c>
      <c r="E42" s="107"/>
      <c r="F42" s="110"/>
      <c r="G42" s="2" t="s">
        <v>110</v>
      </c>
      <c r="H42" s="8">
        <v>2</v>
      </c>
    </row>
    <row r="43" spans="1:8">
      <c r="A43" s="107"/>
      <c r="B43" s="107"/>
      <c r="C43" s="7" t="s">
        <v>95</v>
      </c>
      <c r="D43" s="8">
        <v>4</v>
      </c>
      <c r="E43" s="107"/>
      <c r="F43" s="110"/>
      <c r="G43" s="2" t="s">
        <v>111</v>
      </c>
      <c r="H43" s="8">
        <v>3</v>
      </c>
    </row>
    <row r="44" spans="1:8">
      <c r="A44" s="108"/>
      <c r="B44" s="108"/>
      <c r="C44" s="11" t="s">
        <v>97</v>
      </c>
      <c r="D44" s="10">
        <v>5</v>
      </c>
      <c r="E44" s="107"/>
      <c r="F44" s="110"/>
      <c r="G44" s="2" t="s">
        <v>112</v>
      </c>
      <c r="H44" s="8">
        <v>4</v>
      </c>
    </row>
    <row r="45" spans="1:8">
      <c r="A45" s="107" t="s">
        <v>113</v>
      </c>
      <c r="B45" s="107" t="s">
        <v>114</v>
      </c>
      <c r="C45" s="6">
        <v>1</v>
      </c>
      <c r="D45" s="6">
        <v>1</v>
      </c>
      <c r="E45" s="108"/>
      <c r="F45" s="110"/>
      <c r="G45" s="9" t="s">
        <v>20</v>
      </c>
      <c r="H45" s="10">
        <v>5</v>
      </c>
    </row>
    <row r="46" spans="1:8">
      <c r="A46" s="107"/>
      <c r="B46" s="107"/>
      <c r="C46" s="8">
        <v>2</v>
      </c>
      <c r="D46" s="15">
        <v>2</v>
      </c>
      <c r="E46" s="111" t="s">
        <v>58</v>
      </c>
      <c r="F46" s="106" t="s">
        <v>115</v>
      </c>
      <c r="G46" s="2" t="s">
        <v>116</v>
      </c>
      <c r="H46" s="8">
        <v>1</v>
      </c>
    </row>
    <row r="47" spans="1:8">
      <c r="A47" s="107"/>
      <c r="B47" s="107"/>
      <c r="C47" s="8">
        <v>3</v>
      </c>
      <c r="D47" s="15">
        <v>3</v>
      </c>
      <c r="E47" s="112"/>
      <c r="F47" s="107"/>
      <c r="G47" s="2" t="s">
        <v>117</v>
      </c>
      <c r="H47" s="8">
        <v>2</v>
      </c>
    </row>
    <row r="48" spans="1:8">
      <c r="A48" s="107"/>
      <c r="B48" s="107"/>
      <c r="C48" s="8">
        <v>4</v>
      </c>
      <c r="D48" s="15">
        <v>4</v>
      </c>
      <c r="E48" s="112"/>
      <c r="F48" s="107"/>
      <c r="G48" s="27" t="s">
        <v>118</v>
      </c>
      <c r="H48" s="25">
        <v>3</v>
      </c>
    </row>
    <row r="49" spans="1:8">
      <c r="A49" s="108"/>
      <c r="B49" s="108"/>
      <c r="C49" s="10">
        <v>5</v>
      </c>
      <c r="D49" s="16">
        <v>5</v>
      </c>
      <c r="E49" s="112"/>
      <c r="F49" s="107"/>
      <c r="G49" s="2" t="s">
        <v>119</v>
      </c>
      <c r="H49" s="8">
        <v>4</v>
      </c>
    </row>
    <row r="50" spans="1:8">
      <c r="B50" s="21"/>
      <c r="C50" s="21"/>
      <c r="D50" s="17"/>
      <c r="E50" s="113"/>
      <c r="F50" s="108"/>
      <c r="G50" s="9" t="s">
        <v>20</v>
      </c>
      <c r="H50" s="10">
        <v>5</v>
      </c>
    </row>
    <row r="51" spans="1:8">
      <c r="E51" s="106" t="s">
        <v>61</v>
      </c>
      <c r="F51" s="106" t="s">
        <v>120</v>
      </c>
      <c r="G51" s="2" t="s">
        <v>121</v>
      </c>
      <c r="H51" s="8">
        <v>1</v>
      </c>
    </row>
    <row r="52" spans="1:8">
      <c r="E52" s="107"/>
      <c r="F52" s="107"/>
      <c r="G52" s="2" t="s">
        <v>122</v>
      </c>
      <c r="H52" s="8">
        <v>2</v>
      </c>
    </row>
    <row r="53" spans="1:8">
      <c r="E53" s="107"/>
      <c r="F53" s="107"/>
      <c r="G53" s="2" t="s">
        <v>123</v>
      </c>
      <c r="H53" s="8">
        <v>3</v>
      </c>
    </row>
    <row r="54" spans="1:8">
      <c r="E54" s="107"/>
      <c r="F54" s="107"/>
      <c r="G54" s="27" t="s">
        <v>124</v>
      </c>
      <c r="H54" s="25">
        <v>4</v>
      </c>
    </row>
    <row r="55" spans="1:8">
      <c r="C55" s="13"/>
      <c r="D55" s="15"/>
      <c r="E55" s="108"/>
      <c r="F55" s="108"/>
      <c r="G55" s="9" t="s">
        <v>20</v>
      </c>
      <c r="H55" s="10">
        <v>5</v>
      </c>
    </row>
    <row r="56" spans="1:8">
      <c r="C56" s="13"/>
      <c r="D56" s="15"/>
      <c r="E56" s="106" t="s">
        <v>64</v>
      </c>
      <c r="F56" s="106" t="s">
        <v>125</v>
      </c>
      <c r="G56" s="2" t="s">
        <v>126</v>
      </c>
      <c r="H56" s="8">
        <v>1</v>
      </c>
    </row>
    <row r="57" spans="1:8">
      <c r="C57" s="13"/>
      <c r="D57" s="15"/>
      <c r="E57" s="107"/>
      <c r="F57" s="107"/>
      <c r="G57" s="2" t="s">
        <v>127</v>
      </c>
      <c r="H57" s="8">
        <v>2</v>
      </c>
    </row>
    <row r="58" spans="1:8">
      <c r="C58" s="13"/>
      <c r="D58" s="15"/>
      <c r="E58" s="107"/>
      <c r="F58" s="107"/>
      <c r="G58" s="27" t="s">
        <v>128</v>
      </c>
      <c r="H58" s="25">
        <v>3</v>
      </c>
    </row>
    <row r="59" spans="1:8">
      <c r="D59" s="15"/>
      <c r="E59" s="107"/>
      <c r="F59" s="107"/>
      <c r="G59" s="2" t="s">
        <v>129</v>
      </c>
      <c r="H59" s="8">
        <v>4</v>
      </c>
    </row>
    <row r="60" spans="1:8">
      <c r="D60" s="15"/>
      <c r="E60" s="108"/>
      <c r="F60" s="108"/>
      <c r="G60" s="9" t="s">
        <v>20</v>
      </c>
      <c r="H60" s="10">
        <v>5</v>
      </c>
    </row>
  </sheetData>
  <mergeCells count="47">
    <mergeCell ref="E56:E60"/>
    <mergeCell ref="F56:F60"/>
    <mergeCell ref="A1:D1"/>
    <mergeCell ref="E1:H1"/>
    <mergeCell ref="A2:A4"/>
    <mergeCell ref="B2:B4"/>
    <mergeCell ref="E2:E6"/>
    <mergeCell ref="F2:F6"/>
    <mergeCell ref="A22:A25"/>
    <mergeCell ref="B22:B25"/>
    <mergeCell ref="E22:E26"/>
    <mergeCell ref="F22:F26"/>
    <mergeCell ref="A26:A28"/>
    <mergeCell ref="B26:B28"/>
    <mergeCell ref="E27:E30"/>
    <mergeCell ref="F27:F30"/>
    <mergeCell ref="I2:I6"/>
    <mergeCell ref="J2:J6"/>
    <mergeCell ref="A5:A10"/>
    <mergeCell ref="B5:B10"/>
    <mergeCell ref="E7:E11"/>
    <mergeCell ref="F7:F11"/>
    <mergeCell ref="A11:A21"/>
    <mergeCell ref="B11:B21"/>
    <mergeCell ref="E12:E16"/>
    <mergeCell ref="F12:F16"/>
    <mergeCell ref="E17:E21"/>
    <mergeCell ref="F17:F21"/>
    <mergeCell ref="A45:A49"/>
    <mergeCell ref="B45:B49"/>
    <mergeCell ref="E46:E50"/>
    <mergeCell ref="F46:F50"/>
    <mergeCell ref="A29:D29"/>
    <mergeCell ref="A30:A34"/>
    <mergeCell ref="B30:B34"/>
    <mergeCell ref="E31:E35"/>
    <mergeCell ref="F31:F35"/>
    <mergeCell ref="A35:A39"/>
    <mergeCell ref="B35:B39"/>
    <mergeCell ref="E36:E40"/>
    <mergeCell ref="F36:F40"/>
    <mergeCell ref="A40:A44"/>
    <mergeCell ref="E51:E55"/>
    <mergeCell ref="F51:F55"/>
    <mergeCell ref="B40:B44"/>
    <mergeCell ref="E41:E45"/>
    <mergeCell ref="F41:F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438B-61AE-734E-94C7-915361494FF1}">
  <dimension ref="A1:AW632"/>
  <sheetViews>
    <sheetView workbookViewId="0">
      <selection activeCell="AE55" sqref="AE55:AH55"/>
    </sheetView>
  </sheetViews>
  <sheetFormatPr defaultColWidth="11" defaultRowHeight="15.95"/>
  <cols>
    <col min="1" max="3" width="10.875" style="1"/>
    <col min="4" max="4" width="16.5" style="1" customWidth="1"/>
    <col min="5" max="5" width="49.875" style="1" customWidth="1"/>
    <col min="6" max="6" width="50" style="1" customWidth="1"/>
    <col min="7" max="7" width="22.625" style="1" customWidth="1"/>
    <col min="8" max="8" width="27.5" style="1" customWidth="1"/>
    <col min="9" max="9" width="21.125" style="1" customWidth="1"/>
    <col min="10" max="10" width="23.375" style="1" customWidth="1"/>
    <col min="11" max="11" width="10.875" style="1"/>
    <col min="12" max="12" width="39.5" style="1" customWidth="1"/>
    <col min="13" max="30" width="10.875" style="1"/>
    <col min="31" max="31" width="29.375" style="1" customWidth="1"/>
    <col min="32" max="49" width="10.875" style="1"/>
  </cols>
  <sheetData>
    <row r="1" spans="1:49">
      <c r="A1" s="1" t="s">
        <v>130</v>
      </c>
      <c r="B1" s="1" t="s">
        <v>131</v>
      </c>
      <c r="C1" s="1" t="s">
        <v>132</v>
      </c>
      <c r="D1" s="1" t="s">
        <v>133</v>
      </c>
      <c r="E1" s="1" t="s">
        <v>134</v>
      </c>
      <c r="F1" s="1" t="s">
        <v>135</v>
      </c>
      <c r="G1" s="1" t="s">
        <v>136</v>
      </c>
      <c r="H1" s="1" t="s">
        <v>137</v>
      </c>
      <c r="I1" s="1" t="s">
        <v>138</v>
      </c>
      <c r="J1" s="1" t="s">
        <v>139</v>
      </c>
      <c r="K1" s="1" t="s">
        <v>140</v>
      </c>
      <c r="L1" s="1" t="s">
        <v>141</v>
      </c>
      <c r="M1" s="1" t="s">
        <v>142</v>
      </c>
      <c r="N1" s="1" t="s">
        <v>143</v>
      </c>
      <c r="O1" s="1" t="s">
        <v>144</v>
      </c>
      <c r="P1" s="1" t="s">
        <v>145</v>
      </c>
      <c r="Q1" s="1" t="s">
        <v>146</v>
      </c>
      <c r="R1" s="1" t="s">
        <v>147</v>
      </c>
      <c r="S1" s="1" t="s">
        <v>148</v>
      </c>
      <c r="T1" s="1" t="s">
        <v>149</v>
      </c>
      <c r="U1" s="1" t="s">
        <v>150</v>
      </c>
      <c r="V1" s="1" t="s">
        <v>151</v>
      </c>
      <c r="W1" s="1" t="s">
        <v>152</v>
      </c>
      <c r="X1" s="1" t="s">
        <v>153</v>
      </c>
      <c r="Y1" s="1" t="s">
        <v>154</v>
      </c>
      <c r="Z1" s="1" t="s">
        <v>155</v>
      </c>
      <c r="AA1" s="1" t="s">
        <v>156</v>
      </c>
      <c r="AB1" s="1" t="s">
        <v>157</v>
      </c>
      <c r="AC1" s="1" t="s">
        <v>158</v>
      </c>
      <c r="AD1" s="1" t="s">
        <v>159</v>
      </c>
      <c r="AE1" s="1" t="s">
        <v>160</v>
      </c>
      <c r="AF1" s="1" t="s">
        <v>161</v>
      </c>
      <c r="AG1" s="1" t="s">
        <v>162</v>
      </c>
      <c r="AH1" s="1" t="s">
        <v>163</v>
      </c>
      <c r="AI1" s="1" t="s">
        <v>164</v>
      </c>
      <c r="AJ1" s="1" t="s">
        <v>165</v>
      </c>
      <c r="AK1" s="1" t="s">
        <v>166</v>
      </c>
      <c r="AL1" s="1" t="s">
        <v>167</v>
      </c>
      <c r="AM1" s="1" t="s">
        <v>168</v>
      </c>
      <c r="AN1" s="1" t="s">
        <v>169</v>
      </c>
      <c r="AO1" s="1" t="s">
        <v>170</v>
      </c>
      <c r="AP1" s="1" t="s">
        <v>171</v>
      </c>
      <c r="AQ1" s="1" t="s">
        <v>172</v>
      </c>
      <c r="AR1" s="1" t="s">
        <v>173</v>
      </c>
      <c r="AS1" s="1" t="s">
        <v>174</v>
      </c>
      <c r="AT1" s="1" t="s">
        <v>175</v>
      </c>
      <c r="AU1" s="1" t="s">
        <v>176</v>
      </c>
      <c r="AV1" s="2" t="s">
        <v>177</v>
      </c>
      <c r="AW1" s="1" t="s">
        <v>178</v>
      </c>
    </row>
    <row r="2" spans="1:49">
      <c r="A2" s="1">
        <v>2</v>
      </c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181</v>
      </c>
      <c r="G2" s="1" t="s">
        <v>181</v>
      </c>
      <c r="H2" s="1" t="s">
        <v>181</v>
      </c>
      <c r="I2" s="1" t="s">
        <v>181</v>
      </c>
      <c r="J2" s="1" t="s">
        <v>181</v>
      </c>
      <c r="K2" s="1" t="s">
        <v>181</v>
      </c>
      <c r="L2" s="1" t="s">
        <v>182</v>
      </c>
      <c r="M2" s="1" t="s">
        <v>181</v>
      </c>
      <c r="N2" s="1" t="s">
        <v>181</v>
      </c>
      <c r="O2" s="1" t="s">
        <v>181</v>
      </c>
      <c r="P2" s="1" t="s">
        <v>181</v>
      </c>
      <c r="Q2" s="1" t="s">
        <v>181</v>
      </c>
      <c r="R2" s="1" t="s">
        <v>182</v>
      </c>
      <c r="S2" s="1" t="s">
        <v>181</v>
      </c>
      <c r="T2" s="1" t="s">
        <v>181</v>
      </c>
      <c r="U2" s="1" t="s">
        <v>181</v>
      </c>
      <c r="V2" s="1" t="s">
        <v>181</v>
      </c>
      <c r="W2" s="1" t="s">
        <v>181</v>
      </c>
      <c r="X2" s="1" t="s">
        <v>182</v>
      </c>
      <c r="Y2" s="1" t="s">
        <v>181</v>
      </c>
      <c r="Z2" s="1" t="s">
        <v>181</v>
      </c>
      <c r="AA2" s="1" t="s">
        <v>181</v>
      </c>
      <c r="AB2" s="1" t="s">
        <v>181</v>
      </c>
      <c r="AC2" s="1" t="s">
        <v>181</v>
      </c>
      <c r="AD2" s="1" t="s">
        <v>182</v>
      </c>
      <c r="AE2" s="1" t="s">
        <v>95</v>
      </c>
      <c r="AF2" s="1" t="s">
        <v>97</v>
      </c>
      <c r="AG2" s="1" t="s">
        <v>97</v>
      </c>
      <c r="AH2" s="1">
        <v>4</v>
      </c>
      <c r="AI2" s="1" t="s">
        <v>183</v>
      </c>
      <c r="AJ2" s="1" t="s">
        <v>26</v>
      </c>
      <c r="AK2" s="1" t="s">
        <v>184</v>
      </c>
      <c r="AL2" s="1" t="s">
        <v>185</v>
      </c>
      <c r="AM2" s="1" t="s">
        <v>186</v>
      </c>
      <c r="AN2" s="1" t="s">
        <v>187</v>
      </c>
      <c r="AO2" s="1" t="s">
        <v>188</v>
      </c>
      <c r="AP2" s="1" t="s">
        <v>103</v>
      </c>
      <c r="AQ2" s="1" t="s">
        <v>189</v>
      </c>
      <c r="AR2" s="1" t="s">
        <v>190</v>
      </c>
      <c r="AS2" s="1" t="s">
        <v>124</v>
      </c>
      <c r="AT2" s="1" t="s">
        <v>128</v>
      </c>
      <c r="AU2" s="1">
        <v>3</v>
      </c>
      <c r="AV2" s="1" t="s">
        <v>191</v>
      </c>
      <c r="AW2" s="1">
        <v>153.65</v>
      </c>
    </row>
    <row r="3" spans="1:49">
      <c r="A3" s="1">
        <v>5</v>
      </c>
      <c r="B3" s="1" t="s">
        <v>192</v>
      </c>
      <c r="C3" s="1" t="s">
        <v>193</v>
      </c>
      <c r="D3" s="1" t="s">
        <v>181</v>
      </c>
      <c r="E3" s="1" t="s">
        <v>182</v>
      </c>
      <c r="F3" s="1" t="s">
        <v>181</v>
      </c>
      <c r="G3" s="1" t="s">
        <v>181</v>
      </c>
      <c r="H3" s="1" t="s">
        <v>181</v>
      </c>
      <c r="I3" s="1" t="s">
        <v>181</v>
      </c>
      <c r="J3" s="1" t="s">
        <v>181</v>
      </c>
      <c r="K3" s="1" t="s">
        <v>181</v>
      </c>
      <c r="L3" s="1" t="s">
        <v>182</v>
      </c>
      <c r="M3" s="1" t="s">
        <v>181</v>
      </c>
      <c r="N3" s="1" t="s">
        <v>181</v>
      </c>
      <c r="O3" s="1" t="s">
        <v>181</v>
      </c>
      <c r="P3" s="1" t="s">
        <v>181</v>
      </c>
      <c r="Q3" s="1" t="s">
        <v>181</v>
      </c>
      <c r="R3" s="1" t="s">
        <v>182</v>
      </c>
      <c r="S3" s="1" t="s">
        <v>181</v>
      </c>
      <c r="T3" s="1" t="s">
        <v>181</v>
      </c>
      <c r="U3" s="1" t="s">
        <v>181</v>
      </c>
      <c r="V3" s="1" t="s">
        <v>181</v>
      </c>
      <c r="W3" s="1" t="s">
        <v>181</v>
      </c>
      <c r="X3" s="1" t="s">
        <v>182</v>
      </c>
      <c r="Y3" s="1" t="s">
        <v>181</v>
      </c>
      <c r="Z3" s="1" t="s">
        <v>181</v>
      </c>
      <c r="AA3" s="1" t="s">
        <v>181</v>
      </c>
      <c r="AB3" s="1" t="s">
        <v>181</v>
      </c>
      <c r="AC3" s="1" t="s">
        <v>181</v>
      </c>
      <c r="AD3" s="1" t="s">
        <v>182</v>
      </c>
      <c r="AE3" s="1" t="s">
        <v>95</v>
      </c>
      <c r="AF3" s="1" t="s">
        <v>97</v>
      </c>
      <c r="AG3" s="1" t="s">
        <v>97</v>
      </c>
      <c r="AH3" s="1">
        <v>4</v>
      </c>
      <c r="AI3" s="1" t="s">
        <v>183</v>
      </c>
      <c r="AJ3" s="1" t="s">
        <v>31</v>
      </c>
      <c r="AK3" s="1" t="s">
        <v>194</v>
      </c>
      <c r="AL3" s="1" t="s">
        <v>185</v>
      </c>
      <c r="AM3" s="1" t="s">
        <v>186</v>
      </c>
      <c r="AN3" s="1" t="s">
        <v>187</v>
      </c>
      <c r="AO3" s="1" t="s">
        <v>188</v>
      </c>
      <c r="AP3" s="1" t="s">
        <v>195</v>
      </c>
      <c r="AQ3" s="1" t="s">
        <v>189</v>
      </c>
      <c r="AR3" s="1" t="s">
        <v>190</v>
      </c>
      <c r="AS3" s="1" t="s">
        <v>124</v>
      </c>
      <c r="AT3" s="1" t="s">
        <v>128</v>
      </c>
      <c r="AU3" s="1">
        <v>4</v>
      </c>
      <c r="AV3" s="1" t="s">
        <v>196</v>
      </c>
      <c r="AW3" s="1">
        <v>322.43</v>
      </c>
    </row>
    <row r="4" spans="1:49">
      <c r="A4" s="1">
        <v>5</v>
      </c>
      <c r="B4" s="1" t="s">
        <v>197</v>
      </c>
      <c r="C4" s="1" t="s">
        <v>198</v>
      </c>
      <c r="D4" s="1" t="s">
        <v>181</v>
      </c>
      <c r="E4" s="1" t="s">
        <v>182</v>
      </c>
      <c r="F4" s="1" t="s">
        <v>181</v>
      </c>
      <c r="G4" s="1" t="s">
        <v>181</v>
      </c>
      <c r="H4" s="1" t="s">
        <v>181</v>
      </c>
      <c r="I4" s="1" t="s">
        <v>181</v>
      </c>
      <c r="J4" s="1" t="s">
        <v>181</v>
      </c>
      <c r="K4" s="1" t="s">
        <v>181</v>
      </c>
      <c r="L4" s="1" t="s">
        <v>182</v>
      </c>
      <c r="M4" s="1" t="s">
        <v>181</v>
      </c>
      <c r="N4" s="1" t="s">
        <v>181</v>
      </c>
      <c r="O4" s="1" t="s">
        <v>181</v>
      </c>
      <c r="P4" s="1" t="s">
        <v>181</v>
      </c>
      <c r="Q4" s="1" t="s">
        <v>181</v>
      </c>
      <c r="R4" s="1" t="s">
        <v>182</v>
      </c>
      <c r="S4" s="1" t="s">
        <v>181</v>
      </c>
      <c r="T4" s="1" t="s">
        <v>181</v>
      </c>
      <c r="U4" s="1" t="s">
        <v>181</v>
      </c>
      <c r="V4" s="1" t="s">
        <v>181</v>
      </c>
      <c r="W4" s="1" t="s">
        <v>181</v>
      </c>
      <c r="X4" s="1" t="s">
        <v>182</v>
      </c>
      <c r="Y4" s="1" t="s">
        <v>181</v>
      </c>
      <c r="Z4" s="1" t="s">
        <v>181</v>
      </c>
      <c r="AA4" s="1" t="s">
        <v>181</v>
      </c>
      <c r="AB4" s="1" t="s">
        <v>181</v>
      </c>
      <c r="AC4" s="1" t="s">
        <v>181</v>
      </c>
      <c r="AD4" s="1" t="s">
        <v>182</v>
      </c>
      <c r="AE4" s="1" t="s">
        <v>90</v>
      </c>
      <c r="AF4" s="1" t="s">
        <v>97</v>
      </c>
      <c r="AG4" s="1" t="s">
        <v>97</v>
      </c>
      <c r="AH4" s="1">
        <v>4</v>
      </c>
      <c r="AI4" s="1" t="s">
        <v>199</v>
      </c>
      <c r="AJ4" s="1" t="s">
        <v>31</v>
      </c>
      <c r="AK4" s="1" t="s">
        <v>194</v>
      </c>
      <c r="AL4" s="1" t="s">
        <v>185</v>
      </c>
      <c r="AM4" s="1" t="s">
        <v>186</v>
      </c>
      <c r="AN4" s="1" t="s">
        <v>187</v>
      </c>
      <c r="AO4" s="1" t="s">
        <v>200</v>
      </c>
      <c r="AP4" s="1" t="s">
        <v>103</v>
      </c>
      <c r="AQ4" s="1" t="s">
        <v>189</v>
      </c>
      <c r="AR4" s="1" t="s">
        <v>190</v>
      </c>
      <c r="AS4" s="1" t="s">
        <v>124</v>
      </c>
      <c r="AT4" s="1" t="s">
        <v>128</v>
      </c>
      <c r="AU4" s="1">
        <v>4</v>
      </c>
      <c r="AV4" s="1" t="s">
        <v>201</v>
      </c>
      <c r="AW4" s="1">
        <v>558.84</v>
      </c>
    </row>
    <row r="5" spans="1:49">
      <c r="A5" s="1">
        <v>5</v>
      </c>
      <c r="B5" s="1" t="s">
        <v>202</v>
      </c>
      <c r="C5" s="1" t="s">
        <v>203</v>
      </c>
      <c r="D5" s="1" t="s">
        <v>182</v>
      </c>
      <c r="E5" s="1" t="s">
        <v>181</v>
      </c>
      <c r="F5" s="1" t="s">
        <v>181</v>
      </c>
      <c r="G5" s="1" t="s">
        <v>182</v>
      </c>
      <c r="H5" s="1" t="s">
        <v>181</v>
      </c>
      <c r="I5" s="1" t="s">
        <v>181</v>
      </c>
      <c r="J5" s="1" t="s">
        <v>181</v>
      </c>
      <c r="K5" s="1" t="s">
        <v>181</v>
      </c>
      <c r="L5" s="1" t="s">
        <v>181</v>
      </c>
      <c r="M5" s="1" t="s">
        <v>181</v>
      </c>
      <c r="N5" s="1" t="s">
        <v>181</v>
      </c>
      <c r="O5" s="1" t="s">
        <v>181</v>
      </c>
      <c r="P5" s="1" t="s">
        <v>181</v>
      </c>
      <c r="Q5" s="1" t="s">
        <v>181</v>
      </c>
      <c r="R5" s="1" t="s">
        <v>181</v>
      </c>
      <c r="S5" s="1" t="s">
        <v>181</v>
      </c>
      <c r="T5" s="1" t="s">
        <v>181</v>
      </c>
      <c r="U5" s="1" t="s">
        <v>181</v>
      </c>
      <c r="V5" s="1" t="s">
        <v>181</v>
      </c>
      <c r="W5" s="1" t="s">
        <v>182</v>
      </c>
      <c r="X5" s="1" t="s">
        <v>182</v>
      </c>
      <c r="Y5" s="1" t="s">
        <v>181</v>
      </c>
      <c r="Z5" s="1" t="s">
        <v>181</v>
      </c>
      <c r="AA5" s="1" t="s">
        <v>181</v>
      </c>
      <c r="AB5" s="1" t="s">
        <v>181</v>
      </c>
      <c r="AC5" s="1" t="s">
        <v>182</v>
      </c>
      <c r="AD5" s="1" t="s">
        <v>181</v>
      </c>
      <c r="AE5" s="1" t="s">
        <v>90</v>
      </c>
      <c r="AF5" s="1" t="s">
        <v>95</v>
      </c>
      <c r="AG5" s="1" t="s">
        <v>97</v>
      </c>
      <c r="AH5" s="1">
        <v>4</v>
      </c>
      <c r="AI5" s="1" t="s">
        <v>183</v>
      </c>
      <c r="AJ5" s="1" t="s">
        <v>31</v>
      </c>
      <c r="AK5" s="1" t="s">
        <v>194</v>
      </c>
      <c r="AL5" s="1" t="s">
        <v>185</v>
      </c>
      <c r="AM5" s="1" t="s">
        <v>186</v>
      </c>
      <c r="AN5" s="1" t="s">
        <v>200</v>
      </c>
      <c r="AO5" s="1" t="s">
        <v>188</v>
      </c>
      <c r="AP5" s="1" t="s">
        <v>103</v>
      </c>
      <c r="AQ5" s="1" t="s">
        <v>189</v>
      </c>
      <c r="AR5" s="1" t="s">
        <v>190</v>
      </c>
      <c r="AS5" s="1" t="s">
        <v>124</v>
      </c>
      <c r="AT5" s="1" t="s">
        <v>128</v>
      </c>
      <c r="AU5" s="1">
        <v>3</v>
      </c>
      <c r="AV5" s="1" t="s">
        <v>204</v>
      </c>
      <c r="AW5" s="1">
        <v>337.98</v>
      </c>
    </row>
    <row r="6" spans="1:49">
      <c r="A6" s="1">
        <v>5</v>
      </c>
      <c r="B6" s="1" t="s">
        <v>205</v>
      </c>
      <c r="C6" s="1" t="s">
        <v>206</v>
      </c>
      <c r="D6" s="1" t="s">
        <v>182</v>
      </c>
      <c r="E6" s="1" t="s">
        <v>181</v>
      </c>
      <c r="F6" s="1" t="s">
        <v>181</v>
      </c>
      <c r="G6" s="1" t="s">
        <v>181</v>
      </c>
      <c r="H6" s="1" t="s">
        <v>182</v>
      </c>
      <c r="I6" s="1" t="s">
        <v>181</v>
      </c>
      <c r="J6" s="1" t="s">
        <v>181</v>
      </c>
      <c r="K6" s="1" t="s">
        <v>181</v>
      </c>
      <c r="L6" s="1" t="s">
        <v>181</v>
      </c>
      <c r="M6" s="1" t="s">
        <v>181</v>
      </c>
      <c r="N6" s="1" t="s">
        <v>181</v>
      </c>
      <c r="O6" s="1" t="s">
        <v>181</v>
      </c>
      <c r="P6" s="1" t="s">
        <v>181</v>
      </c>
      <c r="Q6" s="1" t="s">
        <v>181</v>
      </c>
      <c r="R6" s="1" t="s">
        <v>181</v>
      </c>
      <c r="S6" s="1" t="s">
        <v>181</v>
      </c>
      <c r="T6" s="1" t="s">
        <v>181</v>
      </c>
      <c r="U6" s="1" t="s">
        <v>181</v>
      </c>
      <c r="V6" s="1" t="s">
        <v>181</v>
      </c>
      <c r="W6" s="1" t="s">
        <v>182</v>
      </c>
      <c r="X6" s="1" t="s">
        <v>181</v>
      </c>
      <c r="Y6" s="1" t="s">
        <v>182</v>
      </c>
      <c r="Z6" s="1" t="s">
        <v>181</v>
      </c>
      <c r="AA6" s="1" t="s">
        <v>181</v>
      </c>
      <c r="AB6" s="1" t="s">
        <v>181</v>
      </c>
      <c r="AC6" s="1" t="s">
        <v>182</v>
      </c>
      <c r="AD6" s="1" t="s">
        <v>181</v>
      </c>
      <c r="AE6" s="1" t="s">
        <v>97</v>
      </c>
      <c r="AF6" s="1" t="s">
        <v>97</v>
      </c>
      <c r="AG6" s="1" t="s">
        <v>97</v>
      </c>
      <c r="AH6" s="1">
        <v>3</v>
      </c>
      <c r="AI6" s="1" t="s">
        <v>18</v>
      </c>
      <c r="AJ6" s="1" t="s">
        <v>31</v>
      </c>
      <c r="AK6" s="1" t="s">
        <v>194</v>
      </c>
      <c r="AL6" s="1" t="s">
        <v>185</v>
      </c>
      <c r="AM6" s="1" t="s">
        <v>207</v>
      </c>
      <c r="AN6" s="1" t="s">
        <v>187</v>
      </c>
      <c r="AO6" s="1" t="s">
        <v>208</v>
      </c>
      <c r="AP6" s="1" t="s">
        <v>209</v>
      </c>
      <c r="AQ6" s="1" t="s">
        <v>111</v>
      </c>
      <c r="AR6" s="1" t="s">
        <v>210</v>
      </c>
      <c r="AS6" s="1" t="s">
        <v>122</v>
      </c>
      <c r="AT6" s="1" t="s">
        <v>128</v>
      </c>
      <c r="AU6" s="1">
        <v>3</v>
      </c>
      <c r="AV6" s="1" t="s">
        <v>211</v>
      </c>
      <c r="AW6" s="1">
        <v>277.81</v>
      </c>
    </row>
    <row r="7" spans="1:49">
      <c r="A7" s="1">
        <v>5</v>
      </c>
      <c r="B7" s="1" t="s">
        <v>212</v>
      </c>
      <c r="C7" s="1" t="s">
        <v>213</v>
      </c>
      <c r="D7" s="1" t="s">
        <v>181</v>
      </c>
      <c r="E7" s="1" t="s">
        <v>182</v>
      </c>
      <c r="F7" s="1" t="s">
        <v>181</v>
      </c>
      <c r="G7" s="1" t="s">
        <v>181</v>
      </c>
      <c r="H7" s="1" t="s">
        <v>181</v>
      </c>
      <c r="I7" s="1" t="s">
        <v>181</v>
      </c>
      <c r="J7" s="1" t="s">
        <v>181</v>
      </c>
      <c r="K7" s="1" t="s">
        <v>181</v>
      </c>
      <c r="L7" s="1" t="s">
        <v>182</v>
      </c>
      <c r="M7" s="1" t="s">
        <v>181</v>
      </c>
      <c r="N7" s="1" t="s">
        <v>181</v>
      </c>
      <c r="O7" s="1" t="s">
        <v>181</v>
      </c>
      <c r="P7" s="1" t="s">
        <v>181</v>
      </c>
      <c r="Q7" s="1" t="s">
        <v>181</v>
      </c>
      <c r="R7" s="1" t="s">
        <v>181</v>
      </c>
      <c r="S7" s="1" t="s">
        <v>181</v>
      </c>
      <c r="T7" s="1" t="s">
        <v>181</v>
      </c>
      <c r="U7" s="1" t="s">
        <v>181</v>
      </c>
      <c r="V7" s="1" t="s">
        <v>181</v>
      </c>
      <c r="W7" s="1" t="s">
        <v>182</v>
      </c>
      <c r="X7" s="1" t="s">
        <v>181</v>
      </c>
      <c r="Y7" s="1" t="s">
        <v>182</v>
      </c>
      <c r="Z7" s="1" t="s">
        <v>181</v>
      </c>
      <c r="AA7" s="1" t="s">
        <v>181</v>
      </c>
      <c r="AB7" s="1" t="s">
        <v>181</v>
      </c>
      <c r="AC7" s="1" t="s">
        <v>182</v>
      </c>
      <c r="AD7" s="1" t="s">
        <v>181</v>
      </c>
      <c r="AE7" s="1" t="s">
        <v>90</v>
      </c>
      <c r="AF7" s="1" t="s">
        <v>95</v>
      </c>
      <c r="AG7" s="1" t="s">
        <v>97</v>
      </c>
      <c r="AH7" s="1">
        <v>4</v>
      </c>
      <c r="AI7" s="1" t="s">
        <v>183</v>
      </c>
      <c r="AJ7" s="1" t="s">
        <v>31</v>
      </c>
      <c r="AK7" s="1" t="s">
        <v>194</v>
      </c>
      <c r="AL7" s="1" t="s">
        <v>185</v>
      </c>
      <c r="AM7" s="1" t="s">
        <v>186</v>
      </c>
      <c r="AN7" s="1" t="s">
        <v>200</v>
      </c>
      <c r="AO7" s="1" t="s">
        <v>96</v>
      </c>
      <c r="AP7" s="1" t="s">
        <v>200</v>
      </c>
      <c r="AQ7" s="1" t="s">
        <v>112</v>
      </c>
      <c r="AR7" s="1" t="s">
        <v>200</v>
      </c>
      <c r="AS7" s="1" t="s">
        <v>122</v>
      </c>
      <c r="AT7" s="1" t="s">
        <v>127</v>
      </c>
      <c r="AU7" s="1">
        <v>3</v>
      </c>
      <c r="AV7" s="1" t="s">
        <v>214</v>
      </c>
      <c r="AW7" s="1">
        <v>357.64</v>
      </c>
    </row>
    <row r="8" spans="1:49">
      <c r="A8" s="1">
        <v>5</v>
      </c>
      <c r="B8" s="1" t="s">
        <v>215</v>
      </c>
      <c r="C8" s="1" t="s">
        <v>216</v>
      </c>
      <c r="D8" s="1" t="s">
        <v>181</v>
      </c>
      <c r="E8" s="1" t="s">
        <v>182</v>
      </c>
      <c r="F8" s="1" t="s">
        <v>181</v>
      </c>
      <c r="G8" s="1" t="s">
        <v>181</v>
      </c>
      <c r="H8" s="1" t="s">
        <v>181</v>
      </c>
      <c r="I8" s="1" t="s">
        <v>181</v>
      </c>
      <c r="J8" s="1" t="s">
        <v>181</v>
      </c>
      <c r="K8" s="1" t="s">
        <v>181</v>
      </c>
      <c r="L8" s="1" t="s">
        <v>182</v>
      </c>
      <c r="M8" s="1" t="s">
        <v>181</v>
      </c>
      <c r="N8" s="1" t="s">
        <v>181</v>
      </c>
      <c r="O8" s="1" t="s">
        <v>181</v>
      </c>
      <c r="P8" s="1" t="s">
        <v>181</v>
      </c>
      <c r="Q8" s="1" t="s">
        <v>181</v>
      </c>
      <c r="R8" s="1" t="s">
        <v>182</v>
      </c>
      <c r="S8" s="1" t="s">
        <v>181</v>
      </c>
      <c r="T8" s="1" t="s">
        <v>181</v>
      </c>
      <c r="U8" s="1" t="s">
        <v>181</v>
      </c>
      <c r="V8" s="1" t="s">
        <v>181</v>
      </c>
      <c r="W8" s="1" t="s">
        <v>181</v>
      </c>
      <c r="X8" s="1" t="s">
        <v>182</v>
      </c>
      <c r="Y8" s="1" t="s">
        <v>181</v>
      </c>
      <c r="Z8" s="1" t="s">
        <v>181</v>
      </c>
      <c r="AA8" s="1" t="s">
        <v>181</v>
      </c>
      <c r="AB8" s="1" t="s">
        <v>181</v>
      </c>
      <c r="AC8" s="1" t="s">
        <v>181</v>
      </c>
      <c r="AD8" s="1" t="s">
        <v>182</v>
      </c>
      <c r="AE8" s="1" t="s">
        <v>93</v>
      </c>
      <c r="AF8" s="1" t="s">
        <v>97</v>
      </c>
      <c r="AG8" s="1" t="s">
        <v>97</v>
      </c>
      <c r="AH8" s="1">
        <v>5</v>
      </c>
      <c r="AI8" s="1" t="s">
        <v>183</v>
      </c>
      <c r="AJ8" s="1" t="s">
        <v>31</v>
      </c>
      <c r="AK8" s="1" t="s">
        <v>217</v>
      </c>
      <c r="AL8" s="1" t="s">
        <v>185</v>
      </c>
      <c r="AM8" s="1" t="s">
        <v>186</v>
      </c>
      <c r="AN8" s="1" t="s">
        <v>187</v>
      </c>
      <c r="AO8" s="1" t="s">
        <v>98</v>
      </c>
      <c r="AP8" s="1" t="s">
        <v>195</v>
      </c>
      <c r="AQ8" s="1" t="s">
        <v>189</v>
      </c>
      <c r="AR8" s="1" t="s">
        <v>190</v>
      </c>
      <c r="AS8" s="1" t="s">
        <v>124</v>
      </c>
      <c r="AT8" s="1" t="s">
        <v>128</v>
      </c>
      <c r="AU8" s="1">
        <v>4</v>
      </c>
      <c r="AV8" s="1" t="s">
        <v>218</v>
      </c>
      <c r="AW8" s="1">
        <v>452.69</v>
      </c>
    </row>
    <row r="9" spans="1:49">
      <c r="A9" s="1">
        <v>5</v>
      </c>
      <c r="B9" s="1" t="s">
        <v>219</v>
      </c>
      <c r="C9" s="1" t="s">
        <v>220</v>
      </c>
      <c r="D9" s="1" t="s">
        <v>181</v>
      </c>
      <c r="E9" s="1" t="s">
        <v>182</v>
      </c>
      <c r="F9" s="1" t="s">
        <v>181</v>
      </c>
      <c r="G9" s="1" t="s">
        <v>181</v>
      </c>
      <c r="H9" s="1" t="s">
        <v>181</v>
      </c>
      <c r="I9" s="1" t="s">
        <v>181</v>
      </c>
      <c r="J9" s="1" t="s">
        <v>181</v>
      </c>
      <c r="K9" s="1" t="s">
        <v>181</v>
      </c>
      <c r="L9" s="1" t="s">
        <v>182</v>
      </c>
      <c r="M9" s="1" t="s">
        <v>181</v>
      </c>
      <c r="N9" s="1" t="s">
        <v>181</v>
      </c>
      <c r="O9" s="1" t="s">
        <v>181</v>
      </c>
      <c r="P9" s="1" t="s">
        <v>181</v>
      </c>
      <c r="Q9" s="1" t="s">
        <v>181</v>
      </c>
      <c r="R9" s="1" t="s">
        <v>182</v>
      </c>
      <c r="S9" s="1" t="s">
        <v>181</v>
      </c>
      <c r="T9" s="1" t="s">
        <v>181</v>
      </c>
      <c r="U9" s="1" t="s">
        <v>181</v>
      </c>
      <c r="V9" s="1" t="s">
        <v>181</v>
      </c>
      <c r="W9" s="1" t="s">
        <v>181</v>
      </c>
      <c r="X9" s="1" t="s">
        <v>182</v>
      </c>
      <c r="Y9" s="1" t="s">
        <v>181</v>
      </c>
      <c r="Z9" s="1" t="s">
        <v>181</v>
      </c>
      <c r="AA9" s="1" t="s">
        <v>181</v>
      </c>
      <c r="AB9" s="1" t="s">
        <v>182</v>
      </c>
      <c r="AC9" s="1" t="s">
        <v>181</v>
      </c>
      <c r="AD9" s="1" t="s">
        <v>181</v>
      </c>
      <c r="AE9" s="1" t="s">
        <v>97</v>
      </c>
      <c r="AF9" s="1" t="s">
        <v>97</v>
      </c>
      <c r="AG9" s="1" t="s">
        <v>97</v>
      </c>
      <c r="AH9" s="1">
        <v>3</v>
      </c>
      <c r="AI9" s="1" t="s">
        <v>183</v>
      </c>
      <c r="AJ9" s="1" t="s">
        <v>221</v>
      </c>
      <c r="AK9" s="1" t="s">
        <v>194</v>
      </c>
      <c r="AL9" s="1" t="s">
        <v>185</v>
      </c>
      <c r="AM9" s="1" t="s">
        <v>186</v>
      </c>
      <c r="AN9" s="1" t="s">
        <v>200</v>
      </c>
      <c r="AO9" s="1" t="s">
        <v>200</v>
      </c>
      <c r="AP9" s="1" t="s">
        <v>222</v>
      </c>
      <c r="AQ9" s="1" t="s">
        <v>112</v>
      </c>
      <c r="AR9" s="1" t="s">
        <v>190</v>
      </c>
      <c r="AS9" s="1" t="s">
        <v>124</v>
      </c>
      <c r="AT9" s="1" t="s">
        <v>128</v>
      </c>
      <c r="AU9" s="1">
        <v>3</v>
      </c>
      <c r="AV9" s="1" t="s">
        <v>223</v>
      </c>
      <c r="AW9" s="1">
        <v>477.94</v>
      </c>
    </row>
    <row r="10" spans="1:49">
      <c r="A10" s="1">
        <v>5</v>
      </c>
      <c r="B10" s="1" t="s">
        <v>224</v>
      </c>
      <c r="C10" s="1" t="s">
        <v>225</v>
      </c>
      <c r="D10" s="1" t="s">
        <v>181</v>
      </c>
      <c r="E10" s="1" t="s">
        <v>182</v>
      </c>
      <c r="F10" s="1" t="s">
        <v>181</v>
      </c>
      <c r="G10" s="1" t="s">
        <v>181</v>
      </c>
      <c r="H10" s="1" t="s">
        <v>181</v>
      </c>
      <c r="I10" s="1" t="s">
        <v>181</v>
      </c>
      <c r="J10" s="1" t="s">
        <v>181</v>
      </c>
      <c r="K10" s="1" t="s">
        <v>181</v>
      </c>
      <c r="L10" s="1" t="s">
        <v>182</v>
      </c>
      <c r="M10" s="1" t="s">
        <v>181</v>
      </c>
      <c r="N10" s="1" t="s">
        <v>181</v>
      </c>
      <c r="O10" s="1" t="s">
        <v>181</v>
      </c>
      <c r="P10" s="1" t="s">
        <v>181</v>
      </c>
      <c r="Q10" s="1" t="s">
        <v>181</v>
      </c>
      <c r="R10" s="1" t="s">
        <v>182</v>
      </c>
      <c r="S10" s="1" t="s">
        <v>181</v>
      </c>
      <c r="T10" s="1" t="s">
        <v>181</v>
      </c>
      <c r="U10" s="1" t="s">
        <v>181</v>
      </c>
      <c r="V10" s="1" t="s">
        <v>181</v>
      </c>
      <c r="W10" s="1" t="s">
        <v>181</v>
      </c>
      <c r="X10" s="1" t="s">
        <v>182</v>
      </c>
      <c r="Y10" s="1" t="s">
        <v>181</v>
      </c>
      <c r="Z10" s="1" t="s">
        <v>181</v>
      </c>
      <c r="AA10" s="1" t="s">
        <v>181</v>
      </c>
      <c r="AB10" s="1" t="s">
        <v>181</v>
      </c>
      <c r="AC10" s="1" t="s">
        <v>181</v>
      </c>
      <c r="AD10" s="1" t="s">
        <v>182</v>
      </c>
      <c r="AE10" s="1" t="s">
        <v>95</v>
      </c>
      <c r="AF10" s="1" t="s">
        <v>97</v>
      </c>
      <c r="AG10" s="1" t="s">
        <v>97</v>
      </c>
      <c r="AH10" s="1">
        <v>4</v>
      </c>
      <c r="AI10" s="1" t="s">
        <v>183</v>
      </c>
      <c r="AJ10" s="1" t="s">
        <v>31</v>
      </c>
      <c r="AK10" s="1" t="s">
        <v>194</v>
      </c>
      <c r="AL10" s="1" t="s">
        <v>185</v>
      </c>
      <c r="AM10" s="1" t="s">
        <v>186</v>
      </c>
      <c r="AN10" s="1" t="s">
        <v>187</v>
      </c>
      <c r="AO10" s="1" t="s">
        <v>188</v>
      </c>
      <c r="AP10" s="1" t="s">
        <v>103</v>
      </c>
      <c r="AQ10" s="1" t="s">
        <v>112</v>
      </c>
      <c r="AR10" s="1" t="s">
        <v>190</v>
      </c>
      <c r="AS10" s="1" t="s">
        <v>122</v>
      </c>
      <c r="AT10" s="1" t="s">
        <v>128</v>
      </c>
      <c r="AU10" s="1">
        <v>3</v>
      </c>
      <c r="AV10" s="1" t="s">
        <v>226</v>
      </c>
      <c r="AW10" s="1">
        <v>347.27</v>
      </c>
    </row>
    <row r="11" spans="1:49">
      <c r="A11" s="1">
        <v>5</v>
      </c>
      <c r="B11" s="1" t="s">
        <v>227</v>
      </c>
      <c r="C11" s="1" t="s">
        <v>228</v>
      </c>
      <c r="D11" s="1" t="s">
        <v>181</v>
      </c>
      <c r="E11" s="1" t="s">
        <v>182</v>
      </c>
      <c r="F11" s="1" t="s">
        <v>181</v>
      </c>
      <c r="G11" s="1" t="s">
        <v>181</v>
      </c>
      <c r="H11" s="1" t="s">
        <v>181</v>
      </c>
      <c r="I11" s="1" t="s">
        <v>181</v>
      </c>
      <c r="J11" s="1" t="s">
        <v>181</v>
      </c>
      <c r="K11" s="1" t="s">
        <v>181</v>
      </c>
      <c r="L11" s="1" t="s">
        <v>182</v>
      </c>
      <c r="M11" s="1" t="s">
        <v>181</v>
      </c>
      <c r="N11" s="1" t="s">
        <v>181</v>
      </c>
      <c r="O11" s="1" t="s">
        <v>181</v>
      </c>
      <c r="P11" s="1" t="s">
        <v>181</v>
      </c>
      <c r="Q11" s="1" t="s">
        <v>181</v>
      </c>
      <c r="R11" s="1" t="s">
        <v>182</v>
      </c>
      <c r="S11" s="1" t="s">
        <v>181</v>
      </c>
      <c r="T11" s="1" t="s">
        <v>181</v>
      </c>
      <c r="U11" s="1" t="s">
        <v>181</v>
      </c>
      <c r="V11" s="1" t="s">
        <v>181</v>
      </c>
      <c r="W11" s="1" t="s">
        <v>181</v>
      </c>
      <c r="X11" s="1" t="s">
        <v>181</v>
      </c>
      <c r="Y11" s="1" t="s">
        <v>182</v>
      </c>
      <c r="Z11" s="1" t="s">
        <v>181</v>
      </c>
      <c r="AA11" s="1" t="s">
        <v>181</v>
      </c>
      <c r="AB11" s="1" t="s">
        <v>182</v>
      </c>
      <c r="AC11" s="1" t="s">
        <v>181</v>
      </c>
      <c r="AD11" s="1" t="s">
        <v>181</v>
      </c>
      <c r="AE11" s="1" t="s">
        <v>97</v>
      </c>
      <c r="AF11" s="1" t="s">
        <v>95</v>
      </c>
      <c r="AG11" s="1" t="s">
        <v>97</v>
      </c>
      <c r="AH11" s="1">
        <v>5</v>
      </c>
      <c r="AI11" s="1" t="s">
        <v>18</v>
      </c>
      <c r="AJ11" s="1" t="s">
        <v>31</v>
      </c>
      <c r="AK11" s="1" t="s">
        <v>194</v>
      </c>
      <c r="AL11" s="1" t="s">
        <v>185</v>
      </c>
      <c r="AM11" s="1" t="s">
        <v>186</v>
      </c>
      <c r="AN11" s="1" t="s">
        <v>187</v>
      </c>
      <c r="AO11" s="1" t="s">
        <v>200</v>
      </c>
      <c r="AP11" s="1" t="s">
        <v>222</v>
      </c>
      <c r="AQ11" s="1" t="s">
        <v>112</v>
      </c>
      <c r="AR11" s="1" t="s">
        <v>190</v>
      </c>
      <c r="AS11" s="1" t="s">
        <v>122</v>
      </c>
      <c r="AT11" s="1" t="s">
        <v>128</v>
      </c>
      <c r="AU11" s="1">
        <v>5</v>
      </c>
      <c r="AV11" s="1" t="s">
        <v>229</v>
      </c>
      <c r="AW11" s="1">
        <v>467.18</v>
      </c>
    </row>
    <row r="12" spans="1:49">
      <c r="A12" s="1">
        <v>5</v>
      </c>
      <c r="B12" s="1" t="s">
        <v>230</v>
      </c>
      <c r="C12" s="1" t="s">
        <v>231</v>
      </c>
      <c r="D12" s="1" t="s">
        <v>181</v>
      </c>
      <c r="E12" s="1" t="s">
        <v>182</v>
      </c>
      <c r="F12" s="1" t="s">
        <v>181</v>
      </c>
      <c r="G12" s="1" t="s">
        <v>181</v>
      </c>
      <c r="H12" s="1" t="s">
        <v>181</v>
      </c>
      <c r="I12" s="1" t="s">
        <v>181</v>
      </c>
      <c r="J12" s="1" t="s">
        <v>181</v>
      </c>
      <c r="K12" s="1" t="s">
        <v>181</v>
      </c>
      <c r="L12" s="1" t="s">
        <v>182</v>
      </c>
      <c r="M12" s="1" t="s">
        <v>181</v>
      </c>
      <c r="N12" s="1" t="s">
        <v>181</v>
      </c>
      <c r="O12" s="1" t="s">
        <v>181</v>
      </c>
      <c r="P12" s="1" t="s">
        <v>181</v>
      </c>
      <c r="Q12" s="1" t="s">
        <v>181</v>
      </c>
      <c r="R12" s="1" t="s">
        <v>182</v>
      </c>
      <c r="S12" s="1" t="s">
        <v>181</v>
      </c>
      <c r="T12" s="1" t="s">
        <v>181</v>
      </c>
      <c r="U12" s="1" t="s">
        <v>181</v>
      </c>
      <c r="V12" s="1" t="s">
        <v>181</v>
      </c>
      <c r="W12" s="1" t="s">
        <v>181</v>
      </c>
      <c r="X12" s="1" t="s">
        <v>182</v>
      </c>
      <c r="Y12" s="1" t="s">
        <v>181</v>
      </c>
      <c r="Z12" s="1" t="s">
        <v>181</v>
      </c>
      <c r="AA12" s="1" t="s">
        <v>181</v>
      </c>
      <c r="AB12" s="1" t="s">
        <v>181</v>
      </c>
      <c r="AC12" s="1" t="s">
        <v>182</v>
      </c>
      <c r="AD12" s="1" t="s">
        <v>181</v>
      </c>
      <c r="AE12" s="1" t="s">
        <v>95</v>
      </c>
      <c r="AF12" s="1" t="s">
        <v>95</v>
      </c>
      <c r="AG12" s="1" t="s">
        <v>95</v>
      </c>
      <c r="AH12" s="1">
        <v>3</v>
      </c>
      <c r="AI12" s="1" t="s">
        <v>183</v>
      </c>
      <c r="AJ12" s="1" t="s">
        <v>31</v>
      </c>
      <c r="AK12" s="1" t="s">
        <v>194</v>
      </c>
      <c r="AL12" s="1" t="s">
        <v>185</v>
      </c>
      <c r="AM12" s="1" t="s">
        <v>186</v>
      </c>
      <c r="AN12" s="1" t="s">
        <v>187</v>
      </c>
      <c r="AO12" s="1" t="s">
        <v>208</v>
      </c>
      <c r="AP12" s="1" t="s">
        <v>103</v>
      </c>
      <c r="AQ12" s="1" t="s">
        <v>189</v>
      </c>
      <c r="AR12" s="1" t="s">
        <v>190</v>
      </c>
      <c r="AS12" s="1" t="s">
        <v>124</v>
      </c>
      <c r="AT12" s="1" t="s">
        <v>128</v>
      </c>
      <c r="AU12" s="1">
        <v>3</v>
      </c>
      <c r="AV12" s="1" t="s">
        <v>232</v>
      </c>
      <c r="AW12" s="1">
        <v>278.63</v>
      </c>
    </row>
    <row r="13" spans="1:49">
      <c r="A13" s="1">
        <v>5</v>
      </c>
      <c r="B13" s="1" t="s">
        <v>233</v>
      </c>
      <c r="C13" s="1" t="s">
        <v>234</v>
      </c>
      <c r="D13" s="1" t="s">
        <v>181</v>
      </c>
      <c r="E13" s="1" t="s">
        <v>182</v>
      </c>
      <c r="F13" s="1" t="s">
        <v>181</v>
      </c>
      <c r="G13" s="1" t="s">
        <v>181</v>
      </c>
      <c r="H13" s="1" t="s">
        <v>181</v>
      </c>
      <c r="I13" s="1" t="s">
        <v>181</v>
      </c>
      <c r="J13" s="1" t="s">
        <v>181</v>
      </c>
      <c r="K13" s="1" t="s">
        <v>181</v>
      </c>
      <c r="L13" s="1" t="s">
        <v>182</v>
      </c>
      <c r="M13" s="1" t="s">
        <v>181</v>
      </c>
      <c r="N13" s="1" t="s">
        <v>181</v>
      </c>
      <c r="O13" s="1" t="s">
        <v>181</v>
      </c>
      <c r="P13" s="1" t="s">
        <v>181</v>
      </c>
      <c r="Q13" s="1" t="s">
        <v>181</v>
      </c>
      <c r="R13" s="1" t="s">
        <v>182</v>
      </c>
      <c r="S13" s="1" t="s">
        <v>181</v>
      </c>
      <c r="T13" s="1" t="s">
        <v>181</v>
      </c>
      <c r="U13" s="1" t="s">
        <v>181</v>
      </c>
      <c r="V13" s="1" t="s">
        <v>181</v>
      </c>
      <c r="W13" s="1" t="s">
        <v>181</v>
      </c>
      <c r="X13" s="1" t="s">
        <v>182</v>
      </c>
      <c r="Y13" s="1" t="s">
        <v>181</v>
      </c>
      <c r="Z13" s="1" t="s">
        <v>181</v>
      </c>
      <c r="AA13" s="1" t="s">
        <v>181</v>
      </c>
      <c r="AB13" s="1" t="s">
        <v>182</v>
      </c>
      <c r="AC13" s="1" t="s">
        <v>181</v>
      </c>
      <c r="AD13" s="1" t="s">
        <v>181</v>
      </c>
      <c r="AE13" s="1" t="s">
        <v>93</v>
      </c>
      <c r="AF13" s="1" t="s">
        <v>90</v>
      </c>
      <c r="AG13" s="1" t="s">
        <v>97</v>
      </c>
      <c r="AH13" s="1">
        <v>4</v>
      </c>
      <c r="AI13" s="1" t="s">
        <v>18</v>
      </c>
      <c r="AJ13" s="1" t="s">
        <v>31</v>
      </c>
      <c r="AK13" s="1" t="s">
        <v>194</v>
      </c>
      <c r="AL13" s="1" t="s">
        <v>185</v>
      </c>
      <c r="AM13" s="1" t="s">
        <v>186</v>
      </c>
      <c r="AN13" s="1" t="s">
        <v>187</v>
      </c>
      <c r="AO13" s="1" t="s">
        <v>96</v>
      </c>
      <c r="AP13" s="1" t="s">
        <v>103</v>
      </c>
      <c r="AQ13" s="1" t="s">
        <v>189</v>
      </c>
      <c r="AR13" s="1" t="s">
        <v>190</v>
      </c>
      <c r="AS13" s="1" t="s">
        <v>124</v>
      </c>
      <c r="AT13" s="1" t="s">
        <v>128</v>
      </c>
      <c r="AU13" s="1">
        <v>4</v>
      </c>
      <c r="AV13" s="1" t="s">
        <v>235</v>
      </c>
      <c r="AW13" s="1">
        <v>370.71</v>
      </c>
    </row>
    <row r="14" spans="1:49">
      <c r="A14" s="1">
        <v>5</v>
      </c>
      <c r="B14" s="1" t="s">
        <v>236</v>
      </c>
      <c r="C14" s="1" t="s">
        <v>237</v>
      </c>
      <c r="D14" s="1" t="s">
        <v>181</v>
      </c>
      <c r="E14" s="1" t="s">
        <v>182</v>
      </c>
      <c r="F14" s="1" t="s">
        <v>181</v>
      </c>
      <c r="G14" s="1" t="s">
        <v>181</v>
      </c>
      <c r="H14" s="1" t="s">
        <v>181</v>
      </c>
      <c r="I14" s="1" t="s">
        <v>181</v>
      </c>
      <c r="J14" s="1" t="s">
        <v>181</v>
      </c>
      <c r="K14" s="1" t="s">
        <v>181</v>
      </c>
      <c r="L14" s="1" t="s">
        <v>182</v>
      </c>
      <c r="M14" s="1" t="s">
        <v>181</v>
      </c>
      <c r="N14" s="1" t="s">
        <v>181</v>
      </c>
      <c r="O14" s="1" t="s">
        <v>181</v>
      </c>
      <c r="P14" s="1" t="s">
        <v>181</v>
      </c>
      <c r="Q14" s="1" t="s">
        <v>181</v>
      </c>
      <c r="R14" s="1" t="s">
        <v>182</v>
      </c>
      <c r="S14" s="1" t="s">
        <v>181</v>
      </c>
      <c r="T14" s="1" t="s">
        <v>181</v>
      </c>
      <c r="U14" s="1" t="s">
        <v>181</v>
      </c>
      <c r="V14" s="1" t="s">
        <v>181</v>
      </c>
      <c r="W14" s="1" t="s">
        <v>181</v>
      </c>
      <c r="X14" s="1" t="s">
        <v>181</v>
      </c>
      <c r="Y14" s="1" t="s">
        <v>182</v>
      </c>
      <c r="Z14" s="1" t="s">
        <v>181</v>
      </c>
      <c r="AA14" s="1" t="s">
        <v>181</v>
      </c>
      <c r="AB14" s="1" t="s">
        <v>182</v>
      </c>
      <c r="AC14" s="1" t="s">
        <v>181</v>
      </c>
      <c r="AD14" s="1" t="s">
        <v>181</v>
      </c>
      <c r="AE14" s="1" t="s">
        <v>95</v>
      </c>
      <c r="AF14" s="1" t="s">
        <v>97</v>
      </c>
      <c r="AG14" s="1" t="s">
        <v>97</v>
      </c>
      <c r="AH14" s="1">
        <v>4</v>
      </c>
      <c r="AI14" s="1" t="s">
        <v>183</v>
      </c>
      <c r="AJ14" s="1" t="s">
        <v>31</v>
      </c>
      <c r="AK14" s="1" t="s">
        <v>194</v>
      </c>
      <c r="AL14" s="1" t="s">
        <v>185</v>
      </c>
      <c r="AM14" s="1" t="s">
        <v>186</v>
      </c>
      <c r="AN14" s="1" t="s">
        <v>187</v>
      </c>
      <c r="AO14" s="1" t="s">
        <v>200</v>
      </c>
      <c r="AP14" s="1" t="s">
        <v>103</v>
      </c>
      <c r="AQ14" s="1" t="s">
        <v>189</v>
      </c>
      <c r="AR14" s="1" t="s">
        <v>190</v>
      </c>
      <c r="AS14" s="1" t="s">
        <v>124</v>
      </c>
      <c r="AT14" s="1" t="s">
        <v>128</v>
      </c>
      <c r="AU14" s="1">
        <v>4</v>
      </c>
      <c r="AV14" s="1" t="s">
        <v>238</v>
      </c>
      <c r="AW14" s="1">
        <v>572.30999999999995</v>
      </c>
    </row>
    <row r="15" spans="1:49">
      <c r="A15" s="1">
        <v>5</v>
      </c>
      <c r="B15" s="1" t="s">
        <v>239</v>
      </c>
      <c r="C15" s="1" t="s">
        <v>240</v>
      </c>
      <c r="D15" s="1" t="s">
        <v>181</v>
      </c>
      <c r="E15" s="1" t="s">
        <v>182</v>
      </c>
      <c r="F15" s="1" t="s">
        <v>181</v>
      </c>
      <c r="G15" s="1" t="s">
        <v>181</v>
      </c>
      <c r="H15" s="1" t="s">
        <v>181</v>
      </c>
      <c r="I15" s="1" t="s">
        <v>181</v>
      </c>
      <c r="J15" s="1" t="s">
        <v>181</v>
      </c>
      <c r="K15" s="1" t="s">
        <v>181</v>
      </c>
      <c r="L15" s="1" t="s">
        <v>182</v>
      </c>
      <c r="M15" s="1" t="s">
        <v>181</v>
      </c>
      <c r="N15" s="1" t="s">
        <v>181</v>
      </c>
      <c r="O15" s="1" t="s">
        <v>181</v>
      </c>
      <c r="P15" s="1" t="s">
        <v>181</v>
      </c>
      <c r="Q15" s="1" t="s">
        <v>181</v>
      </c>
      <c r="R15" s="1" t="s">
        <v>182</v>
      </c>
      <c r="S15" s="1" t="s">
        <v>181</v>
      </c>
      <c r="T15" s="1" t="s">
        <v>181</v>
      </c>
      <c r="U15" s="1" t="s">
        <v>181</v>
      </c>
      <c r="V15" s="1" t="s">
        <v>181</v>
      </c>
      <c r="W15" s="1" t="s">
        <v>181</v>
      </c>
      <c r="X15" s="1" t="s">
        <v>182</v>
      </c>
      <c r="Y15" s="1" t="s">
        <v>181</v>
      </c>
      <c r="Z15" s="1" t="s">
        <v>181</v>
      </c>
      <c r="AA15" s="1" t="s">
        <v>181</v>
      </c>
      <c r="AB15" s="1" t="s">
        <v>181</v>
      </c>
      <c r="AC15" s="1" t="s">
        <v>182</v>
      </c>
      <c r="AD15" s="1" t="s">
        <v>181</v>
      </c>
      <c r="AE15" s="1" t="s">
        <v>97</v>
      </c>
      <c r="AF15" s="1" t="s">
        <v>97</v>
      </c>
      <c r="AG15" s="1" t="s">
        <v>97</v>
      </c>
      <c r="AH15" s="1">
        <v>5</v>
      </c>
      <c r="AI15" s="1" t="s">
        <v>14</v>
      </c>
      <c r="AJ15" s="1" t="s">
        <v>31</v>
      </c>
      <c r="AK15" s="1" t="s">
        <v>194</v>
      </c>
      <c r="AL15" s="1" t="s">
        <v>185</v>
      </c>
      <c r="AM15" s="1" t="s">
        <v>186</v>
      </c>
      <c r="AN15" s="1" t="s">
        <v>187</v>
      </c>
      <c r="AO15" s="1" t="s">
        <v>98</v>
      </c>
      <c r="AP15" s="1" t="s">
        <v>103</v>
      </c>
      <c r="AQ15" s="1" t="s">
        <v>112</v>
      </c>
      <c r="AR15" s="1" t="s">
        <v>200</v>
      </c>
      <c r="AS15" s="1" t="s">
        <v>124</v>
      </c>
      <c r="AT15" s="1" t="s">
        <v>128</v>
      </c>
      <c r="AU15" s="1">
        <v>4</v>
      </c>
      <c r="AW15" s="1">
        <v>296.58999999999997</v>
      </c>
    </row>
    <row r="16" spans="1:49">
      <c r="A16" s="1">
        <v>5</v>
      </c>
      <c r="B16" s="1" t="s">
        <v>241</v>
      </c>
      <c r="C16" s="1" t="s">
        <v>242</v>
      </c>
      <c r="D16" s="1" t="s">
        <v>181</v>
      </c>
      <c r="E16" s="1" t="s">
        <v>182</v>
      </c>
      <c r="F16" s="1" t="s">
        <v>181</v>
      </c>
      <c r="G16" s="1" t="s">
        <v>181</v>
      </c>
      <c r="H16" s="1" t="s">
        <v>181</v>
      </c>
      <c r="I16" s="1" t="s">
        <v>181</v>
      </c>
      <c r="J16" s="1" t="s">
        <v>181</v>
      </c>
      <c r="K16" s="1" t="s">
        <v>181</v>
      </c>
      <c r="L16" s="1" t="s">
        <v>182</v>
      </c>
      <c r="M16" s="1" t="s">
        <v>181</v>
      </c>
      <c r="N16" s="1" t="s">
        <v>181</v>
      </c>
      <c r="O16" s="1" t="s">
        <v>181</v>
      </c>
      <c r="P16" s="1" t="s">
        <v>181</v>
      </c>
      <c r="Q16" s="1" t="s">
        <v>181</v>
      </c>
      <c r="R16" s="1" t="s">
        <v>181</v>
      </c>
      <c r="S16" s="1" t="s">
        <v>181</v>
      </c>
      <c r="T16" s="1" t="s">
        <v>181</v>
      </c>
      <c r="U16" s="1" t="s">
        <v>181</v>
      </c>
      <c r="V16" s="1" t="s">
        <v>182</v>
      </c>
      <c r="W16" s="1" t="s">
        <v>181</v>
      </c>
      <c r="X16" s="1" t="s">
        <v>182</v>
      </c>
      <c r="Y16" s="1" t="s">
        <v>181</v>
      </c>
      <c r="Z16" s="1" t="s">
        <v>181</v>
      </c>
      <c r="AA16" s="1" t="s">
        <v>181</v>
      </c>
      <c r="AB16" s="1" t="s">
        <v>181</v>
      </c>
      <c r="AC16" s="1" t="s">
        <v>182</v>
      </c>
      <c r="AD16" s="1" t="s">
        <v>181</v>
      </c>
      <c r="AE16" s="1" t="s">
        <v>97</v>
      </c>
      <c r="AF16" s="1" t="s">
        <v>97</v>
      </c>
      <c r="AG16" s="1" t="s">
        <v>97</v>
      </c>
      <c r="AH16" s="1">
        <v>4</v>
      </c>
      <c r="AI16" s="1" t="s">
        <v>183</v>
      </c>
      <c r="AJ16" s="1" t="s">
        <v>31</v>
      </c>
      <c r="AK16" s="1" t="s">
        <v>194</v>
      </c>
      <c r="AL16" s="1" t="s">
        <v>185</v>
      </c>
      <c r="AM16" s="1" t="s">
        <v>186</v>
      </c>
      <c r="AN16" s="1" t="s">
        <v>187</v>
      </c>
      <c r="AO16" s="1" t="s">
        <v>188</v>
      </c>
      <c r="AP16" s="1" t="s">
        <v>103</v>
      </c>
      <c r="AQ16" s="1" t="s">
        <v>112</v>
      </c>
      <c r="AR16" s="1" t="s">
        <v>190</v>
      </c>
      <c r="AS16" s="1" t="s">
        <v>124</v>
      </c>
      <c r="AT16" s="1" t="s">
        <v>128</v>
      </c>
      <c r="AU16" s="1">
        <v>4</v>
      </c>
      <c r="AV16" s="1" t="s">
        <v>243</v>
      </c>
      <c r="AW16" s="1">
        <v>297.14999999999998</v>
      </c>
    </row>
    <row r="17" spans="1:49">
      <c r="A17" s="1">
        <v>5</v>
      </c>
      <c r="B17" s="1" t="s">
        <v>244</v>
      </c>
      <c r="C17" s="1" t="s">
        <v>245</v>
      </c>
      <c r="D17" s="1" t="s">
        <v>181</v>
      </c>
      <c r="E17" s="1" t="s">
        <v>182</v>
      </c>
      <c r="F17" s="1" t="s">
        <v>181</v>
      </c>
      <c r="G17" s="1" t="s">
        <v>181</v>
      </c>
      <c r="H17" s="1" t="s">
        <v>181</v>
      </c>
      <c r="I17" s="1" t="s">
        <v>181</v>
      </c>
      <c r="J17" s="1" t="s">
        <v>181</v>
      </c>
      <c r="K17" s="1" t="s">
        <v>181</v>
      </c>
      <c r="L17" s="1" t="s">
        <v>182</v>
      </c>
      <c r="M17" s="1" t="s">
        <v>181</v>
      </c>
      <c r="N17" s="1" t="s">
        <v>181</v>
      </c>
      <c r="O17" s="1" t="s">
        <v>181</v>
      </c>
      <c r="P17" s="1" t="s">
        <v>181</v>
      </c>
      <c r="Q17" s="1" t="s">
        <v>181</v>
      </c>
      <c r="R17" s="1" t="s">
        <v>181</v>
      </c>
      <c r="S17" s="1" t="s">
        <v>181</v>
      </c>
      <c r="T17" s="1" t="s">
        <v>181</v>
      </c>
      <c r="U17" s="1" t="s">
        <v>181</v>
      </c>
      <c r="V17" s="1" t="s">
        <v>182</v>
      </c>
      <c r="W17" s="1" t="s">
        <v>181</v>
      </c>
      <c r="X17" s="1" t="s">
        <v>182</v>
      </c>
      <c r="Y17" s="1" t="s">
        <v>181</v>
      </c>
      <c r="Z17" s="1" t="s">
        <v>181</v>
      </c>
      <c r="AA17" s="1" t="s">
        <v>181</v>
      </c>
      <c r="AB17" s="1" t="s">
        <v>181</v>
      </c>
      <c r="AC17" s="1" t="s">
        <v>182</v>
      </c>
      <c r="AD17" s="1" t="s">
        <v>181</v>
      </c>
      <c r="AE17" s="1" t="s">
        <v>90</v>
      </c>
      <c r="AF17" s="1" t="s">
        <v>95</v>
      </c>
      <c r="AG17" s="1" t="s">
        <v>95</v>
      </c>
      <c r="AH17" s="1">
        <v>3</v>
      </c>
      <c r="AI17" s="1" t="s">
        <v>18</v>
      </c>
      <c r="AJ17" s="1" t="s">
        <v>31</v>
      </c>
      <c r="AK17" s="1" t="s">
        <v>194</v>
      </c>
      <c r="AL17" s="1" t="s">
        <v>246</v>
      </c>
      <c r="AM17" s="1" t="s">
        <v>186</v>
      </c>
      <c r="AN17" s="1" t="s">
        <v>187</v>
      </c>
      <c r="AO17" s="1" t="s">
        <v>98</v>
      </c>
      <c r="AP17" s="1" t="s">
        <v>195</v>
      </c>
      <c r="AQ17" s="1" t="s">
        <v>111</v>
      </c>
      <c r="AR17" s="1" t="s">
        <v>190</v>
      </c>
      <c r="AS17" s="1" t="s">
        <v>124</v>
      </c>
      <c r="AT17" s="1" t="s">
        <v>128</v>
      </c>
      <c r="AU17" s="1">
        <v>4</v>
      </c>
      <c r="AV17" s="1" t="s">
        <v>247</v>
      </c>
      <c r="AW17" s="1">
        <v>1627.78</v>
      </c>
    </row>
    <row r="18" spans="1:49">
      <c r="A18" s="1">
        <v>2</v>
      </c>
      <c r="B18" s="1" t="s">
        <v>248</v>
      </c>
      <c r="C18" s="1" t="s">
        <v>249</v>
      </c>
      <c r="D18" s="1" t="s">
        <v>182</v>
      </c>
      <c r="E18" s="1" t="s">
        <v>181</v>
      </c>
      <c r="F18" s="1" t="s">
        <v>181</v>
      </c>
      <c r="G18" s="1" t="s">
        <v>181</v>
      </c>
      <c r="H18" s="1" t="s">
        <v>181</v>
      </c>
      <c r="I18" s="1" t="s">
        <v>182</v>
      </c>
      <c r="J18" s="1" t="s">
        <v>181</v>
      </c>
      <c r="K18" s="1" t="s">
        <v>181</v>
      </c>
      <c r="L18" s="1" t="s">
        <v>181</v>
      </c>
      <c r="M18" s="1" t="s">
        <v>181</v>
      </c>
      <c r="N18" s="1" t="s">
        <v>181</v>
      </c>
      <c r="O18" s="1" t="s">
        <v>181</v>
      </c>
      <c r="P18" s="1" t="s">
        <v>181</v>
      </c>
      <c r="Q18" s="1" t="s">
        <v>182</v>
      </c>
      <c r="R18" s="1" t="s">
        <v>181</v>
      </c>
      <c r="S18" s="1" t="s">
        <v>181</v>
      </c>
      <c r="T18" s="1" t="s">
        <v>181</v>
      </c>
      <c r="U18" s="1" t="s">
        <v>181</v>
      </c>
      <c r="V18" s="1" t="s">
        <v>181</v>
      </c>
      <c r="W18" s="1" t="s">
        <v>181</v>
      </c>
      <c r="X18" s="1" t="s">
        <v>181</v>
      </c>
      <c r="Y18" s="1" t="s">
        <v>182</v>
      </c>
      <c r="Z18" s="1" t="s">
        <v>181</v>
      </c>
      <c r="AA18" s="1" t="s">
        <v>181</v>
      </c>
      <c r="AB18" s="1" t="s">
        <v>181</v>
      </c>
      <c r="AC18" s="1" t="s">
        <v>181</v>
      </c>
      <c r="AD18" s="1" t="s">
        <v>182</v>
      </c>
      <c r="AE18" s="1" t="s">
        <v>93</v>
      </c>
      <c r="AF18" s="1" t="s">
        <v>93</v>
      </c>
      <c r="AG18" s="1" t="s">
        <v>95</v>
      </c>
      <c r="AH18" s="1">
        <v>2</v>
      </c>
      <c r="AI18" s="1" t="s">
        <v>18</v>
      </c>
      <c r="AJ18" s="1" t="s">
        <v>31</v>
      </c>
      <c r="AK18" s="1" t="s">
        <v>194</v>
      </c>
      <c r="AL18" s="1" t="s">
        <v>246</v>
      </c>
      <c r="AM18" s="1" t="s">
        <v>186</v>
      </c>
      <c r="AN18" s="1" t="s">
        <v>187</v>
      </c>
      <c r="AO18" s="1" t="s">
        <v>98</v>
      </c>
      <c r="AP18" s="1" t="s">
        <v>195</v>
      </c>
      <c r="AQ18" s="1" t="s">
        <v>111</v>
      </c>
      <c r="AR18" s="1" t="s">
        <v>190</v>
      </c>
      <c r="AS18" s="1" t="s">
        <v>124</v>
      </c>
      <c r="AT18" s="1" t="s">
        <v>128</v>
      </c>
      <c r="AU18" s="1">
        <v>4</v>
      </c>
      <c r="AW18" s="1">
        <v>66.400000000000006</v>
      </c>
    </row>
    <row r="19" spans="1:49">
      <c r="A19" s="1">
        <v>5</v>
      </c>
      <c r="B19" s="1" t="s">
        <v>248</v>
      </c>
      <c r="C19" s="1" t="s">
        <v>250</v>
      </c>
      <c r="D19" s="1" t="s">
        <v>182</v>
      </c>
      <c r="E19" s="1" t="s">
        <v>181</v>
      </c>
      <c r="F19" s="1" t="s">
        <v>181</v>
      </c>
      <c r="G19" s="1" t="s">
        <v>181</v>
      </c>
      <c r="H19" s="1" t="s">
        <v>181</v>
      </c>
      <c r="I19" s="1" t="s">
        <v>181</v>
      </c>
      <c r="J19" s="1" t="s">
        <v>182</v>
      </c>
      <c r="K19" s="1" t="s">
        <v>181</v>
      </c>
      <c r="L19" s="1" t="s">
        <v>181</v>
      </c>
      <c r="M19" s="1" t="s">
        <v>181</v>
      </c>
      <c r="N19" s="1" t="s">
        <v>181</v>
      </c>
      <c r="O19" s="1" t="s">
        <v>181</v>
      </c>
      <c r="P19" s="1" t="s">
        <v>181</v>
      </c>
      <c r="Q19" s="1" t="s">
        <v>182</v>
      </c>
      <c r="R19" s="1" t="s">
        <v>181</v>
      </c>
      <c r="S19" s="1" t="s">
        <v>181</v>
      </c>
      <c r="T19" s="1" t="s">
        <v>181</v>
      </c>
      <c r="U19" s="1" t="s">
        <v>181</v>
      </c>
      <c r="V19" s="1" t="s">
        <v>181</v>
      </c>
      <c r="W19" s="1" t="s">
        <v>181</v>
      </c>
      <c r="X19" s="1" t="s">
        <v>181</v>
      </c>
      <c r="Y19" s="1" t="s">
        <v>182</v>
      </c>
      <c r="Z19" s="1" t="s">
        <v>181</v>
      </c>
      <c r="AA19" s="1" t="s">
        <v>181</v>
      </c>
      <c r="AB19" s="1" t="s">
        <v>182</v>
      </c>
      <c r="AC19" s="1" t="s">
        <v>181</v>
      </c>
      <c r="AD19" s="1" t="s">
        <v>181</v>
      </c>
      <c r="AE19" s="1" t="s">
        <v>95</v>
      </c>
      <c r="AF19" s="1" t="s">
        <v>95</v>
      </c>
      <c r="AG19" s="1" t="s">
        <v>95</v>
      </c>
      <c r="AH19" s="1">
        <v>4</v>
      </c>
      <c r="AI19" s="1" t="s">
        <v>18</v>
      </c>
      <c r="AJ19" s="1" t="s">
        <v>31</v>
      </c>
      <c r="AK19" s="1" t="s">
        <v>194</v>
      </c>
      <c r="AL19" s="1" t="s">
        <v>185</v>
      </c>
      <c r="AM19" s="1" t="s">
        <v>186</v>
      </c>
      <c r="AN19" s="1" t="s">
        <v>187</v>
      </c>
      <c r="AO19" s="1" t="s">
        <v>208</v>
      </c>
      <c r="AP19" s="1" t="s">
        <v>103</v>
      </c>
      <c r="AQ19" s="1" t="s">
        <v>112</v>
      </c>
      <c r="AR19" s="1" t="s">
        <v>190</v>
      </c>
      <c r="AS19" s="1" t="s">
        <v>121</v>
      </c>
      <c r="AT19" s="1" t="s">
        <v>128</v>
      </c>
      <c r="AU19" s="1">
        <v>4</v>
      </c>
      <c r="AV19" s="1" t="s">
        <v>251</v>
      </c>
      <c r="AW19" s="1">
        <v>239.59</v>
      </c>
    </row>
    <row r="20" spans="1:49">
      <c r="A20" s="1">
        <v>1</v>
      </c>
      <c r="B20" s="1" t="s">
        <v>252</v>
      </c>
      <c r="C20" s="1" t="s">
        <v>253</v>
      </c>
      <c r="D20" s="1" t="s">
        <v>182</v>
      </c>
      <c r="E20" s="1" t="s">
        <v>181</v>
      </c>
      <c r="F20" s="1" t="s">
        <v>181</v>
      </c>
      <c r="G20" s="1" t="s">
        <v>181</v>
      </c>
      <c r="H20" s="1" t="s">
        <v>182</v>
      </c>
      <c r="I20" s="1" t="s">
        <v>181</v>
      </c>
      <c r="J20" s="1" t="s">
        <v>181</v>
      </c>
      <c r="K20" s="1" t="s">
        <v>181</v>
      </c>
      <c r="L20" s="1" t="s">
        <v>181</v>
      </c>
      <c r="M20" s="1" t="s">
        <v>181</v>
      </c>
      <c r="N20" s="1" t="s">
        <v>181</v>
      </c>
      <c r="O20" s="1" t="s">
        <v>181</v>
      </c>
      <c r="P20" s="1" t="s">
        <v>181</v>
      </c>
      <c r="Q20" s="1" t="s">
        <v>182</v>
      </c>
      <c r="R20" s="1" t="s">
        <v>181</v>
      </c>
      <c r="S20" s="1" t="s">
        <v>181</v>
      </c>
      <c r="T20" s="1" t="s">
        <v>181</v>
      </c>
      <c r="U20" s="1" t="s">
        <v>181</v>
      </c>
      <c r="V20" s="1" t="s">
        <v>181</v>
      </c>
      <c r="W20" s="1" t="s">
        <v>181</v>
      </c>
      <c r="X20" s="1" t="s">
        <v>181</v>
      </c>
      <c r="Y20" s="1" t="s">
        <v>182</v>
      </c>
      <c r="Z20" s="1" t="s">
        <v>181</v>
      </c>
      <c r="AA20" s="1" t="s">
        <v>181</v>
      </c>
      <c r="AB20" s="1" t="s">
        <v>181</v>
      </c>
      <c r="AC20" s="1" t="s">
        <v>182</v>
      </c>
      <c r="AD20" s="1" t="s">
        <v>181</v>
      </c>
      <c r="AE20" s="1" t="s">
        <v>95</v>
      </c>
      <c r="AF20" s="1" t="s">
        <v>97</v>
      </c>
      <c r="AG20" s="1" t="s">
        <v>95</v>
      </c>
      <c r="AH20" s="1">
        <v>3</v>
      </c>
      <c r="AI20" s="1" t="s">
        <v>183</v>
      </c>
      <c r="AJ20" s="1" t="s">
        <v>31</v>
      </c>
      <c r="AK20" s="1" t="s">
        <v>194</v>
      </c>
      <c r="AL20" s="1" t="s">
        <v>185</v>
      </c>
      <c r="AM20" s="1" t="s">
        <v>186</v>
      </c>
      <c r="AN20" s="1" t="s">
        <v>187</v>
      </c>
      <c r="AO20" s="1" t="s">
        <v>188</v>
      </c>
      <c r="AP20" s="1" t="s">
        <v>103</v>
      </c>
      <c r="AQ20" s="1" t="s">
        <v>189</v>
      </c>
      <c r="AR20" s="1" t="s">
        <v>190</v>
      </c>
      <c r="AS20" s="1" t="s">
        <v>124</v>
      </c>
      <c r="AT20" s="1" t="s">
        <v>128</v>
      </c>
      <c r="AW20" s="1">
        <v>18.09</v>
      </c>
    </row>
    <row r="21" spans="1:49">
      <c r="A21" s="1">
        <v>5</v>
      </c>
      <c r="B21" s="1" t="s">
        <v>254</v>
      </c>
      <c r="C21" s="1" t="s">
        <v>255</v>
      </c>
      <c r="D21" s="1" t="s">
        <v>182</v>
      </c>
      <c r="E21" s="1" t="s">
        <v>181</v>
      </c>
      <c r="F21" s="1" t="s">
        <v>181</v>
      </c>
      <c r="G21" s="1" t="s">
        <v>181</v>
      </c>
      <c r="H21" s="1" t="s">
        <v>181</v>
      </c>
      <c r="I21" s="1" t="s">
        <v>182</v>
      </c>
      <c r="J21" s="1" t="s">
        <v>181</v>
      </c>
      <c r="K21" s="1" t="s">
        <v>181</v>
      </c>
      <c r="L21" s="1" t="s">
        <v>181</v>
      </c>
      <c r="M21" s="1" t="s">
        <v>181</v>
      </c>
      <c r="N21" s="1" t="s">
        <v>181</v>
      </c>
      <c r="O21" s="1" t="s">
        <v>181</v>
      </c>
      <c r="P21" s="1" t="s">
        <v>181</v>
      </c>
      <c r="Q21" s="1" t="s">
        <v>182</v>
      </c>
      <c r="R21" s="1" t="s">
        <v>181</v>
      </c>
      <c r="S21" s="1" t="s">
        <v>181</v>
      </c>
      <c r="T21" s="1" t="s">
        <v>181</v>
      </c>
      <c r="U21" s="1" t="s">
        <v>181</v>
      </c>
      <c r="V21" s="1" t="s">
        <v>181</v>
      </c>
      <c r="W21" s="1" t="s">
        <v>181</v>
      </c>
      <c r="X21" s="1" t="s">
        <v>182</v>
      </c>
      <c r="Y21" s="1" t="s">
        <v>181</v>
      </c>
      <c r="Z21" s="1" t="s">
        <v>181</v>
      </c>
      <c r="AA21" s="1" t="s">
        <v>181</v>
      </c>
      <c r="AB21" s="1" t="s">
        <v>181</v>
      </c>
      <c r="AC21" s="1" t="s">
        <v>182</v>
      </c>
      <c r="AD21" s="1" t="s">
        <v>181</v>
      </c>
      <c r="AE21" s="1" t="s">
        <v>97</v>
      </c>
      <c r="AF21" s="1" t="s">
        <v>97</v>
      </c>
      <c r="AG21" s="1" t="s">
        <v>97</v>
      </c>
      <c r="AH21" s="1">
        <v>4</v>
      </c>
      <c r="AI21" s="1" t="s">
        <v>183</v>
      </c>
      <c r="AJ21" s="1" t="s">
        <v>31</v>
      </c>
      <c r="AK21" s="1" t="s">
        <v>194</v>
      </c>
      <c r="AL21" s="1" t="s">
        <v>185</v>
      </c>
      <c r="AM21" s="1" t="s">
        <v>186</v>
      </c>
      <c r="AN21" s="1" t="s">
        <v>187</v>
      </c>
      <c r="AO21" s="1" t="s">
        <v>200</v>
      </c>
      <c r="AP21" s="1" t="s">
        <v>103</v>
      </c>
      <c r="AQ21" s="1" t="s">
        <v>189</v>
      </c>
      <c r="AR21" s="1" t="s">
        <v>190</v>
      </c>
      <c r="AS21" s="1" t="s">
        <v>124</v>
      </c>
      <c r="AT21" s="1" t="s">
        <v>128</v>
      </c>
      <c r="AU21" s="1">
        <v>4</v>
      </c>
      <c r="AV21" s="1" t="s">
        <v>256</v>
      </c>
      <c r="AW21" s="1">
        <v>736.19</v>
      </c>
    </row>
    <row r="22" spans="1:49">
      <c r="A22" s="1">
        <v>5</v>
      </c>
      <c r="B22" s="1" t="s">
        <v>257</v>
      </c>
      <c r="C22" s="1" t="s">
        <v>258</v>
      </c>
      <c r="D22" s="1" t="s">
        <v>182</v>
      </c>
      <c r="E22" s="1" t="s">
        <v>181</v>
      </c>
      <c r="F22" s="1" t="s">
        <v>181</v>
      </c>
      <c r="G22" s="1" t="s">
        <v>181</v>
      </c>
      <c r="H22" s="1" t="s">
        <v>181</v>
      </c>
      <c r="I22" s="1" t="s">
        <v>181</v>
      </c>
      <c r="J22" s="1" t="s">
        <v>182</v>
      </c>
      <c r="K22" s="1" t="s">
        <v>181</v>
      </c>
      <c r="L22" s="1" t="s">
        <v>181</v>
      </c>
      <c r="M22" s="1" t="s">
        <v>181</v>
      </c>
      <c r="N22" s="1" t="s">
        <v>181</v>
      </c>
      <c r="O22" s="1" t="s">
        <v>181</v>
      </c>
      <c r="P22" s="1" t="s">
        <v>181</v>
      </c>
      <c r="Q22" s="1" t="s">
        <v>182</v>
      </c>
      <c r="R22" s="1" t="s">
        <v>181</v>
      </c>
      <c r="S22" s="1" t="s">
        <v>181</v>
      </c>
      <c r="T22" s="1" t="s">
        <v>181</v>
      </c>
      <c r="U22" s="1" t="s">
        <v>181</v>
      </c>
      <c r="V22" s="1" t="s">
        <v>181</v>
      </c>
      <c r="W22" s="1" t="s">
        <v>181</v>
      </c>
      <c r="X22" s="1" t="s">
        <v>182</v>
      </c>
      <c r="Y22" s="1" t="s">
        <v>181</v>
      </c>
      <c r="Z22" s="1" t="s">
        <v>181</v>
      </c>
      <c r="AA22" s="1" t="s">
        <v>181</v>
      </c>
      <c r="AB22" s="1" t="s">
        <v>181</v>
      </c>
      <c r="AC22" s="1" t="s">
        <v>181</v>
      </c>
      <c r="AD22" s="1" t="s">
        <v>182</v>
      </c>
      <c r="AE22" s="1" t="s">
        <v>93</v>
      </c>
      <c r="AF22" s="1" t="s">
        <v>95</v>
      </c>
      <c r="AG22" s="1" t="s">
        <v>95</v>
      </c>
      <c r="AH22" s="1">
        <v>3</v>
      </c>
      <c r="AI22" s="1" t="s">
        <v>183</v>
      </c>
      <c r="AJ22" s="1" t="s">
        <v>31</v>
      </c>
      <c r="AK22" s="1" t="s">
        <v>194</v>
      </c>
      <c r="AL22" s="1" t="s">
        <v>185</v>
      </c>
      <c r="AM22" s="1" t="s">
        <v>186</v>
      </c>
      <c r="AN22" s="1" t="s">
        <v>187</v>
      </c>
      <c r="AO22" s="1" t="s">
        <v>188</v>
      </c>
      <c r="AP22" s="1" t="s">
        <v>103</v>
      </c>
      <c r="AQ22" s="1" t="s">
        <v>189</v>
      </c>
      <c r="AR22" s="1" t="s">
        <v>190</v>
      </c>
      <c r="AS22" s="1" t="s">
        <v>124</v>
      </c>
      <c r="AT22" s="1" t="s">
        <v>128</v>
      </c>
      <c r="AU22" s="1">
        <v>4</v>
      </c>
      <c r="AV22" s="1" t="s">
        <v>259</v>
      </c>
      <c r="AW22" s="1">
        <v>8976.3700000000008</v>
      </c>
    </row>
    <row r="23" spans="1:49">
      <c r="A23" s="1">
        <v>5</v>
      </c>
      <c r="B23" s="1" t="s">
        <v>260</v>
      </c>
      <c r="C23" s="1" t="s">
        <v>261</v>
      </c>
      <c r="D23" s="1" t="s">
        <v>182</v>
      </c>
      <c r="E23" s="1" t="s">
        <v>181</v>
      </c>
      <c r="F23" s="1" t="s">
        <v>181</v>
      </c>
      <c r="G23" s="1" t="s">
        <v>181</v>
      </c>
      <c r="H23" s="1" t="s">
        <v>181</v>
      </c>
      <c r="I23" s="1" t="s">
        <v>181</v>
      </c>
      <c r="J23" s="1" t="s">
        <v>181</v>
      </c>
      <c r="K23" s="1" t="s">
        <v>182</v>
      </c>
      <c r="L23" s="1" t="s">
        <v>181</v>
      </c>
      <c r="M23" s="1" t="s">
        <v>181</v>
      </c>
      <c r="N23" s="1" t="s">
        <v>181</v>
      </c>
      <c r="O23" s="1" t="s">
        <v>181</v>
      </c>
      <c r="P23" s="1" t="s">
        <v>181</v>
      </c>
      <c r="Q23" s="1" t="s">
        <v>182</v>
      </c>
      <c r="R23" s="1" t="s">
        <v>181</v>
      </c>
      <c r="S23" s="1" t="s">
        <v>181</v>
      </c>
      <c r="T23" s="1" t="s">
        <v>181</v>
      </c>
      <c r="U23" s="1" t="s">
        <v>181</v>
      </c>
      <c r="V23" s="1" t="s">
        <v>181</v>
      </c>
      <c r="W23" s="1" t="s">
        <v>181</v>
      </c>
      <c r="X23" s="1" t="s">
        <v>181</v>
      </c>
      <c r="Y23" s="1" t="s">
        <v>182</v>
      </c>
      <c r="Z23" s="1" t="s">
        <v>181</v>
      </c>
      <c r="AA23" s="1" t="s">
        <v>181</v>
      </c>
      <c r="AB23" s="1" t="s">
        <v>181</v>
      </c>
      <c r="AC23" s="1" t="s">
        <v>182</v>
      </c>
      <c r="AD23" s="1" t="s">
        <v>181</v>
      </c>
      <c r="AE23" s="1" t="s">
        <v>95</v>
      </c>
      <c r="AF23" s="1" t="s">
        <v>97</v>
      </c>
      <c r="AG23" s="1" t="s">
        <v>97</v>
      </c>
      <c r="AH23" s="1">
        <v>5</v>
      </c>
      <c r="AI23" s="1" t="s">
        <v>183</v>
      </c>
      <c r="AJ23" s="1" t="s">
        <v>31</v>
      </c>
      <c r="AK23" s="1" t="s">
        <v>194</v>
      </c>
      <c r="AL23" s="1" t="s">
        <v>185</v>
      </c>
      <c r="AM23" s="1" t="s">
        <v>186</v>
      </c>
      <c r="AN23" s="1" t="s">
        <v>187</v>
      </c>
      <c r="AO23" s="1" t="s">
        <v>98</v>
      </c>
      <c r="AP23" s="1" t="s">
        <v>103</v>
      </c>
      <c r="AQ23" s="1" t="s">
        <v>189</v>
      </c>
      <c r="AR23" s="1" t="s">
        <v>190</v>
      </c>
      <c r="AS23" s="1" t="s">
        <v>124</v>
      </c>
      <c r="AT23" s="1" t="s">
        <v>128</v>
      </c>
      <c r="AU23" s="1">
        <v>5</v>
      </c>
      <c r="AV23" s="1" t="s">
        <v>262</v>
      </c>
      <c r="AW23" s="1">
        <v>390.14</v>
      </c>
    </row>
    <row r="24" spans="1:49">
      <c r="A24" s="1">
        <v>2</v>
      </c>
      <c r="B24" s="1" t="s">
        <v>263</v>
      </c>
      <c r="C24" s="1" t="s">
        <v>264</v>
      </c>
      <c r="D24" s="1" t="s">
        <v>181</v>
      </c>
      <c r="E24" s="1" t="s">
        <v>181</v>
      </c>
      <c r="F24" s="1" t="s">
        <v>182</v>
      </c>
      <c r="G24" s="1" t="s">
        <v>181</v>
      </c>
      <c r="H24" s="1" t="s">
        <v>181</v>
      </c>
      <c r="I24" s="1" t="s">
        <v>181</v>
      </c>
      <c r="J24" s="1" t="s">
        <v>181</v>
      </c>
      <c r="K24" s="1" t="s">
        <v>181</v>
      </c>
      <c r="L24" s="1" t="s">
        <v>182</v>
      </c>
      <c r="M24" s="1" t="s">
        <v>181</v>
      </c>
      <c r="N24" s="1" t="s">
        <v>181</v>
      </c>
      <c r="O24" s="1" t="s">
        <v>181</v>
      </c>
      <c r="P24" s="1" t="s">
        <v>181</v>
      </c>
      <c r="Q24" s="1" t="s">
        <v>182</v>
      </c>
      <c r="R24" s="1" t="s">
        <v>181</v>
      </c>
      <c r="S24" s="1" t="s">
        <v>181</v>
      </c>
      <c r="T24" s="1" t="s">
        <v>181</v>
      </c>
      <c r="U24" s="1" t="s">
        <v>181</v>
      </c>
      <c r="V24" s="1" t="s">
        <v>181</v>
      </c>
      <c r="W24" s="1" t="s">
        <v>181</v>
      </c>
      <c r="X24" s="1" t="s">
        <v>181</v>
      </c>
      <c r="Y24" s="1" t="s">
        <v>182</v>
      </c>
      <c r="Z24" s="1" t="s">
        <v>181</v>
      </c>
      <c r="AA24" s="1" t="s">
        <v>181</v>
      </c>
      <c r="AB24" s="1" t="s">
        <v>182</v>
      </c>
      <c r="AC24" s="1" t="s">
        <v>181</v>
      </c>
      <c r="AD24" s="1" t="s">
        <v>181</v>
      </c>
      <c r="AE24" s="1" t="s">
        <v>95</v>
      </c>
      <c r="AF24" s="1" t="s">
        <v>97</v>
      </c>
      <c r="AG24" s="1" t="s">
        <v>95</v>
      </c>
      <c r="AH24" s="1">
        <v>3</v>
      </c>
      <c r="AI24" s="1" t="s">
        <v>183</v>
      </c>
      <c r="AJ24" s="1" t="s">
        <v>31</v>
      </c>
      <c r="AK24" s="1" t="s">
        <v>194</v>
      </c>
      <c r="AL24" s="1" t="s">
        <v>185</v>
      </c>
      <c r="AM24" s="1" t="s">
        <v>186</v>
      </c>
      <c r="AN24" s="1" t="s">
        <v>187</v>
      </c>
      <c r="AO24" s="1" t="s">
        <v>96</v>
      </c>
      <c r="AP24" s="1" t="s">
        <v>103</v>
      </c>
      <c r="AQ24" s="1" t="s">
        <v>189</v>
      </c>
      <c r="AR24" s="1" t="s">
        <v>190</v>
      </c>
      <c r="AS24" s="1" t="s">
        <v>124</v>
      </c>
      <c r="AT24" s="1" t="s">
        <v>128</v>
      </c>
      <c r="AU24" s="1">
        <v>3</v>
      </c>
      <c r="AW24" s="1">
        <v>57.63</v>
      </c>
    </row>
    <row r="25" spans="1:49">
      <c r="A25" s="1">
        <v>5</v>
      </c>
      <c r="B25" s="1" t="s">
        <v>265</v>
      </c>
      <c r="C25" s="1" t="s">
        <v>266</v>
      </c>
      <c r="D25" s="1" t="s">
        <v>182</v>
      </c>
      <c r="E25" s="1" t="s">
        <v>181</v>
      </c>
      <c r="F25" s="1" t="s">
        <v>181</v>
      </c>
      <c r="G25" s="1" t="s">
        <v>181</v>
      </c>
      <c r="H25" s="1" t="s">
        <v>181</v>
      </c>
      <c r="I25" s="1" t="s">
        <v>181</v>
      </c>
      <c r="J25" s="1" t="s">
        <v>181</v>
      </c>
      <c r="K25" s="1" t="s">
        <v>182</v>
      </c>
      <c r="L25" s="1" t="s">
        <v>181</v>
      </c>
      <c r="M25" s="1" t="s">
        <v>181</v>
      </c>
      <c r="N25" s="1" t="s">
        <v>181</v>
      </c>
      <c r="O25" s="1" t="s">
        <v>181</v>
      </c>
      <c r="P25" s="1" t="s">
        <v>181</v>
      </c>
      <c r="Q25" s="1" t="s">
        <v>182</v>
      </c>
      <c r="R25" s="1" t="s">
        <v>181</v>
      </c>
      <c r="S25" s="1" t="s">
        <v>181</v>
      </c>
      <c r="T25" s="1" t="s">
        <v>181</v>
      </c>
      <c r="U25" s="1" t="s">
        <v>181</v>
      </c>
      <c r="V25" s="1" t="s">
        <v>181</v>
      </c>
      <c r="W25" s="1" t="s">
        <v>181</v>
      </c>
      <c r="X25" s="1" t="s">
        <v>182</v>
      </c>
      <c r="Y25" s="1" t="s">
        <v>181</v>
      </c>
      <c r="Z25" s="1" t="s">
        <v>181</v>
      </c>
      <c r="AA25" s="1" t="s">
        <v>181</v>
      </c>
      <c r="AB25" s="1" t="s">
        <v>181</v>
      </c>
      <c r="AC25" s="1" t="s">
        <v>182</v>
      </c>
      <c r="AD25" s="1" t="s">
        <v>181</v>
      </c>
      <c r="AE25" s="1" t="s">
        <v>93</v>
      </c>
      <c r="AF25" s="1" t="s">
        <v>97</v>
      </c>
      <c r="AG25" s="1" t="s">
        <v>97</v>
      </c>
      <c r="AH25" s="1">
        <v>3</v>
      </c>
      <c r="AI25" s="1" t="s">
        <v>200</v>
      </c>
      <c r="AJ25" s="1" t="s">
        <v>31</v>
      </c>
      <c r="AK25" s="1" t="s">
        <v>194</v>
      </c>
      <c r="AL25" s="1" t="s">
        <v>185</v>
      </c>
      <c r="AM25" s="1" t="s">
        <v>186</v>
      </c>
      <c r="AN25" s="1" t="s">
        <v>187</v>
      </c>
      <c r="AO25" s="1" t="s">
        <v>96</v>
      </c>
      <c r="AP25" s="1" t="s">
        <v>103</v>
      </c>
      <c r="AQ25" s="1" t="s">
        <v>112</v>
      </c>
      <c r="AR25" s="1" t="s">
        <v>190</v>
      </c>
      <c r="AS25" s="1" t="s">
        <v>123</v>
      </c>
      <c r="AT25" s="1" t="s">
        <v>128</v>
      </c>
      <c r="AU25" s="1">
        <v>2</v>
      </c>
      <c r="AV25" s="1" t="s">
        <v>267</v>
      </c>
      <c r="AW25" s="1">
        <v>490.9</v>
      </c>
    </row>
    <row r="26" spans="1:49">
      <c r="A26" s="1">
        <v>5</v>
      </c>
      <c r="B26" s="1" t="s">
        <v>268</v>
      </c>
      <c r="C26" s="1" t="s">
        <v>269</v>
      </c>
      <c r="D26" s="1" t="s">
        <v>181</v>
      </c>
      <c r="E26" s="1" t="s">
        <v>181</v>
      </c>
      <c r="F26" s="1" t="s">
        <v>182</v>
      </c>
      <c r="G26" s="1" t="s">
        <v>181</v>
      </c>
      <c r="H26" s="1" t="s">
        <v>181</v>
      </c>
      <c r="I26" s="1" t="s">
        <v>181</v>
      </c>
      <c r="J26" s="1" t="s">
        <v>181</v>
      </c>
      <c r="K26" s="1" t="s">
        <v>181</v>
      </c>
      <c r="L26" s="1" t="s">
        <v>182</v>
      </c>
      <c r="M26" s="1" t="s">
        <v>181</v>
      </c>
      <c r="N26" s="1" t="s">
        <v>181</v>
      </c>
      <c r="O26" s="1" t="s">
        <v>181</v>
      </c>
      <c r="P26" s="1" t="s">
        <v>181</v>
      </c>
      <c r="Q26" s="1" t="s">
        <v>182</v>
      </c>
      <c r="R26" s="1" t="s">
        <v>181</v>
      </c>
      <c r="S26" s="1" t="s">
        <v>181</v>
      </c>
      <c r="T26" s="1" t="s">
        <v>181</v>
      </c>
      <c r="U26" s="1" t="s">
        <v>181</v>
      </c>
      <c r="V26" s="1" t="s">
        <v>181</v>
      </c>
      <c r="W26" s="1" t="s">
        <v>181</v>
      </c>
      <c r="X26" s="1" t="s">
        <v>182</v>
      </c>
      <c r="Y26" s="1" t="s">
        <v>181</v>
      </c>
      <c r="Z26" s="1" t="s">
        <v>181</v>
      </c>
      <c r="AA26" s="1" t="s">
        <v>181</v>
      </c>
      <c r="AB26" s="1" t="s">
        <v>181</v>
      </c>
      <c r="AC26" s="1" t="s">
        <v>182</v>
      </c>
      <c r="AD26" s="1" t="s">
        <v>181</v>
      </c>
      <c r="AE26" s="1" t="s">
        <v>90</v>
      </c>
      <c r="AF26" s="1" t="s">
        <v>97</v>
      </c>
      <c r="AG26" s="1" t="s">
        <v>97</v>
      </c>
      <c r="AH26" s="1">
        <v>3</v>
      </c>
      <c r="AI26" s="1" t="s">
        <v>183</v>
      </c>
      <c r="AJ26" s="1" t="s">
        <v>31</v>
      </c>
      <c r="AK26" s="1" t="s">
        <v>194</v>
      </c>
      <c r="AL26" s="1" t="s">
        <v>185</v>
      </c>
      <c r="AM26" s="1" t="s">
        <v>186</v>
      </c>
      <c r="AN26" s="1" t="s">
        <v>187</v>
      </c>
      <c r="AO26" s="1" t="s">
        <v>96</v>
      </c>
      <c r="AP26" s="1" t="s">
        <v>195</v>
      </c>
      <c r="AQ26" s="1" t="s">
        <v>189</v>
      </c>
      <c r="AR26" s="1" t="s">
        <v>200</v>
      </c>
      <c r="AS26" s="1" t="s">
        <v>124</v>
      </c>
      <c r="AT26" s="1" t="s">
        <v>128</v>
      </c>
      <c r="AU26" s="1">
        <v>4</v>
      </c>
      <c r="AV26" s="1" t="s">
        <v>270</v>
      </c>
      <c r="AW26" s="1">
        <v>5203.75</v>
      </c>
    </row>
    <row r="27" spans="1:49">
      <c r="A27" s="1">
        <v>5</v>
      </c>
      <c r="B27" s="1" t="s">
        <v>271</v>
      </c>
      <c r="C27" s="1" t="s">
        <v>272</v>
      </c>
      <c r="D27" s="1" t="s">
        <v>182</v>
      </c>
      <c r="E27" s="1" t="s">
        <v>181</v>
      </c>
      <c r="F27" s="1" t="s">
        <v>181</v>
      </c>
      <c r="G27" s="1" t="s">
        <v>181</v>
      </c>
      <c r="H27" s="1" t="s">
        <v>181</v>
      </c>
      <c r="I27" s="1" t="s">
        <v>182</v>
      </c>
      <c r="J27" s="1" t="s">
        <v>181</v>
      </c>
      <c r="K27" s="1" t="s">
        <v>181</v>
      </c>
      <c r="L27" s="1" t="s">
        <v>181</v>
      </c>
      <c r="M27" s="1" t="s">
        <v>181</v>
      </c>
      <c r="N27" s="1" t="s">
        <v>181</v>
      </c>
      <c r="O27" s="1" t="s">
        <v>181</v>
      </c>
      <c r="P27" s="1" t="s">
        <v>181</v>
      </c>
      <c r="Q27" s="1" t="s">
        <v>182</v>
      </c>
      <c r="R27" s="1" t="s">
        <v>181</v>
      </c>
      <c r="S27" s="1" t="s">
        <v>181</v>
      </c>
      <c r="T27" s="1" t="s">
        <v>181</v>
      </c>
      <c r="U27" s="1" t="s">
        <v>181</v>
      </c>
      <c r="V27" s="1" t="s">
        <v>181</v>
      </c>
      <c r="W27" s="1" t="s">
        <v>181</v>
      </c>
      <c r="X27" s="1" t="s">
        <v>181</v>
      </c>
      <c r="Y27" s="1" t="s">
        <v>182</v>
      </c>
      <c r="Z27" s="1" t="s">
        <v>181</v>
      </c>
      <c r="AA27" s="1" t="s">
        <v>181</v>
      </c>
      <c r="AB27" s="1" t="s">
        <v>181</v>
      </c>
      <c r="AC27" s="1" t="s">
        <v>182</v>
      </c>
      <c r="AD27" s="1" t="s">
        <v>181</v>
      </c>
      <c r="AE27" s="1" t="s">
        <v>93</v>
      </c>
      <c r="AF27" s="1" t="s">
        <v>93</v>
      </c>
      <c r="AG27" s="1" t="s">
        <v>95</v>
      </c>
      <c r="AH27" s="1">
        <v>2</v>
      </c>
      <c r="AI27" s="1" t="s">
        <v>200</v>
      </c>
      <c r="AJ27" s="1" t="s">
        <v>31</v>
      </c>
      <c r="AK27" s="1" t="s">
        <v>194</v>
      </c>
      <c r="AL27" s="1" t="s">
        <v>185</v>
      </c>
      <c r="AM27" s="1" t="s">
        <v>186</v>
      </c>
      <c r="AN27" s="1" t="s">
        <v>187</v>
      </c>
      <c r="AO27" s="1" t="s">
        <v>96</v>
      </c>
      <c r="AP27" s="1" t="s">
        <v>103</v>
      </c>
      <c r="AQ27" s="1" t="s">
        <v>189</v>
      </c>
      <c r="AR27" s="1" t="s">
        <v>190</v>
      </c>
      <c r="AS27" s="1" t="s">
        <v>124</v>
      </c>
      <c r="AT27" s="1" t="s">
        <v>128</v>
      </c>
      <c r="AU27" s="1">
        <v>2</v>
      </c>
      <c r="AV27" s="1" t="s">
        <v>273</v>
      </c>
      <c r="AW27" s="1">
        <v>418.43</v>
      </c>
    </row>
    <row r="28" spans="1:49">
      <c r="A28" s="1">
        <v>5</v>
      </c>
      <c r="B28" s="1" t="s">
        <v>274</v>
      </c>
      <c r="C28" s="1" t="s">
        <v>275</v>
      </c>
      <c r="D28" s="1" t="s">
        <v>181</v>
      </c>
      <c r="E28" s="1" t="s">
        <v>182</v>
      </c>
      <c r="F28" s="1" t="s">
        <v>181</v>
      </c>
      <c r="G28" s="1" t="s">
        <v>181</v>
      </c>
      <c r="H28" s="1" t="s">
        <v>181</v>
      </c>
      <c r="I28" s="1" t="s">
        <v>181</v>
      </c>
      <c r="J28" s="1" t="s">
        <v>181</v>
      </c>
      <c r="K28" s="1" t="s">
        <v>181</v>
      </c>
      <c r="L28" s="1" t="s">
        <v>182</v>
      </c>
      <c r="M28" s="1" t="s">
        <v>182</v>
      </c>
      <c r="N28" s="1" t="s">
        <v>181</v>
      </c>
      <c r="O28" s="1" t="s">
        <v>181</v>
      </c>
      <c r="P28" s="1" t="s">
        <v>181</v>
      </c>
      <c r="Q28" s="1" t="s">
        <v>181</v>
      </c>
      <c r="R28" s="1" t="s">
        <v>181</v>
      </c>
      <c r="S28" s="1" t="s">
        <v>181</v>
      </c>
      <c r="T28" s="1" t="s">
        <v>181</v>
      </c>
      <c r="U28" s="1" t="s">
        <v>181</v>
      </c>
      <c r="V28" s="1" t="s">
        <v>181</v>
      </c>
      <c r="W28" s="1" t="s">
        <v>181</v>
      </c>
      <c r="X28" s="1" t="s">
        <v>181</v>
      </c>
      <c r="Y28" s="1" t="s">
        <v>182</v>
      </c>
      <c r="Z28" s="1" t="s">
        <v>181</v>
      </c>
      <c r="AA28" s="1" t="s">
        <v>181</v>
      </c>
      <c r="AB28" s="1" t="s">
        <v>181</v>
      </c>
      <c r="AC28" s="1" t="s">
        <v>181</v>
      </c>
      <c r="AD28" s="1" t="s">
        <v>182</v>
      </c>
      <c r="AE28" s="1" t="s">
        <v>95</v>
      </c>
      <c r="AF28" s="1" t="s">
        <v>95</v>
      </c>
      <c r="AG28" s="1" t="s">
        <v>97</v>
      </c>
      <c r="AH28" s="1">
        <v>4</v>
      </c>
      <c r="AI28" s="1" t="s">
        <v>183</v>
      </c>
      <c r="AJ28" s="1" t="s">
        <v>31</v>
      </c>
      <c r="AK28" s="1" t="s">
        <v>194</v>
      </c>
      <c r="AL28" s="1" t="s">
        <v>185</v>
      </c>
      <c r="AM28" s="1" t="s">
        <v>186</v>
      </c>
      <c r="AN28" s="1" t="s">
        <v>187</v>
      </c>
      <c r="AO28" s="1" t="s">
        <v>98</v>
      </c>
      <c r="AP28" s="1" t="s">
        <v>103</v>
      </c>
      <c r="AQ28" s="1" t="s">
        <v>189</v>
      </c>
      <c r="AR28" s="1" t="s">
        <v>190</v>
      </c>
      <c r="AS28" s="1" t="s">
        <v>124</v>
      </c>
      <c r="AT28" s="1" t="s">
        <v>128</v>
      </c>
      <c r="AU28" s="1">
        <v>4</v>
      </c>
      <c r="AV28" s="1" t="s">
        <v>276</v>
      </c>
      <c r="AW28" s="1">
        <v>272.27999999999997</v>
      </c>
    </row>
    <row r="29" spans="1:49">
      <c r="A29" s="1">
        <v>2</v>
      </c>
      <c r="B29" s="1" t="s">
        <v>277</v>
      </c>
      <c r="C29" s="1" t="s">
        <v>278</v>
      </c>
      <c r="D29" s="1" t="s">
        <v>181</v>
      </c>
      <c r="E29" s="1" t="s">
        <v>181</v>
      </c>
      <c r="F29" s="1" t="s">
        <v>182</v>
      </c>
      <c r="G29" s="1" t="s">
        <v>181</v>
      </c>
      <c r="H29" s="1" t="s">
        <v>181</v>
      </c>
      <c r="I29" s="1" t="s">
        <v>181</v>
      </c>
      <c r="J29" s="1" t="s">
        <v>181</v>
      </c>
      <c r="K29" s="1" t="s">
        <v>181</v>
      </c>
      <c r="L29" s="1" t="s">
        <v>182</v>
      </c>
      <c r="M29" s="1" t="s">
        <v>182</v>
      </c>
      <c r="N29" s="1" t="s">
        <v>181</v>
      </c>
      <c r="O29" s="1" t="s">
        <v>181</v>
      </c>
      <c r="P29" s="1" t="s">
        <v>181</v>
      </c>
      <c r="Q29" s="1" t="s">
        <v>181</v>
      </c>
      <c r="R29" s="1" t="s">
        <v>181</v>
      </c>
      <c r="S29" s="1" t="s">
        <v>181</v>
      </c>
      <c r="T29" s="1" t="s">
        <v>181</v>
      </c>
      <c r="U29" s="1" t="s">
        <v>181</v>
      </c>
      <c r="V29" s="1" t="s">
        <v>181</v>
      </c>
      <c r="W29" s="1" t="s">
        <v>181</v>
      </c>
      <c r="X29" s="1" t="s">
        <v>182</v>
      </c>
      <c r="Y29" s="1" t="s">
        <v>181</v>
      </c>
      <c r="Z29" s="1" t="s">
        <v>181</v>
      </c>
      <c r="AA29" s="1" t="s">
        <v>181</v>
      </c>
      <c r="AB29" s="1" t="s">
        <v>181</v>
      </c>
      <c r="AC29" s="1" t="s">
        <v>181</v>
      </c>
      <c r="AD29" s="1" t="s">
        <v>182</v>
      </c>
      <c r="AE29" s="1" t="s">
        <v>95</v>
      </c>
      <c r="AF29" s="1" t="s">
        <v>95</v>
      </c>
      <c r="AG29" s="1" t="s">
        <v>97</v>
      </c>
      <c r="AH29" s="1">
        <v>3</v>
      </c>
      <c r="AI29" s="1" t="s">
        <v>183</v>
      </c>
      <c r="AJ29" s="1" t="s">
        <v>31</v>
      </c>
      <c r="AK29" s="1" t="s">
        <v>194</v>
      </c>
      <c r="AL29" s="1" t="s">
        <v>185</v>
      </c>
      <c r="AM29" s="1" t="s">
        <v>186</v>
      </c>
      <c r="AN29" s="1" t="s">
        <v>187</v>
      </c>
      <c r="AO29" s="1" t="s">
        <v>96</v>
      </c>
      <c r="AP29" s="1" t="s">
        <v>103</v>
      </c>
      <c r="AQ29" s="1" t="s">
        <v>189</v>
      </c>
      <c r="AR29" s="1" t="s">
        <v>190</v>
      </c>
      <c r="AS29" s="1" t="s">
        <v>123</v>
      </c>
      <c r="AT29" s="1" t="s">
        <v>128</v>
      </c>
      <c r="AU29" s="1">
        <v>2</v>
      </c>
      <c r="AW29" s="1">
        <v>74.569999999999993</v>
      </c>
    </row>
    <row r="30" spans="1:49">
      <c r="A30" s="1">
        <v>5</v>
      </c>
      <c r="B30" s="1" t="s">
        <v>279</v>
      </c>
      <c r="C30" s="1" t="s">
        <v>280</v>
      </c>
      <c r="D30" s="1" t="s">
        <v>182</v>
      </c>
      <c r="E30" s="1" t="s">
        <v>181</v>
      </c>
      <c r="F30" s="1" t="s">
        <v>181</v>
      </c>
      <c r="G30" s="1" t="s">
        <v>181</v>
      </c>
      <c r="H30" s="1" t="s">
        <v>181</v>
      </c>
      <c r="I30" s="1" t="s">
        <v>182</v>
      </c>
      <c r="J30" s="1" t="s">
        <v>181</v>
      </c>
      <c r="K30" s="1" t="s">
        <v>181</v>
      </c>
      <c r="L30" s="1" t="s">
        <v>181</v>
      </c>
      <c r="M30" s="1" t="s">
        <v>181</v>
      </c>
      <c r="N30" s="1" t="s">
        <v>181</v>
      </c>
      <c r="O30" s="1" t="s">
        <v>181</v>
      </c>
      <c r="P30" s="1" t="s">
        <v>181</v>
      </c>
      <c r="Q30" s="1" t="s">
        <v>182</v>
      </c>
      <c r="R30" s="1" t="s">
        <v>181</v>
      </c>
      <c r="S30" s="1" t="s">
        <v>181</v>
      </c>
      <c r="T30" s="1" t="s">
        <v>181</v>
      </c>
      <c r="U30" s="1" t="s">
        <v>181</v>
      </c>
      <c r="V30" s="1" t="s">
        <v>181</v>
      </c>
      <c r="W30" s="1" t="s">
        <v>181</v>
      </c>
      <c r="X30" s="1" t="s">
        <v>181</v>
      </c>
      <c r="Y30" s="1" t="s">
        <v>182</v>
      </c>
      <c r="Z30" s="1" t="s">
        <v>181</v>
      </c>
      <c r="AA30" s="1" t="s">
        <v>181</v>
      </c>
      <c r="AB30" s="1" t="s">
        <v>181</v>
      </c>
      <c r="AC30" s="1" t="s">
        <v>182</v>
      </c>
      <c r="AD30" s="1" t="s">
        <v>181</v>
      </c>
      <c r="AE30" s="1" t="s">
        <v>97</v>
      </c>
      <c r="AF30" s="1" t="s">
        <v>97</v>
      </c>
      <c r="AG30" s="1" t="s">
        <v>97</v>
      </c>
      <c r="AH30" s="1">
        <v>2</v>
      </c>
      <c r="AI30" s="1" t="s">
        <v>199</v>
      </c>
      <c r="AJ30" s="1" t="s">
        <v>31</v>
      </c>
      <c r="AK30" s="1" t="s">
        <v>194</v>
      </c>
      <c r="AL30" s="1" t="s">
        <v>185</v>
      </c>
      <c r="AM30" s="1" t="s">
        <v>207</v>
      </c>
      <c r="AN30" s="1" t="s">
        <v>200</v>
      </c>
      <c r="AO30" s="1" t="s">
        <v>188</v>
      </c>
      <c r="AP30" s="1" t="s">
        <v>195</v>
      </c>
      <c r="AQ30" s="1" t="s">
        <v>112</v>
      </c>
      <c r="AR30" s="1" t="s">
        <v>200</v>
      </c>
      <c r="AS30" s="1" t="s">
        <v>124</v>
      </c>
      <c r="AT30" s="1" t="s">
        <v>128</v>
      </c>
      <c r="AU30" s="1">
        <v>3</v>
      </c>
      <c r="AV30" s="1" t="s">
        <v>281</v>
      </c>
      <c r="AW30" s="1">
        <v>641.89</v>
      </c>
    </row>
    <row r="31" spans="1:49">
      <c r="A31" s="1">
        <v>5</v>
      </c>
      <c r="B31" s="1" t="s">
        <v>282</v>
      </c>
      <c r="C31" s="1" t="s">
        <v>283</v>
      </c>
      <c r="D31" s="1" t="s">
        <v>182</v>
      </c>
      <c r="E31" s="1" t="s">
        <v>181</v>
      </c>
      <c r="F31" s="1" t="s">
        <v>181</v>
      </c>
      <c r="G31" s="1" t="s">
        <v>181</v>
      </c>
      <c r="H31" s="1" t="s">
        <v>181</v>
      </c>
      <c r="I31" s="1" t="s">
        <v>181</v>
      </c>
      <c r="J31" s="1" t="s">
        <v>182</v>
      </c>
      <c r="K31" s="1" t="s">
        <v>181</v>
      </c>
      <c r="L31" s="1" t="s">
        <v>181</v>
      </c>
      <c r="M31" s="1" t="s">
        <v>181</v>
      </c>
      <c r="N31" s="1" t="s">
        <v>181</v>
      </c>
      <c r="O31" s="1" t="s">
        <v>181</v>
      </c>
      <c r="P31" s="1" t="s">
        <v>181</v>
      </c>
      <c r="Q31" s="1" t="s">
        <v>182</v>
      </c>
      <c r="R31" s="1" t="s">
        <v>181</v>
      </c>
      <c r="S31" s="1" t="s">
        <v>181</v>
      </c>
      <c r="T31" s="1" t="s">
        <v>181</v>
      </c>
      <c r="U31" s="1" t="s">
        <v>181</v>
      </c>
      <c r="V31" s="1" t="s">
        <v>181</v>
      </c>
      <c r="W31" s="1" t="s">
        <v>181</v>
      </c>
      <c r="X31" s="1" t="s">
        <v>182</v>
      </c>
      <c r="Y31" s="1" t="s">
        <v>181</v>
      </c>
      <c r="Z31" s="1" t="s">
        <v>181</v>
      </c>
      <c r="AA31" s="1" t="s">
        <v>181</v>
      </c>
      <c r="AB31" s="1" t="s">
        <v>181</v>
      </c>
      <c r="AC31" s="1" t="s">
        <v>182</v>
      </c>
      <c r="AD31" s="1" t="s">
        <v>181</v>
      </c>
      <c r="AE31" s="1" t="s">
        <v>97</v>
      </c>
      <c r="AF31" s="1" t="s">
        <v>97</v>
      </c>
      <c r="AG31" s="1" t="s">
        <v>97</v>
      </c>
      <c r="AH31" s="1">
        <v>4</v>
      </c>
      <c r="AI31" s="1" t="s">
        <v>183</v>
      </c>
      <c r="AJ31" s="1" t="s">
        <v>31</v>
      </c>
      <c r="AK31" s="1" t="s">
        <v>194</v>
      </c>
      <c r="AL31" s="1" t="s">
        <v>185</v>
      </c>
      <c r="AM31" s="1" t="s">
        <v>186</v>
      </c>
      <c r="AN31" s="1" t="s">
        <v>187</v>
      </c>
      <c r="AO31" s="1" t="s">
        <v>96</v>
      </c>
      <c r="AP31" s="1" t="s">
        <v>103</v>
      </c>
      <c r="AQ31" s="1" t="s">
        <v>189</v>
      </c>
      <c r="AR31" s="1" t="s">
        <v>190</v>
      </c>
      <c r="AS31" s="1" t="s">
        <v>124</v>
      </c>
      <c r="AT31" s="1" t="s">
        <v>128</v>
      </c>
      <c r="AU31" s="1">
        <v>3</v>
      </c>
      <c r="AV31" s="1" t="s">
        <v>284</v>
      </c>
      <c r="AW31" s="1">
        <v>387.03</v>
      </c>
    </row>
    <row r="32" spans="1:49">
      <c r="A32" s="1">
        <v>5</v>
      </c>
      <c r="B32" s="1" t="s">
        <v>285</v>
      </c>
      <c r="C32" s="1" t="s">
        <v>286</v>
      </c>
      <c r="D32" s="1" t="s">
        <v>182</v>
      </c>
      <c r="E32" s="1" t="s">
        <v>181</v>
      </c>
      <c r="F32" s="1" t="s">
        <v>181</v>
      </c>
      <c r="G32" s="1" t="s">
        <v>181</v>
      </c>
      <c r="H32" s="1" t="s">
        <v>181</v>
      </c>
      <c r="I32" s="1" t="s">
        <v>181</v>
      </c>
      <c r="J32" s="1" t="s">
        <v>182</v>
      </c>
      <c r="K32" s="1" t="s">
        <v>181</v>
      </c>
      <c r="L32" s="1" t="s">
        <v>181</v>
      </c>
      <c r="M32" s="1" t="s">
        <v>181</v>
      </c>
      <c r="N32" s="1" t="s">
        <v>181</v>
      </c>
      <c r="O32" s="1" t="s">
        <v>181</v>
      </c>
      <c r="P32" s="1" t="s">
        <v>181</v>
      </c>
      <c r="Q32" s="1" t="s">
        <v>182</v>
      </c>
      <c r="R32" s="1" t="s">
        <v>181</v>
      </c>
      <c r="S32" s="1" t="s">
        <v>181</v>
      </c>
      <c r="T32" s="1" t="s">
        <v>181</v>
      </c>
      <c r="U32" s="1" t="s">
        <v>181</v>
      </c>
      <c r="V32" s="1" t="s">
        <v>181</v>
      </c>
      <c r="W32" s="1" t="s">
        <v>181</v>
      </c>
      <c r="X32" s="1" t="s">
        <v>181</v>
      </c>
      <c r="Y32" s="1" t="s">
        <v>182</v>
      </c>
      <c r="Z32" s="1" t="s">
        <v>181</v>
      </c>
      <c r="AA32" s="1" t="s">
        <v>181</v>
      </c>
      <c r="AB32" s="1" t="s">
        <v>181</v>
      </c>
      <c r="AC32" s="1" t="s">
        <v>181</v>
      </c>
      <c r="AD32" s="1" t="s">
        <v>182</v>
      </c>
      <c r="AE32" s="1" t="s">
        <v>95</v>
      </c>
      <c r="AF32" s="1" t="s">
        <v>95</v>
      </c>
      <c r="AG32" s="1" t="s">
        <v>97</v>
      </c>
      <c r="AH32" s="1">
        <v>4</v>
      </c>
      <c r="AI32" s="1" t="s">
        <v>183</v>
      </c>
      <c r="AJ32" s="1" t="s">
        <v>31</v>
      </c>
      <c r="AK32" s="1" t="s">
        <v>194</v>
      </c>
      <c r="AL32" s="1" t="s">
        <v>185</v>
      </c>
      <c r="AM32" s="1" t="s">
        <v>186</v>
      </c>
      <c r="AN32" s="1" t="s">
        <v>187</v>
      </c>
      <c r="AO32" s="1" t="s">
        <v>96</v>
      </c>
      <c r="AP32" s="1" t="s">
        <v>103</v>
      </c>
      <c r="AQ32" s="1" t="s">
        <v>111</v>
      </c>
      <c r="AR32" s="1" t="s">
        <v>287</v>
      </c>
      <c r="AS32" s="1" t="s">
        <v>123</v>
      </c>
      <c r="AT32" s="1" t="s">
        <v>128</v>
      </c>
      <c r="AU32" s="1">
        <v>3</v>
      </c>
      <c r="AV32" s="1" t="s">
        <v>288</v>
      </c>
      <c r="AW32" s="1">
        <v>341.13</v>
      </c>
    </row>
    <row r="33" spans="1:49">
      <c r="A33" s="1">
        <v>2</v>
      </c>
      <c r="B33" s="1" t="s">
        <v>289</v>
      </c>
      <c r="C33" s="1" t="s">
        <v>290</v>
      </c>
      <c r="D33" s="1" t="s">
        <v>182</v>
      </c>
      <c r="E33" s="1" t="s">
        <v>181</v>
      </c>
      <c r="F33" s="1" t="s">
        <v>181</v>
      </c>
      <c r="G33" s="1" t="s">
        <v>181</v>
      </c>
      <c r="H33" s="1" t="s">
        <v>182</v>
      </c>
      <c r="I33" s="1" t="s">
        <v>182</v>
      </c>
      <c r="J33" s="1" t="s">
        <v>181</v>
      </c>
      <c r="K33" s="1" t="s">
        <v>181</v>
      </c>
      <c r="L33" s="1" t="s">
        <v>181</v>
      </c>
      <c r="M33" s="1" t="s">
        <v>181</v>
      </c>
      <c r="N33" s="1" t="s">
        <v>181</v>
      </c>
      <c r="O33" s="1" t="s">
        <v>181</v>
      </c>
      <c r="P33" s="1" t="s">
        <v>181</v>
      </c>
      <c r="Q33" s="1" t="s">
        <v>182</v>
      </c>
      <c r="R33" s="1" t="s">
        <v>181</v>
      </c>
      <c r="S33" s="1" t="s">
        <v>181</v>
      </c>
      <c r="T33" s="1" t="s">
        <v>181</v>
      </c>
      <c r="U33" s="1" t="s">
        <v>181</v>
      </c>
      <c r="V33" s="1" t="s">
        <v>181</v>
      </c>
      <c r="W33" s="1" t="s">
        <v>181</v>
      </c>
      <c r="X33" s="1" t="s">
        <v>181</v>
      </c>
      <c r="Y33" s="1" t="s">
        <v>182</v>
      </c>
      <c r="Z33" s="1" t="s">
        <v>181</v>
      </c>
      <c r="AA33" s="1" t="s">
        <v>181</v>
      </c>
      <c r="AB33" s="1" t="s">
        <v>181</v>
      </c>
      <c r="AC33" s="1" t="s">
        <v>182</v>
      </c>
      <c r="AD33" s="1" t="s">
        <v>181</v>
      </c>
      <c r="AE33" s="1" t="s">
        <v>93</v>
      </c>
      <c r="AF33" s="1" t="s">
        <v>95</v>
      </c>
      <c r="AG33" s="1" t="s">
        <v>95</v>
      </c>
      <c r="AH33" s="1">
        <v>2</v>
      </c>
      <c r="AI33" s="1" t="s">
        <v>183</v>
      </c>
      <c r="AJ33" s="1" t="s">
        <v>31</v>
      </c>
      <c r="AK33" s="1" t="s">
        <v>194</v>
      </c>
      <c r="AL33" s="1" t="s">
        <v>185</v>
      </c>
      <c r="AM33" s="1" t="s">
        <v>186</v>
      </c>
      <c r="AN33" s="1" t="s">
        <v>187</v>
      </c>
      <c r="AO33" s="1" t="s">
        <v>200</v>
      </c>
      <c r="AP33" s="1" t="s">
        <v>200</v>
      </c>
      <c r="AQ33" s="1" t="s">
        <v>189</v>
      </c>
      <c r="AR33" s="1" t="s">
        <v>190</v>
      </c>
      <c r="AS33" s="1" t="s">
        <v>124</v>
      </c>
      <c r="AT33" s="1" t="s">
        <v>128</v>
      </c>
      <c r="AU33" s="1">
        <v>3</v>
      </c>
      <c r="AW33" s="1">
        <v>46.69</v>
      </c>
    </row>
    <row r="34" spans="1:49">
      <c r="A34" s="1">
        <v>2</v>
      </c>
      <c r="B34" s="1" t="s">
        <v>291</v>
      </c>
      <c r="C34" s="1" t="s">
        <v>292</v>
      </c>
      <c r="D34" s="1" t="s">
        <v>182</v>
      </c>
      <c r="E34" s="1" t="s">
        <v>181</v>
      </c>
      <c r="F34" s="1" t="s">
        <v>181</v>
      </c>
      <c r="G34" s="1" t="s">
        <v>181</v>
      </c>
      <c r="H34" s="1" t="s">
        <v>181</v>
      </c>
      <c r="I34" s="1" t="s">
        <v>181</v>
      </c>
      <c r="J34" s="1" t="s">
        <v>182</v>
      </c>
      <c r="K34" s="1" t="s">
        <v>181</v>
      </c>
      <c r="L34" s="1" t="s">
        <v>181</v>
      </c>
      <c r="M34" s="1" t="s">
        <v>181</v>
      </c>
      <c r="N34" s="1" t="s">
        <v>181</v>
      </c>
      <c r="O34" s="1" t="s">
        <v>181</v>
      </c>
      <c r="P34" s="1" t="s">
        <v>181</v>
      </c>
      <c r="Q34" s="1" t="s">
        <v>182</v>
      </c>
      <c r="R34" s="1" t="s">
        <v>181</v>
      </c>
      <c r="S34" s="1" t="s">
        <v>181</v>
      </c>
      <c r="T34" s="1" t="s">
        <v>181</v>
      </c>
      <c r="U34" s="1" t="s">
        <v>181</v>
      </c>
      <c r="V34" s="1" t="s">
        <v>181</v>
      </c>
      <c r="W34" s="1" t="s">
        <v>181</v>
      </c>
      <c r="X34" s="1" t="s">
        <v>181</v>
      </c>
      <c r="Y34" s="1" t="s">
        <v>182</v>
      </c>
      <c r="Z34" s="1" t="s">
        <v>181</v>
      </c>
      <c r="AA34" s="1" t="s">
        <v>181</v>
      </c>
      <c r="AB34" s="1" t="s">
        <v>181</v>
      </c>
      <c r="AC34" s="1" t="s">
        <v>182</v>
      </c>
      <c r="AD34" s="1" t="s">
        <v>181</v>
      </c>
      <c r="AE34" s="1" t="s">
        <v>95</v>
      </c>
      <c r="AF34" s="1" t="s">
        <v>93</v>
      </c>
      <c r="AG34" s="1" t="s">
        <v>95</v>
      </c>
      <c r="AH34" s="1">
        <v>3</v>
      </c>
      <c r="AI34" s="1" t="s">
        <v>200</v>
      </c>
      <c r="AJ34" s="1" t="s">
        <v>194</v>
      </c>
      <c r="AK34" s="1" t="s">
        <v>185</v>
      </c>
      <c r="AL34" s="1" t="s">
        <v>186</v>
      </c>
      <c r="AM34" s="1" t="s">
        <v>187</v>
      </c>
      <c r="AN34" s="1" t="s">
        <v>98</v>
      </c>
      <c r="AO34" s="1" t="s">
        <v>103</v>
      </c>
      <c r="AP34" s="1" t="s">
        <v>112</v>
      </c>
      <c r="AQ34" s="1" t="s">
        <v>112</v>
      </c>
      <c r="AR34" s="1" t="s">
        <v>190</v>
      </c>
      <c r="AS34" s="1" t="s">
        <v>124</v>
      </c>
      <c r="AT34" s="1" t="s">
        <v>128</v>
      </c>
      <c r="AU34" s="1">
        <v>5</v>
      </c>
      <c r="AW34" s="1">
        <v>625.11</v>
      </c>
    </row>
    <row r="35" spans="1:49">
      <c r="A35" s="1">
        <v>2</v>
      </c>
      <c r="B35" s="1" t="s">
        <v>293</v>
      </c>
      <c r="C35" s="1" t="s">
        <v>294</v>
      </c>
      <c r="D35" s="1" t="s">
        <v>182</v>
      </c>
      <c r="E35" s="1" t="s">
        <v>181</v>
      </c>
      <c r="F35" s="1" t="s">
        <v>181</v>
      </c>
      <c r="G35" s="1" t="s">
        <v>181</v>
      </c>
      <c r="H35" s="1" t="s">
        <v>181</v>
      </c>
      <c r="I35" s="1" t="s">
        <v>182</v>
      </c>
      <c r="J35" s="1" t="s">
        <v>181</v>
      </c>
      <c r="K35" s="1" t="s">
        <v>181</v>
      </c>
      <c r="L35" s="1" t="s">
        <v>181</v>
      </c>
      <c r="M35" s="1" t="s">
        <v>181</v>
      </c>
      <c r="N35" s="1" t="s">
        <v>181</v>
      </c>
      <c r="O35" s="1" t="s">
        <v>181</v>
      </c>
      <c r="P35" s="1" t="s">
        <v>181</v>
      </c>
      <c r="Q35" s="1" t="s">
        <v>182</v>
      </c>
      <c r="R35" s="1" t="s">
        <v>181</v>
      </c>
      <c r="S35" s="1" t="s">
        <v>181</v>
      </c>
      <c r="T35" s="1" t="s">
        <v>181</v>
      </c>
      <c r="U35" s="1" t="s">
        <v>181</v>
      </c>
      <c r="V35" s="1" t="s">
        <v>181</v>
      </c>
      <c r="W35" s="1" t="s">
        <v>181</v>
      </c>
      <c r="X35" s="1" t="s">
        <v>182</v>
      </c>
      <c r="Y35" s="1" t="s">
        <v>181</v>
      </c>
      <c r="Z35" s="1" t="s">
        <v>181</v>
      </c>
      <c r="AA35" s="1" t="s">
        <v>181</v>
      </c>
      <c r="AB35" s="1" t="s">
        <v>181</v>
      </c>
      <c r="AC35" s="1" t="s">
        <v>182</v>
      </c>
      <c r="AD35" s="1" t="s">
        <v>181</v>
      </c>
      <c r="AE35" s="1" t="s">
        <v>95</v>
      </c>
      <c r="AF35" s="1" t="s">
        <v>95</v>
      </c>
      <c r="AG35" s="1" t="s">
        <v>95</v>
      </c>
      <c r="AH35" s="1">
        <v>3</v>
      </c>
      <c r="AI35" s="1" t="s">
        <v>183</v>
      </c>
      <c r="AJ35" s="1" t="s">
        <v>31</v>
      </c>
      <c r="AK35" s="1" t="s">
        <v>194</v>
      </c>
      <c r="AL35" s="1" t="s">
        <v>185</v>
      </c>
      <c r="AM35" s="1" t="s">
        <v>186</v>
      </c>
      <c r="AN35" s="1" t="s">
        <v>187</v>
      </c>
      <c r="AO35" s="1" t="s">
        <v>96</v>
      </c>
      <c r="AP35" s="1" t="s">
        <v>200</v>
      </c>
      <c r="AQ35" s="1" t="s">
        <v>112</v>
      </c>
      <c r="AR35" s="1" t="s">
        <v>190</v>
      </c>
      <c r="AS35" s="1" t="s">
        <v>124</v>
      </c>
      <c r="AT35" s="1" t="s">
        <v>128</v>
      </c>
      <c r="AU35" s="1">
        <v>2</v>
      </c>
      <c r="AW35" s="1">
        <v>46.05</v>
      </c>
    </row>
    <row r="36" spans="1:49">
      <c r="A36" s="1">
        <v>5</v>
      </c>
      <c r="B36" s="1" t="s">
        <v>295</v>
      </c>
      <c r="C36" s="1" t="s">
        <v>296</v>
      </c>
      <c r="D36" s="1" t="s">
        <v>182</v>
      </c>
      <c r="E36" s="1" t="s">
        <v>181</v>
      </c>
      <c r="F36" s="1" t="s">
        <v>181</v>
      </c>
      <c r="G36" s="1" t="s">
        <v>182</v>
      </c>
      <c r="H36" s="1" t="s">
        <v>181</v>
      </c>
      <c r="I36" s="1" t="s">
        <v>181</v>
      </c>
      <c r="J36" s="1" t="s">
        <v>181</v>
      </c>
      <c r="K36" s="1" t="s">
        <v>181</v>
      </c>
      <c r="L36" s="1" t="s">
        <v>181</v>
      </c>
      <c r="M36" s="1" t="s">
        <v>181</v>
      </c>
      <c r="N36" s="1" t="s">
        <v>181</v>
      </c>
      <c r="O36" s="1" t="s">
        <v>181</v>
      </c>
      <c r="P36" s="1" t="s">
        <v>181</v>
      </c>
      <c r="Q36" s="1" t="s">
        <v>182</v>
      </c>
      <c r="R36" s="1" t="s">
        <v>181</v>
      </c>
      <c r="S36" s="1" t="s">
        <v>181</v>
      </c>
      <c r="T36" s="1" t="s">
        <v>181</v>
      </c>
      <c r="U36" s="1" t="s">
        <v>181</v>
      </c>
      <c r="V36" s="1" t="s">
        <v>181</v>
      </c>
      <c r="W36" s="1" t="s">
        <v>181</v>
      </c>
      <c r="X36" s="1" t="s">
        <v>181</v>
      </c>
      <c r="Y36" s="1" t="s">
        <v>182</v>
      </c>
      <c r="Z36" s="1" t="s">
        <v>181</v>
      </c>
      <c r="AA36" s="1" t="s">
        <v>181</v>
      </c>
      <c r="AB36" s="1" t="s">
        <v>182</v>
      </c>
      <c r="AC36" s="1" t="s">
        <v>181</v>
      </c>
      <c r="AD36" s="1" t="s">
        <v>181</v>
      </c>
      <c r="AE36" s="1" t="s">
        <v>97</v>
      </c>
      <c r="AF36" s="1" t="s">
        <v>97</v>
      </c>
      <c r="AG36" s="1" t="s">
        <v>97</v>
      </c>
      <c r="AH36" s="1">
        <v>4</v>
      </c>
      <c r="AI36" s="1" t="s">
        <v>18</v>
      </c>
      <c r="AJ36" s="1" t="s">
        <v>31</v>
      </c>
      <c r="AK36" s="1" t="s">
        <v>194</v>
      </c>
      <c r="AL36" s="1" t="s">
        <v>185</v>
      </c>
      <c r="AM36" s="1" t="s">
        <v>207</v>
      </c>
      <c r="AN36" s="1" t="s">
        <v>200</v>
      </c>
      <c r="AO36" s="1" t="s">
        <v>208</v>
      </c>
      <c r="AP36" s="1" t="s">
        <v>103</v>
      </c>
      <c r="AQ36" s="1" t="s">
        <v>189</v>
      </c>
      <c r="AR36" s="1" t="s">
        <v>190</v>
      </c>
      <c r="AS36" s="1" t="s">
        <v>124</v>
      </c>
      <c r="AT36" s="1" t="s">
        <v>128</v>
      </c>
      <c r="AU36" s="1">
        <v>4</v>
      </c>
      <c r="AV36" s="1" t="s">
        <v>297</v>
      </c>
      <c r="AW36" s="1">
        <v>336.44</v>
      </c>
    </row>
    <row r="37" spans="1:49">
      <c r="A37" s="1">
        <v>5</v>
      </c>
      <c r="B37" s="1" t="s">
        <v>298</v>
      </c>
      <c r="C37" s="1" t="s">
        <v>299</v>
      </c>
      <c r="D37" s="1" t="s">
        <v>182</v>
      </c>
      <c r="E37" s="1" t="s">
        <v>181</v>
      </c>
      <c r="F37" s="1" t="s">
        <v>181</v>
      </c>
      <c r="G37" s="1" t="s">
        <v>181</v>
      </c>
      <c r="H37" s="1" t="s">
        <v>182</v>
      </c>
      <c r="I37" s="1" t="s">
        <v>182</v>
      </c>
      <c r="J37" s="1" t="s">
        <v>181</v>
      </c>
      <c r="K37" s="1" t="s">
        <v>181</v>
      </c>
      <c r="L37" s="1" t="s">
        <v>181</v>
      </c>
      <c r="M37" s="1" t="s">
        <v>181</v>
      </c>
      <c r="N37" s="1" t="s">
        <v>181</v>
      </c>
      <c r="O37" s="1" t="s">
        <v>181</v>
      </c>
      <c r="P37" s="1" t="s">
        <v>181</v>
      </c>
      <c r="Q37" s="1" t="s">
        <v>182</v>
      </c>
      <c r="R37" s="1" t="s">
        <v>181</v>
      </c>
      <c r="S37" s="1" t="s">
        <v>181</v>
      </c>
      <c r="T37" s="1" t="s">
        <v>181</v>
      </c>
      <c r="U37" s="1" t="s">
        <v>181</v>
      </c>
      <c r="V37" s="1" t="s">
        <v>181</v>
      </c>
      <c r="W37" s="1" t="s">
        <v>181</v>
      </c>
      <c r="X37" s="1" t="s">
        <v>182</v>
      </c>
      <c r="Y37" s="1" t="s">
        <v>181</v>
      </c>
      <c r="Z37" s="1" t="s">
        <v>181</v>
      </c>
      <c r="AA37" s="1" t="s">
        <v>181</v>
      </c>
      <c r="AB37" s="1" t="s">
        <v>181</v>
      </c>
      <c r="AC37" s="1" t="s">
        <v>181</v>
      </c>
      <c r="AD37" s="1" t="s">
        <v>182</v>
      </c>
      <c r="AE37" s="1" t="s">
        <v>93</v>
      </c>
      <c r="AF37" s="1" t="s">
        <v>97</v>
      </c>
      <c r="AG37" s="1" t="s">
        <v>97</v>
      </c>
      <c r="AH37" s="1">
        <v>5</v>
      </c>
      <c r="AI37" s="1" t="s">
        <v>183</v>
      </c>
      <c r="AJ37" s="1" t="s">
        <v>31</v>
      </c>
      <c r="AK37" s="1" t="s">
        <v>194</v>
      </c>
      <c r="AL37" s="1" t="s">
        <v>185</v>
      </c>
      <c r="AM37" s="1" t="s">
        <v>186</v>
      </c>
      <c r="AN37" s="1" t="s">
        <v>187</v>
      </c>
      <c r="AO37" s="1" t="s">
        <v>98</v>
      </c>
      <c r="AP37" s="1" t="s">
        <v>103</v>
      </c>
      <c r="AQ37" s="1" t="s">
        <v>112</v>
      </c>
      <c r="AR37" s="1" t="s">
        <v>190</v>
      </c>
      <c r="AS37" s="1" t="s">
        <v>124</v>
      </c>
      <c r="AT37" s="1" t="s">
        <v>128</v>
      </c>
      <c r="AU37" s="1">
        <v>5</v>
      </c>
      <c r="AV37" s="1" t="s">
        <v>300</v>
      </c>
      <c r="AW37" s="1">
        <v>469.82</v>
      </c>
    </row>
    <row r="38" spans="1:49">
      <c r="A38" s="1">
        <v>5</v>
      </c>
      <c r="B38" s="1" t="s">
        <v>301</v>
      </c>
      <c r="C38" s="1" t="s">
        <v>302</v>
      </c>
      <c r="D38" s="1" t="s">
        <v>182</v>
      </c>
      <c r="E38" s="1" t="s">
        <v>181</v>
      </c>
      <c r="F38" s="1" t="s">
        <v>181</v>
      </c>
      <c r="G38" s="1" t="s">
        <v>181</v>
      </c>
      <c r="H38" s="1" t="s">
        <v>181</v>
      </c>
      <c r="I38" s="1" t="s">
        <v>181</v>
      </c>
      <c r="J38" s="1" t="s">
        <v>182</v>
      </c>
      <c r="K38" s="1" t="s">
        <v>181</v>
      </c>
      <c r="L38" s="1" t="s">
        <v>181</v>
      </c>
      <c r="M38" s="1" t="s">
        <v>181</v>
      </c>
      <c r="N38" s="1" t="s">
        <v>181</v>
      </c>
      <c r="O38" s="1" t="s">
        <v>181</v>
      </c>
      <c r="P38" s="1" t="s">
        <v>181</v>
      </c>
      <c r="Q38" s="1" t="s">
        <v>182</v>
      </c>
      <c r="R38" s="1" t="s">
        <v>181</v>
      </c>
      <c r="S38" s="1" t="s">
        <v>181</v>
      </c>
      <c r="T38" s="1" t="s">
        <v>181</v>
      </c>
      <c r="U38" s="1" t="s">
        <v>181</v>
      </c>
      <c r="V38" s="1" t="s">
        <v>181</v>
      </c>
      <c r="W38" s="1" t="s">
        <v>181</v>
      </c>
      <c r="X38" s="1" t="s">
        <v>181</v>
      </c>
      <c r="Y38" s="1" t="s">
        <v>182</v>
      </c>
      <c r="Z38" s="1" t="s">
        <v>181</v>
      </c>
      <c r="AA38" s="1" t="s">
        <v>181</v>
      </c>
      <c r="AB38" s="1" t="s">
        <v>181</v>
      </c>
      <c r="AC38" s="1" t="s">
        <v>181</v>
      </c>
      <c r="AD38" s="1" t="s">
        <v>182</v>
      </c>
      <c r="AE38" s="1" t="s">
        <v>97</v>
      </c>
      <c r="AF38" s="1" t="s">
        <v>90</v>
      </c>
      <c r="AG38" s="1" t="s">
        <v>95</v>
      </c>
      <c r="AH38" s="1">
        <v>4</v>
      </c>
      <c r="AI38" s="1" t="s">
        <v>183</v>
      </c>
      <c r="AJ38" s="1" t="s">
        <v>31</v>
      </c>
      <c r="AK38" s="1" t="s">
        <v>194</v>
      </c>
      <c r="AL38" s="1" t="s">
        <v>185</v>
      </c>
      <c r="AM38" s="1" t="s">
        <v>186</v>
      </c>
      <c r="AN38" s="1" t="s">
        <v>187</v>
      </c>
      <c r="AO38" s="1" t="s">
        <v>96</v>
      </c>
      <c r="AP38" s="1" t="s">
        <v>103</v>
      </c>
      <c r="AQ38" s="1" t="s">
        <v>189</v>
      </c>
      <c r="AR38" s="1" t="s">
        <v>190</v>
      </c>
      <c r="AS38" s="1" t="s">
        <v>123</v>
      </c>
      <c r="AT38" s="1" t="s">
        <v>128</v>
      </c>
      <c r="AU38" s="1">
        <v>4</v>
      </c>
      <c r="AW38" s="1">
        <v>324.8</v>
      </c>
    </row>
    <row r="39" spans="1:49">
      <c r="A39" s="1">
        <v>5</v>
      </c>
      <c r="B39" s="1" t="s">
        <v>303</v>
      </c>
      <c r="C39" s="1" t="s">
        <v>304</v>
      </c>
      <c r="D39" s="1" t="s">
        <v>182</v>
      </c>
      <c r="E39" s="1" t="s">
        <v>181</v>
      </c>
      <c r="F39" s="1" t="s">
        <v>181</v>
      </c>
      <c r="G39" s="1" t="s">
        <v>181</v>
      </c>
      <c r="H39" s="1" t="s">
        <v>181</v>
      </c>
      <c r="I39" s="1" t="s">
        <v>181</v>
      </c>
      <c r="J39" s="1" t="s">
        <v>182</v>
      </c>
      <c r="K39" s="1" t="s">
        <v>181</v>
      </c>
      <c r="L39" s="1" t="s">
        <v>181</v>
      </c>
      <c r="M39" s="1" t="s">
        <v>182</v>
      </c>
      <c r="N39" s="1" t="s">
        <v>181</v>
      </c>
      <c r="O39" s="1" t="s">
        <v>181</v>
      </c>
      <c r="P39" s="1" t="s">
        <v>181</v>
      </c>
      <c r="Q39" s="1" t="s">
        <v>182</v>
      </c>
      <c r="R39" s="1" t="s">
        <v>181</v>
      </c>
      <c r="S39" s="1" t="s">
        <v>181</v>
      </c>
      <c r="T39" s="1" t="s">
        <v>181</v>
      </c>
      <c r="U39" s="1" t="s">
        <v>181</v>
      </c>
      <c r="V39" s="1" t="s">
        <v>181</v>
      </c>
      <c r="W39" s="1" t="s">
        <v>181</v>
      </c>
      <c r="X39" s="1" t="s">
        <v>182</v>
      </c>
      <c r="Y39" s="1" t="s">
        <v>181</v>
      </c>
      <c r="Z39" s="1" t="s">
        <v>181</v>
      </c>
      <c r="AA39" s="1" t="s">
        <v>181</v>
      </c>
      <c r="AB39" s="1" t="s">
        <v>181</v>
      </c>
      <c r="AC39" s="1" t="s">
        <v>182</v>
      </c>
      <c r="AD39" s="1" t="s">
        <v>182</v>
      </c>
      <c r="AE39" s="1" t="s">
        <v>93</v>
      </c>
      <c r="AF39" s="1" t="s">
        <v>97</v>
      </c>
      <c r="AG39" s="1" t="s">
        <v>97</v>
      </c>
      <c r="AH39" s="1">
        <v>3</v>
      </c>
      <c r="AI39" s="1" t="s">
        <v>18</v>
      </c>
      <c r="AJ39" s="1" t="s">
        <v>31</v>
      </c>
      <c r="AK39" s="1" t="s">
        <v>194</v>
      </c>
      <c r="AL39" s="1" t="s">
        <v>185</v>
      </c>
      <c r="AM39" s="1" t="s">
        <v>207</v>
      </c>
      <c r="AN39" s="1" t="s">
        <v>187</v>
      </c>
      <c r="AO39" s="1" t="s">
        <v>98</v>
      </c>
      <c r="AP39" s="1" t="s">
        <v>103</v>
      </c>
      <c r="AQ39" s="1" t="s">
        <v>189</v>
      </c>
      <c r="AR39" s="1" t="s">
        <v>190</v>
      </c>
      <c r="AS39" s="1" t="s">
        <v>123</v>
      </c>
      <c r="AT39" s="1" t="s">
        <v>128</v>
      </c>
      <c r="AU39" s="1">
        <v>4</v>
      </c>
      <c r="AV39" s="1" t="s">
        <v>305</v>
      </c>
      <c r="AW39" s="1">
        <v>508.48</v>
      </c>
    </row>
    <row r="40" spans="1:49">
      <c r="A40" s="1">
        <v>2</v>
      </c>
      <c r="B40" s="1" t="s">
        <v>306</v>
      </c>
      <c r="C40" s="1" t="s">
        <v>307</v>
      </c>
      <c r="D40" s="1" t="s">
        <v>182</v>
      </c>
      <c r="E40" s="1" t="s">
        <v>181</v>
      </c>
      <c r="F40" s="1" t="s">
        <v>181</v>
      </c>
      <c r="G40" s="1" t="s">
        <v>181</v>
      </c>
      <c r="H40" s="1" t="s">
        <v>181</v>
      </c>
      <c r="I40" s="1" t="s">
        <v>181</v>
      </c>
      <c r="J40" s="1" t="s">
        <v>182</v>
      </c>
      <c r="K40" s="1" t="s">
        <v>181</v>
      </c>
      <c r="L40" s="1" t="s">
        <v>181</v>
      </c>
      <c r="M40" s="1" t="s">
        <v>181</v>
      </c>
      <c r="N40" s="1" t="s">
        <v>181</v>
      </c>
      <c r="O40" s="1" t="s">
        <v>181</v>
      </c>
      <c r="P40" s="1" t="s">
        <v>181</v>
      </c>
      <c r="Q40" s="1" t="s">
        <v>182</v>
      </c>
      <c r="R40" s="1" t="s">
        <v>181</v>
      </c>
      <c r="S40" s="1" t="s">
        <v>181</v>
      </c>
      <c r="T40" s="1" t="s">
        <v>181</v>
      </c>
      <c r="U40" s="1" t="s">
        <v>181</v>
      </c>
      <c r="V40" s="1" t="s">
        <v>181</v>
      </c>
      <c r="W40" s="1" t="s">
        <v>181</v>
      </c>
      <c r="X40" s="1" t="s">
        <v>181</v>
      </c>
      <c r="Y40" s="1" t="s">
        <v>182</v>
      </c>
      <c r="Z40" s="1" t="s">
        <v>181</v>
      </c>
      <c r="AA40" s="1" t="s">
        <v>181</v>
      </c>
      <c r="AB40" s="1" t="s">
        <v>181</v>
      </c>
      <c r="AC40" s="1" t="s">
        <v>182</v>
      </c>
      <c r="AD40" s="1" t="s">
        <v>181</v>
      </c>
      <c r="AE40" s="1" t="s">
        <v>95</v>
      </c>
      <c r="AF40" s="1" t="s">
        <v>95</v>
      </c>
      <c r="AG40" s="1" t="s">
        <v>95</v>
      </c>
      <c r="AH40" s="1">
        <v>5</v>
      </c>
      <c r="AI40" s="1" t="s">
        <v>183</v>
      </c>
      <c r="AJ40" s="1" t="s">
        <v>31</v>
      </c>
      <c r="AK40" s="1" t="s">
        <v>194</v>
      </c>
      <c r="AL40" s="1" t="s">
        <v>185</v>
      </c>
      <c r="AM40" s="1" t="s">
        <v>186</v>
      </c>
      <c r="AN40" s="1" t="s">
        <v>187</v>
      </c>
      <c r="AO40" s="1" t="s">
        <v>96</v>
      </c>
      <c r="AP40" s="1" t="s">
        <v>200</v>
      </c>
      <c r="AQ40" s="1" t="s">
        <v>112</v>
      </c>
      <c r="AR40" s="1" t="s">
        <v>190</v>
      </c>
      <c r="AS40" s="1" t="s">
        <v>124</v>
      </c>
      <c r="AT40" s="1" t="s">
        <v>128</v>
      </c>
      <c r="AU40" s="1">
        <v>2</v>
      </c>
      <c r="AW40" s="1">
        <v>67.3</v>
      </c>
    </row>
    <row r="41" spans="1:49">
      <c r="A41" s="1">
        <v>5</v>
      </c>
      <c r="B41" s="1" t="s">
        <v>308</v>
      </c>
      <c r="C41" s="1" t="s">
        <v>309</v>
      </c>
      <c r="D41" s="1" t="s">
        <v>182</v>
      </c>
      <c r="E41" s="1" t="s">
        <v>181</v>
      </c>
      <c r="F41" s="1" t="s">
        <v>181</v>
      </c>
      <c r="G41" s="1" t="s">
        <v>182</v>
      </c>
      <c r="H41" s="1" t="s">
        <v>181</v>
      </c>
      <c r="I41" s="1" t="s">
        <v>181</v>
      </c>
      <c r="J41" s="1" t="s">
        <v>181</v>
      </c>
      <c r="K41" s="1" t="s">
        <v>181</v>
      </c>
      <c r="L41" s="1" t="s">
        <v>181</v>
      </c>
      <c r="M41" s="1" t="s">
        <v>181</v>
      </c>
      <c r="N41" s="1" t="s">
        <v>181</v>
      </c>
      <c r="O41" s="1" t="s">
        <v>181</v>
      </c>
      <c r="P41" s="1" t="s">
        <v>181</v>
      </c>
      <c r="Q41" s="1" t="s">
        <v>182</v>
      </c>
      <c r="R41" s="1" t="s">
        <v>181</v>
      </c>
      <c r="S41" s="1" t="s">
        <v>181</v>
      </c>
      <c r="T41" s="1" t="s">
        <v>181</v>
      </c>
      <c r="U41" s="1" t="s">
        <v>181</v>
      </c>
      <c r="V41" s="1" t="s">
        <v>181</v>
      </c>
      <c r="W41" s="1" t="s">
        <v>181</v>
      </c>
      <c r="X41" s="1" t="s">
        <v>182</v>
      </c>
      <c r="Y41" s="1" t="s">
        <v>181</v>
      </c>
      <c r="Z41" s="1" t="s">
        <v>181</v>
      </c>
      <c r="AA41" s="1" t="s">
        <v>181</v>
      </c>
      <c r="AB41" s="1" t="s">
        <v>181</v>
      </c>
      <c r="AC41" s="1" t="s">
        <v>182</v>
      </c>
      <c r="AD41" s="1" t="s">
        <v>181</v>
      </c>
      <c r="AE41" s="1" t="s">
        <v>95</v>
      </c>
      <c r="AF41" s="1" t="s">
        <v>95</v>
      </c>
      <c r="AG41" s="1" t="s">
        <v>97</v>
      </c>
      <c r="AH41" s="1">
        <v>3</v>
      </c>
      <c r="AI41" s="1" t="s">
        <v>183</v>
      </c>
      <c r="AJ41" s="1" t="s">
        <v>31</v>
      </c>
      <c r="AK41" s="1" t="s">
        <v>194</v>
      </c>
      <c r="AL41" s="1" t="s">
        <v>185</v>
      </c>
      <c r="AM41" s="1" t="s">
        <v>186</v>
      </c>
      <c r="AN41" s="1" t="s">
        <v>187</v>
      </c>
      <c r="AO41" s="1" t="s">
        <v>96</v>
      </c>
      <c r="AP41" s="1" t="s">
        <v>200</v>
      </c>
      <c r="AQ41" s="1" t="s">
        <v>112</v>
      </c>
      <c r="AR41" s="1" t="s">
        <v>190</v>
      </c>
      <c r="AS41" s="1" t="s">
        <v>124</v>
      </c>
      <c r="AT41" s="1" t="s">
        <v>128</v>
      </c>
      <c r="AU41" s="1">
        <v>2</v>
      </c>
      <c r="AV41" s="1" t="s">
        <v>310</v>
      </c>
      <c r="AW41" s="1">
        <v>368.05</v>
      </c>
    </row>
    <row r="42" spans="1:49">
      <c r="A42" s="1">
        <v>5</v>
      </c>
      <c r="B42" s="1" t="s">
        <v>311</v>
      </c>
      <c r="C42" s="1" t="s">
        <v>312</v>
      </c>
      <c r="D42" s="1" t="s">
        <v>181</v>
      </c>
      <c r="E42" s="1" t="s">
        <v>181</v>
      </c>
      <c r="F42" s="1" t="s">
        <v>182</v>
      </c>
      <c r="G42" s="1" t="s">
        <v>181</v>
      </c>
      <c r="H42" s="1" t="s">
        <v>181</v>
      </c>
      <c r="I42" s="1" t="s">
        <v>181</v>
      </c>
      <c r="J42" s="1" t="s">
        <v>181</v>
      </c>
      <c r="K42" s="1" t="s">
        <v>181</v>
      </c>
      <c r="L42" s="1" t="s">
        <v>182</v>
      </c>
      <c r="M42" s="1" t="s">
        <v>181</v>
      </c>
      <c r="N42" s="1" t="s">
        <v>181</v>
      </c>
      <c r="O42" s="1" t="s">
        <v>181</v>
      </c>
      <c r="P42" s="1" t="s">
        <v>181</v>
      </c>
      <c r="Q42" s="1" t="s">
        <v>182</v>
      </c>
      <c r="R42" s="1" t="s">
        <v>181</v>
      </c>
      <c r="S42" s="1" t="s">
        <v>181</v>
      </c>
      <c r="T42" s="1" t="s">
        <v>181</v>
      </c>
      <c r="U42" s="1" t="s">
        <v>181</v>
      </c>
      <c r="V42" s="1" t="s">
        <v>181</v>
      </c>
      <c r="W42" s="1" t="s">
        <v>181</v>
      </c>
      <c r="X42" s="1" t="s">
        <v>182</v>
      </c>
      <c r="Y42" s="1" t="s">
        <v>181</v>
      </c>
      <c r="Z42" s="1" t="s">
        <v>181</v>
      </c>
      <c r="AA42" s="1" t="s">
        <v>181</v>
      </c>
      <c r="AB42" s="1" t="s">
        <v>181</v>
      </c>
      <c r="AC42" s="1" t="s">
        <v>181</v>
      </c>
      <c r="AD42" s="1" t="s">
        <v>182</v>
      </c>
      <c r="AE42" s="1" t="s">
        <v>95</v>
      </c>
      <c r="AF42" s="1" t="s">
        <v>93</v>
      </c>
      <c r="AG42" s="1" t="s">
        <v>95</v>
      </c>
      <c r="AH42" s="1">
        <v>3</v>
      </c>
      <c r="AI42" s="1" t="s">
        <v>183</v>
      </c>
      <c r="AJ42" s="1" t="s">
        <v>31</v>
      </c>
      <c r="AK42" s="1" t="s">
        <v>194</v>
      </c>
      <c r="AL42" s="1" t="s">
        <v>185</v>
      </c>
      <c r="AM42" s="1" t="s">
        <v>186</v>
      </c>
      <c r="AN42" s="1" t="s">
        <v>187</v>
      </c>
      <c r="AO42" s="1" t="s">
        <v>200</v>
      </c>
      <c r="AP42" s="1" t="s">
        <v>200</v>
      </c>
      <c r="AQ42" s="1" t="s">
        <v>112</v>
      </c>
      <c r="AR42" s="1" t="s">
        <v>190</v>
      </c>
      <c r="AS42" s="1" t="s">
        <v>124</v>
      </c>
      <c r="AT42" s="1" t="s">
        <v>128</v>
      </c>
      <c r="AU42" s="1">
        <v>3</v>
      </c>
      <c r="AV42" s="1" t="s">
        <v>313</v>
      </c>
      <c r="AW42" s="1">
        <v>290.45</v>
      </c>
    </row>
    <row r="43" spans="1:49">
      <c r="A43" s="1">
        <v>5</v>
      </c>
      <c r="B43" s="1" t="s">
        <v>314</v>
      </c>
      <c r="C43" s="1" t="s">
        <v>315</v>
      </c>
      <c r="D43" s="1" t="s">
        <v>182</v>
      </c>
      <c r="E43" s="1" t="s">
        <v>181</v>
      </c>
      <c r="F43" s="1" t="s">
        <v>181</v>
      </c>
      <c r="G43" s="1" t="s">
        <v>181</v>
      </c>
      <c r="H43" s="1" t="s">
        <v>182</v>
      </c>
      <c r="I43" s="1" t="s">
        <v>181</v>
      </c>
      <c r="J43" s="1" t="s">
        <v>181</v>
      </c>
      <c r="K43" s="1" t="s">
        <v>181</v>
      </c>
      <c r="L43" s="1" t="s">
        <v>181</v>
      </c>
      <c r="M43" s="1" t="s">
        <v>181</v>
      </c>
      <c r="N43" s="1" t="s">
        <v>181</v>
      </c>
      <c r="O43" s="1" t="s">
        <v>181</v>
      </c>
      <c r="P43" s="1" t="s">
        <v>181</v>
      </c>
      <c r="Q43" s="1" t="s">
        <v>182</v>
      </c>
      <c r="R43" s="1" t="s">
        <v>181</v>
      </c>
      <c r="S43" s="1" t="s">
        <v>181</v>
      </c>
      <c r="T43" s="1" t="s">
        <v>181</v>
      </c>
      <c r="U43" s="1" t="s">
        <v>181</v>
      </c>
      <c r="V43" s="1" t="s">
        <v>181</v>
      </c>
      <c r="W43" s="1" t="s">
        <v>181</v>
      </c>
      <c r="X43" s="1" t="s">
        <v>182</v>
      </c>
      <c r="Y43" s="1" t="s">
        <v>181</v>
      </c>
      <c r="Z43" s="1" t="s">
        <v>181</v>
      </c>
      <c r="AA43" s="1" t="s">
        <v>181</v>
      </c>
      <c r="AB43" s="1" t="s">
        <v>181</v>
      </c>
      <c r="AC43" s="1" t="s">
        <v>182</v>
      </c>
      <c r="AD43" s="1" t="s">
        <v>181</v>
      </c>
      <c r="AE43" s="1" t="s">
        <v>93</v>
      </c>
      <c r="AF43" s="1" t="s">
        <v>95</v>
      </c>
      <c r="AG43" s="1" t="s">
        <v>95</v>
      </c>
      <c r="AH43" s="1">
        <v>3</v>
      </c>
      <c r="AI43" s="1" t="s">
        <v>199</v>
      </c>
      <c r="AJ43" s="1" t="s">
        <v>31</v>
      </c>
      <c r="AK43" s="1" t="s">
        <v>194</v>
      </c>
      <c r="AL43" s="1" t="s">
        <v>246</v>
      </c>
      <c r="AM43" s="1" t="s">
        <v>186</v>
      </c>
      <c r="AN43" s="1" t="s">
        <v>187</v>
      </c>
      <c r="AO43" s="1" t="s">
        <v>208</v>
      </c>
      <c r="AP43" s="1" t="s">
        <v>103</v>
      </c>
      <c r="AQ43" s="1" t="s">
        <v>111</v>
      </c>
      <c r="AR43" s="1" t="s">
        <v>190</v>
      </c>
      <c r="AS43" s="1" t="s">
        <v>124</v>
      </c>
      <c r="AT43" s="1" t="s">
        <v>128</v>
      </c>
      <c r="AU43" s="1">
        <v>3</v>
      </c>
      <c r="AV43" s="1" t="s">
        <v>316</v>
      </c>
      <c r="AW43" s="1">
        <v>682.46</v>
      </c>
    </row>
    <row r="44" spans="1:49">
      <c r="A44" s="1">
        <v>5</v>
      </c>
      <c r="B44" s="1" t="s">
        <v>317</v>
      </c>
      <c r="C44" s="1" t="s">
        <v>318</v>
      </c>
      <c r="D44" s="1" t="s">
        <v>181</v>
      </c>
      <c r="E44" s="1" t="s">
        <v>182</v>
      </c>
      <c r="F44" s="1" t="s">
        <v>181</v>
      </c>
      <c r="G44" s="1" t="s">
        <v>181</v>
      </c>
      <c r="H44" s="1" t="s">
        <v>181</v>
      </c>
      <c r="I44" s="1" t="s">
        <v>181</v>
      </c>
      <c r="J44" s="1" t="s">
        <v>181</v>
      </c>
      <c r="K44" s="1" t="s">
        <v>181</v>
      </c>
      <c r="L44" s="1" t="s">
        <v>182</v>
      </c>
      <c r="M44" s="1" t="s">
        <v>181</v>
      </c>
      <c r="N44" s="1" t="s">
        <v>181</v>
      </c>
      <c r="O44" s="1" t="s">
        <v>181</v>
      </c>
      <c r="P44" s="1" t="s">
        <v>181</v>
      </c>
      <c r="Q44" s="1" t="s">
        <v>181</v>
      </c>
      <c r="R44" s="1" t="s">
        <v>181</v>
      </c>
      <c r="S44" s="1" t="s">
        <v>181</v>
      </c>
      <c r="T44" s="1" t="s">
        <v>181</v>
      </c>
      <c r="U44" s="1" t="s">
        <v>181</v>
      </c>
      <c r="V44" s="1" t="s">
        <v>181</v>
      </c>
      <c r="W44" s="1" t="s">
        <v>182</v>
      </c>
      <c r="X44" s="1" t="s">
        <v>182</v>
      </c>
      <c r="Y44" s="1" t="s">
        <v>181</v>
      </c>
      <c r="Z44" s="1" t="s">
        <v>181</v>
      </c>
      <c r="AA44" s="1" t="s">
        <v>181</v>
      </c>
      <c r="AB44" s="1" t="s">
        <v>181</v>
      </c>
      <c r="AC44" s="1" t="s">
        <v>181</v>
      </c>
      <c r="AD44" s="1" t="s">
        <v>182</v>
      </c>
      <c r="AE44" s="1" t="s">
        <v>97</v>
      </c>
      <c r="AF44" s="1" t="s">
        <v>97</v>
      </c>
      <c r="AG44" s="1" t="s">
        <v>97</v>
      </c>
      <c r="AH44" s="1">
        <v>5</v>
      </c>
      <c r="AI44" s="1" t="s">
        <v>183</v>
      </c>
      <c r="AJ44" s="1" t="s">
        <v>31</v>
      </c>
      <c r="AK44" s="1" t="s">
        <v>194</v>
      </c>
      <c r="AL44" s="1" t="s">
        <v>185</v>
      </c>
      <c r="AM44" s="1" t="s">
        <v>186</v>
      </c>
      <c r="AN44" s="1" t="s">
        <v>187</v>
      </c>
      <c r="AO44" s="1" t="s">
        <v>188</v>
      </c>
      <c r="AP44" s="1" t="s">
        <v>195</v>
      </c>
      <c r="AQ44" s="1" t="s">
        <v>189</v>
      </c>
      <c r="AR44" s="1" t="s">
        <v>190</v>
      </c>
      <c r="AS44" s="1" t="s">
        <v>124</v>
      </c>
      <c r="AT44" s="1" t="s">
        <v>128</v>
      </c>
      <c r="AU44" s="1">
        <v>5</v>
      </c>
      <c r="AV44" s="1" t="s">
        <v>319</v>
      </c>
      <c r="AW44" s="1">
        <v>424.42</v>
      </c>
    </row>
    <row r="45" spans="1:49">
      <c r="B45" s="1" t="s">
        <v>320</v>
      </c>
      <c r="C45" s="1" t="s">
        <v>320</v>
      </c>
      <c r="D45" s="1" t="s">
        <v>30</v>
      </c>
      <c r="E45" s="1" t="s">
        <v>30</v>
      </c>
      <c r="F45" s="1" t="s">
        <v>30</v>
      </c>
      <c r="G45" s="1" t="s">
        <v>30</v>
      </c>
      <c r="H45" s="1" t="s">
        <v>30</v>
      </c>
      <c r="I45" s="1" t="s">
        <v>30</v>
      </c>
      <c r="J45" s="1" t="s">
        <v>30</v>
      </c>
      <c r="K45" s="1" t="s">
        <v>30</v>
      </c>
      <c r="L45" s="1" t="s">
        <v>30</v>
      </c>
      <c r="M45" s="1" t="s">
        <v>30</v>
      </c>
      <c r="N45" s="1" t="s">
        <v>30</v>
      </c>
      <c r="O45" s="1" t="s">
        <v>30</v>
      </c>
      <c r="P45" s="1" t="s">
        <v>30</v>
      </c>
      <c r="Q45" s="1" t="s">
        <v>30</v>
      </c>
      <c r="R45" s="1" t="s">
        <v>30</v>
      </c>
      <c r="S45" s="1" t="s">
        <v>30</v>
      </c>
      <c r="T45" s="1" t="s">
        <v>30</v>
      </c>
      <c r="U45" s="1" t="s">
        <v>30</v>
      </c>
      <c r="V45" s="1" t="s">
        <v>30</v>
      </c>
      <c r="W45" s="1" t="s">
        <v>30</v>
      </c>
      <c r="X45" s="1" t="s">
        <v>30</v>
      </c>
      <c r="Y45" s="1" t="s">
        <v>30</v>
      </c>
      <c r="Z45" s="1" t="s">
        <v>30</v>
      </c>
      <c r="AA45" s="1" t="s">
        <v>30</v>
      </c>
      <c r="AB45" s="1" t="s">
        <v>30</v>
      </c>
      <c r="AC45" s="1" t="s">
        <v>30</v>
      </c>
      <c r="AD45" s="1" t="s">
        <v>30</v>
      </c>
      <c r="AE45" s="1" t="s">
        <v>95</v>
      </c>
      <c r="AF45" s="1" t="s">
        <v>95</v>
      </c>
      <c r="AG45" s="1" t="s">
        <v>95</v>
      </c>
      <c r="AH45" s="1">
        <v>3</v>
      </c>
      <c r="AI45" s="1" t="s">
        <v>183</v>
      </c>
      <c r="AJ45" s="1" t="s">
        <v>31</v>
      </c>
      <c r="AK45" s="1" t="s">
        <v>217</v>
      </c>
      <c r="AL45" s="1" t="s">
        <v>185</v>
      </c>
      <c r="AM45" s="1" t="s">
        <v>186</v>
      </c>
      <c r="AN45" s="1" t="s">
        <v>187</v>
      </c>
      <c r="AO45" s="1" t="s">
        <v>200</v>
      </c>
      <c r="AP45" s="1" t="s">
        <v>200</v>
      </c>
      <c r="AQ45" s="1" t="s">
        <v>189</v>
      </c>
      <c r="AR45" s="1" t="s">
        <v>190</v>
      </c>
      <c r="AS45" s="1" t="s">
        <v>124</v>
      </c>
      <c r="AT45" s="1" t="s">
        <v>128</v>
      </c>
      <c r="AU45" s="1">
        <v>3</v>
      </c>
      <c r="AW45" s="1">
        <v>0</v>
      </c>
    </row>
    <row r="46" spans="1:49">
      <c r="A46" s="1">
        <v>3</v>
      </c>
      <c r="B46" s="1" t="s">
        <v>321</v>
      </c>
      <c r="C46" s="1" t="s">
        <v>322</v>
      </c>
      <c r="D46" s="1" t="s">
        <v>181</v>
      </c>
      <c r="E46" s="1" t="s">
        <v>181</v>
      </c>
      <c r="F46" s="1" t="s">
        <v>182</v>
      </c>
      <c r="G46" s="1" t="s">
        <v>181</v>
      </c>
      <c r="H46" s="1" t="s">
        <v>181</v>
      </c>
      <c r="I46" s="1" t="s">
        <v>181</v>
      </c>
      <c r="J46" s="1" t="s">
        <v>181</v>
      </c>
      <c r="K46" s="1" t="s">
        <v>182</v>
      </c>
      <c r="L46" s="1" t="s">
        <v>181</v>
      </c>
      <c r="M46" s="1" t="s">
        <v>181</v>
      </c>
      <c r="N46" s="1" t="s">
        <v>181</v>
      </c>
      <c r="O46" s="1" t="s">
        <v>181</v>
      </c>
      <c r="P46" s="1" t="s">
        <v>181</v>
      </c>
      <c r="Q46" s="1" t="s">
        <v>181</v>
      </c>
      <c r="R46" s="1" t="s">
        <v>181</v>
      </c>
      <c r="S46" s="1" t="s">
        <v>181</v>
      </c>
      <c r="T46" s="1" t="s">
        <v>181</v>
      </c>
      <c r="U46" s="1" t="s">
        <v>181</v>
      </c>
      <c r="V46" s="1" t="s">
        <v>181</v>
      </c>
      <c r="W46" s="1" t="s">
        <v>182</v>
      </c>
      <c r="X46" s="1" t="s">
        <v>182</v>
      </c>
      <c r="Y46" s="1" t="s">
        <v>181</v>
      </c>
      <c r="Z46" s="1" t="s">
        <v>181</v>
      </c>
      <c r="AA46" s="1" t="s">
        <v>181</v>
      </c>
      <c r="AB46" s="1" t="s">
        <v>182</v>
      </c>
      <c r="AC46" s="1" t="s">
        <v>181</v>
      </c>
      <c r="AD46" s="1" t="s">
        <v>181</v>
      </c>
      <c r="AE46" s="1" t="s">
        <v>95</v>
      </c>
      <c r="AF46" s="1" t="s">
        <v>97</v>
      </c>
      <c r="AG46" s="1" t="s">
        <v>97</v>
      </c>
      <c r="AH46" s="1">
        <v>3</v>
      </c>
      <c r="AI46" s="1" t="s">
        <v>183</v>
      </c>
      <c r="AJ46" s="1" t="s">
        <v>31</v>
      </c>
      <c r="AK46" s="1" t="s">
        <v>194</v>
      </c>
      <c r="AL46" s="1" t="s">
        <v>185</v>
      </c>
      <c r="AM46" s="1" t="s">
        <v>186</v>
      </c>
      <c r="AN46" s="1" t="s">
        <v>187</v>
      </c>
      <c r="AO46" s="1" t="s">
        <v>188</v>
      </c>
      <c r="AP46" s="1" t="s">
        <v>195</v>
      </c>
      <c r="AQ46" s="1" t="s">
        <v>189</v>
      </c>
      <c r="AR46" s="1" t="s">
        <v>190</v>
      </c>
      <c r="AS46" s="1" t="s">
        <v>124</v>
      </c>
      <c r="AT46" s="1" t="s">
        <v>128</v>
      </c>
      <c r="AU46" s="1">
        <v>2</v>
      </c>
      <c r="AW46" s="1">
        <v>3213.36</v>
      </c>
    </row>
    <row r="47" spans="1:49">
      <c r="A47" s="1">
        <v>5</v>
      </c>
      <c r="B47" s="1" t="s">
        <v>323</v>
      </c>
      <c r="C47" s="1" t="s">
        <v>324</v>
      </c>
      <c r="D47" s="1" t="s">
        <v>181</v>
      </c>
      <c r="E47" s="1" t="s">
        <v>182</v>
      </c>
      <c r="F47" s="1" t="s">
        <v>181</v>
      </c>
      <c r="G47" s="1" t="s">
        <v>181</v>
      </c>
      <c r="H47" s="1" t="s">
        <v>181</v>
      </c>
      <c r="I47" s="1" t="s">
        <v>181</v>
      </c>
      <c r="J47" s="1" t="s">
        <v>181</v>
      </c>
      <c r="K47" s="1" t="s">
        <v>181</v>
      </c>
      <c r="L47" s="1" t="s">
        <v>182</v>
      </c>
      <c r="M47" s="1" t="s">
        <v>181</v>
      </c>
      <c r="N47" s="1" t="s">
        <v>181</v>
      </c>
      <c r="O47" s="1" t="s">
        <v>181</v>
      </c>
      <c r="P47" s="1" t="s">
        <v>181</v>
      </c>
      <c r="Q47" s="1" t="s">
        <v>181</v>
      </c>
      <c r="R47" s="1" t="s">
        <v>181</v>
      </c>
      <c r="S47" s="1" t="s">
        <v>181</v>
      </c>
      <c r="T47" s="1" t="s">
        <v>181</v>
      </c>
      <c r="U47" s="1" t="s">
        <v>181</v>
      </c>
      <c r="V47" s="1" t="s">
        <v>181</v>
      </c>
      <c r="W47" s="1" t="s">
        <v>182</v>
      </c>
      <c r="X47" s="1" t="s">
        <v>181</v>
      </c>
      <c r="Y47" s="1" t="s">
        <v>182</v>
      </c>
      <c r="Z47" s="1" t="s">
        <v>181</v>
      </c>
      <c r="AA47" s="1" t="s">
        <v>181</v>
      </c>
      <c r="AB47" s="1" t="s">
        <v>181</v>
      </c>
      <c r="AC47" s="1" t="s">
        <v>181</v>
      </c>
      <c r="AD47" s="1" t="s">
        <v>182</v>
      </c>
      <c r="AE47" s="1" t="s">
        <v>95</v>
      </c>
      <c r="AF47" s="1" t="s">
        <v>97</v>
      </c>
      <c r="AG47" s="1" t="s">
        <v>97</v>
      </c>
      <c r="AH47" s="1">
        <v>4</v>
      </c>
      <c r="AI47" s="1" t="s">
        <v>183</v>
      </c>
      <c r="AJ47" s="1" t="s">
        <v>31</v>
      </c>
      <c r="AK47" s="1" t="s">
        <v>194</v>
      </c>
      <c r="AL47" s="1" t="s">
        <v>185</v>
      </c>
      <c r="AM47" s="1" t="s">
        <v>186</v>
      </c>
      <c r="AN47" s="1" t="s">
        <v>187</v>
      </c>
      <c r="AO47" s="1" t="s">
        <v>188</v>
      </c>
      <c r="AP47" s="1" t="s">
        <v>222</v>
      </c>
      <c r="AQ47" s="1" t="s">
        <v>189</v>
      </c>
      <c r="AR47" s="1" t="s">
        <v>190</v>
      </c>
      <c r="AS47" s="1" t="s">
        <v>124</v>
      </c>
      <c r="AT47" s="1" t="s">
        <v>200</v>
      </c>
      <c r="AU47" s="1">
        <v>4</v>
      </c>
      <c r="AW47" s="1">
        <v>237.1</v>
      </c>
    </row>
    <row r="48" spans="1:49">
      <c r="A48" s="1">
        <v>5</v>
      </c>
      <c r="B48" s="1" t="s">
        <v>325</v>
      </c>
      <c r="C48" s="1" t="s">
        <v>326</v>
      </c>
      <c r="D48" s="1" t="s">
        <v>181</v>
      </c>
      <c r="E48" s="1" t="s">
        <v>182</v>
      </c>
      <c r="F48" s="1" t="s">
        <v>181</v>
      </c>
      <c r="G48" s="1" t="s">
        <v>181</v>
      </c>
      <c r="H48" s="1" t="s">
        <v>181</v>
      </c>
      <c r="I48" s="1" t="s">
        <v>181</v>
      </c>
      <c r="J48" s="1" t="s">
        <v>181</v>
      </c>
      <c r="K48" s="1" t="s">
        <v>181</v>
      </c>
      <c r="L48" s="1" t="s">
        <v>182</v>
      </c>
      <c r="M48" s="1" t="s">
        <v>181</v>
      </c>
      <c r="N48" s="1" t="s">
        <v>181</v>
      </c>
      <c r="O48" s="1" t="s">
        <v>181</v>
      </c>
      <c r="P48" s="1" t="s">
        <v>181</v>
      </c>
      <c r="Q48" s="1" t="s">
        <v>182</v>
      </c>
      <c r="R48" s="1" t="s">
        <v>181</v>
      </c>
      <c r="S48" s="1" t="s">
        <v>181</v>
      </c>
      <c r="T48" s="1" t="s">
        <v>181</v>
      </c>
      <c r="U48" s="1" t="s">
        <v>181</v>
      </c>
      <c r="V48" s="1" t="s">
        <v>181</v>
      </c>
      <c r="W48" s="1" t="s">
        <v>181</v>
      </c>
      <c r="X48" s="1" t="s">
        <v>181</v>
      </c>
      <c r="Y48" s="1" t="s">
        <v>182</v>
      </c>
      <c r="Z48" s="1" t="s">
        <v>181</v>
      </c>
      <c r="AA48" s="1" t="s">
        <v>181</v>
      </c>
      <c r="AB48" s="1" t="s">
        <v>181</v>
      </c>
      <c r="AC48" s="1" t="s">
        <v>181</v>
      </c>
      <c r="AD48" s="1" t="s">
        <v>182</v>
      </c>
      <c r="AE48" s="1" t="s">
        <v>95</v>
      </c>
      <c r="AF48" s="1" t="s">
        <v>95</v>
      </c>
      <c r="AG48" s="1" t="s">
        <v>97</v>
      </c>
      <c r="AH48" s="1">
        <v>3</v>
      </c>
      <c r="AI48" s="1" t="s">
        <v>183</v>
      </c>
      <c r="AJ48" s="1" t="s">
        <v>31</v>
      </c>
      <c r="AK48" s="1" t="s">
        <v>194</v>
      </c>
      <c r="AL48" s="1" t="s">
        <v>327</v>
      </c>
      <c r="AM48" s="1" t="s">
        <v>186</v>
      </c>
      <c r="AN48" s="1" t="s">
        <v>328</v>
      </c>
      <c r="AO48" s="1" t="s">
        <v>200</v>
      </c>
      <c r="AP48" s="1" t="s">
        <v>200</v>
      </c>
      <c r="AQ48" s="1" t="s">
        <v>189</v>
      </c>
      <c r="AR48" s="1" t="s">
        <v>190</v>
      </c>
      <c r="AS48" s="1" t="s">
        <v>124</v>
      </c>
      <c r="AT48" s="1" t="s">
        <v>128</v>
      </c>
      <c r="AU48" s="1">
        <v>4</v>
      </c>
      <c r="AV48" s="1" t="s">
        <v>329</v>
      </c>
      <c r="AW48" s="1">
        <v>311.20999999999998</v>
      </c>
    </row>
    <row r="49" spans="1:49">
      <c r="A49" s="1">
        <v>5</v>
      </c>
      <c r="B49" s="1" t="s">
        <v>330</v>
      </c>
      <c r="C49" s="1" t="s">
        <v>331</v>
      </c>
      <c r="D49" s="1" t="s">
        <v>181</v>
      </c>
      <c r="E49" s="1" t="s">
        <v>181</v>
      </c>
      <c r="F49" s="1" t="s">
        <v>182</v>
      </c>
      <c r="G49" s="1" t="s">
        <v>181</v>
      </c>
      <c r="H49" s="1" t="s">
        <v>181</v>
      </c>
      <c r="I49" s="1" t="s">
        <v>181</v>
      </c>
      <c r="J49" s="1" t="s">
        <v>181</v>
      </c>
      <c r="K49" s="1" t="s">
        <v>181</v>
      </c>
      <c r="L49" s="1" t="s">
        <v>182</v>
      </c>
      <c r="M49" s="1" t="s">
        <v>181</v>
      </c>
      <c r="N49" s="1" t="s">
        <v>181</v>
      </c>
      <c r="O49" s="1" t="s">
        <v>181</v>
      </c>
      <c r="P49" s="1" t="s">
        <v>181</v>
      </c>
      <c r="Q49" s="1" t="s">
        <v>182</v>
      </c>
      <c r="R49" s="1" t="s">
        <v>181</v>
      </c>
      <c r="S49" s="1" t="s">
        <v>181</v>
      </c>
      <c r="T49" s="1" t="s">
        <v>181</v>
      </c>
      <c r="U49" s="1" t="s">
        <v>181</v>
      </c>
      <c r="V49" s="1" t="s">
        <v>181</v>
      </c>
      <c r="W49" s="1" t="s">
        <v>181</v>
      </c>
      <c r="X49" s="1" t="s">
        <v>181</v>
      </c>
      <c r="Y49" s="1" t="s">
        <v>182</v>
      </c>
      <c r="Z49" s="1" t="s">
        <v>181</v>
      </c>
      <c r="AA49" s="1" t="s">
        <v>181</v>
      </c>
      <c r="AB49" s="1" t="s">
        <v>181</v>
      </c>
      <c r="AC49" s="1" t="s">
        <v>182</v>
      </c>
      <c r="AD49" s="1" t="s">
        <v>181</v>
      </c>
      <c r="AE49" s="1" t="s">
        <v>95</v>
      </c>
      <c r="AF49" s="1" t="s">
        <v>95</v>
      </c>
      <c r="AG49" s="1" t="s">
        <v>97</v>
      </c>
      <c r="AH49" s="1">
        <v>3</v>
      </c>
      <c r="AI49" s="1" t="s">
        <v>183</v>
      </c>
      <c r="AJ49" s="1" t="s">
        <v>31</v>
      </c>
      <c r="AK49" s="1" t="s">
        <v>194</v>
      </c>
      <c r="AL49" s="1" t="s">
        <v>185</v>
      </c>
      <c r="AM49" s="1" t="s">
        <v>186</v>
      </c>
      <c r="AN49" s="1" t="s">
        <v>187</v>
      </c>
      <c r="AO49" s="1" t="s">
        <v>98</v>
      </c>
      <c r="AP49" s="1" t="s">
        <v>103</v>
      </c>
      <c r="AQ49" s="1" t="s">
        <v>189</v>
      </c>
      <c r="AR49" s="1" t="s">
        <v>190</v>
      </c>
      <c r="AS49" s="1" t="s">
        <v>124</v>
      </c>
      <c r="AT49" s="1" t="s">
        <v>128</v>
      </c>
      <c r="AU49" s="1">
        <v>3</v>
      </c>
      <c r="AW49" s="1">
        <v>299.95999999999998</v>
      </c>
    </row>
    <row r="50" spans="1:49">
      <c r="B50" s="1" t="s">
        <v>332</v>
      </c>
      <c r="C50" s="1" t="s">
        <v>332</v>
      </c>
      <c r="D50" s="1" t="s">
        <v>30</v>
      </c>
      <c r="E50" s="1" t="s">
        <v>30</v>
      </c>
      <c r="F50" s="1" t="s">
        <v>30</v>
      </c>
      <c r="G50" s="1" t="s">
        <v>30</v>
      </c>
      <c r="H50" s="1" t="s">
        <v>30</v>
      </c>
      <c r="I50" s="1" t="s">
        <v>30</v>
      </c>
      <c r="J50" s="1" t="s">
        <v>30</v>
      </c>
      <c r="K50" s="1" t="s">
        <v>30</v>
      </c>
      <c r="L50" s="1" t="s">
        <v>30</v>
      </c>
      <c r="M50" s="1" t="s">
        <v>30</v>
      </c>
      <c r="N50" s="1" t="s">
        <v>30</v>
      </c>
      <c r="O50" s="1" t="s">
        <v>30</v>
      </c>
      <c r="P50" s="1" t="s">
        <v>30</v>
      </c>
      <c r="Q50" s="1" t="s">
        <v>30</v>
      </c>
      <c r="R50" s="1" t="s">
        <v>30</v>
      </c>
      <c r="S50" s="1" t="s">
        <v>30</v>
      </c>
      <c r="T50" s="1" t="s">
        <v>30</v>
      </c>
      <c r="U50" s="1" t="s">
        <v>30</v>
      </c>
      <c r="V50" s="1" t="s">
        <v>30</v>
      </c>
      <c r="W50" s="1" t="s">
        <v>30</v>
      </c>
      <c r="X50" s="1" t="s">
        <v>30</v>
      </c>
      <c r="Y50" s="1" t="s">
        <v>30</v>
      </c>
      <c r="Z50" s="1" t="s">
        <v>30</v>
      </c>
      <c r="AA50" s="1" t="s">
        <v>30</v>
      </c>
      <c r="AB50" s="1" t="s">
        <v>30</v>
      </c>
      <c r="AC50" s="1" t="s">
        <v>30</v>
      </c>
      <c r="AD50" s="1" t="s">
        <v>30</v>
      </c>
      <c r="AE50" s="1" t="s">
        <v>95</v>
      </c>
      <c r="AF50" s="1" t="s">
        <v>95</v>
      </c>
      <c r="AG50" s="1" t="s">
        <v>95</v>
      </c>
      <c r="AH50" s="1">
        <v>3</v>
      </c>
      <c r="AI50" s="1" t="s">
        <v>183</v>
      </c>
      <c r="AJ50" s="1" t="s">
        <v>31</v>
      </c>
      <c r="AK50" s="1" t="s">
        <v>217</v>
      </c>
      <c r="AL50" s="1" t="s">
        <v>185</v>
      </c>
      <c r="AM50" s="1" t="s">
        <v>186</v>
      </c>
      <c r="AN50" s="1" t="s">
        <v>187</v>
      </c>
      <c r="AO50" s="1" t="s">
        <v>200</v>
      </c>
      <c r="AP50" s="1" t="s">
        <v>200</v>
      </c>
      <c r="AQ50" s="1" t="s">
        <v>189</v>
      </c>
      <c r="AR50" s="1" t="s">
        <v>190</v>
      </c>
      <c r="AS50" s="1" t="s">
        <v>124</v>
      </c>
      <c r="AT50" s="1" t="s">
        <v>128</v>
      </c>
      <c r="AU50" s="1">
        <v>3</v>
      </c>
      <c r="AW50" s="1">
        <v>0</v>
      </c>
    </row>
    <row r="51" spans="1:49">
      <c r="A51" s="1">
        <v>5</v>
      </c>
      <c r="B51" s="1" t="s">
        <v>333</v>
      </c>
      <c r="C51" s="1" t="s">
        <v>334</v>
      </c>
      <c r="D51" s="1" t="s">
        <v>181</v>
      </c>
      <c r="E51" s="1" t="s">
        <v>181</v>
      </c>
      <c r="F51" s="1" t="s">
        <v>182</v>
      </c>
      <c r="G51" s="1" t="s">
        <v>181</v>
      </c>
      <c r="H51" s="1" t="s">
        <v>181</v>
      </c>
      <c r="I51" s="1" t="s">
        <v>181</v>
      </c>
      <c r="J51" s="1" t="s">
        <v>181</v>
      </c>
      <c r="K51" s="1" t="s">
        <v>181</v>
      </c>
      <c r="L51" s="1" t="s">
        <v>182</v>
      </c>
      <c r="M51" s="1" t="s">
        <v>181</v>
      </c>
      <c r="N51" s="1" t="s">
        <v>181</v>
      </c>
      <c r="O51" s="1" t="s">
        <v>181</v>
      </c>
      <c r="P51" s="1" t="s">
        <v>181</v>
      </c>
      <c r="Q51" s="1" t="s">
        <v>182</v>
      </c>
      <c r="R51" s="1" t="s">
        <v>181</v>
      </c>
      <c r="S51" s="1" t="s">
        <v>181</v>
      </c>
      <c r="T51" s="1" t="s">
        <v>181</v>
      </c>
      <c r="U51" s="1" t="s">
        <v>181</v>
      </c>
      <c r="V51" s="1" t="s">
        <v>181</v>
      </c>
      <c r="W51" s="1" t="s">
        <v>181</v>
      </c>
      <c r="X51" s="1" t="s">
        <v>181</v>
      </c>
      <c r="Y51" s="1" t="s">
        <v>182</v>
      </c>
      <c r="Z51" s="1" t="s">
        <v>181</v>
      </c>
      <c r="AA51" s="1" t="s">
        <v>181</v>
      </c>
      <c r="AB51" s="1" t="s">
        <v>181</v>
      </c>
      <c r="AC51" s="1" t="s">
        <v>181</v>
      </c>
      <c r="AD51" s="1" t="s">
        <v>182</v>
      </c>
      <c r="AE51" s="1" t="s">
        <v>93</v>
      </c>
      <c r="AF51" s="1" t="s">
        <v>95</v>
      </c>
      <c r="AG51" s="1" t="s">
        <v>97</v>
      </c>
      <c r="AH51" s="1">
        <v>5</v>
      </c>
      <c r="AI51" s="1" t="s">
        <v>200</v>
      </c>
      <c r="AJ51" s="1" t="s">
        <v>31</v>
      </c>
      <c r="AK51" s="1" t="s">
        <v>200</v>
      </c>
      <c r="AL51" s="1" t="s">
        <v>185</v>
      </c>
      <c r="AM51" s="1" t="s">
        <v>186</v>
      </c>
      <c r="AN51" s="1" t="s">
        <v>187</v>
      </c>
      <c r="AO51" s="1" t="s">
        <v>98</v>
      </c>
      <c r="AP51" s="1" t="s">
        <v>195</v>
      </c>
      <c r="AQ51" s="1" t="s">
        <v>200</v>
      </c>
      <c r="AR51" s="1" t="s">
        <v>190</v>
      </c>
      <c r="AS51" s="1" t="s">
        <v>124</v>
      </c>
      <c r="AT51" s="1" t="s">
        <v>128</v>
      </c>
      <c r="AU51" s="1">
        <v>4</v>
      </c>
      <c r="AV51" s="1" t="s">
        <v>335</v>
      </c>
      <c r="AW51" s="1">
        <v>357.78</v>
      </c>
    </row>
    <row r="52" spans="1:49">
      <c r="A52" s="1">
        <v>5</v>
      </c>
      <c r="B52" s="1" t="s">
        <v>336</v>
      </c>
      <c r="C52" s="1" t="s">
        <v>337</v>
      </c>
      <c r="D52" s="1" t="s">
        <v>182</v>
      </c>
      <c r="E52" s="1" t="s">
        <v>181</v>
      </c>
      <c r="F52" s="1" t="s">
        <v>181</v>
      </c>
      <c r="G52" s="1" t="s">
        <v>181</v>
      </c>
      <c r="H52" s="1" t="s">
        <v>181</v>
      </c>
      <c r="I52" s="1" t="s">
        <v>182</v>
      </c>
      <c r="J52" s="1" t="s">
        <v>181</v>
      </c>
      <c r="K52" s="1" t="s">
        <v>181</v>
      </c>
      <c r="L52" s="1" t="s">
        <v>181</v>
      </c>
      <c r="M52" s="1" t="s">
        <v>181</v>
      </c>
      <c r="N52" s="1" t="s">
        <v>181</v>
      </c>
      <c r="O52" s="1" t="s">
        <v>181</v>
      </c>
      <c r="P52" s="1" t="s">
        <v>181</v>
      </c>
      <c r="Q52" s="1" t="s">
        <v>182</v>
      </c>
      <c r="R52" s="1" t="s">
        <v>181</v>
      </c>
      <c r="S52" s="1" t="s">
        <v>181</v>
      </c>
      <c r="T52" s="1" t="s">
        <v>181</v>
      </c>
      <c r="U52" s="1" t="s">
        <v>181</v>
      </c>
      <c r="V52" s="1" t="s">
        <v>181</v>
      </c>
      <c r="W52" s="1" t="s">
        <v>181</v>
      </c>
      <c r="X52" s="1" t="s">
        <v>182</v>
      </c>
      <c r="Y52" s="1" t="s">
        <v>181</v>
      </c>
      <c r="Z52" s="1" t="s">
        <v>181</v>
      </c>
      <c r="AA52" s="1" t="s">
        <v>181</v>
      </c>
      <c r="AB52" s="1" t="s">
        <v>181</v>
      </c>
      <c r="AC52" s="1" t="s">
        <v>181</v>
      </c>
      <c r="AD52" s="1" t="s">
        <v>182</v>
      </c>
      <c r="AE52" s="1" t="s">
        <v>95</v>
      </c>
      <c r="AF52" s="1" t="s">
        <v>93</v>
      </c>
      <c r="AG52" s="1" t="s">
        <v>97</v>
      </c>
      <c r="AH52" s="1">
        <v>3</v>
      </c>
      <c r="AI52" s="1" t="s">
        <v>199</v>
      </c>
      <c r="AJ52" s="1" t="s">
        <v>31</v>
      </c>
      <c r="AK52" s="1" t="s">
        <v>194</v>
      </c>
      <c r="AL52" s="1" t="s">
        <v>185</v>
      </c>
      <c r="AM52" s="1" t="s">
        <v>186</v>
      </c>
      <c r="AN52" s="1" t="s">
        <v>187</v>
      </c>
      <c r="AO52" s="1" t="s">
        <v>96</v>
      </c>
      <c r="AP52" s="1" t="s">
        <v>103</v>
      </c>
      <c r="AQ52" s="1" t="s">
        <v>112</v>
      </c>
      <c r="AR52" s="1" t="s">
        <v>190</v>
      </c>
      <c r="AS52" s="1" t="s">
        <v>124</v>
      </c>
      <c r="AT52" s="1" t="s">
        <v>128</v>
      </c>
      <c r="AU52" s="1">
        <v>3</v>
      </c>
      <c r="AV52" s="1" t="s">
        <v>338</v>
      </c>
      <c r="AW52" s="1">
        <v>238.62</v>
      </c>
    </row>
    <row r="53" spans="1:49">
      <c r="A53" s="1">
        <v>5</v>
      </c>
      <c r="B53" s="1" t="s">
        <v>339</v>
      </c>
      <c r="C53" s="1" t="s">
        <v>340</v>
      </c>
      <c r="D53" s="1" t="s">
        <v>182</v>
      </c>
      <c r="E53" s="1" t="s">
        <v>181</v>
      </c>
      <c r="F53" s="1" t="s">
        <v>181</v>
      </c>
      <c r="G53" s="1" t="s">
        <v>181</v>
      </c>
      <c r="H53" s="1" t="s">
        <v>182</v>
      </c>
      <c r="I53" s="1" t="s">
        <v>181</v>
      </c>
      <c r="J53" s="1" t="s">
        <v>181</v>
      </c>
      <c r="K53" s="1" t="s">
        <v>181</v>
      </c>
      <c r="L53" s="1" t="s">
        <v>181</v>
      </c>
      <c r="M53" s="1" t="s">
        <v>181</v>
      </c>
      <c r="N53" s="1" t="s">
        <v>181</v>
      </c>
      <c r="O53" s="1" t="s">
        <v>181</v>
      </c>
      <c r="P53" s="1" t="s">
        <v>181</v>
      </c>
      <c r="Q53" s="1" t="s">
        <v>182</v>
      </c>
      <c r="R53" s="1" t="s">
        <v>181</v>
      </c>
      <c r="S53" s="1" t="s">
        <v>181</v>
      </c>
      <c r="T53" s="1" t="s">
        <v>181</v>
      </c>
      <c r="U53" s="1" t="s">
        <v>181</v>
      </c>
      <c r="V53" s="1" t="s">
        <v>181</v>
      </c>
      <c r="W53" s="1" t="s">
        <v>181</v>
      </c>
      <c r="X53" s="1" t="s">
        <v>182</v>
      </c>
      <c r="Y53" s="1" t="s">
        <v>181</v>
      </c>
      <c r="Z53" s="1" t="s">
        <v>181</v>
      </c>
      <c r="AA53" s="1" t="s">
        <v>181</v>
      </c>
      <c r="AB53" s="1" t="s">
        <v>181</v>
      </c>
      <c r="AC53" s="1" t="s">
        <v>181</v>
      </c>
      <c r="AD53" s="1" t="s">
        <v>182</v>
      </c>
      <c r="AE53" s="1" t="s">
        <v>90</v>
      </c>
      <c r="AF53" s="1" t="s">
        <v>95</v>
      </c>
      <c r="AG53" s="1" t="s">
        <v>95</v>
      </c>
      <c r="AH53" s="1">
        <v>3</v>
      </c>
      <c r="AI53" s="1" t="s">
        <v>18</v>
      </c>
      <c r="AJ53" s="1" t="s">
        <v>31</v>
      </c>
      <c r="AK53" s="1" t="s">
        <v>194</v>
      </c>
      <c r="AL53" s="1" t="s">
        <v>185</v>
      </c>
      <c r="AM53" s="1" t="s">
        <v>186</v>
      </c>
      <c r="AN53" s="1" t="s">
        <v>200</v>
      </c>
      <c r="AO53" s="1" t="s">
        <v>200</v>
      </c>
      <c r="AP53" s="1" t="s">
        <v>103</v>
      </c>
      <c r="AQ53" s="1" t="s">
        <v>111</v>
      </c>
      <c r="AR53" s="1" t="s">
        <v>190</v>
      </c>
      <c r="AS53" s="1" t="s">
        <v>124</v>
      </c>
      <c r="AT53" s="1" t="s">
        <v>128</v>
      </c>
      <c r="AU53" s="1">
        <v>3</v>
      </c>
      <c r="AV53" s="1" t="s">
        <v>341</v>
      </c>
      <c r="AW53" s="1">
        <v>331.95</v>
      </c>
    </row>
    <row r="54" spans="1:49">
      <c r="A54" s="1">
        <v>5</v>
      </c>
      <c r="B54" s="1" t="s">
        <v>342</v>
      </c>
      <c r="C54" s="1" t="s">
        <v>343</v>
      </c>
      <c r="D54" s="1" t="s">
        <v>182</v>
      </c>
      <c r="E54" s="1" t="s">
        <v>181</v>
      </c>
      <c r="F54" s="1" t="s">
        <v>181</v>
      </c>
      <c r="G54" s="1" t="s">
        <v>181</v>
      </c>
      <c r="H54" s="1" t="s">
        <v>182</v>
      </c>
      <c r="I54" s="1" t="s">
        <v>181</v>
      </c>
      <c r="J54" s="1" t="s">
        <v>181</v>
      </c>
      <c r="K54" s="1" t="s">
        <v>181</v>
      </c>
      <c r="L54" s="1" t="s">
        <v>181</v>
      </c>
      <c r="M54" s="1" t="s">
        <v>181</v>
      </c>
      <c r="N54" s="1" t="s">
        <v>181</v>
      </c>
      <c r="O54" s="1" t="s">
        <v>181</v>
      </c>
      <c r="P54" s="1" t="s">
        <v>181</v>
      </c>
      <c r="Q54" s="1" t="s">
        <v>182</v>
      </c>
      <c r="R54" s="1" t="s">
        <v>181</v>
      </c>
      <c r="S54" s="1" t="s">
        <v>181</v>
      </c>
      <c r="T54" s="1" t="s">
        <v>181</v>
      </c>
      <c r="U54" s="1" t="s">
        <v>181</v>
      </c>
      <c r="V54" s="1" t="s">
        <v>181</v>
      </c>
      <c r="W54" s="1" t="s">
        <v>181</v>
      </c>
      <c r="X54" s="1" t="s">
        <v>182</v>
      </c>
      <c r="Y54" s="1" t="s">
        <v>181</v>
      </c>
      <c r="Z54" s="1" t="s">
        <v>181</v>
      </c>
      <c r="AA54" s="1" t="s">
        <v>181</v>
      </c>
      <c r="AB54" s="1" t="s">
        <v>181</v>
      </c>
      <c r="AC54" s="1" t="s">
        <v>182</v>
      </c>
      <c r="AD54" s="1" t="s">
        <v>181</v>
      </c>
      <c r="AE54" s="1" t="s">
        <v>93</v>
      </c>
      <c r="AF54" s="1" t="s">
        <v>97</v>
      </c>
      <c r="AG54" s="1" t="s">
        <v>97</v>
      </c>
      <c r="AH54" s="1">
        <v>3</v>
      </c>
      <c r="AI54" s="1" t="s">
        <v>183</v>
      </c>
      <c r="AJ54" s="1" t="s">
        <v>31</v>
      </c>
      <c r="AK54" s="1" t="s">
        <v>194</v>
      </c>
      <c r="AL54" s="1" t="s">
        <v>185</v>
      </c>
      <c r="AM54" s="1" t="s">
        <v>186</v>
      </c>
      <c r="AN54" s="1" t="s">
        <v>187</v>
      </c>
      <c r="AO54" s="1" t="s">
        <v>96</v>
      </c>
      <c r="AP54" s="1" t="s">
        <v>195</v>
      </c>
      <c r="AQ54" s="1" t="s">
        <v>189</v>
      </c>
      <c r="AR54" s="1" t="s">
        <v>190</v>
      </c>
      <c r="AS54" s="1" t="s">
        <v>124</v>
      </c>
      <c r="AT54" s="1" t="s">
        <v>128</v>
      </c>
      <c r="AU54" s="1">
        <v>4</v>
      </c>
      <c r="AV54" s="1" t="s">
        <v>344</v>
      </c>
      <c r="AW54" s="1">
        <v>432.5</v>
      </c>
    </row>
    <row r="55" spans="1:49">
      <c r="B55" s="1" t="s">
        <v>345</v>
      </c>
      <c r="C55" s="1" t="s">
        <v>345</v>
      </c>
      <c r="D55" s="1" t="s">
        <v>30</v>
      </c>
      <c r="E55" s="1" t="s">
        <v>30</v>
      </c>
      <c r="F55" s="1" t="s">
        <v>30</v>
      </c>
      <c r="G55" s="1" t="s">
        <v>30</v>
      </c>
      <c r="H55" s="1" t="s">
        <v>30</v>
      </c>
      <c r="I55" s="1" t="s">
        <v>30</v>
      </c>
      <c r="J55" s="1" t="s">
        <v>30</v>
      </c>
      <c r="K55" s="1" t="s">
        <v>30</v>
      </c>
      <c r="L55" s="1" t="s">
        <v>30</v>
      </c>
      <c r="M55" s="1" t="s">
        <v>30</v>
      </c>
      <c r="N55" s="1" t="s">
        <v>30</v>
      </c>
      <c r="O55" s="1" t="s">
        <v>30</v>
      </c>
      <c r="P55" s="1" t="s">
        <v>30</v>
      </c>
      <c r="Q55" s="1" t="s">
        <v>30</v>
      </c>
      <c r="R55" s="1" t="s">
        <v>30</v>
      </c>
      <c r="S55" s="1" t="s">
        <v>30</v>
      </c>
      <c r="T55" s="1" t="s">
        <v>30</v>
      </c>
      <c r="U55" s="1" t="s">
        <v>30</v>
      </c>
      <c r="V55" s="1" t="s">
        <v>30</v>
      </c>
      <c r="W55" s="1" t="s">
        <v>30</v>
      </c>
      <c r="X55" s="1" t="s">
        <v>30</v>
      </c>
      <c r="Y55" s="1" t="s">
        <v>30</v>
      </c>
      <c r="Z55" s="1" t="s">
        <v>30</v>
      </c>
      <c r="AA55" s="1" t="s">
        <v>30</v>
      </c>
      <c r="AB55" s="1" t="s">
        <v>30</v>
      </c>
      <c r="AC55" s="1" t="s">
        <v>30</v>
      </c>
      <c r="AD55" s="1" t="s">
        <v>30</v>
      </c>
      <c r="AE55" s="1" t="s">
        <v>95</v>
      </c>
      <c r="AF55" s="1" t="s">
        <v>95</v>
      </c>
      <c r="AG55" s="1" t="s">
        <v>95</v>
      </c>
      <c r="AH55" s="1">
        <v>3</v>
      </c>
      <c r="AI55" s="1" t="s">
        <v>183</v>
      </c>
      <c r="AJ55" s="1" t="s">
        <v>31</v>
      </c>
      <c r="AK55" s="1" t="s">
        <v>217</v>
      </c>
      <c r="AL55" s="1" t="s">
        <v>185</v>
      </c>
      <c r="AM55" s="1" t="s">
        <v>186</v>
      </c>
      <c r="AN55" s="1" t="s">
        <v>187</v>
      </c>
      <c r="AO55" s="1" t="s">
        <v>200</v>
      </c>
      <c r="AP55" s="1" t="s">
        <v>200</v>
      </c>
      <c r="AQ55" s="1" t="s">
        <v>189</v>
      </c>
      <c r="AR55" s="1" t="s">
        <v>190</v>
      </c>
      <c r="AS55" s="1" t="s">
        <v>124</v>
      </c>
      <c r="AT55" s="1" t="s">
        <v>128</v>
      </c>
      <c r="AU55" s="1">
        <v>3</v>
      </c>
      <c r="AW55" s="1">
        <v>0</v>
      </c>
    </row>
    <row r="56" spans="1:49">
      <c r="A56" s="1">
        <v>5</v>
      </c>
      <c r="B56" s="1" t="s">
        <v>346</v>
      </c>
      <c r="C56" s="1" t="s">
        <v>347</v>
      </c>
      <c r="D56" s="1" t="s">
        <v>181</v>
      </c>
      <c r="E56" s="1" t="s">
        <v>182</v>
      </c>
      <c r="F56" s="1" t="s">
        <v>181</v>
      </c>
      <c r="G56" s="1" t="s">
        <v>181</v>
      </c>
      <c r="H56" s="1" t="s">
        <v>181</v>
      </c>
      <c r="I56" s="1" t="s">
        <v>181</v>
      </c>
      <c r="J56" s="1" t="s">
        <v>181</v>
      </c>
      <c r="K56" s="1" t="s">
        <v>181</v>
      </c>
      <c r="L56" s="1" t="s">
        <v>182</v>
      </c>
      <c r="M56" s="1" t="s">
        <v>181</v>
      </c>
      <c r="N56" s="1" t="s">
        <v>182</v>
      </c>
      <c r="O56" s="1" t="s">
        <v>181</v>
      </c>
      <c r="P56" s="1" t="s">
        <v>181</v>
      </c>
      <c r="Q56" s="1" t="s">
        <v>181</v>
      </c>
      <c r="R56" s="1" t="s">
        <v>181</v>
      </c>
      <c r="S56" s="1" t="s">
        <v>181</v>
      </c>
      <c r="T56" s="1" t="s">
        <v>181</v>
      </c>
      <c r="U56" s="1" t="s">
        <v>181</v>
      </c>
      <c r="V56" s="1" t="s">
        <v>181</v>
      </c>
      <c r="W56" s="1" t="s">
        <v>181</v>
      </c>
      <c r="X56" s="1" t="s">
        <v>181</v>
      </c>
      <c r="Y56" s="1" t="s">
        <v>182</v>
      </c>
      <c r="Z56" s="1" t="s">
        <v>181</v>
      </c>
      <c r="AA56" s="1" t="s">
        <v>181</v>
      </c>
      <c r="AB56" s="1" t="s">
        <v>181</v>
      </c>
      <c r="AC56" s="1" t="s">
        <v>182</v>
      </c>
      <c r="AD56" s="1" t="s">
        <v>181</v>
      </c>
      <c r="AE56" s="1" t="s">
        <v>95</v>
      </c>
      <c r="AF56" s="1" t="s">
        <v>95</v>
      </c>
      <c r="AG56" s="1" t="s">
        <v>95</v>
      </c>
      <c r="AH56" s="1">
        <v>4</v>
      </c>
      <c r="AI56" s="1" t="s">
        <v>183</v>
      </c>
      <c r="AJ56" s="1" t="s">
        <v>200</v>
      </c>
      <c r="AK56" s="1" t="s">
        <v>194</v>
      </c>
      <c r="AL56" s="1" t="s">
        <v>327</v>
      </c>
      <c r="AM56" s="1" t="s">
        <v>200</v>
      </c>
      <c r="AN56" s="1" t="s">
        <v>187</v>
      </c>
      <c r="AO56" s="1" t="s">
        <v>200</v>
      </c>
      <c r="AP56" s="1" t="s">
        <v>200</v>
      </c>
      <c r="AQ56" s="1" t="s">
        <v>111</v>
      </c>
      <c r="AR56" s="1" t="s">
        <v>200</v>
      </c>
      <c r="AS56" s="1" t="s">
        <v>122</v>
      </c>
      <c r="AT56" s="1" t="s">
        <v>200</v>
      </c>
      <c r="AU56" s="1">
        <v>4</v>
      </c>
      <c r="AW56" s="1">
        <v>185.94</v>
      </c>
    </row>
    <row r="57" spans="1:49">
      <c r="A57" s="1">
        <v>5</v>
      </c>
      <c r="B57" s="1" t="s">
        <v>348</v>
      </c>
      <c r="C57" s="1" t="s">
        <v>349</v>
      </c>
      <c r="D57" s="1" t="s">
        <v>181</v>
      </c>
      <c r="E57" s="1" t="s">
        <v>182</v>
      </c>
      <c r="F57" s="1" t="s">
        <v>181</v>
      </c>
      <c r="G57" s="1" t="s">
        <v>182</v>
      </c>
      <c r="H57" s="1" t="s">
        <v>181</v>
      </c>
      <c r="I57" s="1" t="s">
        <v>181</v>
      </c>
      <c r="J57" s="1" t="s">
        <v>181</v>
      </c>
      <c r="K57" s="1" t="s">
        <v>181</v>
      </c>
      <c r="L57" s="1" t="s">
        <v>181</v>
      </c>
      <c r="M57" s="1" t="s">
        <v>181</v>
      </c>
      <c r="N57" s="1" t="s">
        <v>182</v>
      </c>
      <c r="O57" s="1" t="s">
        <v>181</v>
      </c>
      <c r="P57" s="1" t="s">
        <v>181</v>
      </c>
      <c r="Q57" s="1" t="s">
        <v>181</v>
      </c>
      <c r="R57" s="1" t="s">
        <v>181</v>
      </c>
      <c r="S57" s="1" t="s">
        <v>181</v>
      </c>
      <c r="T57" s="1" t="s">
        <v>181</v>
      </c>
      <c r="U57" s="1" t="s">
        <v>181</v>
      </c>
      <c r="V57" s="1" t="s">
        <v>181</v>
      </c>
      <c r="W57" s="1" t="s">
        <v>181</v>
      </c>
      <c r="X57" s="1" t="s">
        <v>182</v>
      </c>
      <c r="Y57" s="1" t="s">
        <v>181</v>
      </c>
      <c r="Z57" s="1" t="s">
        <v>181</v>
      </c>
      <c r="AA57" s="1" t="s">
        <v>181</v>
      </c>
      <c r="AB57" s="1" t="s">
        <v>181</v>
      </c>
      <c r="AC57" s="1" t="s">
        <v>182</v>
      </c>
      <c r="AD57" s="1" t="s">
        <v>181</v>
      </c>
      <c r="AE57" s="1" t="s">
        <v>97</v>
      </c>
      <c r="AF57" s="1" t="s">
        <v>97</v>
      </c>
      <c r="AG57" s="1" t="s">
        <v>95</v>
      </c>
      <c r="AH57" s="1">
        <v>4</v>
      </c>
      <c r="AI57" s="1" t="s">
        <v>18</v>
      </c>
      <c r="AJ57" s="1" t="s">
        <v>31</v>
      </c>
      <c r="AK57" s="1" t="s">
        <v>200</v>
      </c>
      <c r="AL57" s="1" t="s">
        <v>200</v>
      </c>
      <c r="AM57" s="1" t="s">
        <v>200</v>
      </c>
      <c r="AN57" s="1" t="s">
        <v>187</v>
      </c>
      <c r="AO57" s="1" t="s">
        <v>98</v>
      </c>
      <c r="AP57" s="1" t="s">
        <v>195</v>
      </c>
      <c r="AQ57" s="1" t="s">
        <v>111</v>
      </c>
      <c r="AR57" s="1" t="s">
        <v>200</v>
      </c>
      <c r="AS57" s="1" t="s">
        <v>124</v>
      </c>
      <c r="AT57" s="1" t="s">
        <v>200</v>
      </c>
      <c r="AU57" s="1">
        <v>3</v>
      </c>
      <c r="AW57" s="1">
        <v>303.62</v>
      </c>
    </row>
    <row r="58" spans="1:49">
      <c r="A58" s="1">
        <v>2</v>
      </c>
      <c r="B58" s="1" t="s">
        <v>350</v>
      </c>
      <c r="C58" s="1" t="s">
        <v>351</v>
      </c>
      <c r="D58" s="1" t="s">
        <v>181</v>
      </c>
      <c r="E58" s="1" t="s">
        <v>182</v>
      </c>
      <c r="F58" s="1" t="s">
        <v>181</v>
      </c>
      <c r="G58" s="1" t="s">
        <v>181</v>
      </c>
      <c r="H58" s="1" t="s">
        <v>181</v>
      </c>
      <c r="I58" s="1" t="s">
        <v>181</v>
      </c>
      <c r="J58" s="1" t="s">
        <v>181</v>
      </c>
      <c r="K58" s="1" t="s">
        <v>181</v>
      </c>
      <c r="L58" s="1" t="s">
        <v>182</v>
      </c>
      <c r="M58" s="1" t="s">
        <v>181</v>
      </c>
      <c r="N58" s="1" t="s">
        <v>182</v>
      </c>
      <c r="O58" s="1" t="s">
        <v>181</v>
      </c>
      <c r="P58" s="1" t="s">
        <v>181</v>
      </c>
      <c r="Q58" s="1" t="s">
        <v>181</v>
      </c>
      <c r="R58" s="1" t="s">
        <v>181</v>
      </c>
      <c r="S58" s="1" t="s">
        <v>181</v>
      </c>
      <c r="T58" s="1" t="s">
        <v>181</v>
      </c>
      <c r="U58" s="1" t="s">
        <v>181</v>
      </c>
      <c r="V58" s="1" t="s">
        <v>181</v>
      </c>
      <c r="W58" s="1" t="s">
        <v>181</v>
      </c>
      <c r="X58" s="1" t="s">
        <v>182</v>
      </c>
      <c r="Y58" s="1" t="s">
        <v>181</v>
      </c>
      <c r="Z58" s="1" t="s">
        <v>181</v>
      </c>
      <c r="AA58" s="1" t="s">
        <v>181</v>
      </c>
      <c r="AB58" s="1" t="s">
        <v>182</v>
      </c>
      <c r="AC58" s="1" t="s">
        <v>181</v>
      </c>
      <c r="AD58" s="1" t="s">
        <v>181</v>
      </c>
      <c r="AE58" s="1" t="s">
        <v>95</v>
      </c>
      <c r="AF58" s="1" t="s">
        <v>97</v>
      </c>
      <c r="AG58" s="1" t="s">
        <v>97</v>
      </c>
      <c r="AH58" s="1">
        <v>3</v>
      </c>
      <c r="AI58" s="1" t="s">
        <v>183</v>
      </c>
      <c r="AJ58" s="1" t="s">
        <v>31</v>
      </c>
      <c r="AK58" s="1" t="s">
        <v>217</v>
      </c>
      <c r="AL58" s="1" t="s">
        <v>185</v>
      </c>
      <c r="AM58" s="1" t="s">
        <v>186</v>
      </c>
      <c r="AN58" s="1" t="s">
        <v>187</v>
      </c>
      <c r="AO58" s="1" t="s">
        <v>200</v>
      </c>
      <c r="AP58" s="1" t="s">
        <v>200</v>
      </c>
      <c r="AQ58" s="1" t="s">
        <v>189</v>
      </c>
      <c r="AR58" s="1" t="s">
        <v>190</v>
      </c>
      <c r="AS58" s="1" t="s">
        <v>124</v>
      </c>
      <c r="AT58" s="1" t="s">
        <v>128</v>
      </c>
      <c r="AU58" s="1">
        <v>3</v>
      </c>
      <c r="AW58" s="1">
        <v>60.59</v>
      </c>
    </row>
    <row r="59" spans="1:49">
      <c r="A59" s="1">
        <v>5</v>
      </c>
      <c r="B59" s="1" t="s">
        <v>352</v>
      </c>
      <c r="C59" s="1" t="s">
        <v>353</v>
      </c>
      <c r="D59" s="1" t="s">
        <v>181</v>
      </c>
      <c r="E59" s="1" t="s">
        <v>182</v>
      </c>
      <c r="F59" s="1" t="s">
        <v>181</v>
      </c>
      <c r="G59" s="1" t="s">
        <v>181</v>
      </c>
      <c r="H59" s="1" t="s">
        <v>181</v>
      </c>
      <c r="I59" s="1" t="s">
        <v>181</v>
      </c>
      <c r="J59" s="1" t="s">
        <v>181</v>
      </c>
      <c r="K59" s="1" t="s">
        <v>181</v>
      </c>
      <c r="L59" s="1" t="s">
        <v>182</v>
      </c>
      <c r="M59" s="1" t="s">
        <v>181</v>
      </c>
      <c r="N59" s="1" t="s">
        <v>181</v>
      </c>
      <c r="O59" s="1" t="s">
        <v>181</v>
      </c>
      <c r="P59" s="1" t="s">
        <v>181</v>
      </c>
      <c r="Q59" s="1" t="s">
        <v>182</v>
      </c>
      <c r="R59" s="1" t="s">
        <v>181</v>
      </c>
      <c r="S59" s="1" t="s">
        <v>181</v>
      </c>
      <c r="T59" s="1" t="s">
        <v>181</v>
      </c>
      <c r="U59" s="1" t="s">
        <v>181</v>
      </c>
      <c r="V59" s="1" t="s">
        <v>181</v>
      </c>
      <c r="W59" s="1" t="s">
        <v>181</v>
      </c>
      <c r="X59" s="1" t="s">
        <v>181</v>
      </c>
      <c r="Y59" s="1" t="s">
        <v>182</v>
      </c>
      <c r="Z59" s="1" t="s">
        <v>181</v>
      </c>
      <c r="AA59" s="1" t="s">
        <v>181</v>
      </c>
      <c r="AB59" s="1" t="s">
        <v>181</v>
      </c>
      <c r="AC59" s="1" t="s">
        <v>181</v>
      </c>
      <c r="AD59" s="1" t="s">
        <v>182</v>
      </c>
      <c r="AE59" s="1" t="s">
        <v>93</v>
      </c>
      <c r="AF59" s="1" t="s">
        <v>90</v>
      </c>
      <c r="AG59" s="1" t="s">
        <v>97</v>
      </c>
      <c r="AH59" s="1">
        <v>3</v>
      </c>
      <c r="AI59" s="1" t="s">
        <v>200</v>
      </c>
      <c r="AJ59" s="1" t="s">
        <v>31</v>
      </c>
      <c r="AK59" s="1" t="s">
        <v>200</v>
      </c>
      <c r="AL59" s="1" t="s">
        <v>185</v>
      </c>
      <c r="AM59" s="1" t="s">
        <v>186</v>
      </c>
      <c r="AN59" s="1" t="s">
        <v>187</v>
      </c>
      <c r="AO59" s="1" t="s">
        <v>200</v>
      </c>
      <c r="AP59" s="1" t="s">
        <v>103</v>
      </c>
      <c r="AQ59" s="1" t="s">
        <v>112</v>
      </c>
      <c r="AR59" s="1" t="s">
        <v>200</v>
      </c>
      <c r="AS59" s="1" t="s">
        <v>124</v>
      </c>
      <c r="AT59" s="1" t="s">
        <v>128</v>
      </c>
      <c r="AU59" s="1">
        <v>3</v>
      </c>
      <c r="AV59" s="1" t="s">
        <v>354</v>
      </c>
      <c r="AW59" s="1">
        <v>541.26</v>
      </c>
    </row>
    <row r="60" spans="1:49">
      <c r="A60" s="1">
        <v>5</v>
      </c>
      <c r="B60" s="1" t="s">
        <v>355</v>
      </c>
      <c r="C60" s="1" t="s">
        <v>356</v>
      </c>
      <c r="D60" s="1" t="s">
        <v>181</v>
      </c>
      <c r="E60" s="1" t="s">
        <v>182</v>
      </c>
      <c r="F60" s="1" t="s">
        <v>181</v>
      </c>
      <c r="G60" s="1" t="s">
        <v>181</v>
      </c>
      <c r="H60" s="1" t="s">
        <v>181</v>
      </c>
      <c r="I60" s="1" t="s">
        <v>181</v>
      </c>
      <c r="J60" s="1" t="s">
        <v>181</v>
      </c>
      <c r="K60" s="1" t="s">
        <v>181</v>
      </c>
      <c r="L60" s="1" t="s">
        <v>182</v>
      </c>
      <c r="M60" s="1" t="s">
        <v>181</v>
      </c>
      <c r="N60" s="1" t="s">
        <v>182</v>
      </c>
      <c r="O60" s="1" t="s">
        <v>181</v>
      </c>
      <c r="P60" s="1" t="s">
        <v>181</v>
      </c>
      <c r="Q60" s="1" t="s">
        <v>181</v>
      </c>
      <c r="R60" s="1" t="s">
        <v>181</v>
      </c>
      <c r="S60" s="1" t="s">
        <v>181</v>
      </c>
      <c r="T60" s="1" t="s">
        <v>181</v>
      </c>
      <c r="U60" s="1" t="s">
        <v>181</v>
      </c>
      <c r="V60" s="1" t="s">
        <v>181</v>
      </c>
      <c r="W60" s="1" t="s">
        <v>181</v>
      </c>
      <c r="X60" s="1" t="s">
        <v>182</v>
      </c>
      <c r="Y60" s="1" t="s">
        <v>181</v>
      </c>
      <c r="Z60" s="1" t="s">
        <v>181</v>
      </c>
      <c r="AA60" s="1" t="s">
        <v>181</v>
      </c>
      <c r="AB60" s="1" t="s">
        <v>181</v>
      </c>
      <c r="AC60" s="1" t="s">
        <v>182</v>
      </c>
      <c r="AD60" s="1" t="s">
        <v>181</v>
      </c>
      <c r="AE60" s="1" t="s">
        <v>97</v>
      </c>
      <c r="AF60" s="1" t="s">
        <v>95</v>
      </c>
      <c r="AG60" s="1" t="s">
        <v>95</v>
      </c>
      <c r="AH60" s="1">
        <v>3</v>
      </c>
      <c r="AI60" s="1" t="s">
        <v>200</v>
      </c>
      <c r="AJ60" s="1" t="s">
        <v>31</v>
      </c>
      <c r="AK60" s="1" t="s">
        <v>194</v>
      </c>
      <c r="AL60" s="1" t="s">
        <v>185</v>
      </c>
      <c r="AM60" s="1" t="s">
        <v>186</v>
      </c>
      <c r="AN60" s="1" t="s">
        <v>187</v>
      </c>
      <c r="AO60" s="1" t="s">
        <v>98</v>
      </c>
      <c r="AP60" s="1" t="s">
        <v>103</v>
      </c>
      <c r="AQ60" s="1" t="s">
        <v>189</v>
      </c>
      <c r="AR60" s="1" t="s">
        <v>200</v>
      </c>
      <c r="AS60" s="1" t="s">
        <v>123</v>
      </c>
      <c r="AT60" s="1" t="s">
        <v>128</v>
      </c>
      <c r="AU60" s="1">
        <v>3</v>
      </c>
      <c r="AV60" s="1" t="s">
        <v>357</v>
      </c>
      <c r="AW60" s="1">
        <v>225.16</v>
      </c>
    </row>
    <row r="61" spans="1:49">
      <c r="A61" s="1">
        <v>5</v>
      </c>
      <c r="B61" s="1" t="s">
        <v>358</v>
      </c>
      <c r="C61" s="1" t="s">
        <v>359</v>
      </c>
      <c r="D61" s="1" t="s">
        <v>181</v>
      </c>
      <c r="E61" s="1" t="s">
        <v>181</v>
      </c>
      <c r="F61" s="1" t="s">
        <v>182</v>
      </c>
      <c r="G61" s="1" t="s">
        <v>181</v>
      </c>
      <c r="H61" s="1" t="s">
        <v>181</v>
      </c>
      <c r="I61" s="1" t="s">
        <v>181</v>
      </c>
      <c r="J61" s="1" t="s">
        <v>181</v>
      </c>
      <c r="K61" s="1" t="s">
        <v>181</v>
      </c>
      <c r="L61" s="1" t="s">
        <v>182</v>
      </c>
      <c r="M61" s="1" t="s">
        <v>182</v>
      </c>
      <c r="N61" s="1" t="s">
        <v>181</v>
      </c>
      <c r="O61" s="1" t="s">
        <v>181</v>
      </c>
      <c r="P61" s="1" t="s">
        <v>181</v>
      </c>
      <c r="Q61" s="1" t="s">
        <v>181</v>
      </c>
      <c r="R61" s="1" t="s">
        <v>181</v>
      </c>
      <c r="S61" s="1" t="s">
        <v>181</v>
      </c>
      <c r="T61" s="1" t="s">
        <v>181</v>
      </c>
      <c r="U61" s="1" t="s">
        <v>181</v>
      </c>
      <c r="V61" s="1" t="s">
        <v>181</v>
      </c>
      <c r="W61" s="1" t="s">
        <v>181</v>
      </c>
      <c r="X61" s="1" t="s">
        <v>181</v>
      </c>
      <c r="Y61" s="1" t="s">
        <v>182</v>
      </c>
      <c r="Z61" s="1" t="s">
        <v>181</v>
      </c>
      <c r="AA61" s="1" t="s">
        <v>181</v>
      </c>
      <c r="AB61" s="1" t="s">
        <v>181</v>
      </c>
      <c r="AC61" s="1" t="s">
        <v>182</v>
      </c>
      <c r="AD61" s="1" t="s">
        <v>181</v>
      </c>
      <c r="AE61" s="1" t="s">
        <v>97</v>
      </c>
      <c r="AF61" s="1" t="s">
        <v>95</v>
      </c>
      <c r="AG61" s="1" t="s">
        <v>97</v>
      </c>
      <c r="AH61" s="1">
        <v>4</v>
      </c>
      <c r="AI61" s="1" t="s">
        <v>183</v>
      </c>
      <c r="AJ61" s="1" t="s">
        <v>31</v>
      </c>
      <c r="AK61" s="1" t="s">
        <v>194</v>
      </c>
      <c r="AL61" s="1" t="s">
        <v>185</v>
      </c>
      <c r="AM61" s="1" t="s">
        <v>186</v>
      </c>
      <c r="AN61" s="1" t="s">
        <v>187</v>
      </c>
      <c r="AO61" s="1" t="s">
        <v>188</v>
      </c>
      <c r="AP61" s="1" t="s">
        <v>195</v>
      </c>
      <c r="AQ61" s="1" t="s">
        <v>189</v>
      </c>
      <c r="AR61" s="1" t="s">
        <v>190</v>
      </c>
      <c r="AS61" s="1" t="s">
        <v>124</v>
      </c>
      <c r="AT61" s="1" t="s">
        <v>128</v>
      </c>
      <c r="AU61" s="1">
        <v>5</v>
      </c>
      <c r="AV61" s="1" t="s">
        <v>360</v>
      </c>
      <c r="AW61" s="1">
        <v>268.72000000000003</v>
      </c>
    </row>
    <row r="62" spans="1:49">
      <c r="A62" s="1">
        <v>2</v>
      </c>
      <c r="B62" s="1" t="s">
        <v>361</v>
      </c>
      <c r="C62" s="1" t="s">
        <v>362</v>
      </c>
      <c r="D62" s="1" t="s">
        <v>181</v>
      </c>
      <c r="E62" s="1" t="s">
        <v>182</v>
      </c>
      <c r="F62" s="1" t="s">
        <v>181</v>
      </c>
      <c r="G62" s="1" t="s">
        <v>181</v>
      </c>
      <c r="H62" s="1" t="s">
        <v>181</v>
      </c>
      <c r="I62" s="1" t="s">
        <v>181</v>
      </c>
      <c r="J62" s="1" t="s">
        <v>181</v>
      </c>
      <c r="K62" s="1" t="s">
        <v>181</v>
      </c>
      <c r="L62" s="1" t="s">
        <v>182</v>
      </c>
      <c r="M62" s="1" t="s">
        <v>181</v>
      </c>
      <c r="N62" s="1" t="s">
        <v>182</v>
      </c>
      <c r="O62" s="1" t="s">
        <v>181</v>
      </c>
      <c r="P62" s="1" t="s">
        <v>181</v>
      </c>
      <c r="Q62" s="1" t="s">
        <v>181</v>
      </c>
      <c r="R62" s="1" t="s">
        <v>181</v>
      </c>
      <c r="S62" s="1" t="s">
        <v>181</v>
      </c>
      <c r="T62" s="1" t="s">
        <v>181</v>
      </c>
      <c r="U62" s="1" t="s">
        <v>181</v>
      </c>
      <c r="V62" s="1" t="s">
        <v>181</v>
      </c>
      <c r="W62" s="1" t="s">
        <v>181</v>
      </c>
      <c r="X62" s="1" t="s">
        <v>181</v>
      </c>
      <c r="Y62" s="1" t="s">
        <v>182</v>
      </c>
      <c r="Z62" s="1" t="s">
        <v>181</v>
      </c>
      <c r="AA62" s="1" t="s">
        <v>181</v>
      </c>
      <c r="AB62" s="1" t="s">
        <v>182</v>
      </c>
      <c r="AC62" s="1" t="s">
        <v>181</v>
      </c>
      <c r="AD62" s="1" t="s">
        <v>181</v>
      </c>
      <c r="AE62" s="1" t="s">
        <v>95</v>
      </c>
      <c r="AF62" s="1" t="s">
        <v>95</v>
      </c>
      <c r="AG62" s="1" t="s">
        <v>95</v>
      </c>
      <c r="AH62" s="1">
        <v>3</v>
      </c>
      <c r="AI62" s="1" t="s">
        <v>183</v>
      </c>
      <c r="AJ62" s="1" t="s">
        <v>31</v>
      </c>
      <c r="AK62" s="1" t="s">
        <v>217</v>
      </c>
      <c r="AL62" s="1" t="s">
        <v>185</v>
      </c>
      <c r="AM62" s="1" t="s">
        <v>186</v>
      </c>
      <c r="AN62" s="1" t="s">
        <v>187</v>
      </c>
      <c r="AO62" s="1" t="s">
        <v>200</v>
      </c>
      <c r="AP62" s="1" t="s">
        <v>200</v>
      </c>
      <c r="AQ62" s="1" t="s">
        <v>189</v>
      </c>
      <c r="AR62" s="1" t="s">
        <v>190</v>
      </c>
      <c r="AS62" s="1" t="s">
        <v>124</v>
      </c>
      <c r="AT62" s="1" t="s">
        <v>128</v>
      </c>
      <c r="AU62" s="1">
        <v>3</v>
      </c>
      <c r="AW62" s="1">
        <v>54.24</v>
      </c>
    </row>
    <row r="63" spans="1:49">
      <c r="A63" s="1">
        <v>5</v>
      </c>
      <c r="B63" s="1" t="s">
        <v>362</v>
      </c>
      <c r="C63" s="1" t="s">
        <v>363</v>
      </c>
      <c r="D63" s="1" t="s">
        <v>182</v>
      </c>
      <c r="E63" s="1" t="s">
        <v>181</v>
      </c>
      <c r="F63" s="1" t="s">
        <v>181</v>
      </c>
      <c r="G63" s="1" t="s">
        <v>181</v>
      </c>
      <c r="H63" s="1" t="s">
        <v>181</v>
      </c>
      <c r="I63" s="1" t="s">
        <v>182</v>
      </c>
      <c r="J63" s="1" t="s">
        <v>181</v>
      </c>
      <c r="K63" s="1" t="s">
        <v>181</v>
      </c>
      <c r="L63" s="1" t="s">
        <v>181</v>
      </c>
      <c r="M63" s="1" t="s">
        <v>181</v>
      </c>
      <c r="N63" s="1" t="s">
        <v>181</v>
      </c>
      <c r="O63" s="1" t="s">
        <v>181</v>
      </c>
      <c r="P63" s="1" t="s">
        <v>181</v>
      </c>
      <c r="Q63" s="1" t="s">
        <v>182</v>
      </c>
      <c r="R63" s="1" t="s">
        <v>181</v>
      </c>
      <c r="S63" s="1" t="s">
        <v>181</v>
      </c>
      <c r="T63" s="1" t="s">
        <v>181</v>
      </c>
      <c r="U63" s="1" t="s">
        <v>181</v>
      </c>
      <c r="V63" s="1" t="s">
        <v>181</v>
      </c>
      <c r="W63" s="1" t="s">
        <v>181</v>
      </c>
      <c r="X63" s="1" t="s">
        <v>181</v>
      </c>
      <c r="Y63" s="1" t="s">
        <v>182</v>
      </c>
      <c r="Z63" s="1" t="s">
        <v>181</v>
      </c>
      <c r="AA63" s="1" t="s">
        <v>181</v>
      </c>
      <c r="AB63" s="1" t="s">
        <v>181</v>
      </c>
      <c r="AC63" s="1" t="s">
        <v>182</v>
      </c>
      <c r="AD63" s="1" t="s">
        <v>181</v>
      </c>
      <c r="AE63" s="1" t="s">
        <v>95</v>
      </c>
      <c r="AF63" s="1" t="s">
        <v>95</v>
      </c>
      <c r="AG63" s="1" t="s">
        <v>95</v>
      </c>
      <c r="AH63" s="1">
        <v>3</v>
      </c>
      <c r="AI63" s="1" t="s">
        <v>200</v>
      </c>
      <c r="AJ63" s="1" t="s">
        <v>31</v>
      </c>
      <c r="AK63" s="1" t="s">
        <v>194</v>
      </c>
      <c r="AL63" s="1" t="s">
        <v>327</v>
      </c>
      <c r="AM63" s="1" t="s">
        <v>186</v>
      </c>
      <c r="AN63" s="1" t="s">
        <v>200</v>
      </c>
      <c r="AO63" s="1" t="s">
        <v>188</v>
      </c>
      <c r="AP63" s="1" t="s">
        <v>103</v>
      </c>
      <c r="AQ63" s="1" t="s">
        <v>111</v>
      </c>
      <c r="AR63" s="1" t="s">
        <v>190</v>
      </c>
      <c r="AS63" s="1" t="s">
        <v>124</v>
      </c>
      <c r="AT63" s="1" t="s">
        <v>128</v>
      </c>
      <c r="AU63" s="1">
        <v>3</v>
      </c>
      <c r="AV63" s="1" t="s">
        <v>364</v>
      </c>
      <c r="AW63" s="1">
        <v>401.64</v>
      </c>
    </row>
    <row r="64" spans="1:49">
      <c r="A64" s="1">
        <v>5</v>
      </c>
      <c r="B64" s="1" t="s">
        <v>365</v>
      </c>
      <c r="C64" s="1" t="s">
        <v>366</v>
      </c>
      <c r="D64" s="1" t="s">
        <v>182</v>
      </c>
      <c r="E64" s="1" t="s">
        <v>181</v>
      </c>
      <c r="F64" s="1" t="s">
        <v>181</v>
      </c>
      <c r="G64" s="1" t="s">
        <v>181</v>
      </c>
      <c r="H64" s="1" t="s">
        <v>181</v>
      </c>
      <c r="I64" s="1" t="s">
        <v>181</v>
      </c>
      <c r="J64" s="1" t="s">
        <v>182</v>
      </c>
      <c r="K64" s="1" t="s">
        <v>181</v>
      </c>
      <c r="L64" s="1" t="s">
        <v>181</v>
      </c>
      <c r="M64" s="1" t="s">
        <v>181</v>
      </c>
      <c r="N64" s="1" t="s">
        <v>181</v>
      </c>
      <c r="O64" s="1" t="s">
        <v>181</v>
      </c>
      <c r="P64" s="1" t="s">
        <v>181</v>
      </c>
      <c r="Q64" s="1" t="s">
        <v>182</v>
      </c>
      <c r="R64" s="1" t="s">
        <v>181</v>
      </c>
      <c r="S64" s="1" t="s">
        <v>181</v>
      </c>
      <c r="T64" s="1" t="s">
        <v>181</v>
      </c>
      <c r="U64" s="1" t="s">
        <v>181</v>
      </c>
      <c r="V64" s="1" t="s">
        <v>181</v>
      </c>
      <c r="W64" s="1" t="s">
        <v>181</v>
      </c>
      <c r="X64" s="1" t="s">
        <v>181</v>
      </c>
      <c r="Y64" s="1" t="s">
        <v>182</v>
      </c>
      <c r="Z64" s="1" t="s">
        <v>181</v>
      </c>
      <c r="AA64" s="1" t="s">
        <v>181</v>
      </c>
      <c r="AB64" s="1" t="s">
        <v>182</v>
      </c>
      <c r="AC64" s="1" t="s">
        <v>181</v>
      </c>
      <c r="AD64" s="1" t="s">
        <v>181</v>
      </c>
      <c r="AE64" s="1" t="s">
        <v>95</v>
      </c>
      <c r="AF64" s="1" t="s">
        <v>97</v>
      </c>
      <c r="AG64" s="1" t="s">
        <v>97</v>
      </c>
      <c r="AH64" s="1">
        <v>3</v>
      </c>
      <c r="AI64" s="1" t="s">
        <v>199</v>
      </c>
      <c r="AJ64" s="1" t="s">
        <v>200</v>
      </c>
      <c r="AK64" s="1" t="s">
        <v>194</v>
      </c>
      <c r="AL64" s="1" t="s">
        <v>327</v>
      </c>
      <c r="AM64" s="1" t="s">
        <v>207</v>
      </c>
      <c r="AN64" s="1" t="s">
        <v>200</v>
      </c>
      <c r="AO64" s="1" t="s">
        <v>208</v>
      </c>
      <c r="AP64" s="1" t="s">
        <v>209</v>
      </c>
      <c r="AQ64" s="1" t="s">
        <v>200</v>
      </c>
      <c r="AR64" s="1" t="s">
        <v>287</v>
      </c>
      <c r="AS64" s="1" t="s">
        <v>124</v>
      </c>
      <c r="AT64" s="1" t="s">
        <v>126</v>
      </c>
      <c r="AU64" s="1">
        <v>3</v>
      </c>
      <c r="AV64" s="1" t="s">
        <v>367</v>
      </c>
      <c r="AW64" s="1">
        <v>5723.09</v>
      </c>
    </row>
    <row r="65" spans="1:49">
      <c r="B65" s="1" t="s">
        <v>368</v>
      </c>
      <c r="C65" s="1" t="s">
        <v>368</v>
      </c>
      <c r="D65" s="1" t="s">
        <v>30</v>
      </c>
      <c r="E65" s="1" t="s">
        <v>30</v>
      </c>
      <c r="F65" s="1" t="s">
        <v>30</v>
      </c>
      <c r="G65" s="1" t="s">
        <v>30</v>
      </c>
      <c r="H65" s="1" t="s">
        <v>30</v>
      </c>
      <c r="I65" s="1" t="s">
        <v>30</v>
      </c>
      <c r="J65" s="1" t="s">
        <v>30</v>
      </c>
      <c r="K65" s="1" t="s">
        <v>30</v>
      </c>
      <c r="L65" s="1" t="s">
        <v>30</v>
      </c>
      <c r="M65" s="1" t="s">
        <v>30</v>
      </c>
      <c r="N65" s="1" t="s">
        <v>30</v>
      </c>
      <c r="O65" s="1" t="s">
        <v>30</v>
      </c>
      <c r="P65" s="1" t="s">
        <v>30</v>
      </c>
      <c r="Q65" s="1" t="s">
        <v>30</v>
      </c>
      <c r="R65" s="1" t="s">
        <v>30</v>
      </c>
      <c r="S65" s="1" t="s">
        <v>30</v>
      </c>
      <c r="T65" s="1" t="s">
        <v>30</v>
      </c>
      <c r="U65" s="1" t="s">
        <v>30</v>
      </c>
      <c r="V65" s="1" t="s">
        <v>30</v>
      </c>
      <c r="W65" s="1" t="s">
        <v>30</v>
      </c>
      <c r="X65" s="1" t="s">
        <v>30</v>
      </c>
      <c r="Y65" s="1" t="s">
        <v>30</v>
      </c>
      <c r="Z65" s="1" t="s">
        <v>30</v>
      </c>
      <c r="AA65" s="1" t="s">
        <v>30</v>
      </c>
      <c r="AB65" s="1" t="s">
        <v>30</v>
      </c>
      <c r="AC65" s="1" t="s">
        <v>30</v>
      </c>
      <c r="AD65" s="1" t="s">
        <v>30</v>
      </c>
      <c r="AE65" s="1" t="s">
        <v>95</v>
      </c>
      <c r="AF65" s="1" t="s">
        <v>95</v>
      </c>
      <c r="AG65" s="1" t="s">
        <v>95</v>
      </c>
      <c r="AH65" s="1">
        <v>3</v>
      </c>
      <c r="AI65" s="1" t="s">
        <v>183</v>
      </c>
      <c r="AJ65" s="1" t="s">
        <v>31</v>
      </c>
      <c r="AK65" s="1" t="s">
        <v>217</v>
      </c>
      <c r="AL65" s="1" t="s">
        <v>185</v>
      </c>
      <c r="AM65" s="1" t="s">
        <v>186</v>
      </c>
      <c r="AN65" s="1" t="s">
        <v>187</v>
      </c>
      <c r="AO65" s="1" t="s">
        <v>200</v>
      </c>
      <c r="AP65" s="1" t="s">
        <v>200</v>
      </c>
      <c r="AQ65" s="1" t="s">
        <v>189</v>
      </c>
      <c r="AR65" s="1" t="s">
        <v>190</v>
      </c>
      <c r="AS65" s="1" t="s">
        <v>124</v>
      </c>
      <c r="AT65" s="1" t="s">
        <v>128</v>
      </c>
      <c r="AU65" s="1">
        <v>3</v>
      </c>
      <c r="AW65" s="1">
        <v>0</v>
      </c>
    </row>
    <row r="66" spans="1:49">
      <c r="A66" s="1">
        <v>5</v>
      </c>
      <c r="B66" s="1" t="s">
        <v>369</v>
      </c>
      <c r="C66" s="1" t="s">
        <v>370</v>
      </c>
      <c r="D66" s="1" t="s">
        <v>182</v>
      </c>
      <c r="E66" s="1" t="s">
        <v>181</v>
      </c>
      <c r="F66" s="1" t="s">
        <v>181</v>
      </c>
      <c r="G66" s="1" t="s">
        <v>181</v>
      </c>
      <c r="H66" s="1" t="s">
        <v>182</v>
      </c>
      <c r="I66" s="1" t="s">
        <v>181</v>
      </c>
      <c r="J66" s="1" t="s">
        <v>181</v>
      </c>
      <c r="K66" s="1" t="s">
        <v>181</v>
      </c>
      <c r="L66" s="1" t="s">
        <v>181</v>
      </c>
      <c r="M66" s="1" t="s">
        <v>181</v>
      </c>
      <c r="N66" s="1" t="s">
        <v>181</v>
      </c>
      <c r="O66" s="1" t="s">
        <v>181</v>
      </c>
      <c r="P66" s="1" t="s">
        <v>181</v>
      </c>
      <c r="Q66" s="1" t="s">
        <v>182</v>
      </c>
      <c r="R66" s="1" t="s">
        <v>181</v>
      </c>
      <c r="S66" s="1" t="s">
        <v>181</v>
      </c>
      <c r="T66" s="1" t="s">
        <v>181</v>
      </c>
      <c r="U66" s="1" t="s">
        <v>181</v>
      </c>
      <c r="V66" s="1" t="s">
        <v>181</v>
      </c>
      <c r="W66" s="1" t="s">
        <v>181</v>
      </c>
      <c r="X66" s="1" t="s">
        <v>181</v>
      </c>
      <c r="Y66" s="1" t="s">
        <v>182</v>
      </c>
      <c r="Z66" s="1" t="s">
        <v>181</v>
      </c>
      <c r="AA66" s="1" t="s">
        <v>181</v>
      </c>
      <c r="AB66" s="1" t="s">
        <v>181</v>
      </c>
      <c r="AC66" s="1" t="s">
        <v>182</v>
      </c>
      <c r="AD66" s="1" t="s">
        <v>181</v>
      </c>
      <c r="AE66" s="1" t="s">
        <v>95</v>
      </c>
      <c r="AF66" s="1" t="s">
        <v>95</v>
      </c>
      <c r="AG66" s="1" t="s">
        <v>95</v>
      </c>
      <c r="AH66" s="1">
        <v>3</v>
      </c>
      <c r="AI66" s="1" t="s">
        <v>200</v>
      </c>
      <c r="AJ66" s="1" t="s">
        <v>31</v>
      </c>
      <c r="AK66" s="1" t="s">
        <v>194</v>
      </c>
      <c r="AL66" s="1" t="s">
        <v>185</v>
      </c>
      <c r="AM66" s="1" t="s">
        <v>186</v>
      </c>
      <c r="AN66" s="1" t="s">
        <v>187</v>
      </c>
      <c r="AO66" s="1" t="s">
        <v>200</v>
      </c>
      <c r="AP66" s="1" t="s">
        <v>103</v>
      </c>
      <c r="AQ66" s="1" t="s">
        <v>200</v>
      </c>
      <c r="AR66" s="1" t="s">
        <v>190</v>
      </c>
      <c r="AS66" s="1" t="s">
        <v>124</v>
      </c>
      <c r="AT66" s="1" t="s">
        <v>128</v>
      </c>
      <c r="AU66" s="1">
        <v>2</v>
      </c>
      <c r="AV66" s="1" t="s">
        <v>371</v>
      </c>
      <c r="AW66" s="1">
        <v>316.87</v>
      </c>
    </row>
    <row r="67" spans="1:49">
      <c r="A67" s="1">
        <v>2</v>
      </c>
      <c r="B67" s="1" t="s">
        <v>372</v>
      </c>
      <c r="C67" s="1" t="s">
        <v>373</v>
      </c>
      <c r="D67" s="1" t="s">
        <v>182</v>
      </c>
      <c r="E67" s="1" t="s">
        <v>181</v>
      </c>
      <c r="F67" s="1" t="s">
        <v>181</v>
      </c>
      <c r="G67" s="1" t="s">
        <v>181</v>
      </c>
      <c r="H67" s="1" t="s">
        <v>181</v>
      </c>
      <c r="I67" s="1" t="s">
        <v>181</v>
      </c>
      <c r="J67" s="1" t="s">
        <v>182</v>
      </c>
      <c r="K67" s="1" t="s">
        <v>181</v>
      </c>
      <c r="L67" s="1" t="s">
        <v>181</v>
      </c>
      <c r="M67" s="1" t="s">
        <v>181</v>
      </c>
      <c r="N67" s="1" t="s">
        <v>181</v>
      </c>
      <c r="O67" s="1" t="s">
        <v>181</v>
      </c>
      <c r="P67" s="1" t="s">
        <v>181</v>
      </c>
      <c r="Q67" s="1" t="s">
        <v>182</v>
      </c>
      <c r="R67" s="1" t="s">
        <v>181</v>
      </c>
      <c r="S67" s="1" t="s">
        <v>181</v>
      </c>
      <c r="T67" s="1" t="s">
        <v>181</v>
      </c>
      <c r="U67" s="1" t="s">
        <v>181</v>
      </c>
      <c r="V67" s="1" t="s">
        <v>181</v>
      </c>
      <c r="W67" s="1" t="s">
        <v>181</v>
      </c>
      <c r="X67" s="1" t="s">
        <v>181</v>
      </c>
      <c r="Y67" s="1" t="s">
        <v>182</v>
      </c>
      <c r="Z67" s="1" t="s">
        <v>181</v>
      </c>
      <c r="AA67" s="1" t="s">
        <v>181</v>
      </c>
      <c r="AB67" s="1" t="s">
        <v>181</v>
      </c>
      <c r="AC67" s="1" t="s">
        <v>182</v>
      </c>
      <c r="AD67" s="1" t="s">
        <v>181</v>
      </c>
      <c r="AE67" s="1" t="s">
        <v>93</v>
      </c>
      <c r="AF67" s="1" t="s">
        <v>93</v>
      </c>
      <c r="AG67" s="1" t="s">
        <v>93</v>
      </c>
      <c r="AH67" s="1">
        <v>4</v>
      </c>
      <c r="AI67" s="1" t="s">
        <v>200</v>
      </c>
      <c r="AJ67" s="1" t="s">
        <v>31</v>
      </c>
      <c r="AK67" s="1" t="s">
        <v>194</v>
      </c>
      <c r="AL67" s="1" t="s">
        <v>185</v>
      </c>
      <c r="AM67" s="1" t="s">
        <v>186</v>
      </c>
      <c r="AN67" s="1" t="s">
        <v>200</v>
      </c>
      <c r="AO67" s="1" t="s">
        <v>200</v>
      </c>
      <c r="AP67" s="1" t="s">
        <v>195</v>
      </c>
      <c r="AQ67" s="1" t="s">
        <v>200</v>
      </c>
      <c r="AR67" s="1" t="s">
        <v>190</v>
      </c>
      <c r="AS67" s="1" t="s">
        <v>124</v>
      </c>
      <c r="AT67" s="1" t="s">
        <v>128</v>
      </c>
      <c r="AU67" s="1">
        <v>2</v>
      </c>
      <c r="AW67" s="1">
        <v>717.7</v>
      </c>
    </row>
    <row r="68" spans="1:49">
      <c r="A68" s="1">
        <v>5</v>
      </c>
      <c r="B68" s="1" t="s">
        <v>374</v>
      </c>
      <c r="C68" s="1" t="s">
        <v>375</v>
      </c>
      <c r="D68" s="1" t="s">
        <v>181</v>
      </c>
      <c r="E68" s="1" t="s">
        <v>182</v>
      </c>
      <c r="F68" s="1" t="s">
        <v>181</v>
      </c>
      <c r="G68" s="1" t="s">
        <v>181</v>
      </c>
      <c r="H68" s="1" t="s">
        <v>181</v>
      </c>
      <c r="I68" s="1" t="s">
        <v>181</v>
      </c>
      <c r="J68" s="1" t="s">
        <v>181</v>
      </c>
      <c r="K68" s="1" t="s">
        <v>181</v>
      </c>
      <c r="L68" s="1" t="s">
        <v>182</v>
      </c>
      <c r="M68" s="1" t="s">
        <v>181</v>
      </c>
      <c r="N68" s="1" t="s">
        <v>181</v>
      </c>
      <c r="O68" s="1" t="s">
        <v>181</v>
      </c>
      <c r="P68" s="1" t="s">
        <v>181</v>
      </c>
      <c r="Q68" s="1" t="s">
        <v>181</v>
      </c>
      <c r="R68" s="1" t="s">
        <v>181</v>
      </c>
      <c r="S68" s="1" t="s">
        <v>181</v>
      </c>
      <c r="T68" s="1" t="s">
        <v>181</v>
      </c>
      <c r="U68" s="1" t="s">
        <v>181</v>
      </c>
      <c r="V68" s="1" t="s">
        <v>181</v>
      </c>
      <c r="W68" s="1" t="s">
        <v>182</v>
      </c>
      <c r="X68" s="1" t="s">
        <v>182</v>
      </c>
      <c r="Y68" s="1" t="s">
        <v>181</v>
      </c>
      <c r="Z68" s="1" t="s">
        <v>181</v>
      </c>
      <c r="AA68" s="1" t="s">
        <v>181</v>
      </c>
      <c r="AB68" s="1" t="s">
        <v>181</v>
      </c>
      <c r="AC68" s="1" t="s">
        <v>182</v>
      </c>
      <c r="AD68" s="1" t="s">
        <v>181</v>
      </c>
      <c r="AE68" s="1" t="s">
        <v>95</v>
      </c>
      <c r="AF68" s="1" t="s">
        <v>97</v>
      </c>
      <c r="AG68" s="1" t="s">
        <v>97</v>
      </c>
      <c r="AH68" s="1">
        <v>3</v>
      </c>
      <c r="AI68" s="1" t="s">
        <v>183</v>
      </c>
      <c r="AJ68" s="1" t="s">
        <v>31</v>
      </c>
      <c r="AK68" s="1" t="s">
        <v>194</v>
      </c>
      <c r="AL68" s="1" t="s">
        <v>185</v>
      </c>
      <c r="AM68" s="1" t="s">
        <v>186</v>
      </c>
      <c r="AN68" s="1" t="s">
        <v>187</v>
      </c>
      <c r="AO68" s="1" t="s">
        <v>98</v>
      </c>
      <c r="AP68" s="1" t="s">
        <v>103</v>
      </c>
      <c r="AQ68" s="1" t="s">
        <v>112</v>
      </c>
      <c r="AS68" s="1" t="s">
        <v>124</v>
      </c>
      <c r="AT68" s="1" t="s">
        <v>128</v>
      </c>
      <c r="AU68" s="1">
        <v>3</v>
      </c>
      <c r="AV68" s="1" t="s">
        <v>376</v>
      </c>
      <c r="AW68" s="1">
        <v>266.99</v>
      </c>
    </row>
    <row r="69" spans="1:49">
      <c r="A69" s="1">
        <v>5</v>
      </c>
      <c r="B69" s="1" t="s">
        <v>377</v>
      </c>
      <c r="C69" s="1" t="s">
        <v>378</v>
      </c>
      <c r="D69" s="1" t="s">
        <v>182</v>
      </c>
      <c r="E69" s="1" t="s">
        <v>181</v>
      </c>
      <c r="F69" s="1" t="s">
        <v>181</v>
      </c>
      <c r="G69" s="1" t="s">
        <v>182</v>
      </c>
      <c r="H69" s="1" t="s">
        <v>181</v>
      </c>
      <c r="I69" s="1" t="s">
        <v>181</v>
      </c>
      <c r="J69" s="1" t="s">
        <v>181</v>
      </c>
      <c r="K69" s="1" t="s">
        <v>181</v>
      </c>
      <c r="L69" s="1" t="s">
        <v>181</v>
      </c>
      <c r="M69" s="1" t="s">
        <v>181</v>
      </c>
      <c r="N69" s="1" t="s">
        <v>181</v>
      </c>
      <c r="O69" s="1" t="s">
        <v>181</v>
      </c>
      <c r="P69" s="1" t="s">
        <v>181</v>
      </c>
      <c r="Q69" s="1" t="s">
        <v>181</v>
      </c>
      <c r="R69" s="1" t="s">
        <v>181</v>
      </c>
      <c r="S69" s="1" t="s">
        <v>182</v>
      </c>
      <c r="T69" s="1" t="s">
        <v>181</v>
      </c>
      <c r="U69" s="1" t="s">
        <v>181</v>
      </c>
      <c r="V69" s="1" t="s">
        <v>181</v>
      </c>
      <c r="W69" s="1" t="s">
        <v>181</v>
      </c>
      <c r="X69" s="1" t="s">
        <v>182</v>
      </c>
      <c r="Y69" s="1" t="s">
        <v>181</v>
      </c>
      <c r="Z69" s="1" t="s">
        <v>181</v>
      </c>
      <c r="AA69" s="1" t="s">
        <v>181</v>
      </c>
      <c r="AB69" s="1" t="s">
        <v>181</v>
      </c>
      <c r="AC69" s="1" t="s">
        <v>182</v>
      </c>
      <c r="AD69" s="1" t="s">
        <v>181</v>
      </c>
      <c r="AE69" s="1" t="s">
        <v>95</v>
      </c>
      <c r="AF69" s="1" t="s">
        <v>93</v>
      </c>
      <c r="AG69" s="1" t="s">
        <v>95</v>
      </c>
      <c r="AH69" s="1">
        <v>1</v>
      </c>
      <c r="AI69" s="1" t="s">
        <v>199</v>
      </c>
      <c r="AJ69" s="1" t="s">
        <v>31</v>
      </c>
      <c r="AK69" s="1" t="s">
        <v>194</v>
      </c>
      <c r="AL69" s="1" t="s">
        <v>185</v>
      </c>
      <c r="AM69" s="1" t="s">
        <v>186</v>
      </c>
      <c r="AN69" s="1" t="s">
        <v>187</v>
      </c>
      <c r="AO69" s="1" t="s">
        <v>188</v>
      </c>
      <c r="AP69" s="1" t="s">
        <v>209</v>
      </c>
      <c r="AQ69" s="1" t="s">
        <v>189</v>
      </c>
      <c r="AR69" s="1" t="s">
        <v>190</v>
      </c>
      <c r="AS69" s="1" t="s">
        <v>124</v>
      </c>
      <c r="AT69" s="1" t="s">
        <v>128</v>
      </c>
      <c r="AU69" s="1">
        <v>3</v>
      </c>
      <c r="AV69" s="1" t="s">
        <v>379</v>
      </c>
      <c r="AW69" s="1">
        <v>469.66</v>
      </c>
    </row>
    <row r="70" spans="1:49">
      <c r="A70" s="1">
        <v>5</v>
      </c>
      <c r="B70" s="1" t="s">
        <v>380</v>
      </c>
      <c r="C70" s="1" t="s">
        <v>381</v>
      </c>
      <c r="D70" s="1" t="s">
        <v>182</v>
      </c>
      <c r="E70" s="1" t="s">
        <v>181</v>
      </c>
      <c r="F70" s="1" t="s">
        <v>181</v>
      </c>
      <c r="G70" s="1" t="s">
        <v>181</v>
      </c>
      <c r="H70" s="1" t="s">
        <v>181</v>
      </c>
      <c r="I70" s="1" t="s">
        <v>181</v>
      </c>
      <c r="J70" s="1" t="s">
        <v>181</v>
      </c>
      <c r="K70" s="1" t="s">
        <v>182</v>
      </c>
      <c r="L70" s="1" t="s">
        <v>181</v>
      </c>
      <c r="M70" s="1" t="s">
        <v>181</v>
      </c>
      <c r="N70" s="1" t="s">
        <v>181</v>
      </c>
      <c r="O70" s="1" t="s">
        <v>181</v>
      </c>
      <c r="P70" s="1" t="s">
        <v>181</v>
      </c>
      <c r="Q70" s="1" t="s">
        <v>182</v>
      </c>
      <c r="R70" s="1" t="s">
        <v>181</v>
      </c>
      <c r="S70" s="1" t="s">
        <v>181</v>
      </c>
      <c r="T70" s="1" t="s">
        <v>181</v>
      </c>
      <c r="U70" s="1" t="s">
        <v>181</v>
      </c>
      <c r="V70" s="1" t="s">
        <v>181</v>
      </c>
      <c r="W70" s="1" t="s">
        <v>181</v>
      </c>
      <c r="X70" s="1" t="s">
        <v>182</v>
      </c>
      <c r="Y70" s="1" t="s">
        <v>181</v>
      </c>
      <c r="Z70" s="1" t="s">
        <v>181</v>
      </c>
      <c r="AA70" s="1" t="s">
        <v>181</v>
      </c>
      <c r="AB70" s="1" t="s">
        <v>181</v>
      </c>
      <c r="AC70" s="1" t="s">
        <v>182</v>
      </c>
      <c r="AD70" s="1" t="s">
        <v>181</v>
      </c>
      <c r="AE70" s="1" t="s">
        <v>95</v>
      </c>
      <c r="AF70" s="1" t="s">
        <v>95</v>
      </c>
      <c r="AG70" s="1" t="s">
        <v>97</v>
      </c>
      <c r="AH70" s="1">
        <v>3</v>
      </c>
      <c r="AI70" s="1" t="s">
        <v>200</v>
      </c>
      <c r="AJ70" s="1" t="s">
        <v>31</v>
      </c>
      <c r="AK70" s="1" t="s">
        <v>194</v>
      </c>
      <c r="AL70" s="1" t="s">
        <v>185</v>
      </c>
      <c r="AM70" s="1" t="s">
        <v>186</v>
      </c>
      <c r="AN70" s="1" t="s">
        <v>187</v>
      </c>
      <c r="AO70" s="1" t="s">
        <v>98</v>
      </c>
      <c r="AP70" s="1" t="s">
        <v>200</v>
      </c>
      <c r="AQ70" s="1" t="s">
        <v>112</v>
      </c>
      <c r="AR70" s="1" t="s">
        <v>190</v>
      </c>
      <c r="AS70" s="1" t="s">
        <v>200</v>
      </c>
      <c r="AT70" s="1" t="s">
        <v>128</v>
      </c>
      <c r="AU70" s="1">
        <v>4</v>
      </c>
      <c r="AV70" s="1" t="s">
        <v>382</v>
      </c>
      <c r="AW70" s="1">
        <v>116.46</v>
      </c>
    </row>
    <row r="71" spans="1:49">
      <c r="A71" s="1">
        <v>5</v>
      </c>
      <c r="B71" s="1" t="s">
        <v>383</v>
      </c>
      <c r="C71" s="1" t="s">
        <v>384</v>
      </c>
      <c r="D71" s="1" t="s">
        <v>182</v>
      </c>
      <c r="E71" s="1" t="s">
        <v>181</v>
      </c>
      <c r="F71" s="1" t="s">
        <v>181</v>
      </c>
      <c r="G71" s="1" t="s">
        <v>181</v>
      </c>
      <c r="H71" s="1" t="s">
        <v>181</v>
      </c>
      <c r="I71" s="1" t="s">
        <v>182</v>
      </c>
      <c r="J71" s="1" t="s">
        <v>181</v>
      </c>
      <c r="K71" s="1" t="s">
        <v>181</v>
      </c>
      <c r="L71" s="1" t="s">
        <v>181</v>
      </c>
      <c r="M71" s="1" t="s">
        <v>181</v>
      </c>
      <c r="N71" s="1" t="s">
        <v>181</v>
      </c>
      <c r="O71" s="1" t="s">
        <v>181</v>
      </c>
      <c r="P71" s="1" t="s">
        <v>181</v>
      </c>
      <c r="Q71" s="1" t="s">
        <v>182</v>
      </c>
      <c r="R71" s="1" t="s">
        <v>181</v>
      </c>
      <c r="S71" s="1" t="s">
        <v>181</v>
      </c>
      <c r="T71" s="1" t="s">
        <v>181</v>
      </c>
      <c r="U71" s="1" t="s">
        <v>181</v>
      </c>
      <c r="V71" s="1" t="s">
        <v>181</v>
      </c>
      <c r="W71" s="1" t="s">
        <v>181</v>
      </c>
      <c r="X71" s="1" t="s">
        <v>181</v>
      </c>
      <c r="Y71" s="1" t="s">
        <v>182</v>
      </c>
      <c r="Z71" s="1" t="s">
        <v>181</v>
      </c>
      <c r="AA71" s="1" t="s">
        <v>181</v>
      </c>
      <c r="AB71" s="1" t="s">
        <v>181</v>
      </c>
      <c r="AC71" s="1" t="s">
        <v>182</v>
      </c>
      <c r="AD71" s="1" t="s">
        <v>181</v>
      </c>
      <c r="AE71" s="1" t="s">
        <v>95</v>
      </c>
      <c r="AF71" s="1" t="s">
        <v>97</v>
      </c>
      <c r="AG71" s="1" t="s">
        <v>97</v>
      </c>
      <c r="AH71" s="1">
        <v>2</v>
      </c>
      <c r="AI71" s="1" t="s">
        <v>18</v>
      </c>
      <c r="AJ71" s="1" t="s">
        <v>31</v>
      </c>
      <c r="AK71" s="1" t="s">
        <v>194</v>
      </c>
      <c r="AL71" s="1" t="s">
        <v>185</v>
      </c>
      <c r="AM71" s="1" t="s">
        <v>186</v>
      </c>
      <c r="AN71" s="1" t="s">
        <v>187</v>
      </c>
      <c r="AO71" s="1" t="s">
        <v>96</v>
      </c>
      <c r="AP71" s="1" t="s">
        <v>103</v>
      </c>
      <c r="AQ71" s="1" t="s">
        <v>111</v>
      </c>
      <c r="AR71" s="1" t="s">
        <v>190</v>
      </c>
      <c r="AS71" s="1" t="s">
        <v>123</v>
      </c>
      <c r="AT71" s="1" t="s">
        <v>128</v>
      </c>
      <c r="AU71" s="1">
        <v>3</v>
      </c>
      <c r="AW71" s="1">
        <v>446.46</v>
      </c>
    </row>
    <row r="72" spans="1:49">
      <c r="A72" s="1">
        <v>5</v>
      </c>
      <c r="B72" s="1" t="s">
        <v>385</v>
      </c>
      <c r="C72" s="1" t="s">
        <v>386</v>
      </c>
      <c r="D72" s="1" t="s">
        <v>182</v>
      </c>
      <c r="E72" s="1" t="s">
        <v>181</v>
      </c>
      <c r="F72" s="1" t="s">
        <v>181</v>
      </c>
      <c r="G72" s="1" t="s">
        <v>181</v>
      </c>
      <c r="H72" s="1" t="s">
        <v>181</v>
      </c>
      <c r="I72" s="1" t="s">
        <v>181</v>
      </c>
      <c r="J72" s="1" t="s">
        <v>182</v>
      </c>
      <c r="K72" s="1" t="s">
        <v>181</v>
      </c>
      <c r="L72" s="1" t="s">
        <v>181</v>
      </c>
      <c r="M72" s="1" t="s">
        <v>181</v>
      </c>
      <c r="N72" s="1" t="s">
        <v>181</v>
      </c>
      <c r="O72" s="1" t="s">
        <v>181</v>
      </c>
      <c r="P72" s="1" t="s">
        <v>181</v>
      </c>
      <c r="Q72" s="1" t="s">
        <v>182</v>
      </c>
      <c r="R72" s="1" t="s">
        <v>181</v>
      </c>
      <c r="S72" s="1" t="s">
        <v>181</v>
      </c>
      <c r="T72" s="1" t="s">
        <v>181</v>
      </c>
      <c r="U72" s="1" t="s">
        <v>181</v>
      </c>
      <c r="V72" s="1" t="s">
        <v>181</v>
      </c>
      <c r="W72" s="1" t="s">
        <v>181</v>
      </c>
      <c r="X72" s="1" t="s">
        <v>181</v>
      </c>
      <c r="Y72" s="1" t="s">
        <v>182</v>
      </c>
      <c r="Z72" s="1" t="s">
        <v>181</v>
      </c>
      <c r="AA72" s="1" t="s">
        <v>181</v>
      </c>
      <c r="AB72" s="1" t="s">
        <v>181</v>
      </c>
      <c r="AC72" s="1" t="s">
        <v>182</v>
      </c>
      <c r="AD72" s="1" t="s">
        <v>181</v>
      </c>
      <c r="AE72" s="1" t="s">
        <v>95</v>
      </c>
      <c r="AF72" s="1" t="s">
        <v>95</v>
      </c>
      <c r="AG72" s="1" t="s">
        <v>95</v>
      </c>
      <c r="AH72" s="1">
        <v>3</v>
      </c>
      <c r="AI72" s="1" t="s">
        <v>183</v>
      </c>
      <c r="AJ72" s="1" t="s">
        <v>31</v>
      </c>
      <c r="AK72" s="1" t="s">
        <v>194</v>
      </c>
      <c r="AL72" s="1" t="s">
        <v>185</v>
      </c>
      <c r="AM72" s="1" t="s">
        <v>186</v>
      </c>
      <c r="AN72" s="1" t="s">
        <v>187</v>
      </c>
      <c r="AO72" s="1" t="s">
        <v>98</v>
      </c>
      <c r="AP72" s="1" t="s">
        <v>103</v>
      </c>
      <c r="AQ72" s="1" t="s">
        <v>387</v>
      </c>
      <c r="AR72" s="1" t="s">
        <v>190</v>
      </c>
      <c r="AS72" s="1" t="s">
        <v>124</v>
      </c>
      <c r="AT72" s="1" t="s">
        <v>128</v>
      </c>
      <c r="AU72" s="1">
        <v>4</v>
      </c>
      <c r="AV72" s="1" t="s">
        <v>388</v>
      </c>
      <c r="AW72" s="1">
        <v>447.8</v>
      </c>
    </row>
    <row r="73" spans="1:49">
      <c r="A73" s="1">
        <v>5</v>
      </c>
      <c r="B73" s="1" t="s">
        <v>389</v>
      </c>
      <c r="C73" s="1" t="s">
        <v>390</v>
      </c>
      <c r="D73" s="1" t="s">
        <v>182</v>
      </c>
      <c r="E73" s="1" t="s">
        <v>181</v>
      </c>
      <c r="F73" s="1" t="s">
        <v>181</v>
      </c>
      <c r="G73" s="1" t="s">
        <v>181</v>
      </c>
      <c r="H73" s="1" t="s">
        <v>181</v>
      </c>
      <c r="I73" s="1" t="s">
        <v>181</v>
      </c>
      <c r="J73" s="1" t="s">
        <v>181</v>
      </c>
      <c r="K73" s="1" t="s">
        <v>182</v>
      </c>
      <c r="L73" s="1" t="s">
        <v>181</v>
      </c>
      <c r="M73" s="1" t="s">
        <v>181</v>
      </c>
      <c r="N73" s="1" t="s">
        <v>181</v>
      </c>
      <c r="O73" s="1" t="s">
        <v>181</v>
      </c>
      <c r="P73" s="1" t="s">
        <v>181</v>
      </c>
      <c r="Q73" s="1" t="s">
        <v>182</v>
      </c>
      <c r="R73" s="1" t="s">
        <v>181</v>
      </c>
      <c r="S73" s="1" t="s">
        <v>181</v>
      </c>
      <c r="T73" s="1" t="s">
        <v>181</v>
      </c>
      <c r="U73" s="1" t="s">
        <v>181</v>
      </c>
      <c r="V73" s="1" t="s">
        <v>181</v>
      </c>
      <c r="W73" s="1" t="s">
        <v>181</v>
      </c>
      <c r="X73" s="1" t="s">
        <v>182</v>
      </c>
      <c r="Y73" s="1" t="s">
        <v>181</v>
      </c>
      <c r="Z73" s="1" t="s">
        <v>181</v>
      </c>
      <c r="AA73" s="1" t="s">
        <v>181</v>
      </c>
      <c r="AB73" s="1" t="s">
        <v>181</v>
      </c>
      <c r="AC73" s="1" t="s">
        <v>182</v>
      </c>
      <c r="AD73" s="1" t="s">
        <v>181</v>
      </c>
      <c r="AE73" s="1" t="s">
        <v>95</v>
      </c>
      <c r="AF73" s="1" t="s">
        <v>97</v>
      </c>
      <c r="AG73" s="1" t="s">
        <v>97</v>
      </c>
      <c r="AH73" s="1">
        <v>4</v>
      </c>
      <c r="AI73" s="1" t="s">
        <v>18</v>
      </c>
      <c r="AJ73" s="1" t="s">
        <v>31</v>
      </c>
      <c r="AK73" s="1" t="s">
        <v>194</v>
      </c>
      <c r="AL73" s="1" t="s">
        <v>185</v>
      </c>
      <c r="AM73" s="1" t="s">
        <v>186</v>
      </c>
      <c r="AN73" s="1" t="s">
        <v>187</v>
      </c>
      <c r="AO73" s="1" t="s">
        <v>200</v>
      </c>
      <c r="AP73" s="1" t="s">
        <v>103</v>
      </c>
      <c r="AQ73" s="1" t="s">
        <v>200</v>
      </c>
      <c r="AR73" s="1" t="s">
        <v>190</v>
      </c>
      <c r="AS73" s="1" t="s">
        <v>124</v>
      </c>
      <c r="AT73" s="1" t="s">
        <v>128</v>
      </c>
      <c r="AU73" s="1">
        <v>3</v>
      </c>
      <c r="AV73" s="1" t="s">
        <v>391</v>
      </c>
      <c r="AW73" s="1">
        <v>295.58</v>
      </c>
    </row>
    <row r="74" spans="1:49">
      <c r="A74" s="1">
        <v>5</v>
      </c>
      <c r="B74" s="1" t="s">
        <v>392</v>
      </c>
      <c r="C74" s="1" t="s">
        <v>393</v>
      </c>
      <c r="D74" s="1" t="s">
        <v>181</v>
      </c>
      <c r="E74" s="1" t="s">
        <v>182</v>
      </c>
      <c r="F74" s="1" t="s">
        <v>181</v>
      </c>
      <c r="G74" s="1" t="s">
        <v>181</v>
      </c>
      <c r="H74" s="1" t="s">
        <v>181</v>
      </c>
      <c r="I74" s="1" t="s">
        <v>181</v>
      </c>
      <c r="J74" s="1" t="s">
        <v>181</v>
      </c>
      <c r="K74" s="1" t="s">
        <v>182</v>
      </c>
      <c r="L74" s="1" t="s">
        <v>181</v>
      </c>
      <c r="M74" s="1" t="s">
        <v>181</v>
      </c>
      <c r="N74" s="1" t="s">
        <v>181</v>
      </c>
      <c r="O74" s="1" t="s">
        <v>181</v>
      </c>
      <c r="P74" s="1" t="s">
        <v>181</v>
      </c>
      <c r="Q74" s="1" t="s">
        <v>181</v>
      </c>
      <c r="R74" s="1" t="s">
        <v>181</v>
      </c>
      <c r="S74" s="1" t="s">
        <v>181</v>
      </c>
      <c r="T74" s="1" t="s">
        <v>181</v>
      </c>
      <c r="U74" s="1" t="s">
        <v>181</v>
      </c>
      <c r="V74" s="1" t="s">
        <v>182</v>
      </c>
      <c r="W74" s="1" t="s">
        <v>181</v>
      </c>
      <c r="X74" s="1" t="s">
        <v>182</v>
      </c>
      <c r="Y74" s="1" t="s">
        <v>181</v>
      </c>
      <c r="Z74" s="1" t="s">
        <v>181</v>
      </c>
      <c r="AA74" s="1" t="s">
        <v>181</v>
      </c>
      <c r="AB74" s="1" t="s">
        <v>181</v>
      </c>
      <c r="AC74" s="1" t="s">
        <v>182</v>
      </c>
      <c r="AD74" s="1" t="s">
        <v>181</v>
      </c>
      <c r="AE74" s="1" t="s">
        <v>93</v>
      </c>
      <c r="AF74" s="1" t="s">
        <v>97</v>
      </c>
      <c r="AG74" s="1" t="s">
        <v>97</v>
      </c>
      <c r="AH74" s="1">
        <v>3</v>
      </c>
      <c r="AI74" s="1" t="s">
        <v>183</v>
      </c>
      <c r="AJ74" s="1" t="s">
        <v>31</v>
      </c>
      <c r="AK74" s="1" t="s">
        <v>217</v>
      </c>
      <c r="AL74" s="1" t="s">
        <v>185</v>
      </c>
      <c r="AM74" s="1" t="s">
        <v>186</v>
      </c>
      <c r="AN74" s="1" t="s">
        <v>187</v>
      </c>
      <c r="AO74" s="1" t="s">
        <v>200</v>
      </c>
      <c r="AP74" s="1" t="s">
        <v>200</v>
      </c>
      <c r="AQ74" s="1" t="s">
        <v>189</v>
      </c>
      <c r="AR74" s="1" t="s">
        <v>190</v>
      </c>
      <c r="AS74" s="1" t="s">
        <v>124</v>
      </c>
      <c r="AT74" s="1" t="s">
        <v>128</v>
      </c>
      <c r="AU74" s="1">
        <v>3</v>
      </c>
      <c r="AV74" s="1" t="s">
        <v>394</v>
      </c>
      <c r="AW74" s="1">
        <v>245.64</v>
      </c>
    </row>
    <row r="75" spans="1:49">
      <c r="A75" s="1">
        <v>5</v>
      </c>
      <c r="B75" s="1" t="s">
        <v>395</v>
      </c>
      <c r="C75" s="1" t="s">
        <v>396</v>
      </c>
      <c r="D75" s="1" t="s">
        <v>181</v>
      </c>
      <c r="E75" s="1" t="s">
        <v>182</v>
      </c>
      <c r="F75" s="1" t="s">
        <v>181</v>
      </c>
      <c r="G75" s="1" t="s">
        <v>181</v>
      </c>
      <c r="H75" s="1" t="s">
        <v>181</v>
      </c>
      <c r="I75" s="1" t="s">
        <v>181</v>
      </c>
      <c r="J75" s="1" t="s">
        <v>181</v>
      </c>
      <c r="K75" s="1" t="s">
        <v>181</v>
      </c>
      <c r="L75" s="1" t="s">
        <v>182</v>
      </c>
      <c r="M75" s="1" t="s">
        <v>181</v>
      </c>
      <c r="N75" s="1" t="s">
        <v>181</v>
      </c>
      <c r="O75" s="1" t="s">
        <v>181</v>
      </c>
      <c r="P75" s="1" t="s">
        <v>181</v>
      </c>
      <c r="Q75" s="1" t="s">
        <v>182</v>
      </c>
      <c r="R75" s="1" t="s">
        <v>181</v>
      </c>
      <c r="S75" s="1" t="s">
        <v>181</v>
      </c>
      <c r="T75" s="1" t="s">
        <v>181</v>
      </c>
      <c r="U75" s="1" t="s">
        <v>181</v>
      </c>
      <c r="V75" s="1" t="s">
        <v>181</v>
      </c>
      <c r="W75" s="1" t="s">
        <v>181</v>
      </c>
      <c r="X75" s="1" t="s">
        <v>182</v>
      </c>
      <c r="Y75" s="1" t="s">
        <v>181</v>
      </c>
      <c r="Z75" s="1" t="s">
        <v>181</v>
      </c>
      <c r="AA75" s="1" t="s">
        <v>181</v>
      </c>
      <c r="AB75" s="1" t="s">
        <v>182</v>
      </c>
      <c r="AC75" s="1" t="s">
        <v>181</v>
      </c>
      <c r="AD75" s="1" t="s">
        <v>181</v>
      </c>
      <c r="AE75" s="1" t="s">
        <v>95</v>
      </c>
      <c r="AF75" s="1" t="s">
        <v>97</v>
      </c>
      <c r="AG75" s="1" t="s">
        <v>97</v>
      </c>
      <c r="AH75" s="1">
        <v>4</v>
      </c>
      <c r="AI75" s="1" t="s">
        <v>18</v>
      </c>
      <c r="AJ75" s="1" t="s">
        <v>31</v>
      </c>
      <c r="AK75" s="1" t="s">
        <v>194</v>
      </c>
      <c r="AL75" s="1" t="s">
        <v>246</v>
      </c>
      <c r="AM75" s="1" t="s">
        <v>397</v>
      </c>
      <c r="AN75" s="1" t="s">
        <v>398</v>
      </c>
      <c r="AO75" s="1" t="s">
        <v>96</v>
      </c>
      <c r="AP75" s="1" t="s">
        <v>103</v>
      </c>
      <c r="AQ75" s="1" t="s">
        <v>111</v>
      </c>
      <c r="AR75" s="1" t="s">
        <v>190</v>
      </c>
      <c r="AS75" s="1" t="s">
        <v>124</v>
      </c>
      <c r="AT75" s="1" t="s">
        <v>128</v>
      </c>
      <c r="AU75" s="1">
        <v>4</v>
      </c>
      <c r="AV75" s="1" t="s">
        <v>399</v>
      </c>
      <c r="AW75" s="1">
        <v>1799.56</v>
      </c>
    </row>
    <row r="76" spans="1:49">
      <c r="A76" s="1">
        <v>5</v>
      </c>
      <c r="B76" s="1" t="s">
        <v>400</v>
      </c>
      <c r="C76" s="1" t="s">
        <v>401</v>
      </c>
      <c r="D76" s="1" t="s">
        <v>181</v>
      </c>
      <c r="E76" s="1" t="s">
        <v>182</v>
      </c>
      <c r="F76" s="1" t="s">
        <v>181</v>
      </c>
      <c r="G76" s="1" t="s">
        <v>181</v>
      </c>
      <c r="H76" s="1" t="s">
        <v>181</v>
      </c>
      <c r="I76" s="1" t="s">
        <v>181</v>
      </c>
      <c r="J76" s="1" t="s">
        <v>181</v>
      </c>
      <c r="K76" s="1" t="s">
        <v>181</v>
      </c>
      <c r="L76" s="1" t="s">
        <v>182</v>
      </c>
      <c r="M76" s="1" t="s">
        <v>181</v>
      </c>
      <c r="N76" s="1" t="s">
        <v>181</v>
      </c>
      <c r="O76" s="1" t="s">
        <v>181</v>
      </c>
      <c r="P76" s="1" t="s">
        <v>181</v>
      </c>
      <c r="Q76" s="1" t="s">
        <v>182</v>
      </c>
      <c r="R76" s="1" t="s">
        <v>181</v>
      </c>
      <c r="S76" s="1" t="s">
        <v>181</v>
      </c>
      <c r="T76" s="1" t="s">
        <v>181</v>
      </c>
      <c r="U76" s="1" t="s">
        <v>181</v>
      </c>
      <c r="V76" s="1" t="s">
        <v>181</v>
      </c>
      <c r="W76" s="1" t="s">
        <v>181</v>
      </c>
      <c r="X76" s="1" t="s">
        <v>181</v>
      </c>
      <c r="Y76" s="1" t="s">
        <v>182</v>
      </c>
      <c r="Z76" s="1" t="s">
        <v>181</v>
      </c>
      <c r="AA76" s="1" t="s">
        <v>181</v>
      </c>
      <c r="AB76" s="1" t="s">
        <v>181</v>
      </c>
      <c r="AC76" s="1" t="s">
        <v>182</v>
      </c>
      <c r="AD76" s="1" t="s">
        <v>181</v>
      </c>
      <c r="AE76" s="1" t="s">
        <v>95</v>
      </c>
      <c r="AF76" s="1" t="s">
        <v>95</v>
      </c>
      <c r="AG76" s="1" t="s">
        <v>95</v>
      </c>
      <c r="AH76" s="1">
        <v>4</v>
      </c>
      <c r="AI76" s="1" t="s">
        <v>18</v>
      </c>
      <c r="AJ76" s="1" t="s">
        <v>31</v>
      </c>
      <c r="AK76" s="1" t="s">
        <v>194</v>
      </c>
      <c r="AL76" s="1" t="s">
        <v>185</v>
      </c>
      <c r="AM76" s="1" t="s">
        <v>186</v>
      </c>
      <c r="AN76" s="1" t="s">
        <v>187</v>
      </c>
      <c r="AO76" s="1" t="s">
        <v>98</v>
      </c>
      <c r="AP76" s="1" t="s">
        <v>103</v>
      </c>
      <c r="AQ76" s="1" t="s">
        <v>189</v>
      </c>
      <c r="AR76" s="1" t="s">
        <v>190</v>
      </c>
      <c r="AS76" s="1" t="s">
        <v>124</v>
      </c>
      <c r="AT76" s="1" t="s">
        <v>128</v>
      </c>
      <c r="AU76" s="1">
        <v>5</v>
      </c>
      <c r="AW76" s="1">
        <v>402.7</v>
      </c>
    </row>
    <row r="77" spans="1:49">
      <c r="A77" s="1">
        <v>5</v>
      </c>
      <c r="B77" s="1" t="s">
        <v>402</v>
      </c>
      <c r="C77" s="1" t="s">
        <v>403</v>
      </c>
      <c r="D77" s="1" t="s">
        <v>182</v>
      </c>
      <c r="E77" s="1" t="s">
        <v>181</v>
      </c>
      <c r="F77" s="1" t="s">
        <v>181</v>
      </c>
      <c r="G77" s="1" t="s">
        <v>181</v>
      </c>
      <c r="H77" s="1" t="s">
        <v>181</v>
      </c>
      <c r="I77" s="1" t="s">
        <v>182</v>
      </c>
      <c r="J77" s="1" t="s">
        <v>181</v>
      </c>
      <c r="K77" s="1" t="s">
        <v>181</v>
      </c>
      <c r="L77" s="1" t="s">
        <v>181</v>
      </c>
      <c r="M77" s="1" t="s">
        <v>181</v>
      </c>
      <c r="N77" s="1" t="s">
        <v>181</v>
      </c>
      <c r="O77" s="1" t="s">
        <v>181</v>
      </c>
      <c r="P77" s="1" t="s">
        <v>181</v>
      </c>
      <c r="Q77" s="1" t="s">
        <v>181</v>
      </c>
      <c r="R77" s="1" t="s">
        <v>181</v>
      </c>
      <c r="S77" s="1" t="s">
        <v>182</v>
      </c>
      <c r="T77" s="1" t="s">
        <v>181</v>
      </c>
      <c r="U77" s="1" t="s">
        <v>181</v>
      </c>
      <c r="V77" s="1" t="s">
        <v>181</v>
      </c>
      <c r="W77" s="1" t="s">
        <v>181</v>
      </c>
      <c r="X77" s="1" t="s">
        <v>182</v>
      </c>
      <c r="Y77" s="1" t="s">
        <v>181</v>
      </c>
      <c r="Z77" s="1" t="s">
        <v>181</v>
      </c>
      <c r="AA77" s="1" t="s">
        <v>181</v>
      </c>
      <c r="AB77" s="1" t="s">
        <v>181</v>
      </c>
      <c r="AC77" s="1" t="s">
        <v>181</v>
      </c>
      <c r="AD77" s="1" t="s">
        <v>182</v>
      </c>
      <c r="AE77" s="1" t="s">
        <v>93</v>
      </c>
      <c r="AF77" s="1" t="s">
        <v>93</v>
      </c>
      <c r="AG77" s="1" t="s">
        <v>97</v>
      </c>
      <c r="AH77" s="1">
        <v>3</v>
      </c>
      <c r="AI77" s="1" t="s">
        <v>199</v>
      </c>
      <c r="AJ77" s="1" t="s">
        <v>31</v>
      </c>
      <c r="AK77" s="1" t="s">
        <v>194</v>
      </c>
      <c r="AL77" s="1" t="s">
        <v>185</v>
      </c>
      <c r="AM77" s="1" t="s">
        <v>186</v>
      </c>
      <c r="AN77" s="1" t="s">
        <v>187</v>
      </c>
      <c r="AO77" s="1" t="s">
        <v>96</v>
      </c>
      <c r="AP77" s="1" t="s">
        <v>195</v>
      </c>
      <c r="AQ77" s="1" t="s">
        <v>111</v>
      </c>
      <c r="AR77" s="1" t="s">
        <v>190</v>
      </c>
      <c r="AS77" s="1" t="s">
        <v>122</v>
      </c>
      <c r="AT77" s="1" t="s">
        <v>128</v>
      </c>
      <c r="AU77" s="1">
        <v>1</v>
      </c>
      <c r="AV77" s="1" t="s">
        <v>404</v>
      </c>
      <c r="AW77" s="1">
        <v>596.16999999999996</v>
      </c>
    </row>
    <row r="78" spans="1:49">
      <c r="A78" s="1">
        <v>5</v>
      </c>
      <c r="B78" s="1" t="s">
        <v>405</v>
      </c>
      <c r="C78" s="1" t="s">
        <v>406</v>
      </c>
      <c r="D78" s="1" t="s">
        <v>181</v>
      </c>
      <c r="E78" s="1" t="s">
        <v>182</v>
      </c>
      <c r="F78" s="1" t="s">
        <v>181</v>
      </c>
      <c r="G78" s="1" t="s">
        <v>181</v>
      </c>
      <c r="H78" s="1" t="s">
        <v>181</v>
      </c>
      <c r="I78" s="1" t="s">
        <v>181</v>
      </c>
      <c r="J78" s="1" t="s">
        <v>181</v>
      </c>
      <c r="K78" s="1" t="s">
        <v>181</v>
      </c>
      <c r="L78" s="1" t="s">
        <v>182</v>
      </c>
      <c r="M78" s="1" t="s">
        <v>181</v>
      </c>
      <c r="N78" s="1" t="s">
        <v>182</v>
      </c>
      <c r="O78" s="1" t="s">
        <v>181</v>
      </c>
      <c r="P78" s="1" t="s">
        <v>181</v>
      </c>
      <c r="Q78" s="1" t="s">
        <v>181</v>
      </c>
      <c r="R78" s="1" t="s">
        <v>181</v>
      </c>
      <c r="S78" s="1" t="s">
        <v>181</v>
      </c>
      <c r="T78" s="1" t="s">
        <v>181</v>
      </c>
      <c r="U78" s="1" t="s">
        <v>181</v>
      </c>
      <c r="V78" s="1" t="s">
        <v>181</v>
      </c>
      <c r="W78" s="1" t="s">
        <v>181</v>
      </c>
      <c r="X78" s="1" t="s">
        <v>182</v>
      </c>
      <c r="Y78" s="1" t="s">
        <v>181</v>
      </c>
      <c r="Z78" s="1" t="s">
        <v>181</v>
      </c>
      <c r="AA78" s="1" t="s">
        <v>181</v>
      </c>
      <c r="AB78" s="1" t="s">
        <v>181</v>
      </c>
      <c r="AC78" s="1" t="s">
        <v>182</v>
      </c>
      <c r="AD78" s="1" t="s">
        <v>181</v>
      </c>
      <c r="AE78" s="1" t="s">
        <v>95</v>
      </c>
      <c r="AF78" s="1" t="s">
        <v>97</v>
      </c>
      <c r="AG78" s="1" t="s">
        <v>93</v>
      </c>
      <c r="AH78" s="1">
        <v>4</v>
      </c>
      <c r="AI78" s="1" t="s">
        <v>200</v>
      </c>
      <c r="AJ78" s="1" t="s">
        <v>31</v>
      </c>
      <c r="AK78" s="1" t="s">
        <v>194</v>
      </c>
      <c r="AL78" s="1" t="s">
        <v>185</v>
      </c>
      <c r="AM78" s="1" t="s">
        <v>186</v>
      </c>
      <c r="AN78" s="1" t="s">
        <v>187</v>
      </c>
      <c r="AO78" s="1" t="s">
        <v>200</v>
      </c>
      <c r="AP78" s="1" t="s">
        <v>200</v>
      </c>
      <c r="AQ78" s="1" t="s">
        <v>200</v>
      </c>
      <c r="AR78" s="1" t="s">
        <v>190</v>
      </c>
      <c r="AS78" s="1" t="s">
        <v>124</v>
      </c>
      <c r="AT78" s="1" t="s">
        <v>128</v>
      </c>
      <c r="AU78" s="1">
        <v>4</v>
      </c>
      <c r="AW78" s="1">
        <v>3387.25</v>
      </c>
    </row>
    <row r="79" spans="1:49">
      <c r="A79" s="1">
        <v>5</v>
      </c>
      <c r="B79" s="1" t="s">
        <v>407</v>
      </c>
      <c r="C79" s="1" t="s">
        <v>408</v>
      </c>
      <c r="D79" s="1" t="s">
        <v>182</v>
      </c>
      <c r="E79" s="1" t="s">
        <v>181</v>
      </c>
      <c r="F79" s="1" t="s">
        <v>181</v>
      </c>
      <c r="G79" s="1" t="s">
        <v>182</v>
      </c>
      <c r="H79" s="1" t="s">
        <v>181</v>
      </c>
      <c r="I79" s="1" t="s">
        <v>181</v>
      </c>
      <c r="J79" s="1" t="s">
        <v>181</v>
      </c>
      <c r="K79" s="1" t="s">
        <v>181</v>
      </c>
      <c r="L79" s="1" t="s">
        <v>181</v>
      </c>
      <c r="M79" s="1" t="s">
        <v>181</v>
      </c>
      <c r="N79" s="1" t="s">
        <v>181</v>
      </c>
      <c r="O79" s="1" t="s">
        <v>181</v>
      </c>
      <c r="P79" s="1" t="s">
        <v>181</v>
      </c>
      <c r="Q79" s="1" t="s">
        <v>181</v>
      </c>
      <c r="R79" s="1" t="s">
        <v>181</v>
      </c>
      <c r="S79" s="1" t="s">
        <v>182</v>
      </c>
      <c r="T79" s="1" t="s">
        <v>181</v>
      </c>
      <c r="U79" s="1" t="s">
        <v>181</v>
      </c>
      <c r="V79" s="1" t="s">
        <v>181</v>
      </c>
      <c r="W79" s="1" t="s">
        <v>181</v>
      </c>
      <c r="X79" s="1" t="s">
        <v>182</v>
      </c>
      <c r="Y79" s="1" t="s">
        <v>181</v>
      </c>
      <c r="Z79" s="1" t="s">
        <v>181</v>
      </c>
      <c r="AA79" s="1" t="s">
        <v>181</v>
      </c>
      <c r="AB79" s="1" t="s">
        <v>181</v>
      </c>
      <c r="AC79" s="1" t="s">
        <v>181</v>
      </c>
      <c r="AD79" s="1" t="s">
        <v>182</v>
      </c>
      <c r="AE79" s="1" t="s">
        <v>97</v>
      </c>
      <c r="AF79" s="1" t="s">
        <v>97</v>
      </c>
      <c r="AG79" s="1" t="s">
        <v>97</v>
      </c>
      <c r="AH79" s="1">
        <v>4</v>
      </c>
      <c r="AI79" s="1" t="s">
        <v>183</v>
      </c>
      <c r="AJ79" s="1" t="s">
        <v>31</v>
      </c>
      <c r="AK79" s="1" t="s">
        <v>194</v>
      </c>
      <c r="AL79" s="1" t="s">
        <v>200</v>
      </c>
      <c r="AM79" s="1" t="s">
        <v>186</v>
      </c>
      <c r="AN79" s="1" t="s">
        <v>187</v>
      </c>
      <c r="AO79" s="1" t="s">
        <v>200</v>
      </c>
      <c r="AP79" s="1" t="s">
        <v>195</v>
      </c>
      <c r="AQ79" s="1" t="s">
        <v>112</v>
      </c>
      <c r="AR79" s="1" t="s">
        <v>190</v>
      </c>
      <c r="AS79" s="1" t="s">
        <v>124</v>
      </c>
      <c r="AT79" s="1" t="s">
        <v>128</v>
      </c>
      <c r="AU79" s="1">
        <v>3</v>
      </c>
      <c r="AW79" s="1">
        <v>272.39999999999998</v>
      </c>
    </row>
    <row r="80" spans="1:49">
      <c r="A80" s="1">
        <v>5</v>
      </c>
      <c r="B80" s="1" t="s">
        <v>409</v>
      </c>
      <c r="C80" s="1" t="s">
        <v>410</v>
      </c>
      <c r="D80" s="1" t="s">
        <v>182</v>
      </c>
      <c r="E80" s="1" t="s">
        <v>181</v>
      </c>
      <c r="F80" s="1" t="s">
        <v>181</v>
      </c>
      <c r="G80" s="1" t="s">
        <v>181</v>
      </c>
      <c r="H80" s="1" t="s">
        <v>181</v>
      </c>
      <c r="I80" s="1" t="s">
        <v>181</v>
      </c>
      <c r="J80" s="1" t="s">
        <v>182</v>
      </c>
      <c r="K80" s="1" t="s">
        <v>181</v>
      </c>
      <c r="L80" s="1" t="s">
        <v>181</v>
      </c>
      <c r="M80" s="1" t="s">
        <v>181</v>
      </c>
      <c r="N80" s="1" t="s">
        <v>181</v>
      </c>
      <c r="O80" s="1" t="s">
        <v>181</v>
      </c>
      <c r="P80" s="1" t="s">
        <v>181</v>
      </c>
      <c r="Q80" s="1" t="s">
        <v>182</v>
      </c>
      <c r="R80" s="1" t="s">
        <v>181</v>
      </c>
      <c r="S80" s="1" t="s">
        <v>181</v>
      </c>
      <c r="T80" s="1" t="s">
        <v>181</v>
      </c>
      <c r="U80" s="1" t="s">
        <v>181</v>
      </c>
      <c r="V80" s="1" t="s">
        <v>181</v>
      </c>
      <c r="W80" s="1" t="s">
        <v>181</v>
      </c>
      <c r="X80" s="1" t="s">
        <v>181</v>
      </c>
      <c r="Y80" s="1" t="s">
        <v>182</v>
      </c>
      <c r="Z80" s="1" t="s">
        <v>181</v>
      </c>
      <c r="AA80" s="1" t="s">
        <v>181</v>
      </c>
      <c r="AB80" s="1" t="s">
        <v>181</v>
      </c>
      <c r="AC80" s="1" t="s">
        <v>182</v>
      </c>
      <c r="AD80" s="1" t="s">
        <v>181</v>
      </c>
      <c r="AE80" s="1" t="s">
        <v>95</v>
      </c>
      <c r="AF80" s="1" t="s">
        <v>97</v>
      </c>
      <c r="AG80" s="1" t="s">
        <v>93</v>
      </c>
      <c r="AH80" s="1">
        <v>3</v>
      </c>
      <c r="AI80" s="1" t="s">
        <v>183</v>
      </c>
      <c r="AJ80" s="1" t="s">
        <v>31</v>
      </c>
      <c r="AK80" s="1" t="s">
        <v>194</v>
      </c>
      <c r="AL80" s="1" t="s">
        <v>185</v>
      </c>
      <c r="AM80" s="1" t="s">
        <v>186</v>
      </c>
      <c r="AN80" s="1" t="s">
        <v>187</v>
      </c>
      <c r="AO80" s="1" t="s">
        <v>200</v>
      </c>
      <c r="AP80" s="1" t="s">
        <v>200</v>
      </c>
      <c r="AQ80" s="1" t="s">
        <v>200</v>
      </c>
      <c r="AR80" s="1" t="s">
        <v>190</v>
      </c>
      <c r="AS80" s="1" t="s">
        <v>124</v>
      </c>
      <c r="AT80" s="1" t="s">
        <v>128</v>
      </c>
      <c r="AU80" s="1">
        <v>3</v>
      </c>
      <c r="AV80" s="1" t="s">
        <v>411</v>
      </c>
      <c r="AW80" s="1">
        <v>302.01</v>
      </c>
    </row>
    <row r="81" spans="1:49">
      <c r="A81" s="1">
        <v>5</v>
      </c>
      <c r="B81" s="1" t="s">
        <v>412</v>
      </c>
      <c r="C81" s="1" t="s">
        <v>413</v>
      </c>
      <c r="D81" s="1" t="s">
        <v>182</v>
      </c>
      <c r="E81" s="1" t="s">
        <v>181</v>
      </c>
      <c r="F81" s="1" t="s">
        <v>181</v>
      </c>
      <c r="G81" s="1" t="s">
        <v>181</v>
      </c>
      <c r="H81" s="1" t="s">
        <v>181</v>
      </c>
      <c r="I81" s="1" t="s">
        <v>181</v>
      </c>
      <c r="J81" s="1" t="s">
        <v>182</v>
      </c>
      <c r="K81" s="1" t="s">
        <v>181</v>
      </c>
      <c r="L81" s="1" t="s">
        <v>181</v>
      </c>
      <c r="M81" s="1" t="s">
        <v>181</v>
      </c>
      <c r="N81" s="1" t="s">
        <v>181</v>
      </c>
      <c r="O81" s="1" t="s">
        <v>181</v>
      </c>
      <c r="P81" s="1" t="s">
        <v>181</v>
      </c>
      <c r="Q81" s="1" t="s">
        <v>182</v>
      </c>
      <c r="R81" s="1" t="s">
        <v>181</v>
      </c>
      <c r="S81" s="1" t="s">
        <v>181</v>
      </c>
      <c r="T81" s="1" t="s">
        <v>181</v>
      </c>
      <c r="U81" s="1" t="s">
        <v>181</v>
      </c>
      <c r="V81" s="1" t="s">
        <v>181</v>
      </c>
      <c r="W81" s="1" t="s">
        <v>181</v>
      </c>
      <c r="X81" s="1" t="s">
        <v>182</v>
      </c>
      <c r="Y81" s="1" t="s">
        <v>181</v>
      </c>
      <c r="Z81" s="1" t="s">
        <v>181</v>
      </c>
      <c r="AA81" s="1" t="s">
        <v>181</v>
      </c>
      <c r="AB81" s="1" t="s">
        <v>181</v>
      </c>
      <c r="AC81" s="1" t="s">
        <v>182</v>
      </c>
      <c r="AD81" s="1" t="s">
        <v>181</v>
      </c>
      <c r="AE81" s="1" t="s">
        <v>95</v>
      </c>
      <c r="AF81" s="1" t="s">
        <v>97</v>
      </c>
      <c r="AG81" s="1" t="s">
        <v>97</v>
      </c>
      <c r="AH81" s="1">
        <v>4</v>
      </c>
      <c r="AI81" s="1" t="s">
        <v>183</v>
      </c>
      <c r="AJ81" s="1" t="s">
        <v>31</v>
      </c>
      <c r="AK81" s="1" t="s">
        <v>414</v>
      </c>
      <c r="AL81" s="1" t="s">
        <v>185</v>
      </c>
      <c r="AM81" s="1" t="s">
        <v>186</v>
      </c>
      <c r="AN81" s="1" t="s">
        <v>187</v>
      </c>
      <c r="AO81" s="1" t="s">
        <v>208</v>
      </c>
      <c r="AP81" s="1" t="s">
        <v>103</v>
      </c>
      <c r="AQ81" s="1" t="s">
        <v>111</v>
      </c>
      <c r="AR81" s="1" t="s">
        <v>190</v>
      </c>
      <c r="AS81" s="1" t="s">
        <v>124</v>
      </c>
      <c r="AT81" s="1" t="s">
        <v>128</v>
      </c>
      <c r="AU81" s="1">
        <v>3</v>
      </c>
      <c r="AV81" s="1" t="s">
        <v>415</v>
      </c>
      <c r="AW81" s="1">
        <v>940.82</v>
      </c>
    </row>
    <row r="82" spans="1:49">
      <c r="A82" s="1">
        <v>5</v>
      </c>
      <c r="B82" s="1" t="s">
        <v>416</v>
      </c>
      <c r="C82" s="1" t="s">
        <v>417</v>
      </c>
      <c r="D82" s="1" t="s">
        <v>181</v>
      </c>
      <c r="E82" s="1" t="s">
        <v>182</v>
      </c>
      <c r="F82" s="1" t="s">
        <v>181</v>
      </c>
      <c r="G82" s="1" t="s">
        <v>182</v>
      </c>
      <c r="H82" s="1" t="s">
        <v>181</v>
      </c>
      <c r="I82" s="1" t="s">
        <v>181</v>
      </c>
      <c r="J82" s="1" t="s">
        <v>181</v>
      </c>
      <c r="K82" s="1" t="s">
        <v>181</v>
      </c>
      <c r="L82" s="1" t="s">
        <v>181</v>
      </c>
      <c r="M82" s="1" t="s">
        <v>181</v>
      </c>
      <c r="N82" s="1" t="s">
        <v>181</v>
      </c>
      <c r="O82" s="1" t="s">
        <v>181</v>
      </c>
      <c r="P82" s="1" t="s">
        <v>181</v>
      </c>
      <c r="Q82" s="1" t="s">
        <v>181</v>
      </c>
      <c r="R82" s="1" t="s">
        <v>182</v>
      </c>
      <c r="S82" s="1" t="s">
        <v>181</v>
      </c>
      <c r="T82" s="1" t="s">
        <v>181</v>
      </c>
      <c r="U82" s="1" t="s">
        <v>181</v>
      </c>
      <c r="V82" s="1" t="s">
        <v>181</v>
      </c>
      <c r="W82" s="1" t="s">
        <v>181</v>
      </c>
      <c r="X82" s="1" t="s">
        <v>181</v>
      </c>
      <c r="Y82" s="1" t="s">
        <v>182</v>
      </c>
      <c r="Z82" s="1" t="s">
        <v>181</v>
      </c>
      <c r="AA82" s="1" t="s">
        <v>181</v>
      </c>
      <c r="AB82" s="1" t="s">
        <v>182</v>
      </c>
      <c r="AC82" s="1" t="s">
        <v>181</v>
      </c>
      <c r="AD82" s="1" t="s">
        <v>181</v>
      </c>
      <c r="AE82" s="1" t="s">
        <v>95</v>
      </c>
      <c r="AF82" s="1" t="s">
        <v>93</v>
      </c>
      <c r="AG82" s="1" t="s">
        <v>95</v>
      </c>
      <c r="AH82" s="1">
        <v>4</v>
      </c>
      <c r="AI82" s="1" t="s">
        <v>14</v>
      </c>
      <c r="AJ82" s="1" t="s">
        <v>31</v>
      </c>
      <c r="AK82" s="1" t="s">
        <v>194</v>
      </c>
      <c r="AL82" s="1" t="s">
        <v>185</v>
      </c>
      <c r="AM82" s="1" t="s">
        <v>186</v>
      </c>
      <c r="AN82" s="1" t="s">
        <v>187</v>
      </c>
      <c r="AO82" s="1" t="s">
        <v>96</v>
      </c>
      <c r="AP82" s="1" t="s">
        <v>103</v>
      </c>
      <c r="AQ82" s="1" t="s">
        <v>189</v>
      </c>
      <c r="AR82" s="1" t="s">
        <v>190</v>
      </c>
      <c r="AS82" s="1" t="s">
        <v>124</v>
      </c>
      <c r="AT82" s="1" t="s">
        <v>128</v>
      </c>
      <c r="AU82" s="1">
        <v>4</v>
      </c>
      <c r="AW82" s="1">
        <v>265.83999999999997</v>
      </c>
    </row>
    <row r="83" spans="1:49">
      <c r="A83" s="1">
        <v>5</v>
      </c>
      <c r="B83" s="1" t="s">
        <v>418</v>
      </c>
      <c r="C83" s="1" t="s">
        <v>419</v>
      </c>
      <c r="D83" s="1" t="s">
        <v>181</v>
      </c>
      <c r="E83" s="1" t="s">
        <v>182</v>
      </c>
      <c r="F83" s="1" t="s">
        <v>181</v>
      </c>
      <c r="G83" s="1" t="s">
        <v>181</v>
      </c>
      <c r="H83" s="1" t="s">
        <v>181</v>
      </c>
      <c r="I83" s="1" t="s">
        <v>181</v>
      </c>
      <c r="J83" s="1" t="s">
        <v>181</v>
      </c>
      <c r="K83" s="1" t="s">
        <v>181</v>
      </c>
      <c r="L83" s="1" t="s">
        <v>182</v>
      </c>
      <c r="M83" s="1" t="s">
        <v>181</v>
      </c>
      <c r="N83" s="1" t="s">
        <v>181</v>
      </c>
      <c r="O83" s="1" t="s">
        <v>181</v>
      </c>
      <c r="P83" s="1" t="s">
        <v>181</v>
      </c>
      <c r="Q83" s="1" t="s">
        <v>181</v>
      </c>
      <c r="R83" s="1" t="s">
        <v>182</v>
      </c>
      <c r="S83" s="1" t="s">
        <v>181</v>
      </c>
      <c r="T83" s="1" t="s">
        <v>181</v>
      </c>
      <c r="U83" s="1" t="s">
        <v>181</v>
      </c>
      <c r="V83" s="1" t="s">
        <v>181</v>
      </c>
      <c r="W83" s="1" t="s">
        <v>181</v>
      </c>
      <c r="X83" s="1" t="s">
        <v>181</v>
      </c>
      <c r="Y83" s="1" t="s">
        <v>182</v>
      </c>
      <c r="Z83" s="1" t="s">
        <v>181</v>
      </c>
      <c r="AA83" s="1" t="s">
        <v>181</v>
      </c>
      <c r="AB83" s="1" t="s">
        <v>181</v>
      </c>
      <c r="AC83" s="1" t="s">
        <v>181</v>
      </c>
      <c r="AD83" s="1" t="s">
        <v>182</v>
      </c>
      <c r="AE83" s="1" t="s">
        <v>95</v>
      </c>
      <c r="AF83" s="1" t="s">
        <v>97</v>
      </c>
      <c r="AG83" s="1" t="s">
        <v>97</v>
      </c>
      <c r="AH83" s="1">
        <v>4</v>
      </c>
      <c r="AI83" s="1" t="s">
        <v>183</v>
      </c>
      <c r="AJ83" s="1" t="s">
        <v>31</v>
      </c>
      <c r="AK83" s="1" t="s">
        <v>194</v>
      </c>
      <c r="AL83" s="1" t="s">
        <v>185</v>
      </c>
      <c r="AM83" s="1" t="s">
        <v>186</v>
      </c>
      <c r="AN83" s="1" t="s">
        <v>187</v>
      </c>
      <c r="AO83" s="1" t="s">
        <v>98</v>
      </c>
      <c r="AP83" s="1" t="s">
        <v>103</v>
      </c>
      <c r="AQ83" s="1" t="s">
        <v>189</v>
      </c>
      <c r="AR83" s="1" t="s">
        <v>190</v>
      </c>
      <c r="AS83" s="1" t="s">
        <v>124</v>
      </c>
      <c r="AT83" s="1" t="s">
        <v>128</v>
      </c>
      <c r="AU83" s="1">
        <v>4</v>
      </c>
      <c r="AV83" s="1" t="s">
        <v>420</v>
      </c>
      <c r="AW83" s="1">
        <v>291.18</v>
      </c>
    </row>
    <row r="84" spans="1:49">
      <c r="A84" s="1">
        <v>5</v>
      </c>
      <c r="B84" s="1" t="s">
        <v>421</v>
      </c>
      <c r="C84" s="1" t="s">
        <v>422</v>
      </c>
      <c r="D84" s="1" t="s">
        <v>181</v>
      </c>
      <c r="E84" s="1" t="s">
        <v>182</v>
      </c>
      <c r="F84" s="1" t="s">
        <v>181</v>
      </c>
      <c r="G84" s="1" t="s">
        <v>181</v>
      </c>
      <c r="H84" s="1" t="s">
        <v>181</v>
      </c>
      <c r="I84" s="1" t="s">
        <v>181</v>
      </c>
      <c r="J84" s="1" t="s">
        <v>181</v>
      </c>
      <c r="K84" s="1" t="s">
        <v>181</v>
      </c>
      <c r="L84" s="1" t="s">
        <v>182</v>
      </c>
      <c r="M84" s="1" t="s">
        <v>181</v>
      </c>
      <c r="N84" s="1" t="s">
        <v>181</v>
      </c>
      <c r="O84" s="1" t="s">
        <v>181</v>
      </c>
      <c r="P84" s="1" t="s">
        <v>181</v>
      </c>
      <c r="Q84" s="1" t="s">
        <v>181</v>
      </c>
      <c r="R84" s="1" t="s">
        <v>182</v>
      </c>
      <c r="S84" s="1" t="s">
        <v>181</v>
      </c>
      <c r="T84" s="1" t="s">
        <v>181</v>
      </c>
      <c r="U84" s="1" t="s">
        <v>181</v>
      </c>
      <c r="V84" s="1" t="s">
        <v>181</v>
      </c>
      <c r="W84" s="1" t="s">
        <v>181</v>
      </c>
      <c r="X84" s="1" t="s">
        <v>181</v>
      </c>
      <c r="Y84" s="1" t="s">
        <v>181</v>
      </c>
      <c r="Z84" s="1" t="s">
        <v>181</v>
      </c>
      <c r="AA84" s="1" t="s">
        <v>182</v>
      </c>
      <c r="AB84" s="1" t="s">
        <v>181</v>
      </c>
      <c r="AC84" s="1" t="s">
        <v>181</v>
      </c>
      <c r="AD84" s="1" t="s">
        <v>182</v>
      </c>
      <c r="AE84" s="1" t="s">
        <v>93</v>
      </c>
      <c r="AF84" s="1" t="s">
        <v>93</v>
      </c>
      <c r="AG84" s="1" t="s">
        <v>93</v>
      </c>
      <c r="AH84" s="1">
        <v>2</v>
      </c>
      <c r="AI84" s="1" t="s">
        <v>200</v>
      </c>
      <c r="AJ84" s="1" t="s">
        <v>31</v>
      </c>
      <c r="AK84" s="1" t="s">
        <v>194</v>
      </c>
      <c r="AL84" s="1" t="s">
        <v>185</v>
      </c>
      <c r="AM84" s="1" t="s">
        <v>186</v>
      </c>
      <c r="AN84" s="1" t="s">
        <v>200</v>
      </c>
      <c r="AO84" s="1" t="s">
        <v>200</v>
      </c>
      <c r="AP84" s="1" t="s">
        <v>200</v>
      </c>
      <c r="AQ84" s="1" t="s">
        <v>200</v>
      </c>
      <c r="AR84" s="1" t="s">
        <v>200</v>
      </c>
      <c r="AS84" s="1" t="s">
        <v>122</v>
      </c>
      <c r="AT84" s="1" t="s">
        <v>128</v>
      </c>
      <c r="AU84" s="1">
        <v>2</v>
      </c>
      <c r="AW84" s="1">
        <v>459.66</v>
      </c>
    </row>
    <row r="85" spans="1:49">
      <c r="A85" s="1">
        <v>5</v>
      </c>
      <c r="B85" s="1" t="s">
        <v>423</v>
      </c>
      <c r="C85" s="1" t="s">
        <v>424</v>
      </c>
      <c r="D85" s="1" t="s">
        <v>181</v>
      </c>
      <c r="E85" s="1" t="s">
        <v>181</v>
      </c>
      <c r="F85" s="1" t="s">
        <v>182</v>
      </c>
      <c r="G85" s="1" t="s">
        <v>181</v>
      </c>
      <c r="H85" s="1" t="s">
        <v>181</v>
      </c>
      <c r="I85" s="1" t="s">
        <v>181</v>
      </c>
      <c r="J85" s="1" t="s">
        <v>181</v>
      </c>
      <c r="K85" s="1" t="s">
        <v>181</v>
      </c>
      <c r="L85" s="1" t="s">
        <v>182</v>
      </c>
      <c r="M85" s="1" t="s">
        <v>181</v>
      </c>
      <c r="N85" s="1" t="s">
        <v>181</v>
      </c>
      <c r="O85" s="1" t="s">
        <v>181</v>
      </c>
      <c r="P85" s="1" t="s">
        <v>181</v>
      </c>
      <c r="Q85" s="1" t="s">
        <v>182</v>
      </c>
      <c r="R85" s="1" t="s">
        <v>181</v>
      </c>
      <c r="S85" s="1" t="s">
        <v>181</v>
      </c>
      <c r="T85" s="1" t="s">
        <v>181</v>
      </c>
      <c r="U85" s="1" t="s">
        <v>181</v>
      </c>
      <c r="V85" s="1" t="s">
        <v>181</v>
      </c>
      <c r="W85" s="1" t="s">
        <v>181</v>
      </c>
      <c r="X85" s="1" t="s">
        <v>181</v>
      </c>
      <c r="Y85" s="1" t="s">
        <v>182</v>
      </c>
      <c r="Z85" s="1" t="s">
        <v>181</v>
      </c>
      <c r="AA85" s="1" t="s">
        <v>181</v>
      </c>
      <c r="AB85" s="1" t="s">
        <v>182</v>
      </c>
      <c r="AC85" s="1" t="s">
        <v>181</v>
      </c>
      <c r="AD85" s="1" t="s">
        <v>181</v>
      </c>
      <c r="AE85" s="1" t="s">
        <v>97</v>
      </c>
      <c r="AF85" s="1" t="s">
        <v>95</v>
      </c>
      <c r="AG85" s="1" t="s">
        <v>93</v>
      </c>
      <c r="AH85" s="1">
        <v>3</v>
      </c>
      <c r="AI85" s="1" t="s">
        <v>18</v>
      </c>
      <c r="AJ85" s="1" t="s">
        <v>31</v>
      </c>
      <c r="AK85" s="1" t="s">
        <v>217</v>
      </c>
      <c r="AL85" s="1" t="s">
        <v>327</v>
      </c>
      <c r="AM85" s="1" t="s">
        <v>186</v>
      </c>
      <c r="AN85" s="1" t="s">
        <v>187</v>
      </c>
      <c r="AO85" s="1" t="s">
        <v>188</v>
      </c>
      <c r="AP85" s="1" t="s">
        <v>103</v>
      </c>
      <c r="AQ85" s="1" t="s">
        <v>112</v>
      </c>
      <c r="AR85" s="1" t="s">
        <v>287</v>
      </c>
      <c r="AS85" s="1" t="s">
        <v>124</v>
      </c>
      <c r="AT85" s="1" t="s">
        <v>127</v>
      </c>
      <c r="AU85" s="1">
        <v>2</v>
      </c>
      <c r="AV85" s="1" t="s">
        <v>425</v>
      </c>
      <c r="AW85" s="1">
        <v>697.32</v>
      </c>
    </row>
    <row r="86" spans="1:49">
      <c r="A86" s="1">
        <v>5</v>
      </c>
      <c r="B86" s="1" t="s">
        <v>426</v>
      </c>
      <c r="C86" s="1" t="s">
        <v>427</v>
      </c>
      <c r="D86" s="1" t="s">
        <v>181</v>
      </c>
      <c r="E86" s="1" t="s">
        <v>182</v>
      </c>
      <c r="F86" s="1" t="s">
        <v>181</v>
      </c>
      <c r="G86" s="1" t="s">
        <v>181</v>
      </c>
      <c r="H86" s="1" t="s">
        <v>181</v>
      </c>
      <c r="I86" s="1" t="s">
        <v>181</v>
      </c>
      <c r="J86" s="1" t="s">
        <v>181</v>
      </c>
      <c r="K86" s="1" t="s">
        <v>181</v>
      </c>
      <c r="L86" s="1" t="s">
        <v>182</v>
      </c>
      <c r="M86" s="1" t="s">
        <v>181</v>
      </c>
      <c r="N86" s="1" t="s">
        <v>181</v>
      </c>
      <c r="O86" s="1" t="s">
        <v>181</v>
      </c>
      <c r="P86" s="1" t="s">
        <v>181</v>
      </c>
      <c r="Q86" s="1" t="s">
        <v>181</v>
      </c>
      <c r="R86" s="1" t="s">
        <v>182</v>
      </c>
      <c r="S86" s="1" t="s">
        <v>181</v>
      </c>
      <c r="T86" s="1" t="s">
        <v>181</v>
      </c>
      <c r="U86" s="1" t="s">
        <v>181</v>
      </c>
      <c r="V86" s="1" t="s">
        <v>181</v>
      </c>
      <c r="W86" s="1" t="s">
        <v>181</v>
      </c>
      <c r="X86" s="1" t="s">
        <v>182</v>
      </c>
      <c r="Y86" s="1" t="s">
        <v>181</v>
      </c>
      <c r="Z86" s="1" t="s">
        <v>181</v>
      </c>
      <c r="AA86" s="1" t="s">
        <v>181</v>
      </c>
      <c r="AB86" s="1" t="s">
        <v>182</v>
      </c>
      <c r="AC86" s="1" t="s">
        <v>181</v>
      </c>
      <c r="AD86" s="1" t="s">
        <v>181</v>
      </c>
      <c r="AE86" s="1" t="s">
        <v>95</v>
      </c>
      <c r="AF86" s="1" t="s">
        <v>95</v>
      </c>
      <c r="AG86" s="1" t="s">
        <v>97</v>
      </c>
      <c r="AH86" s="1">
        <v>4</v>
      </c>
      <c r="AI86" s="1" t="s">
        <v>18</v>
      </c>
      <c r="AJ86" s="1" t="s">
        <v>31</v>
      </c>
      <c r="AK86" s="1" t="s">
        <v>194</v>
      </c>
      <c r="AL86" s="1" t="s">
        <v>246</v>
      </c>
      <c r="AM86" s="1" t="s">
        <v>186</v>
      </c>
      <c r="AN86" s="1" t="s">
        <v>187</v>
      </c>
      <c r="AO86" s="1" t="s">
        <v>96</v>
      </c>
      <c r="AP86" s="1" t="s">
        <v>103</v>
      </c>
      <c r="AQ86" s="1" t="s">
        <v>111</v>
      </c>
      <c r="AR86" s="1" t="s">
        <v>190</v>
      </c>
      <c r="AS86" s="1" t="s">
        <v>124</v>
      </c>
      <c r="AT86" s="1" t="s">
        <v>128</v>
      </c>
      <c r="AU86" s="1">
        <v>3</v>
      </c>
      <c r="AV86" s="1" t="s">
        <v>428</v>
      </c>
      <c r="AW86" s="1">
        <v>1104.23</v>
      </c>
    </row>
    <row r="87" spans="1:49">
      <c r="A87" s="1">
        <v>5</v>
      </c>
      <c r="B87" s="1" t="s">
        <v>429</v>
      </c>
      <c r="C87" s="1" t="s">
        <v>430</v>
      </c>
      <c r="D87" s="1" t="s">
        <v>181</v>
      </c>
      <c r="E87" s="1" t="s">
        <v>182</v>
      </c>
      <c r="F87" s="1" t="s">
        <v>181</v>
      </c>
      <c r="G87" s="1" t="s">
        <v>181</v>
      </c>
      <c r="H87" s="1" t="s">
        <v>181</v>
      </c>
      <c r="I87" s="1" t="s">
        <v>181</v>
      </c>
      <c r="J87" s="1" t="s">
        <v>181</v>
      </c>
      <c r="K87" s="1" t="s">
        <v>181</v>
      </c>
      <c r="L87" s="1" t="s">
        <v>182</v>
      </c>
      <c r="M87" s="1" t="s">
        <v>181</v>
      </c>
      <c r="N87" s="1" t="s">
        <v>181</v>
      </c>
      <c r="O87" s="1" t="s">
        <v>181</v>
      </c>
      <c r="P87" s="1" t="s">
        <v>181</v>
      </c>
      <c r="Q87" s="1" t="s">
        <v>181</v>
      </c>
      <c r="R87" s="1" t="s">
        <v>182</v>
      </c>
      <c r="S87" s="1" t="s">
        <v>181</v>
      </c>
      <c r="T87" s="1" t="s">
        <v>181</v>
      </c>
      <c r="U87" s="1" t="s">
        <v>181</v>
      </c>
      <c r="V87" s="1" t="s">
        <v>181</v>
      </c>
      <c r="W87" s="1" t="s">
        <v>181</v>
      </c>
      <c r="X87" s="1" t="s">
        <v>182</v>
      </c>
      <c r="Y87" s="1" t="s">
        <v>181</v>
      </c>
      <c r="Z87" s="1" t="s">
        <v>181</v>
      </c>
      <c r="AA87" s="1" t="s">
        <v>181</v>
      </c>
      <c r="AB87" s="1" t="s">
        <v>181</v>
      </c>
      <c r="AC87" s="1" t="s">
        <v>181</v>
      </c>
      <c r="AD87" s="1" t="s">
        <v>182</v>
      </c>
      <c r="AE87" s="1" t="s">
        <v>95</v>
      </c>
      <c r="AF87" s="1" t="s">
        <v>95</v>
      </c>
      <c r="AG87" s="1" t="s">
        <v>97</v>
      </c>
      <c r="AH87" s="1">
        <v>4</v>
      </c>
      <c r="AI87" s="1" t="s">
        <v>183</v>
      </c>
      <c r="AJ87" s="1" t="s">
        <v>31</v>
      </c>
      <c r="AK87" s="1" t="s">
        <v>194</v>
      </c>
      <c r="AL87" s="1" t="s">
        <v>185</v>
      </c>
      <c r="AM87" s="1" t="s">
        <v>186</v>
      </c>
      <c r="AN87" s="1" t="s">
        <v>187</v>
      </c>
      <c r="AO87" s="1" t="s">
        <v>96</v>
      </c>
      <c r="AP87" s="1" t="s">
        <v>103</v>
      </c>
      <c r="AQ87" s="1" t="s">
        <v>189</v>
      </c>
      <c r="AR87" s="1" t="s">
        <v>190</v>
      </c>
      <c r="AS87" s="1" t="s">
        <v>124</v>
      </c>
      <c r="AT87" s="1" t="s">
        <v>128</v>
      </c>
      <c r="AU87" s="1">
        <v>4</v>
      </c>
      <c r="AV87" s="1" t="s">
        <v>431</v>
      </c>
      <c r="AW87" s="1">
        <v>895.42</v>
      </c>
    </row>
    <row r="88" spans="1:49">
      <c r="A88" s="1">
        <v>5</v>
      </c>
      <c r="B88" s="1" t="s">
        <v>432</v>
      </c>
      <c r="C88" s="1" t="s">
        <v>433</v>
      </c>
      <c r="D88" s="1" t="s">
        <v>181</v>
      </c>
      <c r="E88" s="1" t="s">
        <v>182</v>
      </c>
      <c r="F88" s="1" t="s">
        <v>181</v>
      </c>
      <c r="G88" s="1" t="s">
        <v>181</v>
      </c>
      <c r="H88" s="1" t="s">
        <v>181</v>
      </c>
      <c r="I88" s="1" t="s">
        <v>181</v>
      </c>
      <c r="J88" s="1" t="s">
        <v>181</v>
      </c>
      <c r="K88" s="1" t="s">
        <v>181</v>
      </c>
      <c r="L88" s="1" t="s">
        <v>182</v>
      </c>
      <c r="M88" s="1" t="s">
        <v>181</v>
      </c>
      <c r="N88" s="1" t="s">
        <v>181</v>
      </c>
      <c r="O88" s="1" t="s">
        <v>181</v>
      </c>
      <c r="P88" s="1" t="s">
        <v>181</v>
      </c>
      <c r="Q88" s="1" t="s">
        <v>182</v>
      </c>
      <c r="R88" s="1" t="s">
        <v>181</v>
      </c>
      <c r="S88" s="1" t="s">
        <v>181</v>
      </c>
      <c r="T88" s="1" t="s">
        <v>181</v>
      </c>
      <c r="U88" s="1" t="s">
        <v>181</v>
      </c>
      <c r="V88" s="1" t="s">
        <v>181</v>
      </c>
      <c r="W88" s="1" t="s">
        <v>181</v>
      </c>
      <c r="X88" s="1" t="s">
        <v>181</v>
      </c>
      <c r="Y88" s="1" t="s">
        <v>182</v>
      </c>
      <c r="Z88" s="1" t="s">
        <v>181</v>
      </c>
      <c r="AA88" s="1" t="s">
        <v>181</v>
      </c>
      <c r="AB88" s="1" t="s">
        <v>181</v>
      </c>
      <c r="AC88" s="1" t="s">
        <v>182</v>
      </c>
      <c r="AD88" s="1" t="s">
        <v>181</v>
      </c>
      <c r="AE88" s="1" t="s">
        <v>90</v>
      </c>
      <c r="AF88" s="1" t="s">
        <v>95</v>
      </c>
      <c r="AG88" s="1" t="s">
        <v>97</v>
      </c>
      <c r="AH88" s="1">
        <v>4</v>
      </c>
      <c r="AI88" s="1" t="s">
        <v>183</v>
      </c>
      <c r="AJ88" s="1" t="s">
        <v>31</v>
      </c>
      <c r="AK88" s="1" t="s">
        <v>414</v>
      </c>
      <c r="AL88" s="1" t="s">
        <v>185</v>
      </c>
      <c r="AM88" s="1" t="s">
        <v>186</v>
      </c>
      <c r="AN88" s="1" t="s">
        <v>187</v>
      </c>
      <c r="AO88" s="1" t="s">
        <v>96</v>
      </c>
      <c r="AP88" s="1" t="s">
        <v>222</v>
      </c>
      <c r="AQ88" s="1" t="s">
        <v>189</v>
      </c>
      <c r="AR88" s="1" t="s">
        <v>190</v>
      </c>
      <c r="AS88" s="1" t="s">
        <v>124</v>
      </c>
      <c r="AT88" s="1" t="s">
        <v>128</v>
      </c>
      <c r="AU88" s="1">
        <v>4</v>
      </c>
      <c r="AV88" s="1" t="s">
        <v>434</v>
      </c>
      <c r="AW88" s="1">
        <v>304.86</v>
      </c>
    </row>
    <row r="89" spans="1:49">
      <c r="A89" s="1">
        <v>5</v>
      </c>
      <c r="B89" s="1" t="s">
        <v>435</v>
      </c>
      <c r="C89" s="1" t="s">
        <v>436</v>
      </c>
      <c r="D89" s="1" t="s">
        <v>181</v>
      </c>
      <c r="E89" s="1" t="s">
        <v>181</v>
      </c>
      <c r="F89" s="1" t="s">
        <v>182</v>
      </c>
      <c r="G89" s="1" t="s">
        <v>181</v>
      </c>
      <c r="H89" s="1" t="s">
        <v>181</v>
      </c>
      <c r="I89" s="1" t="s">
        <v>181</v>
      </c>
      <c r="J89" s="1" t="s">
        <v>181</v>
      </c>
      <c r="K89" s="1" t="s">
        <v>181</v>
      </c>
      <c r="L89" s="1" t="s">
        <v>182</v>
      </c>
      <c r="M89" s="1" t="s">
        <v>181</v>
      </c>
      <c r="N89" s="1" t="s">
        <v>181</v>
      </c>
      <c r="O89" s="1" t="s">
        <v>181</v>
      </c>
      <c r="P89" s="1" t="s">
        <v>181</v>
      </c>
      <c r="Q89" s="1" t="s">
        <v>181</v>
      </c>
      <c r="R89" s="1" t="s">
        <v>181</v>
      </c>
      <c r="S89" s="1" t="s">
        <v>181</v>
      </c>
      <c r="T89" s="1" t="s">
        <v>181</v>
      </c>
      <c r="U89" s="1" t="s">
        <v>181</v>
      </c>
      <c r="V89" s="1" t="s">
        <v>181</v>
      </c>
      <c r="W89" s="1" t="s">
        <v>182</v>
      </c>
      <c r="X89" s="1" t="s">
        <v>181</v>
      </c>
      <c r="Y89" s="1" t="s">
        <v>182</v>
      </c>
      <c r="Z89" s="1" t="s">
        <v>181</v>
      </c>
      <c r="AA89" s="1" t="s">
        <v>181</v>
      </c>
      <c r="AB89" s="1" t="s">
        <v>181</v>
      </c>
      <c r="AC89" s="1" t="s">
        <v>182</v>
      </c>
      <c r="AD89" s="1" t="s">
        <v>181</v>
      </c>
      <c r="AE89" s="1" t="s">
        <v>95</v>
      </c>
      <c r="AF89" s="1" t="s">
        <v>97</v>
      </c>
      <c r="AG89" s="1" t="s">
        <v>97</v>
      </c>
      <c r="AH89" s="1">
        <v>3</v>
      </c>
      <c r="AI89" s="1" t="s">
        <v>183</v>
      </c>
      <c r="AJ89" s="1" t="s">
        <v>31</v>
      </c>
      <c r="AK89" s="1" t="s">
        <v>194</v>
      </c>
      <c r="AL89" s="1" t="s">
        <v>185</v>
      </c>
      <c r="AM89" s="1" t="s">
        <v>186</v>
      </c>
      <c r="AN89" s="1" t="s">
        <v>200</v>
      </c>
      <c r="AO89" s="1" t="s">
        <v>98</v>
      </c>
      <c r="AP89" s="1" t="s">
        <v>103</v>
      </c>
      <c r="AQ89" s="1" t="s">
        <v>112</v>
      </c>
      <c r="AR89" s="1" t="s">
        <v>190</v>
      </c>
      <c r="AS89" s="1" t="s">
        <v>122</v>
      </c>
      <c r="AT89" s="1" t="s">
        <v>128</v>
      </c>
      <c r="AU89" s="1">
        <v>3</v>
      </c>
      <c r="AV89" s="1" t="s">
        <v>437</v>
      </c>
      <c r="AW89" s="1">
        <v>283.60000000000002</v>
      </c>
    </row>
    <row r="90" spans="1:49">
      <c r="A90" s="1">
        <v>5</v>
      </c>
      <c r="B90" s="1" t="s">
        <v>438</v>
      </c>
      <c r="C90" s="1" t="s">
        <v>439</v>
      </c>
      <c r="D90" s="1" t="s">
        <v>181</v>
      </c>
      <c r="E90" s="1" t="s">
        <v>182</v>
      </c>
      <c r="F90" s="1" t="s">
        <v>181</v>
      </c>
      <c r="G90" s="1" t="s">
        <v>181</v>
      </c>
      <c r="H90" s="1" t="s">
        <v>181</v>
      </c>
      <c r="I90" s="1" t="s">
        <v>181</v>
      </c>
      <c r="J90" s="1" t="s">
        <v>181</v>
      </c>
      <c r="K90" s="1" t="s">
        <v>181</v>
      </c>
      <c r="L90" s="1" t="s">
        <v>182</v>
      </c>
      <c r="M90" s="1" t="s">
        <v>181</v>
      </c>
      <c r="N90" s="1" t="s">
        <v>182</v>
      </c>
      <c r="O90" s="1" t="s">
        <v>181</v>
      </c>
      <c r="P90" s="1" t="s">
        <v>181</v>
      </c>
      <c r="Q90" s="1" t="s">
        <v>181</v>
      </c>
      <c r="R90" s="1" t="s">
        <v>181</v>
      </c>
      <c r="S90" s="1" t="s">
        <v>182</v>
      </c>
      <c r="T90" s="1" t="s">
        <v>181</v>
      </c>
      <c r="U90" s="1" t="s">
        <v>181</v>
      </c>
      <c r="V90" s="1" t="s">
        <v>181</v>
      </c>
      <c r="W90" s="1" t="s">
        <v>181</v>
      </c>
      <c r="X90" s="1" t="s">
        <v>182</v>
      </c>
      <c r="Y90" s="1" t="s">
        <v>181</v>
      </c>
      <c r="Z90" s="1" t="s">
        <v>181</v>
      </c>
      <c r="AA90" s="1" t="s">
        <v>181</v>
      </c>
      <c r="AB90" s="1" t="s">
        <v>181</v>
      </c>
      <c r="AC90" s="1" t="s">
        <v>181</v>
      </c>
      <c r="AD90" s="1" t="s">
        <v>182</v>
      </c>
      <c r="AE90" s="1" t="s">
        <v>95</v>
      </c>
      <c r="AF90" s="1" t="s">
        <v>95</v>
      </c>
      <c r="AG90" s="1" t="s">
        <v>95</v>
      </c>
      <c r="AH90" s="1">
        <v>3</v>
      </c>
      <c r="AI90" s="1" t="s">
        <v>200</v>
      </c>
      <c r="AJ90" s="1" t="s">
        <v>31</v>
      </c>
      <c r="AK90" s="1" t="s">
        <v>200</v>
      </c>
      <c r="AL90" s="1" t="s">
        <v>185</v>
      </c>
      <c r="AM90" s="1" t="s">
        <v>207</v>
      </c>
      <c r="AN90" s="1" t="s">
        <v>200</v>
      </c>
      <c r="AO90" s="1" t="s">
        <v>200</v>
      </c>
      <c r="AP90" s="1" t="s">
        <v>200</v>
      </c>
      <c r="AQ90" s="1" t="s">
        <v>112</v>
      </c>
      <c r="AR90" s="1" t="s">
        <v>440</v>
      </c>
      <c r="AS90" s="1" t="s">
        <v>121</v>
      </c>
      <c r="AT90" s="1" t="s">
        <v>128</v>
      </c>
      <c r="AU90" s="1">
        <v>3</v>
      </c>
      <c r="AV90" s="1" t="s">
        <v>441</v>
      </c>
      <c r="AW90" s="1">
        <v>772.64</v>
      </c>
    </row>
    <row r="91" spans="1:49">
      <c r="A91" s="1">
        <v>5</v>
      </c>
      <c r="B91" s="1" t="s">
        <v>442</v>
      </c>
      <c r="C91" s="1" t="s">
        <v>443</v>
      </c>
      <c r="D91" s="1" t="s">
        <v>181</v>
      </c>
      <c r="E91" s="1" t="s">
        <v>182</v>
      </c>
      <c r="F91" s="1" t="s">
        <v>181</v>
      </c>
      <c r="G91" s="1" t="s">
        <v>181</v>
      </c>
      <c r="H91" s="1" t="s">
        <v>181</v>
      </c>
      <c r="I91" s="1" t="s">
        <v>181</v>
      </c>
      <c r="J91" s="1" t="s">
        <v>181</v>
      </c>
      <c r="K91" s="1" t="s">
        <v>181</v>
      </c>
      <c r="L91" s="1" t="s">
        <v>182</v>
      </c>
      <c r="M91" s="1" t="s">
        <v>181</v>
      </c>
      <c r="N91" s="1" t="s">
        <v>182</v>
      </c>
      <c r="O91" s="1" t="s">
        <v>181</v>
      </c>
      <c r="P91" s="1" t="s">
        <v>181</v>
      </c>
      <c r="Q91" s="1" t="s">
        <v>181</v>
      </c>
      <c r="R91" s="1" t="s">
        <v>181</v>
      </c>
      <c r="S91" s="1" t="s">
        <v>181</v>
      </c>
      <c r="T91" s="1" t="s">
        <v>181</v>
      </c>
      <c r="U91" s="1" t="s">
        <v>181</v>
      </c>
      <c r="V91" s="1" t="s">
        <v>181</v>
      </c>
      <c r="W91" s="1" t="s">
        <v>181</v>
      </c>
      <c r="X91" s="1" t="s">
        <v>182</v>
      </c>
      <c r="Y91" s="1" t="s">
        <v>181</v>
      </c>
      <c r="Z91" s="1" t="s">
        <v>181</v>
      </c>
      <c r="AA91" s="1" t="s">
        <v>181</v>
      </c>
      <c r="AB91" s="1" t="s">
        <v>182</v>
      </c>
      <c r="AC91" s="1" t="s">
        <v>181</v>
      </c>
      <c r="AD91" s="1" t="s">
        <v>181</v>
      </c>
      <c r="AE91" s="1" t="s">
        <v>97</v>
      </c>
      <c r="AF91" s="1" t="s">
        <v>97</v>
      </c>
      <c r="AG91" s="1" t="s">
        <v>97</v>
      </c>
      <c r="AH91" s="1">
        <v>4</v>
      </c>
      <c r="AI91" s="1" t="s">
        <v>18</v>
      </c>
      <c r="AJ91" s="1" t="s">
        <v>31</v>
      </c>
      <c r="AK91" s="1" t="s">
        <v>184</v>
      </c>
      <c r="AL91" s="1" t="s">
        <v>327</v>
      </c>
      <c r="AM91" s="1" t="s">
        <v>186</v>
      </c>
      <c r="AN91" s="1" t="s">
        <v>398</v>
      </c>
      <c r="AO91" s="1" t="s">
        <v>96</v>
      </c>
      <c r="AP91" s="1" t="s">
        <v>103</v>
      </c>
      <c r="AQ91" s="1" t="s">
        <v>111</v>
      </c>
      <c r="AR91" s="1" t="s">
        <v>287</v>
      </c>
      <c r="AS91" s="1" t="s">
        <v>122</v>
      </c>
      <c r="AT91" s="1" t="s">
        <v>128</v>
      </c>
      <c r="AU91" s="1">
        <v>3</v>
      </c>
      <c r="AV91" s="1" t="s">
        <v>444</v>
      </c>
      <c r="AW91" s="1">
        <v>417.51</v>
      </c>
    </row>
    <row r="92" spans="1:49">
      <c r="A92" s="1">
        <v>5</v>
      </c>
      <c r="B92" s="1" t="s">
        <v>445</v>
      </c>
      <c r="C92" s="1" t="s">
        <v>446</v>
      </c>
      <c r="D92" s="1" t="s">
        <v>181</v>
      </c>
      <c r="E92" s="1" t="s">
        <v>181</v>
      </c>
      <c r="F92" s="1" t="s">
        <v>182</v>
      </c>
      <c r="G92" s="1" t="s">
        <v>181</v>
      </c>
      <c r="H92" s="1" t="s">
        <v>181</v>
      </c>
      <c r="I92" s="1" t="s">
        <v>181</v>
      </c>
      <c r="J92" s="1" t="s">
        <v>181</v>
      </c>
      <c r="K92" s="1" t="s">
        <v>181</v>
      </c>
      <c r="L92" s="1" t="s">
        <v>182</v>
      </c>
      <c r="M92" s="1" t="s">
        <v>182</v>
      </c>
      <c r="N92" s="1" t="s">
        <v>181</v>
      </c>
      <c r="O92" s="1" t="s">
        <v>181</v>
      </c>
      <c r="P92" s="1" t="s">
        <v>181</v>
      </c>
      <c r="Q92" s="1" t="s">
        <v>181</v>
      </c>
      <c r="R92" s="1" t="s">
        <v>181</v>
      </c>
      <c r="S92" s="1" t="s">
        <v>181</v>
      </c>
      <c r="T92" s="1" t="s">
        <v>181</v>
      </c>
      <c r="U92" s="1" t="s">
        <v>181</v>
      </c>
      <c r="V92" s="1" t="s">
        <v>181</v>
      </c>
      <c r="W92" s="1" t="s">
        <v>181</v>
      </c>
      <c r="X92" s="1" t="s">
        <v>182</v>
      </c>
      <c r="Y92" s="1" t="s">
        <v>181</v>
      </c>
      <c r="Z92" s="1" t="s">
        <v>181</v>
      </c>
      <c r="AA92" s="1" t="s">
        <v>181</v>
      </c>
      <c r="AB92" s="1" t="s">
        <v>181</v>
      </c>
      <c r="AC92" s="1" t="s">
        <v>181</v>
      </c>
      <c r="AD92" s="1" t="s">
        <v>182</v>
      </c>
      <c r="AE92" s="1" t="s">
        <v>95</v>
      </c>
      <c r="AF92" s="1" t="s">
        <v>95</v>
      </c>
      <c r="AG92" s="1" t="s">
        <v>97</v>
      </c>
      <c r="AH92" s="1">
        <v>3</v>
      </c>
      <c r="AI92" s="1" t="s">
        <v>183</v>
      </c>
      <c r="AJ92" s="1" t="s">
        <v>31</v>
      </c>
      <c r="AK92" s="1" t="s">
        <v>194</v>
      </c>
      <c r="AL92" s="1" t="s">
        <v>185</v>
      </c>
      <c r="AM92" s="1" t="s">
        <v>186</v>
      </c>
      <c r="AN92" s="1" t="s">
        <v>187</v>
      </c>
      <c r="AO92" s="1" t="s">
        <v>98</v>
      </c>
      <c r="AP92" s="1" t="s">
        <v>103</v>
      </c>
      <c r="AQ92" s="1" t="s">
        <v>189</v>
      </c>
      <c r="AR92" s="1" t="s">
        <v>190</v>
      </c>
      <c r="AS92" s="1" t="s">
        <v>124</v>
      </c>
      <c r="AT92" s="1" t="s">
        <v>128</v>
      </c>
      <c r="AU92" s="1">
        <v>2</v>
      </c>
      <c r="AV92" s="1" t="s">
        <v>447</v>
      </c>
      <c r="AW92" s="1">
        <v>321.52999999999997</v>
      </c>
    </row>
    <row r="93" spans="1:49">
      <c r="A93" s="1">
        <v>5</v>
      </c>
      <c r="B93" s="1" t="s">
        <v>448</v>
      </c>
      <c r="C93" s="1" t="s">
        <v>449</v>
      </c>
      <c r="D93" s="1" t="s">
        <v>182</v>
      </c>
      <c r="E93" s="1" t="s">
        <v>181</v>
      </c>
      <c r="F93" s="1" t="s">
        <v>181</v>
      </c>
      <c r="G93" s="1" t="s">
        <v>181</v>
      </c>
      <c r="H93" s="1" t="s">
        <v>181</v>
      </c>
      <c r="I93" s="1" t="s">
        <v>182</v>
      </c>
      <c r="J93" s="1" t="s">
        <v>181</v>
      </c>
      <c r="K93" s="1" t="s">
        <v>181</v>
      </c>
      <c r="L93" s="1" t="s">
        <v>181</v>
      </c>
      <c r="M93" s="1" t="s">
        <v>181</v>
      </c>
      <c r="N93" s="1" t="s">
        <v>181</v>
      </c>
      <c r="O93" s="1" t="s">
        <v>181</v>
      </c>
      <c r="P93" s="1" t="s">
        <v>181</v>
      </c>
      <c r="Q93" s="1" t="s">
        <v>182</v>
      </c>
      <c r="R93" s="1" t="s">
        <v>181</v>
      </c>
      <c r="S93" s="1" t="s">
        <v>181</v>
      </c>
      <c r="T93" s="1" t="s">
        <v>181</v>
      </c>
      <c r="U93" s="1" t="s">
        <v>181</v>
      </c>
      <c r="V93" s="1" t="s">
        <v>181</v>
      </c>
      <c r="W93" s="1" t="s">
        <v>181</v>
      </c>
      <c r="X93" s="1" t="s">
        <v>181</v>
      </c>
      <c r="Y93" s="1" t="s">
        <v>182</v>
      </c>
      <c r="Z93" s="1" t="s">
        <v>181</v>
      </c>
      <c r="AA93" s="1" t="s">
        <v>181</v>
      </c>
      <c r="AB93" s="1" t="s">
        <v>181</v>
      </c>
      <c r="AC93" s="1" t="s">
        <v>182</v>
      </c>
      <c r="AD93" s="1" t="s">
        <v>181</v>
      </c>
      <c r="AE93" s="1" t="s">
        <v>89</v>
      </c>
      <c r="AF93" s="1" t="s">
        <v>93</v>
      </c>
      <c r="AG93" s="1" t="s">
        <v>97</v>
      </c>
      <c r="AH93" s="1">
        <v>2</v>
      </c>
      <c r="AI93" s="1" t="s">
        <v>200</v>
      </c>
      <c r="AJ93" s="1" t="s">
        <v>31</v>
      </c>
      <c r="AK93" s="1" t="s">
        <v>194</v>
      </c>
      <c r="AL93" s="1" t="s">
        <v>185</v>
      </c>
      <c r="AM93" s="1" t="s">
        <v>186</v>
      </c>
      <c r="AN93" s="1" t="s">
        <v>187</v>
      </c>
      <c r="AO93" s="1" t="s">
        <v>200</v>
      </c>
      <c r="AP93" s="1" t="s">
        <v>103</v>
      </c>
      <c r="AQ93" s="1" t="s">
        <v>200</v>
      </c>
      <c r="AR93" s="1" t="s">
        <v>190</v>
      </c>
      <c r="AS93" s="1" t="s">
        <v>200</v>
      </c>
      <c r="AT93" s="1" t="s">
        <v>128</v>
      </c>
      <c r="AU93" s="1">
        <v>1</v>
      </c>
      <c r="AW93" s="1">
        <v>403.46</v>
      </c>
    </row>
    <row r="94" spans="1:49">
      <c r="A94" s="1">
        <v>5</v>
      </c>
      <c r="B94" s="1" t="s">
        <v>450</v>
      </c>
      <c r="C94" s="1" t="s">
        <v>451</v>
      </c>
      <c r="D94" s="1" t="s">
        <v>181</v>
      </c>
      <c r="E94" s="1" t="s">
        <v>182</v>
      </c>
      <c r="F94" s="1" t="s">
        <v>181</v>
      </c>
      <c r="G94" s="1" t="s">
        <v>181</v>
      </c>
      <c r="H94" s="1" t="s">
        <v>181</v>
      </c>
      <c r="I94" s="1" t="s">
        <v>182</v>
      </c>
      <c r="J94" s="1" t="s">
        <v>181</v>
      </c>
      <c r="K94" s="1" t="s">
        <v>181</v>
      </c>
      <c r="L94" s="1" t="s">
        <v>181</v>
      </c>
      <c r="M94" s="1" t="s">
        <v>181</v>
      </c>
      <c r="N94" s="1" t="s">
        <v>181</v>
      </c>
      <c r="O94" s="1" t="s">
        <v>181</v>
      </c>
      <c r="P94" s="1" t="s">
        <v>181</v>
      </c>
      <c r="Q94" s="1" t="s">
        <v>181</v>
      </c>
      <c r="R94" s="1" t="s">
        <v>182</v>
      </c>
      <c r="S94" s="1" t="s">
        <v>181</v>
      </c>
      <c r="T94" s="1" t="s">
        <v>181</v>
      </c>
      <c r="U94" s="1" t="s">
        <v>181</v>
      </c>
      <c r="V94" s="1" t="s">
        <v>181</v>
      </c>
      <c r="W94" s="1" t="s">
        <v>181</v>
      </c>
      <c r="X94" s="1" t="s">
        <v>181</v>
      </c>
      <c r="Y94" s="1" t="s">
        <v>182</v>
      </c>
      <c r="Z94" s="1" t="s">
        <v>181</v>
      </c>
      <c r="AA94" s="1" t="s">
        <v>181</v>
      </c>
      <c r="AB94" s="1" t="s">
        <v>182</v>
      </c>
      <c r="AC94" s="1" t="s">
        <v>181</v>
      </c>
      <c r="AD94" s="1" t="s">
        <v>181</v>
      </c>
      <c r="AE94" s="1" t="s">
        <v>97</v>
      </c>
      <c r="AF94" s="1" t="s">
        <v>97</v>
      </c>
      <c r="AG94" s="1" t="s">
        <v>95</v>
      </c>
      <c r="AH94" s="1">
        <v>4</v>
      </c>
      <c r="AI94" s="1" t="s">
        <v>18</v>
      </c>
      <c r="AJ94" s="1" t="s">
        <v>221</v>
      </c>
      <c r="AK94" s="1" t="s">
        <v>200</v>
      </c>
      <c r="AL94" s="1" t="s">
        <v>185</v>
      </c>
      <c r="AM94" s="1" t="s">
        <v>397</v>
      </c>
      <c r="AN94" s="1" t="s">
        <v>200</v>
      </c>
      <c r="AO94" s="1" t="s">
        <v>96</v>
      </c>
      <c r="AP94" s="1" t="s">
        <v>195</v>
      </c>
      <c r="AQ94" s="1" t="s">
        <v>112</v>
      </c>
      <c r="AR94" s="1" t="s">
        <v>200</v>
      </c>
      <c r="AS94" s="1" t="s">
        <v>200</v>
      </c>
      <c r="AT94" s="1" t="s">
        <v>200</v>
      </c>
      <c r="AU94" s="1">
        <v>4</v>
      </c>
      <c r="AV94" s="1" t="s">
        <v>452</v>
      </c>
      <c r="AW94" s="1">
        <v>180.12</v>
      </c>
    </row>
    <row r="95" spans="1:49">
      <c r="A95" s="1">
        <v>5</v>
      </c>
      <c r="B95" s="1" t="s">
        <v>453</v>
      </c>
      <c r="C95" s="1" t="s">
        <v>454</v>
      </c>
      <c r="D95" s="1" t="s">
        <v>181</v>
      </c>
      <c r="E95" s="1" t="s">
        <v>182</v>
      </c>
      <c r="F95" s="1" t="s">
        <v>181</v>
      </c>
      <c r="G95" s="1" t="s">
        <v>181</v>
      </c>
      <c r="H95" s="1" t="s">
        <v>181</v>
      </c>
      <c r="I95" s="1" t="s">
        <v>181</v>
      </c>
      <c r="J95" s="1" t="s">
        <v>181</v>
      </c>
      <c r="K95" s="1" t="s">
        <v>181</v>
      </c>
      <c r="L95" s="1" t="s">
        <v>182</v>
      </c>
      <c r="M95" s="1" t="s">
        <v>181</v>
      </c>
      <c r="N95" s="1" t="s">
        <v>181</v>
      </c>
      <c r="O95" s="1" t="s">
        <v>181</v>
      </c>
      <c r="P95" s="1" t="s">
        <v>181</v>
      </c>
      <c r="Q95" s="1" t="s">
        <v>182</v>
      </c>
      <c r="R95" s="1" t="s">
        <v>181</v>
      </c>
      <c r="S95" s="1" t="s">
        <v>181</v>
      </c>
      <c r="T95" s="1" t="s">
        <v>181</v>
      </c>
      <c r="U95" s="1" t="s">
        <v>181</v>
      </c>
      <c r="V95" s="1" t="s">
        <v>181</v>
      </c>
      <c r="W95" s="1" t="s">
        <v>181</v>
      </c>
      <c r="X95" s="1" t="s">
        <v>181</v>
      </c>
      <c r="Y95" s="1" t="s">
        <v>182</v>
      </c>
      <c r="Z95" s="1" t="s">
        <v>181</v>
      </c>
      <c r="AA95" s="1" t="s">
        <v>181</v>
      </c>
      <c r="AB95" s="1" t="s">
        <v>182</v>
      </c>
      <c r="AC95" s="1" t="s">
        <v>181</v>
      </c>
      <c r="AD95" s="1" t="s">
        <v>181</v>
      </c>
      <c r="AE95" s="1" t="s">
        <v>90</v>
      </c>
      <c r="AF95" s="1" t="s">
        <v>93</v>
      </c>
      <c r="AG95" s="1" t="s">
        <v>95</v>
      </c>
      <c r="AH95" s="1">
        <v>4</v>
      </c>
      <c r="AI95" s="1" t="s">
        <v>183</v>
      </c>
      <c r="AJ95" s="1" t="s">
        <v>31</v>
      </c>
      <c r="AK95" s="1" t="s">
        <v>217</v>
      </c>
      <c r="AL95" s="1" t="s">
        <v>246</v>
      </c>
      <c r="AM95" s="1" t="s">
        <v>186</v>
      </c>
      <c r="AN95" s="1" t="s">
        <v>187</v>
      </c>
      <c r="AO95" s="1" t="s">
        <v>96</v>
      </c>
      <c r="AP95" s="1" t="s">
        <v>209</v>
      </c>
      <c r="AQ95" s="1" t="s">
        <v>387</v>
      </c>
      <c r="AR95" s="1" t="s">
        <v>190</v>
      </c>
      <c r="AS95" s="1" t="s">
        <v>124</v>
      </c>
      <c r="AT95" s="1" t="s">
        <v>128</v>
      </c>
      <c r="AU95" s="1">
        <v>4</v>
      </c>
      <c r="AV95" s="1" t="s">
        <v>455</v>
      </c>
      <c r="AW95" s="1">
        <v>497.74</v>
      </c>
    </row>
    <row r="96" spans="1:49">
      <c r="A96" s="1">
        <v>5</v>
      </c>
      <c r="B96" s="1" t="s">
        <v>456</v>
      </c>
      <c r="C96" s="1" t="s">
        <v>457</v>
      </c>
      <c r="D96" s="1" t="s">
        <v>182</v>
      </c>
      <c r="E96" s="1" t="s">
        <v>181</v>
      </c>
      <c r="F96" s="1" t="s">
        <v>181</v>
      </c>
      <c r="G96" s="1" t="s">
        <v>181</v>
      </c>
      <c r="H96" s="1" t="s">
        <v>181</v>
      </c>
      <c r="I96" s="1" t="s">
        <v>182</v>
      </c>
      <c r="J96" s="1" t="s">
        <v>181</v>
      </c>
      <c r="K96" s="1" t="s">
        <v>181</v>
      </c>
      <c r="L96" s="1" t="s">
        <v>181</v>
      </c>
      <c r="M96" s="1" t="s">
        <v>181</v>
      </c>
      <c r="N96" s="1" t="s">
        <v>181</v>
      </c>
      <c r="O96" s="1" t="s">
        <v>181</v>
      </c>
      <c r="P96" s="1" t="s">
        <v>181</v>
      </c>
      <c r="Q96" s="1" t="s">
        <v>182</v>
      </c>
      <c r="R96" s="1" t="s">
        <v>181</v>
      </c>
      <c r="S96" s="1" t="s">
        <v>181</v>
      </c>
      <c r="T96" s="1" t="s">
        <v>181</v>
      </c>
      <c r="U96" s="1" t="s">
        <v>181</v>
      </c>
      <c r="V96" s="1" t="s">
        <v>181</v>
      </c>
      <c r="W96" s="1" t="s">
        <v>181</v>
      </c>
      <c r="X96" s="1" t="s">
        <v>182</v>
      </c>
      <c r="Y96" s="1" t="s">
        <v>181</v>
      </c>
      <c r="Z96" s="1" t="s">
        <v>181</v>
      </c>
      <c r="AA96" s="1" t="s">
        <v>181</v>
      </c>
      <c r="AB96" s="1" t="s">
        <v>181</v>
      </c>
      <c r="AC96" s="1" t="s">
        <v>181</v>
      </c>
      <c r="AD96" s="1" t="s">
        <v>182</v>
      </c>
      <c r="AE96" s="1" t="s">
        <v>90</v>
      </c>
      <c r="AF96" s="1" t="s">
        <v>90</v>
      </c>
      <c r="AG96" s="1" t="s">
        <v>97</v>
      </c>
      <c r="AH96" s="1">
        <v>3</v>
      </c>
      <c r="AI96" s="1" t="s">
        <v>18</v>
      </c>
      <c r="AJ96" s="1" t="s">
        <v>31</v>
      </c>
      <c r="AK96" s="1" t="s">
        <v>194</v>
      </c>
      <c r="AL96" s="1" t="s">
        <v>327</v>
      </c>
      <c r="AM96" s="1" t="s">
        <v>186</v>
      </c>
      <c r="AN96" s="1" t="s">
        <v>187</v>
      </c>
      <c r="AO96" s="1" t="s">
        <v>200</v>
      </c>
      <c r="AP96" s="1" t="s">
        <v>103</v>
      </c>
      <c r="AQ96" s="1" t="s">
        <v>111</v>
      </c>
      <c r="AR96" s="1" t="s">
        <v>190</v>
      </c>
      <c r="AS96" s="1" t="s">
        <v>124</v>
      </c>
      <c r="AT96" s="1" t="s">
        <v>128</v>
      </c>
      <c r="AU96" s="1">
        <v>3</v>
      </c>
      <c r="AV96" s="1" t="s">
        <v>458</v>
      </c>
      <c r="AW96" s="1">
        <v>338.92</v>
      </c>
    </row>
    <row r="97" spans="1:49">
      <c r="A97" s="1">
        <v>2</v>
      </c>
      <c r="B97" s="1" t="s">
        <v>459</v>
      </c>
      <c r="C97" s="1" t="s">
        <v>460</v>
      </c>
      <c r="D97" s="1" t="s">
        <v>182</v>
      </c>
      <c r="E97" s="1" t="s">
        <v>181</v>
      </c>
      <c r="F97" s="1" t="s">
        <v>181</v>
      </c>
      <c r="G97" s="1" t="s">
        <v>182</v>
      </c>
      <c r="H97" s="1" t="s">
        <v>181</v>
      </c>
      <c r="I97" s="1" t="s">
        <v>181</v>
      </c>
      <c r="J97" s="1" t="s">
        <v>181</v>
      </c>
      <c r="K97" s="1" t="s">
        <v>181</v>
      </c>
      <c r="L97" s="1" t="s">
        <v>181</v>
      </c>
      <c r="M97" s="1" t="s">
        <v>181</v>
      </c>
      <c r="N97" s="1" t="s">
        <v>181</v>
      </c>
      <c r="O97" s="1" t="s">
        <v>181</v>
      </c>
      <c r="P97" s="1" t="s">
        <v>181</v>
      </c>
      <c r="Q97" s="1" t="s">
        <v>182</v>
      </c>
      <c r="R97" s="1" t="s">
        <v>181</v>
      </c>
      <c r="S97" s="1" t="s">
        <v>181</v>
      </c>
      <c r="T97" s="1" t="s">
        <v>181</v>
      </c>
      <c r="U97" s="1" t="s">
        <v>181</v>
      </c>
      <c r="V97" s="1" t="s">
        <v>181</v>
      </c>
      <c r="W97" s="1" t="s">
        <v>181</v>
      </c>
      <c r="X97" s="1" t="s">
        <v>181</v>
      </c>
      <c r="Y97" s="1" t="s">
        <v>182</v>
      </c>
      <c r="Z97" s="1" t="s">
        <v>181</v>
      </c>
      <c r="AA97" s="1" t="s">
        <v>181</v>
      </c>
      <c r="AB97" s="1" t="s">
        <v>181</v>
      </c>
      <c r="AC97" s="1" t="s">
        <v>182</v>
      </c>
      <c r="AD97" s="1" t="s">
        <v>181</v>
      </c>
      <c r="AE97" s="1" t="s">
        <v>97</v>
      </c>
      <c r="AF97" s="1" t="s">
        <v>95</v>
      </c>
      <c r="AG97" s="1" t="s">
        <v>97</v>
      </c>
      <c r="AH97" s="1">
        <v>3</v>
      </c>
      <c r="AI97" s="1" t="s">
        <v>183</v>
      </c>
      <c r="AJ97" s="1" t="s">
        <v>31</v>
      </c>
      <c r="AK97" s="1" t="s">
        <v>194</v>
      </c>
      <c r="AL97" s="1" t="s">
        <v>185</v>
      </c>
      <c r="AM97" s="1" t="s">
        <v>186</v>
      </c>
      <c r="AN97" s="1" t="s">
        <v>187</v>
      </c>
      <c r="AO97" s="1" t="s">
        <v>188</v>
      </c>
      <c r="AP97" s="1" t="s">
        <v>103</v>
      </c>
      <c r="AQ97" s="1" t="s">
        <v>189</v>
      </c>
      <c r="AR97" s="1" t="s">
        <v>190</v>
      </c>
      <c r="AS97" s="1" t="s">
        <v>124</v>
      </c>
      <c r="AT97" s="1" t="s">
        <v>128</v>
      </c>
      <c r="AU97" s="1">
        <v>4</v>
      </c>
      <c r="AW97" s="1">
        <v>44.76</v>
      </c>
    </row>
    <row r="98" spans="1:49">
      <c r="A98" s="1">
        <v>5</v>
      </c>
      <c r="B98" s="1" t="s">
        <v>461</v>
      </c>
      <c r="C98" s="1" t="s">
        <v>462</v>
      </c>
      <c r="D98" s="1" t="s">
        <v>182</v>
      </c>
      <c r="E98" s="1" t="s">
        <v>181</v>
      </c>
      <c r="F98" s="1" t="s">
        <v>181</v>
      </c>
      <c r="G98" s="1" t="s">
        <v>181</v>
      </c>
      <c r="H98" s="1" t="s">
        <v>181</v>
      </c>
      <c r="I98" s="1" t="s">
        <v>181</v>
      </c>
      <c r="J98" s="1" t="s">
        <v>181</v>
      </c>
      <c r="K98" s="1" t="s">
        <v>182</v>
      </c>
      <c r="L98" s="1" t="s">
        <v>181</v>
      </c>
      <c r="M98" s="1" t="s">
        <v>181</v>
      </c>
      <c r="N98" s="1" t="s">
        <v>181</v>
      </c>
      <c r="O98" s="1" t="s">
        <v>181</v>
      </c>
      <c r="P98" s="1" t="s">
        <v>181</v>
      </c>
      <c r="Q98" s="1" t="s">
        <v>182</v>
      </c>
      <c r="R98" s="1" t="s">
        <v>181</v>
      </c>
      <c r="S98" s="1" t="s">
        <v>181</v>
      </c>
      <c r="T98" s="1" t="s">
        <v>181</v>
      </c>
      <c r="U98" s="1" t="s">
        <v>181</v>
      </c>
      <c r="V98" s="1" t="s">
        <v>181</v>
      </c>
      <c r="W98" s="1" t="s">
        <v>181</v>
      </c>
      <c r="X98" s="1" t="s">
        <v>182</v>
      </c>
      <c r="Y98" s="1" t="s">
        <v>181</v>
      </c>
      <c r="Z98" s="1" t="s">
        <v>181</v>
      </c>
      <c r="AA98" s="1" t="s">
        <v>181</v>
      </c>
      <c r="AB98" s="1" t="s">
        <v>181</v>
      </c>
      <c r="AC98" s="1" t="s">
        <v>182</v>
      </c>
      <c r="AD98" s="1" t="s">
        <v>181</v>
      </c>
      <c r="AE98" s="1" t="s">
        <v>95</v>
      </c>
      <c r="AF98" s="1" t="s">
        <v>95</v>
      </c>
      <c r="AG98" s="1" t="s">
        <v>97</v>
      </c>
      <c r="AH98" s="1">
        <v>5</v>
      </c>
      <c r="AI98" s="1" t="s">
        <v>183</v>
      </c>
      <c r="AJ98" s="1" t="s">
        <v>31</v>
      </c>
      <c r="AK98" s="1" t="s">
        <v>194</v>
      </c>
      <c r="AL98" s="1" t="s">
        <v>185</v>
      </c>
      <c r="AM98" s="1" t="s">
        <v>186</v>
      </c>
      <c r="AN98" s="1" t="s">
        <v>187</v>
      </c>
      <c r="AO98" s="1" t="s">
        <v>188</v>
      </c>
      <c r="AP98" s="1" t="s">
        <v>103</v>
      </c>
      <c r="AQ98" s="1" t="s">
        <v>189</v>
      </c>
      <c r="AR98" s="1" t="s">
        <v>190</v>
      </c>
      <c r="AS98" s="1" t="s">
        <v>124</v>
      </c>
      <c r="AT98" s="1" t="s">
        <v>128</v>
      </c>
      <c r="AU98" s="1">
        <v>4</v>
      </c>
      <c r="AV98" s="1" t="s">
        <v>463</v>
      </c>
      <c r="AW98" s="1">
        <v>462.95</v>
      </c>
    </row>
    <row r="99" spans="1:49">
      <c r="A99" s="1">
        <v>5</v>
      </c>
      <c r="B99" s="1" t="s">
        <v>464</v>
      </c>
      <c r="C99" s="1" t="s">
        <v>465</v>
      </c>
      <c r="D99" s="1" t="s">
        <v>181</v>
      </c>
      <c r="E99" s="1" t="s">
        <v>182</v>
      </c>
      <c r="F99" s="1" t="s">
        <v>181</v>
      </c>
      <c r="G99" s="1" t="s">
        <v>181</v>
      </c>
      <c r="H99" s="1" t="s">
        <v>181</v>
      </c>
      <c r="I99" s="1" t="s">
        <v>181</v>
      </c>
      <c r="J99" s="1" t="s">
        <v>181</v>
      </c>
      <c r="K99" s="1" t="s">
        <v>182</v>
      </c>
      <c r="L99" s="1" t="s">
        <v>181</v>
      </c>
      <c r="M99" s="1" t="s">
        <v>181</v>
      </c>
      <c r="N99" s="1" t="s">
        <v>181</v>
      </c>
      <c r="O99" s="1" t="s">
        <v>181</v>
      </c>
      <c r="P99" s="1" t="s">
        <v>181</v>
      </c>
      <c r="Q99" s="1" t="s">
        <v>181</v>
      </c>
      <c r="R99" s="1" t="s">
        <v>181</v>
      </c>
      <c r="S99" s="1" t="s">
        <v>182</v>
      </c>
      <c r="T99" s="1" t="s">
        <v>181</v>
      </c>
      <c r="U99" s="1" t="s">
        <v>181</v>
      </c>
      <c r="V99" s="1" t="s">
        <v>181</v>
      </c>
      <c r="W99" s="1" t="s">
        <v>181</v>
      </c>
      <c r="X99" s="1" t="s">
        <v>181</v>
      </c>
      <c r="Y99" s="1" t="s">
        <v>182</v>
      </c>
      <c r="Z99" s="1" t="s">
        <v>181</v>
      </c>
      <c r="AA99" s="1" t="s">
        <v>181</v>
      </c>
      <c r="AB99" s="1" t="s">
        <v>182</v>
      </c>
      <c r="AC99" s="1" t="s">
        <v>181</v>
      </c>
      <c r="AD99" s="1" t="s">
        <v>181</v>
      </c>
      <c r="AE99" s="1" t="s">
        <v>93</v>
      </c>
      <c r="AF99" s="1" t="s">
        <v>93</v>
      </c>
      <c r="AG99" s="1" t="s">
        <v>93</v>
      </c>
      <c r="AH99" s="1">
        <v>4</v>
      </c>
      <c r="AI99" s="1" t="s">
        <v>18</v>
      </c>
      <c r="AJ99" s="1" t="s">
        <v>31</v>
      </c>
      <c r="AK99" s="1" t="s">
        <v>194</v>
      </c>
      <c r="AL99" s="1" t="s">
        <v>327</v>
      </c>
      <c r="AM99" s="1" t="s">
        <v>186</v>
      </c>
      <c r="AN99" s="1" t="s">
        <v>187</v>
      </c>
      <c r="AO99" s="1" t="s">
        <v>200</v>
      </c>
      <c r="AP99" s="1" t="s">
        <v>103</v>
      </c>
      <c r="AQ99" s="1" t="s">
        <v>112</v>
      </c>
      <c r="AR99" s="1" t="s">
        <v>190</v>
      </c>
      <c r="AS99" s="1" t="s">
        <v>123</v>
      </c>
      <c r="AT99" s="1" t="s">
        <v>128</v>
      </c>
      <c r="AU99" s="1">
        <v>3</v>
      </c>
      <c r="AV99" s="1" t="s">
        <v>466</v>
      </c>
      <c r="AW99" s="1">
        <v>335.43</v>
      </c>
    </row>
    <row r="100" spans="1:49">
      <c r="A100" s="1">
        <v>5</v>
      </c>
      <c r="B100" s="1" t="s">
        <v>467</v>
      </c>
      <c r="C100" s="1" t="s">
        <v>468</v>
      </c>
      <c r="D100" s="1" t="s">
        <v>181</v>
      </c>
      <c r="E100" s="1" t="s">
        <v>182</v>
      </c>
      <c r="F100" s="1" t="s">
        <v>181</v>
      </c>
      <c r="G100" s="1" t="s">
        <v>181</v>
      </c>
      <c r="H100" s="1" t="s">
        <v>181</v>
      </c>
      <c r="I100" s="1" t="s">
        <v>181</v>
      </c>
      <c r="J100" s="1" t="s">
        <v>181</v>
      </c>
      <c r="K100" s="1" t="s">
        <v>181</v>
      </c>
      <c r="L100" s="1" t="s">
        <v>182</v>
      </c>
      <c r="M100" s="1" t="s">
        <v>181</v>
      </c>
      <c r="N100" s="1" t="s">
        <v>181</v>
      </c>
      <c r="O100" s="1" t="s">
        <v>181</v>
      </c>
      <c r="P100" s="1" t="s">
        <v>181</v>
      </c>
      <c r="Q100" s="1" t="s">
        <v>182</v>
      </c>
      <c r="R100" s="1" t="s">
        <v>181</v>
      </c>
      <c r="S100" s="1" t="s">
        <v>181</v>
      </c>
      <c r="T100" s="1" t="s">
        <v>181</v>
      </c>
      <c r="U100" s="1" t="s">
        <v>181</v>
      </c>
      <c r="V100" s="1" t="s">
        <v>181</v>
      </c>
      <c r="W100" s="1" t="s">
        <v>181</v>
      </c>
      <c r="X100" s="1" t="s">
        <v>182</v>
      </c>
      <c r="Y100" s="1" t="s">
        <v>181</v>
      </c>
      <c r="Z100" s="1" t="s">
        <v>181</v>
      </c>
      <c r="AA100" s="1" t="s">
        <v>181</v>
      </c>
      <c r="AB100" s="1" t="s">
        <v>182</v>
      </c>
      <c r="AC100" s="1" t="s">
        <v>181</v>
      </c>
      <c r="AD100" s="1" t="s">
        <v>181</v>
      </c>
      <c r="AE100" s="1" t="s">
        <v>95</v>
      </c>
      <c r="AF100" s="1" t="s">
        <v>95</v>
      </c>
      <c r="AG100" s="1" t="s">
        <v>95</v>
      </c>
      <c r="AH100" s="1">
        <v>4</v>
      </c>
      <c r="AI100" s="1" t="s">
        <v>183</v>
      </c>
      <c r="AJ100" s="1" t="s">
        <v>31</v>
      </c>
      <c r="AK100" s="1" t="s">
        <v>194</v>
      </c>
      <c r="AL100" s="1" t="s">
        <v>185</v>
      </c>
      <c r="AM100" s="1" t="s">
        <v>186</v>
      </c>
      <c r="AN100" s="1" t="s">
        <v>187</v>
      </c>
      <c r="AO100" s="1" t="s">
        <v>98</v>
      </c>
      <c r="AP100" s="1" t="s">
        <v>103</v>
      </c>
      <c r="AQ100" s="1" t="s">
        <v>189</v>
      </c>
      <c r="AR100" s="1" t="s">
        <v>190</v>
      </c>
      <c r="AS100" s="1" t="s">
        <v>124</v>
      </c>
      <c r="AT100" s="1" t="s">
        <v>128</v>
      </c>
      <c r="AU100" s="1">
        <v>4</v>
      </c>
      <c r="AV100" s="1" t="s">
        <v>469</v>
      </c>
      <c r="AW100" s="1">
        <v>901.89</v>
      </c>
    </row>
    <row r="101" spans="1:49">
      <c r="A101" s="1">
        <v>5</v>
      </c>
      <c r="B101" s="1" t="s">
        <v>470</v>
      </c>
      <c r="C101" s="1" t="s">
        <v>471</v>
      </c>
      <c r="D101" s="1" t="s">
        <v>182</v>
      </c>
      <c r="E101" s="1" t="s">
        <v>181</v>
      </c>
      <c r="F101" s="1" t="s">
        <v>181</v>
      </c>
      <c r="G101" s="1" t="s">
        <v>182</v>
      </c>
      <c r="H101" s="1" t="s">
        <v>181</v>
      </c>
      <c r="I101" s="1" t="s">
        <v>181</v>
      </c>
      <c r="J101" s="1" t="s">
        <v>181</v>
      </c>
      <c r="K101" s="1" t="s">
        <v>181</v>
      </c>
      <c r="L101" s="1" t="s">
        <v>181</v>
      </c>
      <c r="M101" s="1" t="s">
        <v>181</v>
      </c>
      <c r="N101" s="1" t="s">
        <v>182</v>
      </c>
      <c r="O101" s="1" t="s">
        <v>181</v>
      </c>
      <c r="P101" s="1" t="s">
        <v>181</v>
      </c>
      <c r="Q101" s="1" t="s">
        <v>181</v>
      </c>
      <c r="R101" s="1" t="s">
        <v>181</v>
      </c>
      <c r="S101" s="1" t="s">
        <v>181</v>
      </c>
      <c r="T101" s="1" t="s">
        <v>181</v>
      </c>
      <c r="U101" s="1" t="s">
        <v>181</v>
      </c>
      <c r="V101" s="1" t="s">
        <v>181</v>
      </c>
      <c r="W101" s="1" t="s">
        <v>181</v>
      </c>
      <c r="X101" s="1" t="s">
        <v>182</v>
      </c>
      <c r="Y101" s="1" t="s">
        <v>181</v>
      </c>
      <c r="Z101" s="1" t="s">
        <v>181</v>
      </c>
      <c r="AA101" s="1" t="s">
        <v>181</v>
      </c>
      <c r="AB101" s="1" t="s">
        <v>181</v>
      </c>
      <c r="AC101" s="1" t="s">
        <v>182</v>
      </c>
      <c r="AD101" s="1" t="s">
        <v>181</v>
      </c>
      <c r="AE101" s="1" t="s">
        <v>97</v>
      </c>
      <c r="AF101" s="1" t="s">
        <v>95</v>
      </c>
      <c r="AG101" s="1" t="s">
        <v>97</v>
      </c>
      <c r="AH101" s="1">
        <v>4</v>
      </c>
      <c r="AI101" s="1" t="s">
        <v>200</v>
      </c>
      <c r="AJ101" s="1" t="s">
        <v>200</v>
      </c>
      <c r="AK101" s="1" t="s">
        <v>217</v>
      </c>
      <c r="AL101" s="1" t="s">
        <v>327</v>
      </c>
      <c r="AM101" s="1" t="s">
        <v>186</v>
      </c>
      <c r="AN101" s="1" t="s">
        <v>398</v>
      </c>
      <c r="AO101" s="1" t="s">
        <v>96</v>
      </c>
      <c r="AP101" s="1" t="s">
        <v>200</v>
      </c>
      <c r="AQ101" s="1" t="s">
        <v>111</v>
      </c>
      <c r="AR101" s="1" t="s">
        <v>200</v>
      </c>
      <c r="AS101" s="1" t="s">
        <v>200</v>
      </c>
      <c r="AT101" s="1" t="s">
        <v>200</v>
      </c>
      <c r="AU101" s="1">
        <v>3</v>
      </c>
      <c r="AV101" s="1" t="s">
        <v>472</v>
      </c>
      <c r="AW101" s="1">
        <v>261.42</v>
      </c>
    </row>
    <row r="102" spans="1:49">
      <c r="A102" s="1">
        <v>5</v>
      </c>
      <c r="B102" s="1" t="s">
        <v>473</v>
      </c>
      <c r="C102" s="1" t="s">
        <v>474</v>
      </c>
      <c r="D102" s="1" t="s">
        <v>182</v>
      </c>
      <c r="E102" s="1" t="s">
        <v>181</v>
      </c>
      <c r="F102" s="1" t="s">
        <v>181</v>
      </c>
      <c r="G102" s="1" t="s">
        <v>182</v>
      </c>
      <c r="H102" s="1" t="s">
        <v>181</v>
      </c>
      <c r="I102" s="1" t="s">
        <v>181</v>
      </c>
      <c r="J102" s="1" t="s">
        <v>181</v>
      </c>
      <c r="K102" s="1" t="s">
        <v>181</v>
      </c>
      <c r="L102" s="1" t="s">
        <v>181</v>
      </c>
      <c r="M102" s="1" t="s">
        <v>181</v>
      </c>
      <c r="N102" s="1" t="s">
        <v>182</v>
      </c>
      <c r="O102" s="1" t="s">
        <v>181</v>
      </c>
      <c r="P102" s="1" t="s">
        <v>181</v>
      </c>
      <c r="Q102" s="1" t="s">
        <v>181</v>
      </c>
      <c r="R102" s="1" t="s">
        <v>181</v>
      </c>
      <c r="S102" s="1" t="s">
        <v>181</v>
      </c>
      <c r="T102" s="1" t="s">
        <v>181</v>
      </c>
      <c r="U102" s="1" t="s">
        <v>181</v>
      </c>
      <c r="V102" s="1" t="s">
        <v>181</v>
      </c>
      <c r="W102" s="1" t="s">
        <v>181</v>
      </c>
      <c r="X102" s="1" t="s">
        <v>181</v>
      </c>
      <c r="Y102" s="1" t="s">
        <v>182</v>
      </c>
      <c r="Z102" s="1" t="s">
        <v>181</v>
      </c>
      <c r="AA102" s="1" t="s">
        <v>181</v>
      </c>
      <c r="AB102" s="1" t="s">
        <v>181</v>
      </c>
      <c r="AC102" s="1" t="s">
        <v>182</v>
      </c>
      <c r="AD102" s="1" t="s">
        <v>181</v>
      </c>
      <c r="AE102" s="1" t="s">
        <v>89</v>
      </c>
      <c r="AF102" s="1" t="s">
        <v>89</v>
      </c>
      <c r="AG102" s="1" t="s">
        <v>90</v>
      </c>
      <c r="AH102" s="1">
        <v>4</v>
      </c>
      <c r="AI102" s="1" t="s">
        <v>199</v>
      </c>
      <c r="AJ102" s="1" t="s">
        <v>200</v>
      </c>
      <c r="AK102" s="1" t="s">
        <v>194</v>
      </c>
      <c r="AL102" s="1" t="s">
        <v>327</v>
      </c>
      <c r="AM102" s="1" t="s">
        <v>200</v>
      </c>
      <c r="AN102" s="1" t="s">
        <v>200</v>
      </c>
      <c r="AO102" s="1" t="s">
        <v>98</v>
      </c>
      <c r="AP102" s="1" t="s">
        <v>209</v>
      </c>
      <c r="AQ102" s="1" t="s">
        <v>111</v>
      </c>
      <c r="AR102" s="1" t="s">
        <v>200</v>
      </c>
      <c r="AS102" s="1" t="s">
        <v>122</v>
      </c>
      <c r="AT102" s="1" t="s">
        <v>200</v>
      </c>
      <c r="AU102" s="1">
        <v>3</v>
      </c>
      <c r="AV102" s="1" t="s">
        <v>475</v>
      </c>
      <c r="AW102" s="1">
        <v>208.82</v>
      </c>
    </row>
    <row r="103" spans="1:49">
      <c r="A103" s="1">
        <v>5</v>
      </c>
      <c r="B103" s="1" t="s">
        <v>476</v>
      </c>
      <c r="C103" s="1" t="s">
        <v>477</v>
      </c>
      <c r="D103" s="1" t="s">
        <v>182</v>
      </c>
      <c r="E103" s="1" t="s">
        <v>181</v>
      </c>
      <c r="F103" s="1" t="s">
        <v>181</v>
      </c>
      <c r="G103" s="1" t="s">
        <v>182</v>
      </c>
      <c r="H103" s="1" t="s">
        <v>181</v>
      </c>
      <c r="I103" s="1" t="s">
        <v>181</v>
      </c>
      <c r="J103" s="1" t="s">
        <v>181</v>
      </c>
      <c r="K103" s="1" t="s">
        <v>181</v>
      </c>
      <c r="L103" s="1" t="s">
        <v>181</v>
      </c>
      <c r="M103" s="1" t="s">
        <v>182</v>
      </c>
      <c r="N103" s="1" t="s">
        <v>181</v>
      </c>
      <c r="O103" s="1" t="s">
        <v>181</v>
      </c>
      <c r="P103" s="1" t="s">
        <v>181</v>
      </c>
      <c r="Q103" s="1" t="s">
        <v>181</v>
      </c>
      <c r="R103" s="1" t="s">
        <v>181</v>
      </c>
      <c r="S103" s="1" t="s">
        <v>181</v>
      </c>
      <c r="T103" s="1" t="s">
        <v>181</v>
      </c>
      <c r="U103" s="1" t="s">
        <v>181</v>
      </c>
      <c r="V103" s="1" t="s">
        <v>181</v>
      </c>
      <c r="W103" s="1" t="s">
        <v>181</v>
      </c>
      <c r="X103" s="1" t="s">
        <v>182</v>
      </c>
      <c r="Y103" s="1" t="s">
        <v>181</v>
      </c>
      <c r="Z103" s="1" t="s">
        <v>181</v>
      </c>
      <c r="AA103" s="1" t="s">
        <v>181</v>
      </c>
      <c r="AB103" s="1" t="s">
        <v>181</v>
      </c>
      <c r="AC103" s="1" t="s">
        <v>182</v>
      </c>
      <c r="AD103" s="1" t="s">
        <v>181</v>
      </c>
      <c r="AE103" s="1" t="s">
        <v>95</v>
      </c>
      <c r="AF103" s="1" t="s">
        <v>95</v>
      </c>
      <c r="AG103" s="1" t="s">
        <v>95</v>
      </c>
      <c r="AH103" s="1">
        <v>1</v>
      </c>
      <c r="AI103" s="1" t="s">
        <v>200</v>
      </c>
      <c r="AJ103" s="1" t="s">
        <v>200</v>
      </c>
      <c r="AK103" s="1" t="s">
        <v>200</v>
      </c>
      <c r="AL103" s="1" t="s">
        <v>185</v>
      </c>
      <c r="AM103" s="1" t="s">
        <v>200</v>
      </c>
      <c r="AN103" s="1" t="s">
        <v>200</v>
      </c>
      <c r="AO103" s="1" t="s">
        <v>200</v>
      </c>
      <c r="AP103" s="1" t="s">
        <v>200</v>
      </c>
      <c r="AQ103" s="1" t="s">
        <v>200</v>
      </c>
      <c r="AR103" s="1" t="s">
        <v>200</v>
      </c>
      <c r="AS103" s="1" t="s">
        <v>200</v>
      </c>
      <c r="AT103" s="1" t="s">
        <v>200</v>
      </c>
      <c r="AU103" s="1">
        <v>1</v>
      </c>
      <c r="AV103" s="1" t="s">
        <v>478</v>
      </c>
      <c r="AW103" s="1">
        <v>228.62</v>
      </c>
    </row>
    <row r="104" spans="1:49">
      <c r="A104" s="1">
        <v>5</v>
      </c>
      <c r="B104" s="1" t="s">
        <v>479</v>
      </c>
      <c r="C104" s="1" t="s">
        <v>480</v>
      </c>
      <c r="D104" s="1" t="s">
        <v>181</v>
      </c>
      <c r="E104" s="1" t="s">
        <v>181</v>
      </c>
      <c r="F104" s="1" t="s">
        <v>182</v>
      </c>
      <c r="G104" s="1" t="s">
        <v>181</v>
      </c>
      <c r="H104" s="1" t="s">
        <v>181</v>
      </c>
      <c r="I104" s="1" t="s">
        <v>181</v>
      </c>
      <c r="J104" s="1" t="s">
        <v>181</v>
      </c>
      <c r="K104" s="1" t="s">
        <v>181</v>
      </c>
      <c r="L104" s="1" t="s">
        <v>182</v>
      </c>
      <c r="M104" s="1" t="s">
        <v>182</v>
      </c>
      <c r="N104" s="1" t="s">
        <v>181</v>
      </c>
      <c r="O104" s="1" t="s">
        <v>181</v>
      </c>
      <c r="P104" s="1" t="s">
        <v>181</v>
      </c>
      <c r="Q104" s="1" t="s">
        <v>181</v>
      </c>
      <c r="R104" s="1" t="s">
        <v>181</v>
      </c>
      <c r="S104" s="1" t="s">
        <v>181</v>
      </c>
      <c r="T104" s="1" t="s">
        <v>181</v>
      </c>
      <c r="U104" s="1" t="s">
        <v>181</v>
      </c>
      <c r="V104" s="1" t="s">
        <v>181</v>
      </c>
      <c r="W104" s="1" t="s">
        <v>181</v>
      </c>
      <c r="X104" s="1" t="s">
        <v>181</v>
      </c>
      <c r="Y104" s="1" t="s">
        <v>182</v>
      </c>
      <c r="Z104" s="1" t="s">
        <v>181</v>
      </c>
      <c r="AA104" s="1" t="s">
        <v>181</v>
      </c>
      <c r="AB104" s="1" t="s">
        <v>181</v>
      </c>
      <c r="AC104" s="1" t="s">
        <v>182</v>
      </c>
      <c r="AD104" s="1" t="s">
        <v>181</v>
      </c>
      <c r="AE104" s="1" t="s">
        <v>95</v>
      </c>
      <c r="AF104" s="1" t="s">
        <v>95</v>
      </c>
      <c r="AG104" s="1" t="s">
        <v>95</v>
      </c>
      <c r="AH104" s="1">
        <v>3</v>
      </c>
      <c r="AI104" s="1" t="s">
        <v>199</v>
      </c>
      <c r="AJ104" s="1" t="s">
        <v>31</v>
      </c>
      <c r="AK104" s="1" t="s">
        <v>194</v>
      </c>
      <c r="AL104" s="1" t="s">
        <v>185</v>
      </c>
      <c r="AM104" s="1" t="s">
        <v>186</v>
      </c>
      <c r="AN104" s="1" t="s">
        <v>187</v>
      </c>
      <c r="AO104" s="1" t="s">
        <v>96</v>
      </c>
      <c r="AP104" s="1" t="s">
        <v>103</v>
      </c>
      <c r="AQ104" s="1" t="s">
        <v>200</v>
      </c>
      <c r="AR104" s="1" t="s">
        <v>190</v>
      </c>
      <c r="AS104" s="1" t="s">
        <v>121</v>
      </c>
      <c r="AT104" s="1" t="s">
        <v>128</v>
      </c>
      <c r="AU104" s="1">
        <v>3</v>
      </c>
      <c r="AV104" s="1" t="s">
        <v>481</v>
      </c>
      <c r="AW104" s="1">
        <v>288.26</v>
      </c>
    </row>
    <row r="105" spans="1:49">
      <c r="A105" s="1">
        <v>5</v>
      </c>
      <c r="B105" s="1" t="s">
        <v>482</v>
      </c>
      <c r="C105" s="1" t="s">
        <v>483</v>
      </c>
      <c r="D105" s="1" t="s">
        <v>182</v>
      </c>
      <c r="E105" s="1" t="s">
        <v>181</v>
      </c>
      <c r="F105" s="1" t="s">
        <v>181</v>
      </c>
      <c r="G105" s="1" t="s">
        <v>181</v>
      </c>
      <c r="H105" s="1" t="s">
        <v>182</v>
      </c>
      <c r="I105" s="1" t="s">
        <v>181</v>
      </c>
      <c r="J105" s="1" t="s">
        <v>181</v>
      </c>
      <c r="K105" s="1" t="s">
        <v>181</v>
      </c>
      <c r="L105" s="1" t="s">
        <v>181</v>
      </c>
      <c r="M105" s="1" t="s">
        <v>182</v>
      </c>
      <c r="N105" s="1" t="s">
        <v>181</v>
      </c>
      <c r="O105" s="1" t="s">
        <v>181</v>
      </c>
      <c r="P105" s="1" t="s">
        <v>181</v>
      </c>
      <c r="Q105" s="1" t="s">
        <v>181</v>
      </c>
      <c r="R105" s="1" t="s">
        <v>181</v>
      </c>
      <c r="S105" s="1" t="s">
        <v>181</v>
      </c>
      <c r="T105" s="1" t="s">
        <v>181</v>
      </c>
      <c r="U105" s="1" t="s">
        <v>181</v>
      </c>
      <c r="V105" s="1" t="s">
        <v>181</v>
      </c>
      <c r="W105" s="1" t="s">
        <v>181</v>
      </c>
      <c r="X105" s="1" t="s">
        <v>182</v>
      </c>
      <c r="Y105" s="1" t="s">
        <v>181</v>
      </c>
      <c r="Z105" s="1" t="s">
        <v>181</v>
      </c>
      <c r="AA105" s="1" t="s">
        <v>181</v>
      </c>
      <c r="AB105" s="1" t="s">
        <v>181</v>
      </c>
      <c r="AC105" s="1" t="s">
        <v>182</v>
      </c>
      <c r="AD105" s="1" t="s">
        <v>181</v>
      </c>
      <c r="AE105" s="1" t="s">
        <v>95</v>
      </c>
      <c r="AF105" s="1" t="s">
        <v>95</v>
      </c>
      <c r="AG105" s="1" t="s">
        <v>95</v>
      </c>
      <c r="AH105" s="1">
        <v>3</v>
      </c>
      <c r="AI105" s="1" t="s">
        <v>199</v>
      </c>
      <c r="AJ105" s="1" t="s">
        <v>26</v>
      </c>
      <c r="AK105" s="1" t="s">
        <v>414</v>
      </c>
      <c r="AL105" s="1" t="s">
        <v>185</v>
      </c>
      <c r="AM105" s="1" t="s">
        <v>207</v>
      </c>
      <c r="AN105" s="1" t="s">
        <v>187</v>
      </c>
      <c r="AO105" s="1" t="s">
        <v>208</v>
      </c>
      <c r="AP105" s="1" t="s">
        <v>195</v>
      </c>
      <c r="AQ105" s="1" t="s">
        <v>189</v>
      </c>
      <c r="AR105" s="1" t="s">
        <v>190</v>
      </c>
      <c r="AS105" s="1" t="s">
        <v>122</v>
      </c>
      <c r="AT105" s="1" t="s">
        <v>126</v>
      </c>
      <c r="AU105" s="1">
        <v>4</v>
      </c>
      <c r="AV105" s="1" t="s">
        <v>484</v>
      </c>
      <c r="AW105" s="1">
        <v>392.95</v>
      </c>
    </row>
    <row r="106" spans="1:49">
      <c r="A106" s="1">
        <v>5</v>
      </c>
      <c r="B106" s="1" t="s">
        <v>485</v>
      </c>
      <c r="C106" s="1" t="s">
        <v>486</v>
      </c>
      <c r="D106" s="1" t="s">
        <v>182</v>
      </c>
      <c r="E106" s="1" t="s">
        <v>181</v>
      </c>
      <c r="F106" s="1" t="s">
        <v>181</v>
      </c>
      <c r="G106" s="1" t="s">
        <v>182</v>
      </c>
      <c r="H106" s="1" t="s">
        <v>181</v>
      </c>
      <c r="I106" s="1" t="s">
        <v>181</v>
      </c>
      <c r="J106" s="1" t="s">
        <v>181</v>
      </c>
      <c r="K106" s="1" t="s">
        <v>181</v>
      </c>
      <c r="L106" s="1" t="s">
        <v>181</v>
      </c>
      <c r="M106" s="1" t="s">
        <v>181</v>
      </c>
      <c r="N106" s="1" t="s">
        <v>181</v>
      </c>
      <c r="O106" s="1" t="s">
        <v>181</v>
      </c>
      <c r="P106" s="1" t="s">
        <v>181</v>
      </c>
      <c r="Q106" s="1" t="s">
        <v>181</v>
      </c>
      <c r="R106" s="1" t="s">
        <v>181</v>
      </c>
      <c r="S106" s="1" t="s">
        <v>181</v>
      </c>
      <c r="T106" s="1" t="s">
        <v>181</v>
      </c>
      <c r="U106" s="1" t="s">
        <v>181</v>
      </c>
      <c r="V106" s="1" t="s">
        <v>182</v>
      </c>
      <c r="W106" s="1" t="s">
        <v>181</v>
      </c>
      <c r="X106" s="1" t="s">
        <v>182</v>
      </c>
      <c r="Y106" s="1" t="s">
        <v>181</v>
      </c>
      <c r="Z106" s="1" t="s">
        <v>181</v>
      </c>
      <c r="AA106" s="1" t="s">
        <v>181</v>
      </c>
      <c r="AB106" s="1" t="s">
        <v>181</v>
      </c>
      <c r="AC106" s="1" t="s">
        <v>181</v>
      </c>
      <c r="AD106" s="1" t="s">
        <v>182</v>
      </c>
      <c r="AE106" s="1" t="s">
        <v>95</v>
      </c>
      <c r="AF106" s="1" t="s">
        <v>97</v>
      </c>
      <c r="AG106" s="1" t="s">
        <v>97</v>
      </c>
      <c r="AH106" s="1">
        <v>3</v>
      </c>
      <c r="AI106" s="1" t="s">
        <v>199</v>
      </c>
      <c r="AJ106" s="1" t="s">
        <v>31</v>
      </c>
      <c r="AK106" s="1" t="s">
        <v>414</v>
      </c>
      <c r="AL106" s="1" t="s">
        <v>327</v>
      </c>
      <c r="AM106" s="1" t="s">
        <v>186</v>
      </c>
      <c r="AN106" s="1" t="s">
        <v>187</v>
      </c>
      <c r="AO106" s="1" t="s">
        <v>98</v>
      </c>
      <c r="AP106" s="1" t="s">
        <v>103</v>
      </c>
      <c r="AQ106" s="1" t="s">
        <v>111</v>
      </c>
      <c r="AR106" s="1" t="s">
        <v>190</v>
      </c>
      <c r="AS106" s="1" t="s">
        <v>124</v>
      </c>
      <c r="AT106" s="1" t="s">
        <v>128</v>
      </c>
      <c r="AU106" s="1">
        <v>2</v>
      </c>
      <c r="AV106" s="1" t="s">
        <v>487</v>
      </c>
      <c r="AW106" s="1">
        <v>302.12</v>
      </c>
    </row>
    <row r="107" spans="1:49">
      <c r="A107" s="1">
        <v>5</v>
      </c>
      <c r="B107" s="1" t="s">
        <v>488</v>
      </c>
      <c r="C107" s="1" t="s">
        <v>489</v>
      </c>
      <c r="D107" s="1" t="s">
        <v>182</v>
      </c>
      <c r="E107" s="1" t="s">
        <v>181</v>
      </c>
      <c r="F107" s="1" t="s">
        <v>181</v>
      </c>
      <c r="G107" s="1" t="s">
        <v>182</v>
      </c>
      <c r="H107" s="1" t="s">
        <v>181</v>
      </c>
      <c r="I107" s="1" t="s">
        <v>181</v>
      </c>
      <c r="J107" s="1" t="s">
        <v>181</v>
      </c>
      <c r="K107" s="1" t="s">
        <v>181</v>
      </c>
      <c r="L107" s="1" t="s">
        <v>181</v>
      </c>
      <c r="M107" s="1" t="s">
        <v>181</v>
      </c>
      <c r="N107" s="1" t="s">
        <v>181</v>
      </c>
      <c r="O107" s="1" t="s">
        <v>181</v>
      </c>
      <c r="P107" s="1" t="s">
        <v>181</v>
      </c>
      <c r="Q107" s="1" t="s">
        <v>181</v>
      </c>
      <c r="R107" s="1" t="s">
        <v>181</v>
      </c>
      <c r="S107" s="1" t="s">
        <v>181</v>
      </c>
      <c r="T107" s="1" t="s">
        <v>181</v>
      </c>
      <c r="U107" s="1" t="s">
        <v>181</v>
      </c>
      <c r="V107" s="1" t="s">
        <v>181</v>
      </c>
      <c r="W107" s="1" t="s">
        <v>182</v>
      </c>
      <c r="X107" s="1" t="s">
        <v>182</v>
      </c>
      <c r="Y107" s="1" t="s">
        <v>181</v>
      </c>
      <c r="Z107" s="1" t="s">
        <v>181</v>
      </c>
      <c r="AA107" s="1" t="s">
        <v>181</v>
      </c>
      <c r="AB107" s="1" t="s">
        <v>181</v>
      </c>
      <c r="AC107" s="1" t="s">
        <v>182</v>
      </c>
      <c r="AD107" s="1" t="s">
        <v>181</v>
      </c>
      <c r="AE107" s="1" t="s">
        <v>95</v>
      </c>
      <c r="AF107" s="1" t="s">
        <v>95</v>
      </c>
      <c r="AG107" s="1" t="s">
        <v>95</v>
      </c>
      <c r="AH107" s="1">
        <v>3</v>
      </c>
      <c r="AI107" s="1" t="s">
        <v>199</v>
      </c>
      <c r="AJ107" s="1" t="s">
        <v>26</v>
      </c>
      <c r="AK107" s="1" t="s">
        <v>194</v>
      </c>
      <c r="AL107" s="1" t="s">
        <v>246</v>
      </c>
      <c r="AM107" s="1" t="s">
        <v>186</v>
      </c>
      <c r="AN107" s="1" t="s">
        <v>187</v>
      </c>
      <c r="AO107" s="1" t="s">
        <v>208</v>
      </c>
      <c r="AP107" s="1" t="s">
        <v>195</v>
      </c>
      <c r="AQ107" s="1" t="s">
        <v>111</v>
      </c>
      <c r="AR107" s="1" t="s">
        <v>287</v>
      </c>
      <c r="AS107" s="1" t="s">
        <v>122</v>
      </c>
      <c r="AT107" s="1" t="s">
        <v>127</v>
      </c>
      <c r="AU107" s="1">
        <v>3</v>
      </c>
      <c r="AV107" s="1" t="s">
        <v>490</v>
      </c>
      <c r="AW107" s="1">
        <v>289.07</v>
      </c>
    </row>
    <row r="108" spans="1:49">
      <c r="A108" s="1">
        <v>5</v>
      </c>
      <c r="B108" s="1" t="s">
        <v>491</v>
      </c>
      <c r="C108" s="1" t="s">
        <v>492</v>
      </c>
      <c r="D108" s="1" t="s">
        <v>181</v>
      </c>
      <c r="E108" s="1" t="s">
        <v>182</v>
      </c>
      <c r="F108" s="1" t="s">
        <v>181</v>
      </c>
      <c r="G108" s="1" t="s">
        <v>181</v>
      </c>
      <c r="H108" s="1" t="s">
        <v>181</v>
      </c>
      <c r="I108" s="1" t="s">
        <v>181</v>
      </c>
      <c r="J108" s="1" t="s">
        <v>181</v>
      </c>
      <c r="K108" s="1" t="s">
        <v>181</v>
      </c>
      <c r="L108" s="1" t="s">
        <v>182</v>
      </c>
      <c r="M108" s="1" t="s">
        <v>181</v>
      </c>
      <c r="N108" s="1" t="s">
        <v>181</v>
      </c>
      <c r="O108" s="1" t="s">
        <v>181</v>
      </c>
      <c r="P108" s="1" t="s">
        <v>181</v>
      </c>
      <c r="Q108" s="1" t="s">
        <v>181</v>
      </c>
      <c r="R108" s="1" t="s">
        <v>182</v>
      </c>
      <c r="S108" s="1" t="s">
        <v>181</v>
      </c>
      <c r="T108" s="1" t="s">
        <v>181</v>
      </c>
      <c r="U108" s="1" t="s">
        <v>181</v>
      </c>
      <c r="V108" s="1" t="s">
        <v>181</v>
      </c>
      <c r="W108" s="1" t="s">
        <v>181</v>
      </c>
      <c r="X108" s="1" t="s">
        <v>181</v>
      </c>
      <c r="Y108" s="1" t="s">
        <v>182</v>
      </c>
      <c r="Z108" s="1" t="s">
        <v>181</v>
      </c>
      <c r="AA108" s="1" t="s">
        <v>181</v>
      </c>
      <c r="AB108" s="1" t="s">
        <v>182</v>
      </c>
      <c r="AC108" s="1" t="s">
        <v>181</v>
      </c>
      <c r="AD108" s="1" t="s">
        <v>181</v>
      </c>
      <c r="AE108" s="1" t="s">
        <v>97</v>
      </c>
      <c r="AF108" s="1" t="s">
        <v>97</v>
      </c>
      <c r="AG108" s="1" t="s">
        <v>97</v>
      </c>
      <c r="AH108" s="1">
        <v>5</v>
      </c>
      <c r="AI108" s="1" t="s">
        <v>18</v>
      </c>
      <c r="AJ108" s="1" t="s">
        <v>31</v>
      </c>
      <c r="AK108" s="1" t="s">
        <v>194</v>
      </c>
      <c r="AL108" s="1" t="s">
        <v>185</v>
      </c>
      <c r="AM108" s="1" t="s">
        <v>186</v>
      </c>
      <c r="AN108" s="1" t="s">
        <v>187</v>
      </c>
      <c r="AO108" s="1" t="s">
        <v>188</v>
      </c>
      <c r="AP108" s="1" t="s">
        <v>103</v>
      </c>
      <c r="AQ108" s="1" t="s">
        <v>111</v>
      </c>
      <c r="AR108" s="1" t="s">
        <v>190</v>
      </c>
      <c r="AS108" s="1" t="s">
        <v>124</v>
      </c>
      <c r="AT108" s="1" t="s">
        <v>128</v>
      </c>
      <c r="AU108" s="1">
        <v>5</v>
      </c>
      <c r="AV108" s="1" t="s">
        <v>493</v>
      </c>
      <c r="AW108" s="1">
        <v>309.95</v>
      </c>
    </row>
    <row r="109" spans="1:49">
      <c r="A109" s="1">
        <v>5</v>
      </c>
      <c r="B109" s="1" t="s">
        <v>494</v>
      </c>
      <c r="C109" s="1" t="s">
        <v>495</v>
      </c>
      <c r="D109" s="1" t="s">
        <v>182</v>
      </c>
      <c r="E109" s="1" t="s">
        <v>181</v>
      </c>
      <c r="F109" s="1" t="s">
        <v>181</v>
      </c>
      <c r="G109" s="1" t="s">
        <v>181</v>
      </c>
      <c r="H109" s="1" t="s">
        <v>182</v>
      </c>
      <c r="I109" s="1" t="s">
        <v>181</v>
      </c>
      <c r="J109" s="1" t="s">
        <v>181</v>
      </c>
      <c r="K109" s="1" t="s">
        <v>181</v>
      </c>
      <c r="L109" s="1" t="s">
        <v>181</v>
      </c>
      <c r="M109" s="1" t="s">
        <v>182</v>
      </c>
      <c r="N109" s="1" t="s">
        <v>181</v>
      </c>
      <c r="O109" s="1" t="s">
        <v>181</v>
      </c>
      <c r="P109" s="1" t="s">
        <v>181</v>
      </c>
      <c r="Q109" s="1" t="s">
        <v>181</v>
      </c>
      <c r="R109" s="1" t="s">
        <v>181</v>
      </c>
      <c r="S109" s="1" t="s">
        <v>181</v>
      </c>
      <c r="T109" s="1" t="s">
        <v>181</v>
      </c>
      <c r="U109" s="1" t="s">
        <v>181</v>
      </c>
      <c r="V109" s="1" t="s">
        <v>181</v>
      </c>
      <c r="W109" s="1" t="s">
        <v>181</v>
      </c>
      <c r="X109" s="1" t="s">
        <v>181</v>
      </c>
      <c r="Y109" s="1" t="s">
        <v>182</v>
      </c>
      <c r="Z109" s="1" t="s">
        <v>181</v>
      </c>
      <c r="AA109" s="1" t="s">
        <v>181</v>
      </c>
      <c r="AB109" s="1" t="s">
        <v>181</v>
      </c>
      <c r="AC109" s="1" t="s">
        <v>181</v>
      </c>
      <c r="AD109" s="1" t="s">
        <v>182</v>
      </c>
      <c r="AE109" s="1" t="s">
        <v>95</v>
      </c>
      <c r="AF109" s="1" t="s">
        <v>95</v>
      </c>
      <c r="AG109" s="1" t="s">
        <v>97</v>
      </c>
      <c r="AH109" s="1">
        <v>3</v>
      </c>
      <c r="AI109" s="1" t="s">
        <v>183</v>
      </c>
      <c r="AJ109" s="1" t="s">
        <v>31</v>
      </c>
      <c r="AK109" s="1" t="s">
        <v>194</v>
      </c>
      <c r="AL109" s="1" t="s">
        <v>246</v>
      </c>
      <c r="AM109" s="1" t="s">
        <v>207</v>
      </c>
      <c r="AN109" s="1" t="s">
        <v>187</v>
      </c>
      <c r="AO109" s="1" t="s">
        <v>188</v>
      </c>
      <c r="AP109" s="1" t="s">
        <v>103</v>
      </c>
      <c r="AQ109" s="1" t="s">
        <v>189</v>
      </c>
      <c r="AR109" s="1" t="s">
        <v>190</v>
      </c>
      <c r="AS109" s="1" t="s">
        <v>122</v>
      </c>
      <c r="AT109" s="1" t="s">
        <v>128</v>
      </c>
      <c r="AU109" s="1">
        <v>4</v>
      </c>
      <c r="AV109" s="1" t="s">
        <v>496</v>
      </c>
      <c r="AW109" s="1">
        <v>348.94</v>
      </c>
    </row>
    <row r="110" spans="1:49">
      <c r="A110" s="1">
        <v>5</v>
      </c>
      <c r="B110" s="1" t="s">
        <v>497</v>
      </c>
      <c r="C110" s="1" t="s">
        <v>498</v>
      </c>
      <c r="D110" s="1" t="s">
        <v>182</v>
      </c>
      <c r="E110" s="1" t="s">
        <v>181</v>
      </c>
      <c r="F110" s="1" t="s">
        <v>181</v>
      </c>
      <c r="G110" s="1" t="s">
        <v>181</v>
      </c>
      <c r="H110" s="1" t="s">
        <v>181</v>
      </c>
      <c r="I110" s="1" t="s">
        <v>181</v>
      </c>
      <c r="J110" s="1" t="s">
        <v>181</v>
      </c>
      <c r="K110" s="1" t="s">
        <v>182</v>
      </c>
      <c r="L110" s="1" t="s">
        <v>181</v>
      </c>
      <c r="M110" s="1" t="s">
        <v>181</v>
      </c>
      <c r="N110" s="1" t="s">
        <v>181</v>
      </c>
      <c r="O110" s="1" t="s">
        <v>181</v>
      </c>
      <c r="P110" s="1" t="s">
        <v>181</v>
      </c>
      <c r="Q110" s="1" t="s">
        <v>182</v>
      </c>
      <c r="R110" s="1" t="s">
        <v>181</v>
      </c>
      <c r="S110" s="1" t="s">
        <v>181</v>
      </c>
      <c r="T110" s="1" t="s">
        <v>181</v>
      </c>
      <c r="U110" s="1" t="s">
        <v>181</v>
      </c>
      <c r="V110" s="1" t="s">
        <v>181</v>
      </c>
      <c r="W110" s="1" t="s">
        <v>181</v>
      </c>
      <c r="X110" s="1" t="s">
        <v>182</v>
      </c>
      <c r="Y110" s="1" t="s">
        <v>181</v>
      </c>
      <c r="Z110" s="1" t="s">
        <v>181</v>
      </c>
      <c r="AA110" s="1" t="s">
        <v>181</v>
      </c>
      <c r="AB110" s="1" t="s">
        <v>181</v>
      </c>
      <c r="AC110" s="1" t="s">
        <v>182</v>
      </c>
      <c r="AD110" s="1" t="s">
        <v>181</v>
      </c>
      <c r="AE110" s="1" t="s">
        <v>93</v>
      </c>
      <c r="AF110" s="1" t="s">
        <v>95</v>
      </c>
      <c r="AG110" s="1" t="s">
        <v>97</v>
      </c>
      <c r="AH110" s="1">
        <v>5</v>
      </c>
      <c r="AI110" s="1" t="s">
        <v>183</v>
      </c>
      <c r="AJ110" s="1" t="s">
        <v>31</v>
      </c>
      <c r="AK110" s="1" t="s">
        <v>194</v>
      </c>
      <c r="AL110" s="1" t="s">
        <v>185</v>
      </c>
      <c r="AM110" s="1" t="s">
        <v>186</v>
      </c>
      <c r="AN110" s="1" t="s">
        <v>200</v>
      </c>
      <c r="AO110" s="1" t="s">
        <v>96</v>
      </c>
      <c r="AP110" s="1" t="s">
        <v>103</v>
      </c>
      <c r="AQ110" s="1" t="s">
        <v>200</v>
      </c>
      <c r="AR110" s="1" t="s">
        <v>190</v>
      </c>
      <c r="AS110" s="1" t="s">
        <v>124</v>
      </c>
      <c r="AT110" s="1" t="s">
        <v>128</v>
      </c>
      <c r="AU110" s="1">
        <v>3</v>
      </c>
      <c r="AV110" s="1" t="s">
        <v>499</v>
      </c>
      <c r="AW110" s="1">
        <v>410.74</v>
      </c>
    </row>
    <row r="111" spans="1:49">
      <c r="A111" s="1">
        <v>5</v>
      </c>
      <c r="B111" s="1" t="s">
        <v>500</v>
      </c>
      <c r="C111" s="1" t="s">
        <v>501</v>
      </c>
      <c r="D111" s="1" t="s">
        <v>182</v>
      </c>
      <c r="E111" s="1" t="s">
        <v>181</v>
      </c>
      <c r="F111" s="1" t="s">
        <v>181</v>
      </c>
      <c r="G111" s="1" t="s">
        <v>182</v>
      </c>
      <c r="H111" s="1" t="s">
        <v>181</v>
      </c>
      <c r="I111" s="1" t="s">
        <v>181</v>
      </c>
      <c r="J111" s="1" t="s">
        <v>181</v>
      </c>
      <c r="K111" s="1" t="s">
        <v>181</v>
      </c>
      <c r="L111" s="1" t="s">
        <v>181</v>
      </c>
      <c r="M111" s="1" t="s">
        <v>181</v>
      </c>
      <c r="N111" s="1" t="s">
        <v>181</v>
      </c>
      <c r="O111" s="1" t="s">
        <v>181</v>
      </c>
      <c r="P111" s="1" t="s">
        <v>181</v>
      </c>
      <c r="Q111" s="1" t="s">
        <v>182</v>
      </c>
      <c r="R111" s="1" t="s">
        <v>181</v>
      </c>
      <c r="S111" s="1" t="s">
        <v>181</v>
      </c>
      <c r="T111" s="1" t="s">
        <v>181</v>
      </c>
      <c r="U111" s="1" t="s">
        <v>181</v>
      </c>
      <c r="V111" s="1" t="s">
        <v>181</v>
      </c>
      <c r="W111" s="1" t="s">
        <v>181</v>
      </c>
      <c r="X111" s="1" t="s">
        <v>181</v>
      </c>
      <c r="Y111" s="1" t="s">
        <v>182</v>
      </c>
      <c r="Z111" s="1" t="s">
        <v>181</v>
      </c>
      <c r="AA111" s="1" t="s">
        <v>181</v>
      </c>
      <c r="AB111" s="1" t="s">
        <v>181</v>
      </c>
      <c r="AC111" s="1" t="s">
        <v>181</v>
      </c>
      <c r="AD111" s="1" t="s">
        <v>182</v>
      </c>
      <c r="AE111" s="1" t="s">
        <v>93</v>
      </c>
      <c r="AF111" s="1" t="s">
        <v>95</v>
      </c>
      <c r="AG111" s="1" t="s">
        <v>97</v>
      </c>
      <c r="AH111" s="1">
        <v>1</v>
      </c>
      <c r="AI111" s="1" t="s">
        <v>200</v>
      </c>
      <c r="AJ111" s="1" t="s">
        <v>31</v>
      </c>
      <c r="AK111" s="1" t="s">
        <v>194</v>
      </c>
      <c r="AL111" s="1" t="s">
        <v>185</v>
      </c>
      <c r="AM111" s="1" t="s">
        <v>200</v>
      </c>
      <c r="AN111" s="1" t="s">
        <v>187</v>
      </c>
      <c r="AO111" s="1" t="s">
        <v>98</v>
      </c>
      <c r="AP111" s="1" t="s">
        <v>222</v>
      </c>
      <c r="AQ111" s="1" t="s">
        <v>189</v>
      </c>
      <c r="AR111" s="1" t="s">
        <v>200</v>
      </c>
      <c r="AS111" s="1" t="s">
        <v>124</v>
      </c>
      <c r="AT111" s="1" t="s">
        <v>128</v>
      </c>
      <c r="AU111" s="1">
        <v>2</v>
      </c>
      <c r="AV111" s="1" t="s">
        <v>502</v>
      </c>
      <c r="AW111" s="1">
        <v>983.3</v>
      </c>
    </row>
    <row r="112" spans="1:49">
      <c r="A112" s="1">
        <v>5</v>
      </c>
      <c r="B112" s="1" t="s">
        <v>503</v>
      </c>
      <c r="C112" s="1" t="s">
        <v>504</v>
      </c>
      <c r="D112" s="1" t="s">
        <v>181</v>
      </c>
      <c r="E112" s="1" t="s">
        <v>182</v>
      </c>
      <c r="F112" s="1" t="s">
        <v>181</v>
      </c>
      <c r="G112" s="1" t="s">
        <v>181</v>
      </c>
      <c r="H112" s="1" t="s">
        <v>181</v>
      </c>
      <c r="I112" s="1" t="s">
        <v>181</v>
      </c>
      <c r="J112" s="1" t="s">
        <v>181</v>
      </c>
      <c r="K112" s="1" t="s">
        <v>181</v>
      </c>
      <c r="L112" s="1" t="s">
        <v>182</v>
      </c>
      <c r="M112" s="1" t="s">
        <v>181</v>
      </c>
      <c r="N112" s="1" t="s">
        <v>181</v>
      </c>
      <c r="O112" s="1" t="s">
        <v>181</v>
      </c>
      <c r="P112" s="1" t="s">
        <v>181</v>
      </c>
      <c r="Q112" s="1" t="s">
        <v>181</v>
      </c>
      <c r="R112" s="1" t="s">
        <v>182</v>
      </c>
      <c r="S112" s="1" t="s">
        <v>181</v>
      </c>
      <c r="T112" s="1" t="s">
        <v>181</v>
      </c>
      <c r="U112" s="1" t="s">
        <v>181</v>
      </c>
      <c r="V112" s="1" t="s">
        <v>181</v>
      </c>
      <c r="W112" s="1" t="s">
        <v>181</v>
      </c>
      <c r="X112" s="1" t="s">
        <v>182</v>
      </c>
      <c r="Y112" s="1" t="s">
        <v>181</v>
      </c>
      <c r="Z112" s="1" t="s">
        <v>181</v>
      </c>
      <c r="AA112" s="1" t="s">
        <v>181</v>
      </c>
      <c r="AB112" s="1" t="s">
        <v>181</v>
      </c>
      <c r="AC112" s="1" t="s">
        <v>182</v>
      </c>
      <c r="AD112" s="1" t="s">
        <v>181</v>
      </c>
      <c r="AE112" s="1" t="s">
        <v>97</v>
      </c>
      <c r="AF112" s="1" t="s">
        <v>97</v>
      </c>
      <c r="AG112" s="1" t="s">
        <v>97</v>
      </c>
      <c r="AH112" s="1">
        <v>4</v>
      </c>
      <c r="AI112" s="1" t="s">
        <v>183</v>
      </c>
      <c r="AJ112" s="1" t="s">
        <v>31</v>
      </c>
      <c r="AK112" s="1" t="s">
        <v>194</v>
      </c>
      <c r="AL112" s="1" t="s">
        <v>185</v>
      </c>
      <c r="AM112" s="1" t="s">
        <v>186</v>
      </c>
      <c r="AN112" s="1" t="s">
        <v>187</v>
      </c>
      <c r="AO112" s="1" t="s">
        <v>188</v>
      </c>
      <c r="AP112" s="1" t="s">
        <v>103</v>
      </c>
      <c r="AQ112" s="1" t="s">
        <v>111</v>
      </c>
      <c r="AR112" s="1" t="s">
        <v>190</v>
      </c>
      <c r="AS112" s="1" t="s">
        <v>124</v>
      </c>
      <c r="AT112" s="1" t="s">
        <v>128</v>
      </c>
      <c r="AU112" s="1">
        <v>5</v>
      </c>
      <c r="AV112" s="1" t="s">
        <v>505</v>
      </c>
      <c r="AW112" s="1">
        <v>372.78</v>
      </c>
    </row>
    <row r="113" spans="1:49">
      <c r="A113" s="1">
        <v>5</v>
      </c>
      <c r="B113" s="1" t="s">
        <v>506</v>
      </c>
      <c r="C113" s="1" t="s">
        <v>507</v>
      </c>
      <c r="D113" s="1" t="s">
        <v>182</v>
      </c>
      <c r="E113" s="1" t="s">
        <v>181</v>
      </c>
      <c r="F113" s="1" t="s">
        <v>181</v>
      </c>
      <c r="G113" s="1" t="s">
        <v>182</v>
      </c>
      <c r="H113" s="1" t="s">
        <v>181</v>
      </c>
      <c r="I113" s="1" t="s">
        <v>181</v>
      </c>
      <c r="J113" s="1" t="s">
        <v>181</v>
      </c>
      <c r="K113" s="1" t="s">
        <v>181</v>
      </c>
      <c r="L113" s="1" t="s">
        <v>181</v>
      </c>
      <c r="M113" s="1" t="s">
        <v>181</v>
      </c>
      <c r="N113" s="1" t="s">
        <v>181</v>
      </c>
      <c r="O113" s="1" t="s">
        <v>181</v>
      </c>
      <c r="P113" s="1" t="s">
        <v>181</v>
      </c>
      <c r="Q113" s="1" t="s">
        <v>182</v>
      </c>
      <c r="R113" s="1" t="s">
        <v>181</v>
      </c>
      <c r="S113" s="1" t="s">
        <v>181</v>
      </c>
      <c r="T113" s="1" t="s">
        <v>181</v>
      </c>
      <c r="U113" s="1" t="s">
        <v>181</v>
      </c>
      <c r="V113" s="1" t="s">
        <v>181</v>
      </c>
      <c r="W113" s="1" t="s">
        <v>181</v>
      </c>
      <c r="X113" s="1" t="s">
        <v>181</v>
      </c>
      <c r="Y113" s="1" t="s">
        <v>182</v>
      </c>
      <c r="Z113" s="1" t="s">
        <v>181</v>
      </c>
      <c r="AA113" s="1" t="s">
        <v>181</v>
      </c>
      <c r="AB113" s="1" t="s">
        <v>182</v>
      </c>
      <c r="AC113" s="1" t="s">
        <v>181</v>
      </c>
      <c r="AD113" s="1" t="s">
        <v>181</v>
      </c>
      <c r="AE113" s="1" t="s">
        <v>89</v>
      </c>
      <c r="AF113" s="1" t="s">
        <v>95</v>
      </c>
      <c r="AG113" s="1" t="s">
        <v>97</v>
      </c>
      <c r="AH113" s="1">
        <v>3</v>
      </c>
      <c r="AI113" s="1" t="s">
        <v>18</v>
      </c>
      <c r="AJ113" s="1" t="s">
        <v>31</v>
      </c>
      <c r="AK113" s="1" t="s">
        <v>414</v>
      </c>
      <c r="AL113" s="1" t="s">
        <v>327</v>
      </c>
      <c r="AM113" s="1" t="s">
        <v>186</v>
      </c>
      <c r="AN113" s="1" t="s">
        <v>187</v>
      </c>
      <c r="AO113" s="1" t="s">
        <v>96</v>
      </c>
      <c r="AP113" s="1" t="s">
        <v>200</v>
      </c>
      <c r="AQ113" s="1" t="s">
        <v>111</v>
      </c>
      <c r="AR113" s="1" t="s">
        <v>200</v>
      </c>
      <c r="AS113" s="1" t="s">
        <v>122</v>
      </c>
      <c r="AT113" s="1" t="s">
        <v>200</v>
      </c>
      <c r="AU113" s="1">
        <v>2</v>
      </c>
      <c r="AV113" s="1" t="s">
        <v>508</v>
      </c>
      <c r="AW113" s="1">
        <v>358.15</v>
      </c>
    </row>
    <row r="114" spans="1:49">
      <c r="A114" s="1">
        <v>5</v>
      </c>
      <c r="B114" s="1" t="s">
        <v>509</v>
      </c>
      <c r="C114" s="1" t="s">
        <v>510</v>
      </c>
      <c r="D114" s="1" t="s">
        <v>182</v>
      </c>
      <c r="E114" s="1" t="s">
        <v>181</v>
      </c>
      <c r="F114" s="1" t="s">
        <v>181</v>
      </c>
      <c r="G114" s="1" t="s">
        <v>182</v>
      </c>
      <c r="H114" s="1" t="s">
        <v>181</v>
      </c>
      <c r="I114" s="1" t="s">
        <v>181</v>
      </c>
      <c r="J114" s="1" t="s">
        <v>181</v>
      </c>
      <c r="K114" s="1" t="s">
        <v>181</v>
      </c>
      <c r="L114" s="1" t="s">
        <v>181</v>
      </c>
      <c r="M114" s="1" t="s">
        <v>181</v>
      </c>
      <c r="N114" s="1" t="s">
        <v>181</v>
      </c>
      <c r="O114" s="1" t="s">
        <v>181</v>
      </c>
      <c r="P114" s="1" t="s">
        <v>181</v>
      </c>
      <c r="Q114" s="1" t="s">
        <v>181</v>
      </c>
      <c r="R114" s="1" t="s">
        <v>181</v>
      </c>
      <c r="S114" s="1" t="s">
        <v>181</v>
      </c>
      <c r="T114" s="1" t="s">
        <v>181</v>
      </c>
      <c r="U114" s="1" t="s">
        <v>182</v>
      </c>
      <c r="V114" s="1" t="s">
        <v>181</v>
      </c>
      <c r="W114" s="1" t="s">
        <v>181</v>
      </c>
      <c r="X114" s="1" t="s">
        <v>182</v>
      </c>
      <c r="Y114" s="1" t="s">
        <v>181</v>
      </c>
      <c r="Z114" s="1" t="s">
        <v>181</v>
      </c>
      <c r="AA114" s="1" t="s">
        <v>181</v>
      </c>
      <c r="AB114" s="1" t="s">
        <v>181</v>
      </c>
      <c r="AC114" s="1" t="s">
        <v>181</v>
      </c>
      <c r="AD114" s="1" t="s">
        <v>182</v>
      </c>
      <c r="AE114" s="1" t="s">
        <v>95</v>
      </c>
      <c r="AF114" s="1" t="s">
        <v>97</v>
      </c>
      <c r="AG114" s="1" t="s">
        <v>97</v>
      </c>
      <c r="AH114" s="1">
        <v>3</v>
      </c>
      <c r="AI114" s="1" t="s">
        <v>183</v>
      </c>
      <c r="AJ114" s="1" t="s">
        <v>31</v>
      </c>
      <c r="AK114" s="1" t="s">
        <v>194</v>
      </c>
      <c r="AL114" s="1" t="s">
        <v>185</v>
      </c>
      <c r="AM114" s="1" t="s">
        <v>186</v>
      </c>
      <c r="AN114" s="1" t="s">
        <v>398</v>
      </c>
      <c r="AO114" s="1" t="s">
        <v>188</v>
      </c>
      <c r="AP114" s="1" t="s">
        <v>195</v>
      </c>
      <c r="AQ114" s="1" t="s">
        <v>112</v>
      </c>
      <c r="AR114" s="1" t="s">
        <v>190</v>
      </c>
      <c r="AS114" s="1" t="s">
        <v>124</v>
      </c>
      <c r="AT114" s="1" t="s">
        <v>128</v>
      </c>
      <c r="AU114" s="1">
        <v>4</v>
      </c>
      <c r="AV114" s="1" t="s">
        <v>511</v>
      </c>
      <c r="AW114" s="1">
        <v>284.74</v>
      </c>
    </row>
    <row r="115" spans="1:49">
      <c r="A115" s="1">
        <v>5</v>
      </c>
      <c r="B115" s="1" t="s">
        <v>512</v>
      </c>
      <c r="C115" s="1" t="s">
        <v>513</v>
      </c>
      <c r="D115" s="1" t="s">
        <v>182</v>
      </c>
      <c r="E115" s="1" t="s">
        <v>181</v>
      </c>
      <c r="F115" s="1" t="s">
        <v>181</v>
      </c>
      <c r="G115" s="1" t="s">
        <v>182</v>
      </c>
      <c r="H115" s="1" t="s">
        <v>181</v>
      </c>
      <c r="I115" s="1" t="s">
        <v>181</v>
      </c>
      <c r="J115" s="1" t="s">
        <v>181</v>
      </c>
      <c r="K115" s="1" t="s">
        <v>181</v>
      </c>
      <c r="L115" s="1" t="s">
        <v>181</v>
      </c>
      <c r="M115" s="1" t="s">
        <v>181</v>
      </c>
      <c r="N115" s="1" t="s">
        <v>181</v>
      </c>
      <c r="O115" s="1" t="s">
        <v>181</v>
      </c>
      <c r="P115" s="1" t="s">
        <v>181</v>
      </c>
      <c r="Q115" s="1" t="s">
        <v>181</v>
      </c>
      <c r="R115" s="1" t="s">
        <v>181</v>
      </c>
      <c r="S115" s="1" t="s">
        <v>181</v>
      </c>
      <c r="T115" s="1" t="s">
        <v>181</v>
      </c>
      <c r="U115" s="1" t="s">
        <v>182</v>
      </c>
      <c r="V115" s="1" t="s">
        <v>181</v>
      </c>
      <c r="W115" s="1" t="s">
        <v>181</v>
      </c>
      <c r="X115" s="1" t="s">
        <v>182</v>
      </c>
      <c r="Y115" s="1" t="s">
        <v>181</v>
      </c>
      <c r="Z115" s="1" t="s">
        <v>181</v>
      </c>
      <c r="AA115" s="1" t="s">
        <v>181</v>
      </c>
      <c r="AB115" s="1" t="s">
        <v>181</v>
      </c>
      <c r="AC115" s="1" t="s">
        <v>182</v>
      </c>
      <c r="AD115" s="1" t="s">
        <v>181</v>
      </c>
      <c r="AE115" s="1" t="s">
        <v>95</v>
      </c>
      <c r="AF115" s="1" t="s">
        <v>97</v>
      </c>
      <c r="AG115" s="1" t="s">
        <v>97</v>
      </c>
      <c r="AH115" s="1">
        <v>3</v>
      </c>
      <c r="AI115" s="1" t="s">
        <v>18</v>
      </c>
      <c r="AJ115" s="1" t="s">
        <v>31</v>
      </c>
      <c r="AK115" s="1" t="s">
        <v>194</v>
      </c>
      <c r="AL115" s="1" t="s">
        <v>185</v>
      </c>
      <c r="AM115" s="1" t="s">
        <v>397</v>
      </c>
      <c r="AN115" s="1" t="s">
        <v>187</v>
      </c>
      <c r="AO115" s="1" t="s">
        <v>188</v>
      </c>
      <c r="AP115" s="1" t="s">
        <v>103</v>
      </c>
      <c r="AQ115" s="1" t="s">
        <v>189</v>
      </c>
      <c r="AR115" s="1" t="s">
        <v>190</v>
      </c>
      <c r="AS115" s="1" t="s">
        <v>124</v>
      </c>
      <c r="AT115" s="1" t="s">
        <v>128</v>
      </c>
      <c r="AU115" s="1">
        <v>4</v>
      </c>
      <c r="AV115" s="1" t="s">
        <v>514</v>
      </c>
      <c r="AW115" s="1">
        <v>520.01</v>
      </c>
    </row>
    <row r="116" spans="1:49">
      <c r="A116" s="1">
        <v>5</v>
      </c>
      <c r="B116" s="1" t="s">
        <v>515</v>
      </c>
      <c r="C116" s="1" t="s">
        <v>516</v>
      </c>
      <c r="D116" s="1" t="s">
        <v>182</v>
      </c>
      <c r="E116" s="1" t="s">
        <v>181</v>
      </c>
      <c r="F116" s="1" t="s">
        <v>181</v>
      </c>
      <c r="G116" s="1" t="s">
        <v>181</v>
      </c>
      <c r="H116" s="1" t="s">
        <v>182</v>
      </c>
      <c r="I116" s="1" t="s">
        <v>181</v>
      </c>
      <c r="J116" s="1" t="s">
        <v>181</v>
      </c>
      <c r="K116" s="1" t="s">
        <v>181</v>
      </c>
      <c r="L116" s="1" t="s">
        <v>181</v>
      </c>
      <c r="M116" s="1" t="s">
        <v>181</v>
      </c>
      <c r="N116" s="1" t="s">
        <v>181</v>
      </c>
      <c r="O116" s="1" t="s">
        <v>181</v>
      </c>
      <c r="P116" s="1" t="s">
        <v>181</v>
      </c>
      <c r="Q116" s="1" t="s">
        <v>181</v>
      </c>
      <c r="R116" s="1" t="s">
        <v>181</v>
      </c>
      <c r="S116" s="1" t="s">
        <v>182</v>
      </c>
      <c r="T116" s="1" t="s">
        <v>181</v>
      </c>
      <c r="U116" s="1" t="s">
        <v>181</v>
      </c>
      <c r="V116" s="1" t="s">
        <v>181</v>
      </c>
      <c r="W116" s="1" t="s">
        <v>181</v>
      </c>
      <c r="X116" s="1" t="s">
        <v>182</v>
      </c>
      <c r="Y116" s="1" t="s">
        <v>181</v>
      </c>
      <c r="Z116" s="1" t="s">
        <v>181</v>
      </c>
      <c r="AA116" s="1" t="s">
        <v>181</v>
      </c>
      <c r="AB116" s="1" t="s">
        <v>181</v>
      </c>
      <c r="AC116" s="1" t="s">
        <v>182</v>
      </c>
      <c r="AD116" s="1" t="s">
        <v>181</v>
      </c>
      <c r="AE116" s="1" t="s">
        <v>93</v>
      </c>
      <c r="AF116" s="1" t="s">
        <v>95</v>
      </c>
      <c r="AG116" s="1" t="s">
        <v>97</v>
      </c>
      <c r="AH116" s="1">
        <v>4</v>
      </c>
      <c r="AI116" s="1" t="s">
        <v>14</v>
      </c>
      <c r="AJ116" s="1" t="s">
        <v>31</v>
      </c>
      <c r="AK116" s="1" t="s">
        <v>414</v>
      </c>
      <c r="AL116" s="1" t="s">
        <v>185</v>
      </c>
      <c r="AM116" s="1" t="s">
        <v>186</v>
      </c>
      <c r="AN116" s="1" t="s">
        <v>398</v>
      </c>
      <c r="AO116" s="1" t="s">
        <v>200</v>
      </c>
      <c r="AP116" s="1" t="s">
        <v>200</v>
      </c>
      <c r="AQ116" s="1" t="s">
        <v>111</v>
      </c>
      <c r="AR116" s="1" t="s">
        <v>190</v>
      </c>
      <c r="AS116" s="1" t="s">
        <v>124</v>
      </c>
      <c r="AT116" s="1" t="s">
        <v>128</v>
      </c>
      <c r="AU116" s="1">
        <v>3</v>
      </c>
      <c r="AV116" s="1" t="s">
        <v>517</v>
      </c>
      <c r="AW116" s="1">
        <v>523.35</v>
      </c>
    </row>
    <row r="117" spans="1:49">
      <c r="A117" s="1">
        <v>5</v>
      </c>
      <c r="B117" s="1" t="s">
        <v>518</v>
      </c>
      <c r="C117" s="1" t="s">
        <v>519</v>
      </c>
      <c r="D117" s="1" t="s">
        <v>182</v>
      </c>
      <c r="E117" s="1" t="s">
        <v>181</v>
      </c>
      <c r="F117" s="1" t="s">
        <v>181</v>
      </c>
      <c r="G117" s="1" t="s">
        <v>182</v>
      </c>
      <c r="H117" s="1" t="s">
        <v>181</v>
      </c>
      <c r="I117" s="1" t="s">
        <v>181</v>
      </c>
      <c r="J117" s="1" t="s">
        <v>181</v>
      </c>
      <c r="K117" s="1" t="s">
        <v>181</v>
      </c>
      <c r="L117" s="1" t="s">
        <v>181</v>
      </c>
      <c r="M117" s="1" t="s">
        <v>181</v>
      </c>
      <c r="N117" s="1" t="s">
        <v>181</v>
      </c>
      <c r="O117" s="1" t="s">
        <v>181</v>
      </c>
      <c r="P117" s="1" t="s">
        <v>181</v>
      </c>
      <c r="Q117" s="1" t="s">
        <v>181</v>
      </c>
      <c r="R117" s="1" t="s">
        <v>181</v>
      </c>
      <c r="S117" s="1" t="s">
        <v>181</v>
      </c>
      <c r="T117" s="1" t="s">
        <v>181</v>
      </c>
      <c r="U117" s="1" t="s">
        <v>182</v>
      </c>
      <c r="V117" s="1" t="s">
        <v>181</v>
      </c>
      <c r="W117" s="1" t="s">
        <v>181</v>
      </c>
      <c r="X117" s="1" t="s">
        <v>182</v>
      </c>
      <c r="Y117" s="1" t="s">
        <v>181</v>
      </c>
      <c r="Z117" s="1" t="s">
        <v>181</v>
      </c>
      <c r="AA117" s="1" t="s">
        <v>181</v>
      </c>
      <c r="AB117" s="1" t="s">
        <v>181</v>
      </c>
      <c r="AC117" s="1" t="s">
        <v>181</v>
      </c>
      <c r="AD117" s="1" t="s">
        <v>182</v>
      </c>
      <c r="AE117" s="1" t="s">
        <v>95</v>
      </c>
      <c r="AF117" s="1" t="s">
        <v>97</v>
      </c>
      <c r="AG117" s="1" t="s">
        <v>97</v>
      </c>
      <c r="AH117" s="1">
        <v>4</v>
      </c>
      <c r="AI117" s="1" t="s">
        <v>18</v>
      </c>
      <c r="AJ117" s="1" t="s">
        <v>31</v>
      </c>
      <c r="AK117" s="1" t="s">
        <v>194</v>
      </c>
      <c r="AL117" s="1" t="s">
        <v>185</v>
      </c>
      <c r="AM117" s="1" t="s">
        <v>207</v>
      </c>
      <c r="AN117" s="1" t="s">
        <v>187</v>
      </c>
      <c r="AO117" s="1" t="s">
        <v>188</v>
      </c>
      <c r="AP117" s="1" t="s">
        <v>103</v>
      </c>
      <c r="AQ117" s="1" t="s">
        <v>111</v>
      </c>
      <c r="AR117" s="1" t="s">
        <v>190</v>
      </c>
      <c r="AS117" s="1" t="s">
        <v>124</v>
      </c>
      <c r="AT117" s="1" t="s">
        <v>128</v>
      </c>
      <c r="AU117" s="1">
        <v>3</v>
      </c>
      <c r="AV117" s="1" t="s">
        <v>520</v>
      </c>
      <c r="AW117" s="1">
        <v>235.06</v>
      </c>
    </row>
    <row r="118" spans="1:49">
      <c r="A118" s="1">
        <v>5</v>
      </c>
      <c r="B118" s="1" t="s">
        <v>521</v>
      </c>
      <c r="C118" s="1" t="s">
        <v>522</v>
      </c>
      <c r="D118" s="1" t="s">
        <v>182</v>
      </c>
      <c r="E118" s="1" t="s">
        <v>181</v>
      </c>
      <c r="F118" s="1" t="s">
        <v>181</v>
      </c>
      <c r="G118" s="1" t="s">
        <v>181</v>
      </c>
      <c r="H118" s="1" t="s">
        <v>181</v>
      </c>
      <c r="I118" s="1" t="s">
        <v>182</v>
      </c>
      <c r="J118" s="1" t="s">
        <v>181</v>
      </c>
      <c r="K118" s="1" t="s">
        <v>181</v>
      </c>
      <c r="L118" s="1" t="s">
        <v>181</v>
      </c>
      <c r="M118" s="1" t="s">
        <v>181</v>
      </c>
      <c r="N118" s="1" t="s">
        <v>181</v>
      </c>
      <c r="O118" s="1" t="s">
        <v>182</v>
      </c>
      <c r="P118" s="1" t="s">
        <v>181</v>
      </c>
      <c r="Q118" s="1" t="s">
        <v>182</v>
      </c>
      <c r="R118" s="1" t="s">
        <v>181</v>
      </c>
      <c r="S118" s="1" t="s">
        <v>181</v>
      </c>
      <c r="T118" s="1" t="s">
        <v>181</v>
      </c>
      <c r="U118" s="1" t="s">
        <v>181</v>
      </c>
      <c r="V118" s="1" t="s">
        <v>181</v>
      </c>
      <c r="W118" s="1" t="s">
        <v>181</v>
      </c>
      <c r="X118" s="1" t="s">
        <v>182</v>
      </c>
      <c r="Y118" s="1" t="s">
        <v>181</v>
      </c>
      <c r="Z118" s="1" t="s">
        <v>181</v>
      </c>
      <c r="AA118" s="1" t="s">
        <v>181</v>
      </c>
      <c r="AB118" s="1" t="s">
        <v>181</v>
      </c>
      <c r="AC118" s="1" t="s">
        <v>182</v>
      </c>
      <c r="AD118" s="1" t="s">
        <v>181</v>
      </c>
      <c r="AE118" s="1" t="s">
        <v>95</v>
      </c>
      <c r="AF118" s="1" t="s">
        <v>97</v>
      </c>
      <c r="AG118" s="1" t="s">
        <v>97</v>
      </c>
      <c r="AH118" s="1">
        <v>3</v>
      </c>
      <c r="AI118" s="1" t="s">
        <v>18</v>
      </c>
      <c r="AJ118" s="1" t="s">
        <v>31</v>
      </c>
      <c r="AK118" s="1" t="s">
        <v>194</v>
      </c>
      <c r="AL118" s="1" t="s">
        <v>185</v>
      </c>
      <c r="AM118" s="1" t="s">
        <v>186</v>
      </c>
      <c r="AN118" s="1" t="s">
        <v>187</v>
      </c>
      <c r="AO118" s="1" t="s">
        <v>98</v>
      </c>
      <c r="AP118" s="1" t="s">
        <v>103</v>
      </c>
      <c r="AQ118" s="1" t="s">
        <v>189</v>
      </c>
      <c r="AR118" s="1" t="s">
        <v>190</v>
      </c>
      <c r="AS118" s="1" t="s">
        <v>124</v>
      </c>
      <c r="AT118" s="1" t="s">
        <v>128</v>
      </c>
      <c r="AU118" s="1">
        <v>3</v>
      </c>
      <c r="AV118" s="1" t="s">
        <v>523</v>
      </c>
      <c r="AW118" s="1">
        <v>610.61</v>
      </c>
    </row>
    <row r="119" spans="1:49">
      <c r="A119" s="1">
        <v>5</v>
      </c>
      <c r="B119" s="1" t="s">
        <v>524</v>
      </c>
      <c r="C119" s="1" t="s">
        <v>525</v>
      </c>
      <c r="D119" s="1" t="s">
        <v>181</v>
      </c>
      <c r="E119" s="1" t="s">
        <v>182</v>
      </c>
      <c r="F119" s="1" t="s">
        <v>181</v>
      </c>
      <c r="G119" s="1" t="s">
        <v>181</v>
      </c>
      <c r="H119" s="1" t="s">
        <v>181</v>
      </c>
      <c r="I119" s="1" t="s">
        <v>181</v>
      </c>
      <c r="J119" s="1" t="s">
        <v>181</v>
      </c>
      <c r="K119" s="1" t="s">
        <v>181</v>
      </c>
      <c r="L119" s="1" t="s">
        <v>182</v>
      </c>
      <c r="M119" s="1" t="s">
        <v>181</v>
      </c>
      <c r="N119" s="1" t="s">
        <v>182</v>
      </c>
      <c r="O119" s="1" t="s">
        <v>181</v>
      </c>
      <c r="P119" s="1" t="s">
        <v>181</v>
      </c>
      <c r="Q119" s="1" t="s">
        <v>181</v>
      </c>
      <c r="R119" s="1" t="s">
        <v>181</v>
      </c>
      <c r="S119" s="1" t="s">
        <v>181</v>
      </c>
      <c r="T119" s="1" t="s">
        <v>181</v>
      </c>
      <c r="U119" s="1" t="s">
        <v>181</v>
      </c>
      <c r="V119" s="1" t="s">
        <v>181</v>
      </c>
      <c r="W119" s="1" t="s">
        <v>181</v>
      </c>
      <c r="X119" s="1" t="s">
        <v>181</v>
      </c>
      <c r="Y119" s="1" t="s">
        <v>182</v>
      </c>
      <c r="Z119" s="1" t="s">
        <v>181</v>
      </c>
      <c r="AA119" s="1" t="s">
        <v>181</v>
      </c>
      <c r="AB119" s="1" t="s">
        <v>182</v>
      </c>
      <c r="AC119" s="1" t="s">
        <v>181</v>
      </c>
      <c r="AD119" s="1" t="s">
        <v>181</v>
      </c>
      <c r="AE119" s="1" t="s">
        <v>97</v>
      </c>
      <c r="AF119" s="1" t="s">
        <v>97</v>
      </c>
      <c r="AG119" s="1" t="s">
        <v>97</v>
      </c>
      <c r="AH119" s="1">
        <v>3</v>
      </c>
      <c r="AI119" s="1" t="s">
        <v>14</v>
      </c>
      <c r="AJ119" s="1" t="s">
        <v>31</v>
      </c>
      <c r="AK119" s="1" t="s">
        <v>217</v>
      </c>
      <c r="AL119" s="1" t="s">
        <v>246</v>
      </c>
      <c r="AM119" s="1" t="s">
        <v>207</v>
      </c>
      <c r="AN119" s="1" t="s">
        <v>398</v>
      </c>
      <c r="AO119" s="1" t="s">
        <v>98</v>
      </c>
      <c r="AP119" s="1" t="s">
        <v>195</v>
      </c>
      <c r="AQ119" s="1" t="s">
        <v>111</v>
      </c>
      <c r="AR119" s="1" t="s">
        <v>190</v>
      </c>
      <c r="AS119" s="1" t="s">
        <v>122</v>
      </c>
      <c r="AT119" s="1" t="s">
        <v>128</v>
      </c>
      <c r="AU119" s="1">
        <v>4</v>
      </c>
      <c r="AV119" s="1" t="s">
        <v>526</v>
      </c>
      <c r="AW119" s="1">
        <v>293.51</v>
      </c>
    </row>
    <row r="120" spans="1:49">
      <c r="A120" s="1">
        <v>5</v>
      </c>
      <c r="B120" s="1" t="s">
        <v>527</v>
      </c>
      <c r="C120" s="1" t="s">
        <v>528</v>
      </c>
      <c r="D120" s="1" t="s">
        <v>182</v>
      </c>
      <c r="E120" s="1" t="s">
        <v>181</v>
      </c>
      <c r="F120" s="1" t="s">
        <v>181</v>
      </c>
      <c r="G120" s="1" t="s">
        <v>181</v>
      </c>
      <c r="H120" s="1" t="s">
        <v>181</v>
      </c>
      <c r="I120" s="1" t="s">
        <v>182</v>
      </c>
      <c r="J120" s="1" t="s">
        <v>181</v>
      </c>
      <c r="K120" s="1" t="s">
        <v>181</v>
      </c>
      <c r="L120" s="1" t="s">
        <v>181</v>
      </c>
      <c r="M120" s="1" t="s">
        <v>181</v>
      </c>
      <c r="N120" s="1" t="s">
        <v>181</v>
      </c>
      <c r="O120" s="1" t="s">
        <v>181</v>
      </c>
      <c r="P120" s="1" t="s">
        <v>181</v>
      </c>
      <c r="Q120" s="1" t="s">
        <v>182</v>
      </c>
      <c r="R120" s="1" t="s">
        <v>181</v>
      </c>
      <c r="S120" s="1" t="s">
        <v>181</v>
      </c>
      <c r="T120" s="1" t="s">
        <v>181</v>
      </c>
      <c r="U120" s="1" t="s">
        <v>181</v>
      </c>
      <c r="V120" s="1" t="s">
        <v>181</v>
      </c>
      <c r="W120" s="1" t="s">
        <v>181</v>
      </c>
      <c r="X120" s="1" t="s">
        <v>181</v>
      </c>
      <c r="Y120" s="1" t="s">
        <v>182</v>
      </c>
      <c r="Z120" s="1" t="s">
        <v>181</v>
      </c>
      <c r="AA120" s="1" t="s">
        <v>181</v>
      </c>
      <c r="AB120" s="1" t="s">
        <v>181</v>
      </c>
      <c r="AC120" s="1" t="s">
        <v>182</v>
      </c>
      <c r="AD120" s="1" t="s">
        <v>181</v>
      </c>
      <c r="AE120" s="1" t="s">
        <v>90</v>
      </c>
      <c r="AF120" s="1" t="s">
        <v>95</v>
      </c>
      <c r="AG120" s="1" t="s">
        <v>95</v>
      </c>
      <c r="AH120" s="1">
        <v>3</v>
      </c>
      <c r="AI120" s="1" t="s">
        <v>183</v>
      </c>
      <c r="AJ120" s="1" t="s">
        <v>31</v>
      </c>
      <c r="AK120" s="1" t="s">
        <v>200</v>
      </c>
      <c r="AL120" s="1" t="s">
        <v>185</v>
      </c>
      <c r="AM120" s="1" t="s">
        <v>186</v>
      </c>
      <c r="AN120" s="1" t="s">
        <v>200</v>
      </c>
      <c r="AO120" s="1" t="s">
        <v>200</v>
      </c>
      <c r="AP120" s="1" t="s">
        <v>103</v>
      </c>
      <c r="AQ120" s="1" t="s">
        <v>112</v>
      </c>
      <c r="AR120" s="1" t="s">
        <v>190</v>
      </c>
      <c r="AS120" s="1" t="s">
        <v>124</v>
      </c>
      <c r="AT120" s="1" t="s">
        <v>128</v>
      </c>
      <c r="AU120" s="1">
        <v>3</v>
      </c>
      <c r="AV120" s="1" t="s">
        <v>529</v>
      </c>
      <c r="AW120" s="1">
        <v>391.72</v>
      </c>
    </row>
    <row r="121" spans="1:49">
      <c r="A121" s="1">
        <v>5</v>
      </c>
      <c r="B121" s="1" t="s">
        <v>530</v>
      </c>
      <c r="C121" s="1" t="s">
        <v>531</v>
      </c>
      <c r="D121" s="1" t="s">
        <v>181</v>
      </c>
      <c r="E121" s="1" t="s">
        <v>182</v>
      </c>
      <c r="F121" s="1" t="s">
        <v>181</v>
      </c>
      <c r="G121" s="1" t="s">
        <v>181</v>
      </c>
      <c r="H121" s="1" t="s">
        <v>181</v>
      </c>
      <c r="I121" s="1" t="s">
        <v>181</v>
      </c>
      <c r="J121" s="1" t="s">
        <v>181</v>
      </c>
      <c r="K121" s="1" t="s">
        <v>181</v>
      </c>
      <c r="L121" s="1" t="s">
        <v>182</v>
      </c>
      <c r="M121" s="1" t="s">
        <v>181</v>
      </c>
      <c r="N121" s="1" t="s">
        <v>181</v>
      </c>
      <c r="O121" s="1" t="s">
        <v>181</v>
      </c>
      <c r="P121" s="1" t="s">
        <v>181</v>
      </c>
      <c r="Q121" s="1" t="s">
        <v>181</v>
      </c>
      <c r="R121" s="1" t="s">
        <v>182</v>
      </c>
      <c r="S121" s="1" t="s">
        <v>181</v>
      </c>
      <c r="T121" s="1" t="s">
        <v>181</v>
      </c>
      <c r="U121" s="1" t="s">
        <v>181</v>
      </c>
      <c r="V121" s="1" t="s">
        <v>181</v>
      </c>
      <c r="W121" s="1" t="s">
        <v>181</v>
      </c>
      <c r="X121" s="1" t="s">
        <v>181</v>
      </c>
      <c r="Y121" s="1" t="s">
        <v>182</v>
      </c>
      <c r="Z121" s="1" t="s">
        <v>181</v>
      </c>
      <c r="AA121" s="1" t="s">
        <v>181</v>
      </c>
      <c r="AB121" s="1" t="s">
        <v>181</v>
      </c>
      <c r="AC121" s="1" t="s">
        <v>181</v>
      </c>
      <c r="AD121" s="1" t="s">
        <v>182</v>
      </c>
      <c r="AE121" s="1" t="s">
        <v>95</v>
      </c>
      <c r="AF121" s="1" t="s">
        <v>97</v>
      </c>
      <c r="AG121" s="1" t="s">
        <v>97</v>
      </c>
      <c r="AH121" s="1">
        <v>4</v>
      </c>
      <c r="AI121" s="1" t="s">
        <v>183</v>
      </c>
      <c r="AJ121" s="1" t="s">
        <v>31</v>
      </c>
      <c r="AK121" s="1" t="s">
        <v>194</v>
      </c>
      <c r="AL121" s="1" t="s">
        <v>185</v>
      </c>
      <c r="AM121" s="1" t="s">
        <v>186</v>
      </c>
      <c r="AN121" s="1" t="s">
        <v>187</v>
      </c>
      <c r="AO121" s="1" t="s">
        <v>98</v>
      </c>
      <c r="AP121" s="1" t="s">
        <v>103</v>
      </c>
      <c r="AQ121" s="1" t="s">
        <v>189</v>
      </c>
      <c r="AR121" s="1" t="s">
        <v>190</v>
      </c>
      <c r="AS121" s="1" t="s">
        <v>124</v>
      </c>
      <c r="AT121" s="1" t="s">
        <v>128</v>
      </c>
      <c r="AU121" s="1">
        <v>4</v>
      </c>
      <c r="AV121" s="1" t="s">
        <v>532</v>
      </c>
      <c r="AW121" s="1">
        <v>382.68</v>
      </c>
    </row>
    <row r="122" spans="1:49">
      <c r="A122" s="1">
        <v>5</v>
      </c>
      <c r="B122" s="1" t="s">
        <v>533</v>
      </c>
      <c r="C122" s="1" t="s">
        <v>534</v>
      </c>
      <c r="D122" s="1" t="s">
        <v>182</v>
      </c>
      <c r="E122" s="1" t="s">
        <v>181</v>
      </c>
      <c r="F122" s="1" t="s">
        <v>181</v>
      </c>
      <c r="G122" s="1" t="s">
        <v>181</v>
      </c>
      <c r="H122" s="1" t="s">
        <v>181</v>
      </c>
      <c r="I122" s="1" t="s">
        <v>181</v>
      </c>
      <c r="J122" s="1" t="s">
        <v>182</v>
      </c>
      <c r="K122" s="1" t="s">
        <v>181</v>
      </c>
      <c r="L122" s="1" t="s">
        <v>181</v>
      </c>
      <c r="M122" s="1" t="s">
        <v>181</v>
      </c>
      <c r="N122" s="1" t="s">
        <v>181</v>
      </c>
      <c r="O122" s="1" t="s">
        <v>181</v>
      </c>
      <c r="P122" s="1" t="s">
        <v>181</v>
      </c>
      <c r="Q122" s="1" t="s">
        <v>182</v>
      </c>
      <c r="R122" s="1" t="s">
        <v>181</v>
      </c>
      <c r="S122" s="1" t="s">
        <v>181</v>
      </c>
      <c r="T122" s="1" t="s">
        <v>181</v>
      </c>
      <c r="U122" s="1" t="s">
        <v>181</v>
      </c>
      <c r="V122" s="1" t="s">
        <v>181</v>
      </c>
      <c r="W122" s="1" t="s">
        <v>181</v>
      </c>
      <c r="X122" s="1" t="s">
        <v>182</v>
      </c>
      <c r="Y122" s="1" t="s">
        <v>181</v>
      </c>
      <c r="Z122" s="1" t="s">
        <v>181</v>
      </c>
      <c r="AA122" s="1" t="s">
        <v>181</v>
      </c>
      <c r="AB122" s="1" t="s">
        <v>182</v>
      </c>
      <c r="AC122" s="1" t="s">
        <v>181</v>
      </c>
      <c r="AD122" s="1" t="s">
        <v>181</v>
      </c>
      <c r="AE122" s="1" t="s">
        <v>97</v>
      </c>
      <c r="AF122" s="1" t="s">
        <v>95</v>
      </c>
      <c r="AG122" s="1" t="s">
        <v>97</v>
      </c>
      <c r="AH122" s="1">
        <v>4</v>
      </c>
      <c r="AI122" s="1" t="s">
        <v>183</v>
      </c>
      <c r="AJ122" s="1" t="s">
        <v>31</v>
      </c>
      <c r="AK122" s="1" t="s">
        <v>194</v>
      </c>
      <c r="AL122" s="1" t="s">
        <v>327</v>
      </c>
      <c r="AM122" s="1" t="s">
        <v>186</v>
      </c>
      <c r="AN122" s="1" t="s">
        <v>187</v>
      </c>
      <c r="AO122" s="1" t="s">
        <v>200</v>
      </c>
      <c r="AP122" s="1" t="s">
        <v>103</v>
      </c>
      <c r="AQ122" s="1" t="s">
        <v>112</v>
      </c>
      <c r="AR122" s="1" t="s">
        <v>190</v>
      </c>
      <c r="AS122" s="1" t="s">
        <v>124</v>
      </c>
      <c r="AT122" s="1" t="s">
        <v>128</v>
      </c>
      <c r="AU122" s="1">
        <v>3</v>
      </c>
      <c r="AV122" s="1" t="s">
        <v>535</v>
      </c>
      <c r="AW122" s="1">
        <v>342.49</v>
      </c>
    </row>
    <row r="123" spans="1:49">
      <c r="A123" s="1">
        <v>5</v>
      </c>
      <c r="B123" s="1" t="s">
        <v>536</v>
      </c>
      <c r="C123" s="1" t="s">
        <v>537</v>
      </c>
      <c r="D123" s="1" t="s">
        <v>182</v>
      </c>
      <c r="E123" s="1" t="s">
        <v>181</v>
      </c>
      <c r="F123" s="1" t="s">
        <v>181</v>
      </c>
      <c r="G123" s="1" t="s">
        <v>181</v>
      </c>
      <c r="H123" s="1" t="s">
        <v>182</v>
      </c>
      <c r="I123" s="1" t="s">
        <v>181</v>
      </c>
      <c r="J123" s="1" t="s">
        <v>181</v>
      </c>
      <c r="K123" s="1" t="s">
        <v>181</v>
      </c>
      <c r="L123" s="1" t="s">
        <v>181</v>
      </c>
      <c r="M123" s="1" t="s">
        <v>181</v>
      </c>
      <c r="N123" s="1" t="s">
        <v>181</v>
      </c>
      <c r="O123" s="1" t="s">
        <v>181</v>
      </c>
      <c r="P123" s="1" t="s">
        <v>181</v>
      </c>
      <c r="Q123" s="1" t="s">
        <v>181</v>
      </c>
      <c r="R123" s="1" t="s">
        <v>181</v>
      </c>
      <c r="S123" s="1" t="s">
        <v>181</v>
      </c>
      <c r="T123" s="1" t="s">
        <v>181</v>
      </c>
      <c r="U123" s="1" t="s">
        <v>182</v>
      </c>
      <c r="V123" s="1" t="s">
        <v>181</v>
      </c>
      <c r="W123" s="1" t="s">
        <v>181</v>
      </c>
      <c r="X123" s="1" t="s">
        <v>181</v>
      </c>
      <c r="Y123" s="1" t="s">
        <v>182</v>
      </c>
      <c r="Z123" s="1" t="s">
        <v>181</v>
      </c>
      <c r="AA123" s="1" t="s">
        <v>181</v>
      </c>
      <c r="AB123" s="1" t="s">
        <v>181</v>
      </c>
      <c r="AC123" s="1" t="s">
        <v>182</v>
      </c>
      <c r="AD123" s="1" t="s">
        <v>181</v>
      </c>
      <c r="AE123" s="1" t="s">
        <v>95</v>
      </c>
      <c r="AF123" s="1" t="s">
        <v>95</v>
      </c>
      <c r="AG123" s="1" t="s">
        <v>97</v>
      </c>
      <c r="AH123" s="1">
        <v>4</v>
      </c>
      <c r="AI123" s="1" t="s">
        <v>183</v>
      </c>
      <c r="AJ123" s="1" t="s">
        <v>31</v>
      </c>
      <c r="AK123" s="1" t="s">
        <v>194</v>
      </c>
      <c r="AL123" s="1" t="s">
        <v>185</v>
      </c>
      <c r="AM123" s="1" t="s">
        <v>186</v>
      </c>
      <c r="AN123" s="1" t="s">
        <v>187</v>
      </c>
      <c r="AO123" s="1" t="s">
        <v>200</v>
      </c>
      <c r="AP123" s="1" t="s">
        <v>103</v>
      </c>
      <c r="AQ123" s="1" t="s">
        <v>200</v>
      </c>
      <c r="AR123" s="1" t="s">
        <v>190</v>
      </c>
      <c r="AS123" s="1" t="s">
        <v>124</v>
      </c>
      <c r="AT123" s="1" t="s">
        <v>128</v>
      </c>
      <c r="AU123" s="1">
        <v>3</v>
      </c>
      <c r="AV123" s="1" t="s">
        <v>538</v>
      </c>
      <c r="AW123" s="1">
        <v>405.15</v>
      </c>
    </row>
    <row r="124" spans="1:49">
      <c r="A124" s="1">
        <v>5</v>
      </c>
      <c r="B124" s="1" t="s">
        <v>539</v>
      </c>
      <c r="C124" s="1" t="s">
        <v>540</v>
      </c>
      <c r="D124" s="1" t="s">
        <v>182</v>
      </c>
      <c r="E124" s="1" t="s">
        <v>181</v>
      </c>
      <c r="F124" s="1" t="s">
        <v>181</v>
      </c>
      <c r="G124" s="1" t="s">
        <v>181</v>
      </c>
      <c r="H124" s="1" t="s">
        <v>182</v>
      </c>
      <c r="I124" s="1" t="s">
        <v>181</v>
      </c>
      <c r="J124" s="1" t="s">
        <v>181</v>
      </c>
      <c r="K124" s="1" t="s">
        <v>181</v>
      </c>
      <c r="L124" s="1" t="s">
        <v>181</v>
      </c>
      <c r="M124" s="1" t="s">
        <v>181</v>
      </c>
      <c r="N124" s="1" t="s">
        <v>181</v>
      </c>
      <c r="O124" s="1" t="s">
        <v>181</v>
      </c>
      <c r="P124" s="1" t="s">
        <v>181</v>
      </c>
      <c r="Q124" s="1" t="s">
        <v>181</v>
      </c>
      <c r="R124" s="1" t="s">
        <v>181</v>
      </c>
      <c r="S124" s="1" t="s">
        <v>181</v>
      </c>
      <c r="T124" s="1" t="s">
        <v>181</v>
      </c>
      <c r="U124" s="1" t="s">
        <v>181</v>
      </c>
      <c r="V124" s="1" t="s">
        <v>181</v>
      </c>
      <c r="W124" s="1" t="s">
        <v>182</v>
      </c>
      <c r="X124" s="1" t="s">
        <v>182</v>
      </c>
      <c r="Y124" s="1" t="s">
        <v>181</v>
      </c>
      <c r="Z124" s="1" t="s">
        <v>181</v>
      </c>
      <c r="AA124" s="1" t="s">
        <v>181</v>
      </c>
      <c r="AB124" s="1" t="s">
        <v>181</v>
      </c>
      <c r="AC124" s="1" t="s">
        <v>182</v>
      </c>
      <c r="AD124" s="1" t="s">
        <v>181</v>
      </c>
      <c r="AE124" s="1" t="s">
        <v>95</v>
      </c>
      <c r="AF124" s="1" t="s">
        <v>97</v>
      </c>
      <c r="AG124" s="1" t="s">
        <v>97</v>
      </c>
      <c r="AH124" s="1">
        <v>4</v>
      </c>
      <c r="AI124" s="1" t="s">
        <v>183</v>
      </c>
      <c r="AJ124" s="1" t="s">
        <v>31</v>
      </c>
      <c r="AK124" s="1" t="s">
        <v>194</v>
      </c>
      <c r="AL124" s="1" t="s">
        <v>185</v>
      </c>
      <c r="AM124" s="1" t="s">
        <v>186</v>
      </c>
      <c r="AN124" s="1" t="s">
        <v>187</v>
      </c>
      <c r="AO124" s="1" t="s">
        <v>188</v>
      </c>
      <c r="AP124" s="1" t="s">
        <v>103</v>
      </c>
      <c r="AQ124" s="1" t="s">
        <v>387</v>
      </c>
      <c r="AR124" s="1" t="s">
        <v>190</v>
      </c>
      <c r="AS124" s="1" t="s">
        <v>122</v>
      </c>
      <c r="AT124" s="1" t="s">
        <v>128</v>
      </c>
      <c r="AU124" s="1">
        <v>2</v>
      </c>
      <c r="AV124" s="1" t="s">
        <v>541</v>
      </c>
      <c r="AW124" s="1">
        <v>377.06</v>
      </c>
    </row>
    <row r="125" spans="1:49">
      <c r="A125" s="1">
        <v>4</v>
      </c>
      <c r="B125" s="1" t="s">
        <v>542</v>
      </c>
      <c r="C125" s="1" t="s">
        <v>543</v>
      </c>
      <c r="D125" s="1" t="s">
        <v>182</v>
      </c>
      <c r="E125" s="1" t="s">
        <v>181</v>
      </c>
      <c r="F125" s="1" t="s">
        <v>181</v>
      </c>
      <c r="G125" s="1" t="s">
        <v>181</v>
      </c>
      <c r="H125" s="1" t="s">
        <v>181</v>
      </c>
      <c r="I125" s="1" t="s">
        <v>182</v>
      </c>
      <c r="J125" s="1" t="s">
        <v>181</v>
      </c>
      <c r="K125" s="1" t="s">
        <v>181</v>
      </c>
      <c r="L125" s="1" t="s">
        <v>181</v>
      </c>
      <c r="M125" s="1" t="s">
        <v>181</v>
      </c>
      <c r="N125" s="1" t="s">
        <v>181</v>
      </c>
      <c r="O125" s="1" t="s">
        <v>181</v>
      </c>
      <c r="P125" s="1" t="s">
        <v>181</v>
      </c>
      <c r="Q125" s="1" t="s">
        <v>182</v>
      </c>
      <c r="R125" s="1" t="s">
        <v>181</v>
      </c>
      <c r="S125" s="1" t="s">
        <v>181</v>
      </c>
      <c r="T125" s="1" t="s">
        <v>181</v>
      </c>
      <c r="U125" s="1" t="s">
        <v>181</v>
      </c>
      <c r="V125" s="1" t="s">
        <v>181</v>
      </c>
      <c r="W125" s="1" t="s">
        <v>181</v>
      </c>
      <c r="X125" s="1" t="s">
        <v>181</v>
      </c>
      <c r="Y125" s="1" t="s">
        <v>182</v>
      </c>
      <c r="Z125" s="1" t="s">
        <v>181</v>
      </c>
      <c r="AA125" s="1" t="s">
        <v>181</v>
      </c>
      <c r="AB125" s="1" t="s">
        <v>181</v>
      </c>
      <c r="AC125" s="1" t="s">
        <v>182</v>
      </c>
      <c r="AD125" s="1" t="s">
        <v>181</v>
      </c>
      <c r="AE125" s="1" t="s">
        <v>89</v>
      </c>
      <c r="AF125" s="1" t="s">
        <v>93</v>
      </c>
      <c r="AG125" s="1" t="s">
        <v>95</v>
      </c>
      <c r="AH125" s="1">
        <v>4</v>
      </c>
      <c r="AI125" s="1" t="s">
        <v>199</v>
      </c>
      <c r="AJ125" s="1" t="s">
        <v>200</v>
      </c>
      <c r="AK125" s="1" t="s">
        <v>194</v>
      </c>
      <c r="AL125" s="1" t="s">
        <v>327</v>
      </c>
      <c r="AM125" s="1" t="s">
        <v>207</v>
      </c>
      <c r="AN125" s="1" t="s">
        <v>187</v>
      </c>
      <c r="AO125" s="1" t="s">
        <v>96</v>
      </c>
      <c r="AP125" s="1" t="s">
        <v>103</v>
      </c>
      <c r="AQ125" s="1" t="s">
        <v>111</v>
      </c>
      <c r="AR125" s="1" t="s">
        <v>200</v>
      </c>
      <c r="AS125" s="1" t="s">
        <v>124</v>
      </c>
      <c r="AT125" s="1" t="s">
        <v>128</v>
      </c>
      <c r="AU125" s="1">
        <v>3</v>
      </c>
      <c r="AV125" s="1" t="s">
        <v>544</v>
      </c>
      <c r="AW125" s="1">
        <v>221.44</v>
      </c>
    </row>
    <row r="126" spans="1:49">
      <c r="A126" s="1">
        <v>5</v>
      </c>
      <c r="B126" s="1" t="s">
        <v>545</v>
      </c>
      <c r="C126" s="1" t="s">
        <v>546</v>
      </c>
      <c r="D126" s="1" t="s">
        <v>182</v>
      </c>
      <c r="E126" s="1" t="s">
        <v>181</v>
      </c>
      <c r="F126" s="1" t="s">
        <v>181</v>
      </c>
      <c r="G126" s="1" t="s">
        <v>181</v>
      </c>
      <c r="H126" s="1" t="s">
        <v>182</v>
      </c>
      <c r="I126" s="1" t="s">
        <v>181</v>
      </c>
      <c r="J126" s="1" t="s">
        <v>181</v>
      </c>
      <c r="K126" s="1" t="s">
        <v>181</v>
      </c>
      <c r="L126" s="1" t="s">
        <v>181</v>
      </c>
      <c r="M126" s="1" t="s">
        <v>181</v>
      </c>
      <c r="N126" s="1" t="s">
        <v>181</v>
      </c>
      <c r="O126" s="1" t="s">
        <v>181</v>
      </c>
      <c r="P126" s="1" t="s">
        <v>181</v>
      </c>
      <c r="Q126" s="1" t="s">
        <v>181</v>
      </c>
      <c r="R126" s="1" t="s">
        <v>181</v>
      </c>
      <c r="S126" s="1" t="s">
        <v>181</v>
      </c>
      <c r="T126" s="1" t="s">
        <v>181</v>
      </c>
      <c r="U126" s="1" t="s">
        <v>181</v>
      </c>
      <c r="V126" s="1" t="s">
        <v>181</v>
      </c>
      <c r="W126" s="1" t="s">
        <v>182</v>
      </c>
      <c r="X126" s="1" t="s">
        <v>182</v>
      </c>
      <c r="Y126" s="1" t="s">
        <v>181</v>
      </c>
      <c r="Z126" s="1" t="s">
        <v>181</v>
      </c>
      <c r="AA126" s="1" t="s">
        <v>181</v>
      </c>
      <c r="AB126" s="1" t="s">
        <v>181</v>
      </c>
      <c r="AC126" s="1" t="s">
        <v>182</v>
      </c>
      <c r="AD126" s="1" t="s">
        <v>181</v>
      </c>
      <c r="AE126" s="1" t="s">
        <v>95</v>
      </c>
      <c r="AF126" s="1" t="s">
        <v>95</v>
      </c>
      <c r="AG126" s="1" t="s">
        <v>95</v>
      </c>
      <c r="AH126" s="1">
        <v>3</v>
      </c>
      <c r="AI126" s="1" t="s">
        <v>18</v>
      </c>
      <c r="AJ126" s="1" t="s">
        <v>31</v>
      </c>
      <c r="AK126" s="1" t="s">
        <v>194</v>
      </c>
      <c r="AL126" s="1" t="s">
        <v>185</v>
      </c>
      <c r="AM126" s="1" t="s">
        <v>207</v>
      </c>
      <c r="AN126" s="1" t="s">
        <v>200</v>
      </c>
      <c r="AO126" s="1" t="s">
        <v>188</v>
      </c>
      <c r="AP126" s="1" t="s">
        <v>200</v>
      </c>
      <c r="AQ126" s="1" t="s">
        <v>200</v>
      </c>
      <c r="AR126" s="1" t="s">
        <v>200</v>
      </c>
      <c r="AS126" s="1" t="s">
        <v>200</v>
      </c>
      <c r="AT126" s="1" t="s">
        <v>200</v>
      </c>
      <c r="AU126" s="1">
        <v>2</v>
      </c>
      <c r="AV126" s="1" t="s">
        <v>547</v>
      </c>
      <c r="AW126" s="1">
        <v>121.08</v>
      </c>
    </row>
    <row r="127" spans="1:49">
      <c r="B127" s="1" t="s">
        <v>548</v>
      </c>
      <c r="C127" s="1" t="s">
        <v>548</v>
      </c>
      <c r="D127" s="1" t="s">
        <v>30</v>
      </c>
      <c r="E127" s="1" t="s">
        <v>30</v>
      </c>
      <c r="F127" s="1" t="s">
        <v>30</v>
      </c>
      <c r="G127" s="1" t="s">
        <v>30</v>
      </c>
      <c r="H127" s="1" t="s">
        <v>30</v>
      </c>
      <c r="I127" s="1" t="s">
        <v>30</v>
      </c>
      <c r="J127" s="1" t="s">
        <v>30</v>
      </c>
      <c r="K127" s="1" t="s">
        <v>30</v>
      </c>
      <c r="L127" s="1" t="s">
        <v>30</v>
      </c>
      <c r="M127" s="1" t="s">
        <v>30</v>
      </c>
      <c r="N127" s="1" t="s">
        <v>30</v>
      </c>
      <c r="O127" s="1" t="s">
        <v>30</v>
      </c>
      <c r="P127" s="1" t="s">
        <v>30</v>
      </c>
      <c r="Q127" s="1" t="s">
        <v>30</v>
      </c>
      <c r="R127" s="1" t="s">
        <v>30</v>
      </c>
      <c r="S127" s="1" t="s">
        <v>30</v>
      </c>
      <c r="T127" s="1" t="s">
        <v>30</v>
      </c>
      <c r="U127" s="1" t="s">
        <v>30</v>
      </c>
      <c r="V127" s="1" t="s">
        <v>30</v>
      </c>
      <c r="W127" s="1" t="s">
        <v>30</v>
      </c>
      <c r="X127" s="1" t="s">
        <v>30</v>
      </c>
      <c r="Y127" s="1" t="s">
        <v>30</v>
      </c>
      <c r="Z127" s="1" t="s">
        <v>30</v>
      </c>
      <c r="AA127" s="1" t="s">
        <v>30</v>
      </c>
      <c r="AB127" s="1" t="s">
        <v>30</v>
      </c>
      <c r="AC127" s="1" t="s">
        <v>30</v>
      </c>
      <c r="AD127" s="1" t="s">
        <v>30</v>
      </c>
      <c r="AE127" s="1" t="s">
        <v>95</v>
      </c>
      <c r="AF127" s="1" t="s">
        <v>95</v>
      </c>
      <c r="AG127" s="1" t="s">
        <v>95</v>
      </c>
      <c r="AH127" s="1">
        <v>3</v>
      </c>
      <c r="AI127" s="1" t="s">
        <v>183</v>
      </c>
      <c r="AJ127" s="1" t="s">
        <v>31</v>
      </c>
      <c r="AK127" s="1" t="s">
        <v>194</v>
      </c>
      <c r="AL127" s="1" t="s">
        <v>185</v>
      </c>
      <c r="AM127" s="1" t="s">
        <v>186</v>
      </c>
      <c r="AN127" s="1" t="s">
        <v>187</v>
      </c>
      <c r="AO127" s="1" t="s">
        <v>188</v>
      </c>
      <c r="AP127" s="1" t="s">
        <v>103</v>
      </c>
      <c r="AQ127" s="1" t="s">
        <v>189</v>
      </c>
      <c r="AR127" s="1" t="s">
        <v>190</v>
      </c>
      <c r="AS127" s="1" t="s">
        <v>124</v>
      </c>
      <c r="AT127" s="1" t="s">
        <v>128</v>
      </c>
      <c r="AU127" s="1">
        <v>4</v>
      </c>
      <c r="AW127" s="1">
        <v>0</v>
      </c>
    </row>
    <row r="128" spans="1:49">
      <c r="A128" s="1">
        <v>5</v>
      </c>
      <c r="B128" s="1" t="s">
        <v>549</v>
      </c>
      <c r="C128" s="1" t="s">
        <v>550</v>
      </c>
      <c r="D128" s="1" t="s">
        <v>181</v>
      </c>
      <c r="E128" s="1" t="s">
        <v>182</v>
      </c>
      <c r="F128" s="1" t="s">
        <v>181</v>
      </c>
      <c r="G128" s="1" t="s">
        <v>181</v>
      </c>
      <c r="H128" s="1" t="s">
        <v>181</v>
      </c>
      <c r="I128" s="1" t="s">
        <v>181</v>
      </c>
      <c r="J128" s="1" t="s">
        <v>181</v>
      </c>
      <c r="K128" s="1" t="s">
        <v>181</v>
      </c>
      <c r="L128" s="1" t="s">
        <v>182</v>
      </c>
      <c r="M128" s="1" t="s">
        <v>181</v>
      </c>
      <c r="N128" s="1" t="s">
        <v>181</v>
      </c>
      <c r="O128" s="1" t="s">
        <v>181</v>
      </c>
      <c r="P128" s="1" t="s">
        <v>181</v>
      </c>
      <c r="Q128" s="1" t="s">
        <v>182</v>
      </c>
      <c r="R128" s="1" t="s">
        <v>181</v>
      </c>
      <c r="S128" s="1" t="s">
        <v>181</v>
      </c>
      <c r="T128" s="1" t="s">
        <v>181</v>
      </c>
      <c r="U128" s="1" t="s">
        <v>181</v>
      </c>
      <c r="V128" s="1" t="s">
        <v>181</v>
      </c>
      <c r="W128" s="1" t="s">
        <v>181</v>
      </c>
      <c r="X128" s="1" t="s">
        <v>181</v>
      </c>
      <c r="Y128" s="1" t="s">
        <v>182</v>
      </c>
      <c r="Z128" s="1" t="s">
        <v>181</v>
      </c>
      <c r="AA128" s="1" t="s">
        <v>181</v>
      </c>
      <c r="AB128" s="1" t="s">
        <v>182</v>
      </c>
      <c r="AC128" s="1" t="s">
        <v>181</v>
      </c>
      <c r="AD128" s="1" t="s">
        <v>181</v>
      </c>
      <c r="AE128" s="1" t="s">
        <v>95</v>
      </c>
      <c r="AF128" s="1" t="s">
        <v>95</v>
      </c>
      <c r="AG128" s="1" t="s">
        <v>97</v>
      </c>
      <c r="AH128" s="1">
        <v>3</v>
      </c>
      <c r="AI128" s="1" t="s">
        <v>183</v>
      </c>
      <c r="AJ128" s="1" t="s">
        <v>31</v>
      </c>
      <c r="AK128" s="1" t="s">
        <v>414</v>
      </c>
      <c r="AL128" s="1" t="s">
        <v>327</v>
      </c>
      <c r="AM128" s="1" t="s">
        <v>207</v>
      </c>
      <c r="AN128" s="1" t="s">
        <v>187</v>
      </c>
      <c r="AO128" s="1" t="s">
        <v>188</v>
      </c>
      <c r="AP128" s="1" t="s">
        <v>195</v>
      </c>
      <c r="AQ128" s="1" t="s">
        <v>200</v>
      </c>
      <c r="AR128" s="1" t="s">
        <v>190</v>
      </c>
      <c r="AS128" s="1" t="s">
        <v>124</v>
      </c>
      <c r="AT128" s="1" t="s">
        <v>128</v>
      </c>
      <c r="AU128" s="1">
        <v>3</v>
      </c>
      <c r="AV128" s="1" t="s">
        <v>551</v>
      </c>
      <c r="AW128" s="1">
        <v>13880.8</v>
      </c>
    </row>
    <row r="129" spans="1:49">
      <c r="A129" s="1">
        <v>5</v>
      </c>
      <c r="B129" s="1" t="s">
        <v>552</v>
      </c>
      <c r="C129" s="1" t="s">
        <v>553</v>
      </c>
      <c r="D129" s="1" t="s">
        <v>181</v>
      </c>
      <c r="E129" s="1" t="s">
        <v>182</v>
      </c>
      <c r="F129" s="1" t="s">
        <v>181</v>
      </c>
      <c r="G129" s="1" t="s">
        <v>181</v>
      </c>
      <c r="H129" s="1" t="s">
        <v>181</v>
      </c>
      <c r="I129" s="1" t="s">
        <v>181</v>
      </c>
      <c r="J129" s="1" t="s">
        <v>181</v>
      </c>
      <c r="K129" s="1" t="s">
        <v>181</v>
      </c>
      <c r="L129" s="1" t="s">
        <v>182</v>
      </c>
      <c r="M129" s="1" t="s">
        <v>181</v>
      </c>
      <c r="N129" s="1" t="s">
        <v>181</v>
      </c>
      <c r="O129" s="1" t="s">
        <v>181</v>
      </c>
      <c r="P129" s="1" t="s">
        <v>181</v>
      </c>
      <c r="Q129" s="1" t="s">
        <v>182</v>
      </c>
      <c r="R129" s="1" t="s">
        <v>181</v>
      </c>
      <c r="S129" s="1" t="s">
        <v>181</v>
      </c>
      <c r="T129" s="1" t="s">
        <v>181</v>
      </c>
      <c r="U129" s="1" t="s">
        <v>181</v>
      </c>
      <c r="V129" s="1" t="s">
        <v>181</v>
      </c>
      <c r="W129" s="1" t="s">
        <v>181</v>
      </c>
      <c r="X129" s="1" t="s">
        <v>181</v>
      </c>
      <c r="Y129" s="1" t="s">
        <v>182</v>
      </c>
      <c r="Z129" s="1" t="s">
        <v>181</v>
      </c>
      <c r="AA129" s="1" t="s">
        <v>181</v>
      </c>
      <c r="AB129" s="1" t="s">
        <v>182</v>
      </c>
      <c r="AC129" s="1" t="s">
        <v>181</v>
      </c>
      <c r="AD129" s="1" t="s">
        <v>181</v>
      </c>
      <c r="AE129" s="1" t="s">
        <v>95</v>
      </c>
      <c r="AF129" s="1" t="s">
        <v>95</v>
      </c>
      <c r="AG129" s="1" t="s">
        <v>97</v>
      </c>
      <c r="AH129" s="1">
        <v>4</v>
      </c>
      <c r="AI129" s="1" t="s">
        <v>14</v>
      </c>
      <c r="AJ129" s="1" t="s">
        <v>31</v>
      </c>
      <c r="AK129" s="1" t="s">
        <v>194</v>
      </c>
      <c r="AL129" s="1" t="s">
        <v>185</v>
      </c>
      <c r="AM129" s="1" t="s">
        <v>186</v>
      </c>
      <c r="AN129" s="1" t="s">
        <v>187</v>
      </c>
      <c r="AO129" s="1" t="s">
        <v>200</v>
      </c>
      <c r="AP129" s="1" t="s">
        <v>103</v>
      </c>
      <c r="AQ129" s="1" t="s">
        <v>200</v>
      </c>
      <c r="AR129" s="1" t="s">
        <v>190</v>
      </c>
      <c r="AS129" s="1" t="s">
        <v>124</v>
      </c>
      <c r="AT129" s="1" t="s">
        <v>128</v>
      </c>
      <c r="AU129" s="1">
        <v>3</v>
      </c>
      <c r="AV129" s="1" t="s">
        <v>554</v>
      </c>
      <c r="AW129" s="1">
        <v>362.36</v>
      </c>
    </row>
    <row r="130" spans="1:49">
      <c r="A130" s="1">
        <v>5</v>
      </c>
      <c r="B130" s="1" t="s">
        <v>555</v>
      </c>
      <c r="C130" s="1" t="s">
        <v>556</v>
      </c>
      <c r="D130" s="1" t="s">
        <v>181</v>
      </c>
      <c r="E130" s="1" t="s">
        <v>182</v>
      </c>
      <c r="F130" s="1" t="s">
        <v>181</v>
      </c>
      <c r="G130" s="1" t="s">
        <v>181</v>
      </c>
      <c r="H130" s="1" t="s">
        <v>181</v>
      </c>
      <c r="I130" s="1" t="s">
        <v>181</v>
      </c>
      <c r="J130" s="1" t="s">
        <v>181</v>
      </c>
      <c r="K130" s="1" t="s">
        <v>181</v>
      </c>
      <c r="L130" s="1" t="s">
        <v>182</v>
      </c>
      <c r="M130" s="1" t="s">
        <v>181</v>
      </c>
      <c r="N130" s="1" t="s">
        <v>181</v>
      </c>
      <c r="O130" s="1" t="s">
        <v>181</v>
      </c>
      <c r="P130" s="1" t="s">
        <v>181</v>
      </c>
      <c r="Q130" s="1" t="s">
        <v>182</v>
      </c>
      <c r="R130" s="1" t="s">
        <v>181</v>
      </c>
      <c r="S130" s="1" t="s">
        <v>181</v>
      </c>
      <c r="T130" s="1" t="s">
        <v>181</v>
      </c>
      <c r="U130" s="1" t="s">
        <v>181</v>
      </c>
      <c r="V130" s="1" t="s">
        <v>181</v>
      </c>
      <c r="W130" s="1" t="s">
        <v>181</v>
      </c>
      <c r="X130" s="1" t="s">
        <v>181</v>
      </c>
      <c r="Y130" s="1" t="s">
        <v>182</v>
      </c>
      <c r="Z130" s="1" t="s">
        <v>181</v>
      </c>
      <c r="AA130" s="1" t="s">
        <v>181</v>
      </c>
      <c r="AB130" s="1" t="s">
        <v>181</v>
      </c>
      <c r="AC130" s="1" t="s">
        <v>182</v>
      </c>
      <c r="AD130" s="1" t="s">
        <v>181</v>
      </c>
      <c r="AE130" s="1" t="s">
        <v>95</v>
      </c>
      <c r="AF130" s="1" t="s">
        <v>95</v>
      </c>
      <c r="AG130" s="1" t="s">
        <v>97</v>
      </c>
      <c r="AH130" s="1">
        <v>3</v>
      </c>
      <c r="AI130" s="1" t="s">
        <v>183</v>
      </c>
      <c r="AJ130" s="1" t="s">
        <v>31</v>
      </c>
      <c r="AK130" s="1" t="s">
        <v>194</v>
      </c>
      <c r="AL130" s="1" t="s">
        <v>185</v>
      </c>
      <c r="AM130" s="1" t="s">
        <v>186</v>
      </c>
      <c r="AN130" s="1" t="s">
        <v>187</v>
      </c>
      <c r="AO130" s="1" t="s">
        <v>200</v>
      </c>
      <c r="AP130" s="1" t="s">
        <v>103</v>
      </c>
      <c r="AQ130" s="1" t="s">
        <v>112</v>
      </c>
      <c r="AR130" s="1" t="s">
        <v>190</v>
      </c>
      <c r="AS130" s="1" t="s">
        <v>124</v>
      </c>
      <c r="AT130" s="1" t="s">
        <v>128</v>
      </c>
      <c r="AU130" s="1">
        <v>4</v>
      </c>
      <c r="AV130" s="1" t="s">
        <v>557</v>
      </c>
      <c r="AW130" s="1">
        <v>696.28</v>
      </c>
    </row>
    <row r="131" spans="1:49">
      <c r="A131" s="1">
        <v>5</v>
      </c>
      <c r="B131" s="1" t="s">
        <v>558</v>
      </c>
      <c r="C131" s="1" t="s">
        <v>559</v>
      </c>
      <c r="D131" s="1" t="s">
        <v>182</v>
      </c>
      <c r="E131" s="1" t="s">
        <v>181</v>
      </c>
      <c r="F131" s="1" t="s">
        <v>181</v>
      </c>
      <c r="G131" s="1" t="s">
        <v>182</v>
      </c>
      <c r="H131" s="1" t="s">
        <v>181</v>
      </c>
      <c r="I131" s="1" t="s">
        <v>181</v>
      </c>
      <c r="J131" s="1" t="s">
        <v>181</v>
      </c>
      <c r="K131" s="1" t="s">
        <v>181</v>
      </c>
      <c r="L131" s="1" t="s">
        <v>181</v>
      </c>
      <c r="M131" s="1" t="s">
        <v>181</v>
      </c>
      <c r="N131" s="1" t="s">
        <v>181</v>
      </c>
      <c r="O131" s="1" t="s">
        <v>181</v>
      </c>
      <c r="P131" s="1" t="s">
        <v>181</v>
      </c>
      <c r="Q131" s="1" t="s">
        <v>182</v>
      </c>
      <c r="R131" s="1" t="s">
        <v>181</v>
      </c>
      <c r="S131" s="1" t="s">
        <v>181</v>
      </c>
      <c r="T131" s="1" t="s">
        <v>181</v>
      </c>
      <c r="U131" s="1" t="s">
        <v>181</v>
      </c>
      <c r="V131" s="1" t="s">
        <v>181</v>
      </c>
      <c r="W131" s="1" t="s">
        <v>181</v>
      </c>
      <c r="X131" s="1" t="s">
        <v>181</v>
      </c>
      <c r="Y131" s="1" t="s">
        <v>182</v>
      </c>
      <c r="Z131" s="1" t="s">
        <v>181</v>
      </c>
      <c r="AA131" s="1" t="s">
        <v>181</v>
      </c>
      <c r="AB131" s="1" t="s">
        <v>181</v>
      </c>
      <c r="AC131" s="1" t="s">
        <v>182</v>
      </c>
      <c r="AD131" s="1" t="s">
        <v>181</v>
      </c>
      <c r="AE131" s="1" t="s">
        <v>89</v>
      </c>
      <c r="AF131" s="1" t="s">
        <v>89</v>
      </c>
      <c r="AG131" s="1" t="s">
        <v>90</v>
      </c>
      <c r="AH131" s="1">
        <v>1</v>
      </c>
      <c r="AI131" s="1" t="s">
        <v>200</v>
      </c>
      <c r="AJ131" s="1" t="s">
        <v>31</v>
      </c>
      <c r="AK131" s="1" t="s">
        <v>194</v>
      </c>
      <c r="AL131" s="1" t="s">
        <v>200</v>
      </c>
      <c r="AM131" s="1" t="s">
        <v>200</v>
      </c>
      <c r="AN131" s="1" t="s">
        <v>187</v>
      </c>
      <c r="AO131" s="1" t="s">
        <v>96</v>
      </c>
      <c r="AP131" s="1" t="s">
        <v>200</v>
      </c>
      <c r="AQ131" s="1" t="s">
        <v>200</v>
      </c>
      <c r="AR131" s="1" t="s">
        <v>190</v>
      </c>
      <c r="AS131" s="1" t="s">
        <v>124</v>
      </c>
      <c r="AT131" s="1" t="s">
        <v>128</v>
      </c>
      <c r="AU131" s="1">
        <v>1</v>
      </c>
      <c r="AW131" s="1">
        <v>298.55</v>
      </c>
    </row>
    <row r="132" spans="1:49">
      <c r="A132" s="1">
        <v>2</v>
      </c>
      <c r="B132" s="1" t="s">
        <v>560</v>
      </c>
      <c r="C132" s="1" t="s">
        <v>561</v>
      </c>
      <c r="D132" s="1" t="s">
        <v>181</v>
      </c>
      <c r="E132" s="1" t="s">
        <v>181</v>
      </c>
      <c r="F132" s="1" t="s">
        <v>182</v>
      </c>
      <c r="G132" s="1" t="s">
        <v>182</v>
      </c>
      <c r="H132" s="1" t="s">
        <v>181</v>
      </c>
      <c r="I132" s="1" t="s">
        <v>181</v>
      </c>
      <c r="J132" s="1" t="s">
        <v>181</v>
      </c>
      <c r="K132" s="1" t="s">
        <v>181</v>
      </c>
      <c r="L132" s="1" t="s">
        <v>181</v>
      </c>
      <c r="M132" s="1" t="s">
        <v>182</v>
      </c>
      <c r="N132" s="1" t="s">
        <v>181</v>
      </c>
      <c r="O132" s="1" t="s">
        <v>181</v>
      </c>
      <c r="P132" s="1" t="s">
        <v>181</v>
      </c>
      <c r="Q132" s="1" t="s">
        <v>181</v>
      </c>
      <c r="R132" s="1" t="s">
        <v>181</v>
      </c>
      <c r="S132" s="1" t="s">
        <v>181</v>
      </c>
      <c r="T132" s="1" t="s">
        <v>181</v>
      </c>
      <c r="U132" s="1" t="s">
        <v>181</v>
      </c>
      <c r="V132" s="1" t="s">
        <v>181</v>
      </c>
      <c r="W132" s="1" t="s">
        <v>181</v>
      </c>
      <c r="X132" s="1" t="s">
        <v>182</v>
      </c>
      <c r="Y132" s="1" t="s">
        <v>181</v>
      </c>
      <c r="Z132" s="1" t="s">
        <v>181</v>
      </c>
      <c r="AA132" s="1" t="s">
        <v>181</v>
      </c>
      <c r="AB132" s="1" t="s">
        <v>181</v>
      </c>
      <c r="AC132" s="1" t="s">
        <v>181</v>
      </c>
      <c r="AD132" s="1" t="s">
        <v>182</v>
      </c>
      <c r="AE132" s="1" t="s">
        <v>97</v>
      </c>
      <c r="AF132" s="1" t="s">
        <v>97</v>
      </c>
      <c r="AG132" s="1" t="s">
        <v>97</v>
      </c>
      <c r="AH132" s="1">
        <v>4</v>
      </c>
      <c r="AI132" s="1" t="s">
        <v>183</v>
      </c>
      <c r="AJ132" s="1" t="s">
        <v>31</v>
      </c>
      <c r="AK132" s="1" t="s">
        <v>194</v>
      </c>
      <c r="AL132" s="1" t="s">
        <v>185</v>
      </c>
      <c r="AM132" s="1" t="s">
        <v>186</v>
      </c>
      <c r="AN132" s="1" t="s">
        <v>187</v>
      </c>
      <c r="AO132" s="1" t="s">
        <v>188</v>
      </c>
      <c r="AP132" s="1" t="s">
        <v>103</v>
      </c>
      <c r="AQ132" s="1" t="s">
        <v>189</v>
      </c>
      <c r="AR132" s="1" t="s">
        <v>190</v>
      </c>
      <c r="AS132" s="1" t="s">
        <v>124</v>
      </c>
      <c r="AT132" s="1" t="s">
        <v>128</v>
      </c>
      <c r="AU132" s="1">
        <v>4</v>
      </c>
      <c r="AW132" s="1">
        <v>49.68</v>
      </c>
    </row>
    <row r="133" spans="1:49">
      <c r="A133" s="1">
        <v>5</v>
      </c>
      <c r="B133" s="1" t="s">
        <v>562</v>
      </c>
      <c r="C133" s="1" t="s">
        <v>563</v>
      </c>
      <c r="D133" s="1" t="s">
        <v>182</v>
      </c>
      <c r="E133" s="1" t="s">
        <v>181</v>
      </c>
      <c r="F133" s="1" t="s">
        <v>181</v>
      </c>
      <c r="G133" s="1" t="s">
        <v>181</v>
      </c>
      <c r="H133" s="1" t="s">
        <v>181</v>
      </c>
      <c r="I133" s="1" t="s">
        <v>181</v>
      </c>
      <c r="J133" s="1" t="s">
        <v>182</v>
      </c>
      <c r="K133" s="1" t="s">
        <v>181</v>
      </c>
      <c r="L133" s="1" t="s">
        <v>181</v>
      </c>
      <c r="M133" s="1" t="s">
        <v>181</v>
      </c>
      <c r="N133" s="1" t="s">
        <v>181</v>
      </c>
      <c r="O133" s="1" t="s">
        <v>181</v>
      </c>
      <c r="P133" s="1" t="s">
        <v>181</v>
      </c>
      <c r="Q133" s="1" t="s">
        <v>182</v>
      </c>
      <c r="R133" s="1" t="s">
        <v>181</v>
      </c>
      <c r="S133" s="1" t="s">
        <v>181</v>
      </c>
      <c r="T133" s="1" t="s">
        <v>181</v>
      </c>
      <c r="U133" s="1" t="s">
        <v>181</v>
      </c>
      <c r="V133" s="1" t="s">
        <v>181</v>
      </c>
      <c r="W133" s="1" t="s">
        <v>181</v>
      </c>
      <c r="X133" s="1" t="s">
        <v>182</v>
      </c>
      <c r="Y133" s="1" t="s">
        <v>181</v>
      </c>
      <c r="Z133" s="1" t="s">
        <v>181</v>
      </c>
      <c r="AA133" s="1" t="s">
        <v>181</v>
      </c>
      <c r="AB133" s="1" t="s">
        <v>181</v>
      </c>
      <c r="AC133" s="1" t="s">
        <v>182</v>
      </c>
      <c r="AD133" s="1" t="s">
        <v>181</v>
      </c>
      <c r="AE133" s="1" t="s">
        <v>95</v>
      </c>
      <c r="AF133" s="1" t="s">
        <v>97</v>
      </c>
      <c r="AG133" s="1" t="s">
        <v>97</v>
      </c>
      <c r="AH133" s="1">
        <v>3</v>
      </c>
      <c r="AI133" s="1" t="s">
        <v>183</v>
      </c>
      <c r="AJ133" s="1" t="s">
        <v>24</v>
      </c>
      <c r="AK133" s="1" t="s">
        <v>194</v>
      </c>
      <c r="AL133" s="1" t="s">
        <v>185</v>
      </c>
      <c r="AM133" s="1" t="s">
        <v>186</v>
      </c>
      <c r="AN133" s="1" t="s">
        <v>200</v>
      </c>
      <c r="AO133" s="1" t="s">
        <v>96</v>
      </c>
      <c r="AP133" s="1" t="s">
        <v>103</v>
      </c>
      <c r="AQ133" s="1" t="s">
        <v>387</v>
      </c>
      <c r="AR133" s="1" t="s">
        <v>190</v>
      </c>
      <c r="AS133" s="1" t="s">
        <v>124</v>
      </c>
      <c r="AT133" s="1" t="s">
        <v>128</v>
      </c>
      <c r="AU133" s="1">
        <v>2</v>
      </c>
      <c r="AV133" s="1" t="s">
        <v>564</v>
      </c>
      <c r="AW133" s="1">
        <v>332.68</v>
      </c>
    </row>
    <row r="134" spans="1:49">
      <c r="A134" s="1">
        <v>5</v>
      </c>
      <c r="B134" s="1" t="s">
        <v>565</v>
      </c>
      <c r="C134" s="1" t="s">
        <v>566</v>
      </c>
      <c r="D134" s="1" t="s">
        <v>181</v>
      </c>
      <c r="E134" s="1" t="s">
        <v>182</v>
      </c>
      <c r="F134" s="1" t="s">
        <v>181</v>
      </c>
      <c r="G134" s="1" t="s">
        <v>181</v>
      </c>
      <c r="H134" s="1" t="s">
        <v>181</v>
      </c>
      <c r="I134" s="1" t="s">
        <v>181</v>
      </c>
      <c r="J134" s="1" t="s">
        <v>181</v>
      </c>
      <c r="K134" s="1" t="s">
        <v>181</v>
      </c>
      <c r="L134" s="1" t="s">
        <v>182</v>
      </c>
      <c r="M134" s="1" t="s">
        <v>181</v>
      </c>
      <c r="N134" s="1" t="s">
        <v>181</v>
      </c>
      <c r="O134" s="1" t="s">
        <v>181</v>
      </c>
      <c r="P134" s="1" t="s">
        <v>181</v>
      </c>
      <c r="Q134" s="1" t="s">
        <v>181</v>
      </c>
      <c r="R134" s="1" t="s">
        <v>182</v>
      </c>
      <c r="S134" s="1" t="s">
        <v>181</v>
      </c>
      <c r="T134" s="1" t="s">
        <v>181</v>
      </c>
      <c r="U134" s="1" t="s">
        <v>181</v>
      </c>
      <c r="V134" s="1" t="s">
        <v>181</v>
      </c>
      <c r="W134" s="1" t="s">
        <v>181</v>
      </c>
      <c r="X134" s="1" t="s">
        <v>181</v>
      </c>
      <c r="Y134" s="1" t="s">
        <v>182</v>
      </c>
      <c r="Z134" s="1" t="s">
        <v>181</v>
      </c>
      <c r="AA134" s="1" t="s">
        <v>181</v>
      </c>
      <c r="AB134" s="1" t="s">
        <v>182</v>
      </c>
      <c r="AC134" s="1" t="s">
        <v>181</v>
      </c>
      <c r="AD134" s="1" t="s">
        <v>181</v>
      </c>
      <c r="AE134" s="1" t="s">
        <v>95</v>
      </c>
      <c r="AF134" s="1" t="s">
        <v>97</v>
      </c>
      <c r="AG134" s="1" t="s">
        <v>97</v>
      </c>
      <c r="AH134" s="1">
        <v>3</v>
      </c>
      <c r="AI134" s="1" t="s">
        <v>199</v>
      </c>
      <c r="AJ134" s="1" t="s">
        <v>31</v>
      </c>
      <c r="AK134" s="1" t="s">
        <v>194</v>
      </c>
      <c r="AL134" s="1" t="s">
        <v>327</v>
      </c>
      <c r="AM134" s="1" t="s">
        <v>207</v>
      </c>
      <c r="AN134" s="1" t="s">
        <v>200</v>
      </c>
      <c r="AO134" s="1" t="s">
        <v>96</v>
      </c>
      <c r="AP134" s="1" t="s">
        <v>103</v>
      </c>
      <c r="AQ134" s="1" t="s">
        <v>111</v>
      </c>
      <c r="AR134" s="1" t="s">
        <v>190</v>
      </c>
      <c r="AS134" s="1" t="s">
        <v>122</v>
      </c>
      <c r="AT134" s="1" t="s">
        <v>128</v>
      </c>
      <c r="AU134" s="1">
        <v>5</v>
      </c>
      <c r="AV134" s="1" t="s">
        <v>567</v>
      </c>
      <c r="AW134" s="1">
        <v>423.43</v>
      </c>
    </row>
    <row r="135" spans="1:49">
      <c r="B135" s="1" t="s">
        <v>568</v>
      </c>
      <c r="C135" s="1" t="s">
        <v>568</v>
      </c>
      <c r="D135" s="1" t="s">
        <v>30</v>
      </c>
      <c r="E135" s="1" t="s">
        <v>30</v>
      </c>
      <c r="F135" s="1" t="s">
        <v>30</v>
      </c>
      <c r="G135" s="1" t="s">
        <v>30</v>
      </c>
      <c r="H135" s="1" t="s">
        <v>30</v>
      </c>
      <c r="I135" s="1" t="s">
        <v>30</v>
      </c>
      <c r="J135" s="1" t="s">
        <v>30</v>
      </c>
      <c r="K135" s="1" t="s">
        <v>30</v>
      </c>
      <c r="L135" s="1" t="s">
        <v>30</v>
      </c>
      <c r="M135" s="1" t="s">
        <v>30</v>
      </c>
      <c r="N135" s="1" t="s">
        <v>30</v>
      </c>
      <c r="O135" s="1" t="s">
        <v>30</v>
      </c>
      <c r="P135" s="1" t="s">
        <v>30</v>
      </c>
      <c r="Q135" s="1" t="s">
        <v>30</v>
      </c>
      <c r="R135" s="1" t="s">
        <v>30</v>
      </c>
      <c r="S135" s="1" t="s">
        <v>30</v>
      </c>
      <c r="T135" s="1" t="s">
        <v>30</v>
      </c>
      <c r="U135" s="1" t="s">
        <v>30</v>
      </c>
      <c r="V135" s="1" t="s">
        <v>30</v>
      </c>
      <c r="W135" s="1" t="s">
        <v>30</v>
      </c>
      <c r="X135" s="1" t="s">
        <v>30</v>
      </c>
      <c r="Y135" s="1" t="s">
        <v>30</v>
      </c>
      <c r="Z135" s="1" t="s">
        <v>30</v>
      </c>
      <c r="AA135" s="1" t="s">
        <v>30</v>
      </c>
      <c r="AB135" s="1" t="s">
        <v>30</v>
      </c>
      <c r="AC135" s="1" t="s">
        <v>30</v>
      </c>
      <c r="AD135" s="1" t="s">
        <v>30</v>
      </c>
      <c r="AE135" s="1" t="s">
        <v>95</v>
      </c>
      <c r="AF135" s="1" t="s">
        <v>95</v>
      </c>
      <c r="AG135" s="1" t="s">
        <v>95</v>
      </c>
      <c r="AH135" s="1">
        <v>3</v>
      </c>
      <c r="AI135" s="1" t="s">
        <v>183</v>
      </c>
      <c r="AJ135" s="1" t="s">
        <v>31</v>
      </c>
      <c r="AK135" s="1" t="s">
        <v>194</v>
      </c>
      <c r="AL135" s="1" t="s">
        <v>185</v>
      </c>
      <c r="AM135" s="1" t="s">
        <v>186</v>
      </c>
      <c r="AN135" s="1" t="s">
        <v>187</v>
      </c>
      <c r="AO135" s="1" t="s">
        <v>188</v>
      </c>
      <c r="AP135" s="1" t="s">
        <v>103</v>
      </c>
      <c r="AQ135" s="1" t="s">
        <v>189</v>
      </c>
      <c r="AR135" s="1" t="s">
        <v>190</v>
      </c>
      <c r="AS135" s="1" t="s">
        <v>124</v>
      </c>
      <c r="AT135" s="1" t="s">
        <v>128</v>
      </c>
      <c r="AU135" s="1">
        <v>4</v>
      </c>
      <c r="AW135" s="1">
        <v>0</v>
      </c>
    </row>
    <row r="136" spans="1:49">
      <c r="A136" s="1">
        <v>5</v>
      </c>
      <c r="B136" s="1" t="s">
        <v>569</v>
      </c>
      <c r="C136" s="1" t="s">
        <v>570</v>
      </c>
      <c r="D136" s="1" t="s">
        <v>182</v>
      </c>
      <c r="E136" s="1" t="s">
        <v>181</v>
      </c>
      <c r="F136" s="1" t="s">
        <v>181</v>
      </c>
      <c r="G136" s="1" t="s">
        <v>181</v>
      </c>
      <c r="H136" s="1" t="s">
        <v>181</v>
      </c>
      <c r="I136" s="1" t="s">
        <v>182</v>
      </c>
      <c r="J136" s="1" t="s">
        <v>181</v>
      </c>
      <c r="K136" s="1" t="s">
        <v>181</v>
      </c>
      <c r="L136" s="1" t="s">
        <v>181</v>
      </c>
      <c r="M136" s="1" t="s">
        <v>181</v>
      </c>
      <c r="N136" s="1" t="s">
        <v>181</v>
      </c>
      <c r="O136" s="1" t="s">
        <v>181</v>
      </c>
      <c r="P136" s="1" t="s">
        <v>181</v>
      </c>
      <c r="Q136" s="1" t="s">
        <v>182</v>
      </c>
      <c r="R136" s="1" t="s">
        <v>181</v>
      </c>
      <c r="S136" s="1" t="s">
        <v>181</v>
      </c>
      <c r="T136" s="1" t="s">
        <v>181</v>
      </c>
      <c r="U136" s="1" t="s">
        <v>181</v>
      </c>
      <c r="V136" s="1" t="s">
        <v>181</v>
      </c>
      <c r="W136" s="1" t="s">
        <v>181</v>
      </c>
      <c r="X136" s="1" t="s">
        <v>181</v>
      </c>
      <c r="Y136" s="1" t="s">
        <v>182</v>
      </c>
      <c r="Z136" s="1" t="s">
        <v>181</v>
      </c>
      <c r="AA136" s="1" t="s">
        <v>181</v>
      </c>
      <c r="AB136" s="1" t="s">
        <v>181</v>
      </c>
      <c r="AC136" s="1" t="s">
        <v>182</v>
      </c>
      <c r="AD136" s="1" t="s">
        <v>181</v>
      </c>
      <c r="AE136" s="1" t="s">
        <v>97</v>
      </c>
      <c r="AF136" s="1" t="s">
        <v>97</v>
      </c>
      <c r="AG136" s="1" t="s">
        <v>97</v>
      </c>
      <c r="AH136" s="1">
        <v>3</v>
      </c>
      <c r="AI136" s="1" t="s">
        <v>183</v>
      </c>
      <c r="AJ136" s="1" t="s">
        <v>31</v>
      </c>
      <c r="AK136" s="1" t="s">
        <v>194</v>
      </c>
      <c r="AL136" s="1" t="s">
        <v>327</v>
      </c>
      <c r="AM136" s="1" t="s">
        <v>186</v>
      </c>
      <c r="AN136" s="1" t="s">
        <v>187</v>
      </c>
      <c r="AO136" s="1" t="s">
        <v>98</v>
      </c>
      <c r="AP136" s="1" t="s">
        <v>103</v>
      </c>
      <c r="AQ136" s="1" t="s">
        <v>112</v>
      </c>
      <c r="AR136" s="1" t="s">
        <v>190</v>
      </c>
      <c r="AS136" s="1" t="s">
        <v>124</v>
      </c>
      <c r="AT136" s="1" t="s">
        <v>128</v>
      </c>
      <c r="AU136" s="1">
        <v>3</v>
      </c>
      <c r="AV136" s="1" t="s">
        <v>571</v>
      </c>
      <c r="AW136" s="1">
        <v>467.06</v>
      </c>
    </row>
    <row r="137" spans="1:49">
      <c r="A137" s="1">
        <v>5</v>
      </c>
      <c r="B137" s="1" t="s">
        <v>572</v>
      </c>
      <c r="C137" s="1" t="s">
        <v>573</v>
      </c>
      <c r="D137" s="1" t="s">
        <v>181</v>
      </c>
      <c r="E137" s="1" t="s">
        <v>182</v>
      </c>
      <c r="F137" s="1" t="s">
        <v>181</v>
      </c>
      <c r="G137" s="1" t="s">
        <v>181</v>
      </c>
      <c r="H137" s="1" t="s">
        <v>181</v>
      </c>
      <c r="I137" s="1" t="s">
        <v>181</v>
      </c>
      <c r="J137" s="1" t="s">
        <v>181</v>
      </c>
      <c r="K137" s="1" t="s">
        <v>181</v>
      </c>
      <c r="L137" s="1" t="s">
        <v>182</v>
      </c>
      <c r="M137" s="1" t="s">
        <v>181</v>
      </c>
      <c r="N137" s="1" t="s">
        <v>182</v>
      </c>
      <c r="O137" s="1" t="s">
        <v>181</v>
      </c>
      <c r="P137" s="1" t="s">
        <v>181</v>
      </c>
      <c r="Q137" s="1" t="s">
        <v>181</v>
      </c>
      <c r="R137" s="1" t="s">
        <v>181</v>
      </c>
      <c r="S137" s="1" t="s">
        <v>181</v>
      </c>
      <c r="T137" s="1" t="s">
        <v>181</v>
      </c>
      <c r="U137" s="1" t="s">
        <v>181</v>
      </c>
      <c r="V137" s="1" t="s">
        <v>181</v>
      </c>
      <c r="W137" s="1" t="s">
        <v>181</v>
      </c>
      <c r="X137" s="1" t="s">
        <v>182</v>
      </c>
      <c r="Y137" s="1" t="s">
        <v>181</v>
      </c>
      <c r="Z137" s="1" t="s">
        <v>181</v>
      </c>
      <c r="AA137" s="1" t="s">
        <v>181</v>
      </c>
      <c r="AB137" s="1" t="s">
        <v>181</v>
      </c>
      <c r="AC137" s="1" t="s">
        <v>182</v>
      </c>
      <c r="AD137" s="1" t="s">
        <v>181</v>
      </c>
      <c r="AE137" s="1" t="s">
        <v>95</v>
      </c>
      <c r="AF137" s="1" t="s">
        <v>95</v>
      </c>
      <c r="AG137" s="1" t="s">
        <v>97</v>
      </c>
      <c r="AH137" s="1">
        <v>5</v>
      </c>
      <c r="AI137" s="1" t="s">
        <v>183</v>
      </c>
      <c r="AJ137" s="1" t="s">
        <v>31</v>
      </c>
      <c r="AK137" s="1" t="s">
        <v>217</v>
      </c>
      <c r="AL137" s="1" t="s">
        <v>185</v>
      </c>
      <c r="AM137" s="1" t="s">
        <v>186</v>
      </c>
      <c r="AN137" s="1" t="s">
        <v>187</v>
      </c>
      <c r="AO137" s="1" t="s">
        <v>188</v>
      </c>
      <c r="AP137" s="1" t="s">
        <v>103</v>
      </c>
      <c r="AQ137" s="1" t="s">
        <v>112</v>
      </c>
      <c r="AR137" s="1" t="s">
        <v>190</v>
      </c>
      <c r="AS137" s="1" t="s">
        <v>124</v>
      </c>
      <c r="AT137" s="1" t="s">
        <v>128</v>
      </c>
      <c r="AU137" s="1">
        <v>5</v>
      </c>
      <c r="AV137" s="1" t="s">
        <v>574</v>
      </c>
      <c r="AW137" s="1">
        <v>369.75</v>
      </c>
    </row>
    <row r="138" spans="1:49">
      <c r="A138" s="1">
        <v>5</v>
      </c>
      <c r="B138" s="1" t="s">
        <v>575</v>
      </c>
      <c r="C138" s="1" t="s">
        <v>576</v>
      </c>
      <c r="D138" s="1" t="s">
        <v>181</v>
      </c>
      <c r="E138" s="1" t="s">
        <v>182</v>
      </c>
      <c r="F138" s="1" t="s">
        <v>181</v>
      </c>
      <c r="G138" s="1" t="s">
        <v>182</v>
      </c>
      <c r="H138" s="1" t="s">
        <v>181</v>
      </c>
      <c r="I138" s="1" t="s">
        <v>181</v>
      </c>
      <c r="J138" s="1" t="s">
        <v>181</v>
      </c>
      <c r="K138" s="1" t="s">
        <v>181</v>
      </c>
      <c r="L138" s="1" t="s">
        <v>181</v>
      </c>
      <c r="M138" s="1" t="s">
        <v>181</v>
      </c>
      <c r="N138" s="1" t="s">
        <v>181</v>
      </c>
      <c r="O138" s="1" t="s">
        <v>181</v>
      </c>
      <c r="P138" s="1" t="s">
        <v>181</v>
      </c>
      <c r="Q138" s="1" t="s">
        <v>182</v>
      </c>
      <c r="R138" s="1" t="s">
        <v>181</v>
      </c>
      <c r="S138" s="1" t="s">
        <v>181</v>
      </c>
      <c r="T138" s="1" t="s">
        <v>181</v>
      </c>
      <c r="U138" s="1" t="s">
        <v>181</v>
      </c>
      <c r="V138" s="1" t="s">
        <v>181</v>
      </c>
      <c r="W138" s="1" t="s">
        <v>181</v>
      </c>
      <c r="X138" s="1" t="s">
        <v>181</v>
      </c>
      <c r="Y138" s="1" t="s">
        <v>182</v>
      </c>
      <c r="Z138" s="1" t="s">
        <v>181</v>
      </c>
      <c r="AA138" s="1" t="s">
        <v>181</v>
      </c>
      <c r="AB138" s="1" t="s">
        <v>182</v>
      </c>
      <c r="AC138" s="1" t="s">
        <v>181</v>
      </c>
      <c r="AD138" s="1" t="s">
        <v>181</v>
      </c>
      <c r="AE138" s="1" t="s">
        <v>97</v>
      </c>
      <c r="AF138" s="1" t="s">
        <v>97</v>
      </c>
      <c r="AG138" s="1" t="s">
        <v>97</v>
      </c>
      <c r="AH138" s="1">
        <v>5</v>
      </c>
      <c r="AI138" s="1" t="s">
        <v>199</v>
      </c>
      <c r="AJ138" s="1" t="s">
        <v>31</v>
      </c>
      <c r="AK138" s="1" t="s">
        <v>217</v>
      </c>
      <c r="AL138" s="1" t="s">
        <v>185</v>
      </c>
      <c r="AM138" s="1" t="s">
        <v>186</v>
      </c>
      <c r="AN138" s="1" t="s">
        <v>398</v>
      </c>
      <c r="AO138" s="1" t="s">
        <v>96</v>
      </c>
      <c r="AP138" s="1" t="s">
        <v>200</v>
      </c>
      <c r="AQ138" s="1" t="s">
        <v>111</v>
      </c>
      <c r="AR138" s="1" t="s">
        <v>190</v>
      </c>
      <c r="AS138" s="1" t="s">
        <v>124</v>
      </c>
      <c r="AT138" s="1" t="s">
        <v>126</v>
      </c>
      <c r="AU138" s="1">
        <v>4</v>
      </c>
      <c r="AV138" s="1" t="s">
        <v>577</v>
      </c>
      <c r="AW138" s="1">
        <v>617.95000000000005</v>
      </c>
    </row>
    <row r="139" spans="1:49">
      <c r="A139" s="1">
        <v>5</v>
      </c>
      <c r="B139" s="1" t="s">
        <v>578</v>
      </c>
      <c r="C139" s="1" t="s">
        <v>579</v>
      </c>
      <c r="D139" s="1" t="s">
        <v>181</v>
      </c>
      <c r="E139" s="1" t="s">
        <v>182</v>
      </c>
      <c r="F139" s="1" t="s">
        <v>181</v>
      </c>
      <c r="G139" s="1" t="s">
        <v>182</v>
      </c>
      <c r="H139" s="1" t="s">
        <v>181</v>
      </c>
      <c r="I139" s="1" t="s">
        <v>181</v>
      </c>
      <c r="J139" s="1" t="s">
        <v>181</v>
      </c>
      <c r="K139" s="1" t="s">
        <v>181</v>
      </c>
      <c r="L139" s="1" t="s">
        <v>181</v>
      </c>
      <c r="M139" s="1" t="s">
        <v>181</v>
      </c>
      <c r="N139" s="1" t="s">
        <v>182</v>
      </c>
      <c r="O139" s="1" t="s">
        <v>181</v>
      </c>
      <c r="P139" s="1" t="s">
        <v>181</v>
      </c>
      <c r="Q139" s="1" t="s">
        <v>181</v>
      </c>
      <c r="R139" s="1" t="s">
        <v>181</v>
      </c>
      <c r="S139" s="1" t="s">
        <v>181</v>
      </c>
      <c r="T139" s="1" t="s">
        <v>181</v>
      </c>
      <c r="U139" s="1" t="s">
        <v>181</v>
      </c>
      <c r="V139" s="1" t="s">
        <v>181</v>
      </c>
      <c r="W139" s="1" t="s">
        <v>181</v>
      </c>
      <c r="X139" s="1" t="s">
        <v>181</v>
      </c>
      <c r="Y139" s="1" t="s">
        <v>182</v>
      </c>
      <c r="Z139" s="1" t="s">
        <v>181</v>
      </c>
      <c r="AA139" s="1" t="s">
        <v>181</v>
      </c>
      <c r="AB139" s="1" t="s">
        <v>182</v>
      </c>
      <c r="AC139" s="1" t="s">
        <v>181</v>
      </c>
      <c r="AD139" s="1" t="s">
        <v>181</v>
      </c>
      <c r="AE139" s="1" t="s">
        <v>97</v>
      </c>
      <c r="AF139" s="1" t="s">
        <v>95</v>
      </c>
      <c r="AG139" s="1" t="s">
        <v>97</v>
      </c>
      <c r="AH139" s="1">
        <v>3</v>
      </c>
      <c r="AI139" s="1" t="s">
        <v>18</v>
      </c>
      <c r="AJ139" s="1" t="s">
        <v>31</v>
      </c>
      <c r="AK139" s="1" t="s">
        <v>414</v>
      </c>
      <c r="AL139" s="1" t="s">
        <v>246</v>
      </c>
      <c r="AM139" s="1" t="s">
        <v>580</v>
      </c>
      <c r="AN139" s="1" t="s">
        <v>187</v>
      </c>
      <c r="AO139" s="1" t="s">
        <v>96</v>
      </c>
      <c r="AP139" s="1" t="s">
        <v>200</v>
      </c>
      <c r="AQ139" s="1" t="s">
        <v>111</v>
      </c>
      <c r="AR139" s="1" t="s">
        <v>287</v>
      </c>
      <c r="AS139" s="1" t="s">
        <v>122</v>
      </c>
      <c r="AT139" s="1" t="s">
        <v>128</v>
      </c>
      <c r="AU139" s="1">
        <v>4</v>
      </c>
      <c r="AV139" s="1" t="s">
        <v>581</v>
      </c>
      <c r="AW139" s="1">
        <v>274.99</v>
      </c>
    </row>
    <row r="140" spans="1:49">
      <c r="A140" s="1">
        <v>5</v>
      </c>
      <c r="B140" s="1" t="s">
        <v>578</v>
      </c>
      <c r="C140" s="1" t="s">
        <v>582</v>
      </c>
      <c r="D140" s="1" t="s">
        <v>182</v>
      </c>
      <c r="E140" s="1" t="s">
        <v>181</v>
      </c>
      <c r="F140" s="1" t="s">
        <v>181</v>
      </c>
      <c r="G140" s="1" t="s">
        <v>181</v>
      </c>
      <c r="H140" s="1" t="s">
        <v>182</v>
      </c>
      <c r="I140" s="1" t="s">
        <v>181</v>
      </c>
      <c r="J140" s="1" t="s">
        <v>181</v>
      </c>
      <c r="K140" s="1" t="s">
        <v>181</v>
      </c>
      <c r="L140" s="1" t="s">
        <v>181</v>
      </c>
      <c r="M140" s="1" t="s">
        <v>181</v>
      </c>
      <c r="N140" s="1" t="s">
        <v>181</v>
      </c>
      <c r="O140" s="1" t="s">
        <v>181</v>
      </c>
      <c r="P140" s="1" t="s">
        <v>181</v>
      </c>
      <c r="Q140" s="1" t="s">
        <v>182</v>
      </c>
      <c r="R140" s="1" t="s">
        <v>181</v>
      </c>
      <c r="S140" s="1" t="s">
        <v>181</v>
      </c>
      <c r="T140" s="1" t="s">
        <v>181</v>
      </c>
      <c r="U140" s="1" t="s">
        <v>181</v>
      </c>
      <c r="V140" s="1" t="s">
        <v>181</v>
      </c>
      <c r="W140" s="1" t="s">
        <v>181</v>
      </c>
      <c r="X140" s="1" t="s">
        <v>182</v>
      </c>
      <c r="Y140" s="1" t="s">
        <v>181</v>
      </c>
      <c r="Z140" s="1" t="s">
        <v>181</v>
      </c>
      <c r="AA140" s="1" t="s">
        <v>181</v>
      </c>
      <c r="AB140" s="1" t="s">
        <v>181</v>
      </c>
      <c r="AC140" s="1" t="s">
        <v>182</v>
      </c>
      <c r="AD140" s="1" t="s">
        <v>181</v>
      </c>
      <c r="AE140" s="1" t="s">
        <v>95</v>
      </c>
      <c r="AF140" s="1" t="s">
        <v>95</v>
      </c>
      <c r="AG140" s="1" t="s">
        <v>95</v>
      </c>
      <c r="AH140" s="1">
        <v>2</v>
      </c>
      <c r="AI140" s="1" t="s">
        <v>183</v>
      </c>
      <c r="AJ140" s="1" t="s">
        <v>31</v>
      </c>
      <c r="AK140" s="1" t="s">
        <v>194</v>
      </c>
      <c r="AL140" s="1" t="s">
        <v>185</v>
      </c>
      <c r="AM140" s="1" t="s">
        <v>186</v>
      </c>
      <c r="AN140" s="1" t="s">
        <v>187</v>
      </c>
      <c r="AO140" s="1" t="s">
        <v>188</v>
      </c>
      <c r="AP140" s="1" t="s">
        <v>222</v>
      </c>
      <c r="AQ140" s="1" t="s">
        <v>189</v>
      </c>
      <c r="AR140" s="1" t="s">
        <v>190</v>
      </c>
      <c r="AS140" s="1" t="s">
        <v>122</v>
      </c>
      <c r="AT140" s="1" t="s">
        <v>128</v>
      </c>
      <c r="AU140" s="1">
        <v>2</v>
      </c>
      <c r="AV140" s="1" t="s">
        <v>583</v>
      </c>
      <c r="AW140" s="1">
        <v>2571.5100000000002</v>
      </c>
    </row>
    <row r="141" spans="1:49">
      <c r="A141" s="1">
        <v>5</v>
      </c>
      <c r="B141" s="1" t="s">
        <v>584</v>
      </c>
      <c r="C141" s="1" t="s">
        <v>585</v>
      </c>
      <c r="D141" s="1" t="s">
        <v>181</v>
      </c>
      <c r="E141" s="1" t="s">
        <v>182</v>
      </c>
      <c r="F141" s="1" t="s">
        <v>181</v>
      </c>
      <c r="G141" s="1" t="s">
        <v>181</v>
      </c>
      <c r="H141" s="1" t="s">
        <v>181</v>
      </c>
      <c r="I141" s="1" t="s">
        <v>181</v>
      </c>
      <c r="J141" s="1" t="s">
        <v>181</v>
      </c>
      <c r="K141" s="1" t="s">
        <v>181</v>
      </c>
      <c r="L141" s="1" t="s">
        <v>182</v>
      </c>
      <c r="M141" s="1" t="s">
        <v>181</v>
      </c>
      <c r="N141" s="1" t="s">
        <v>181</v>
      </c>
      <c r="O141" s="1" t="s">
        <v>181</v>
      </c>
      <c r="P141" s="1" t="s">
        <v>181</v>
      </c>
      <c r="Q141" s="1" t="s">
        <v>181</v>
      </c>
      <c r="R141" s="1" t="s">
        <v>182</v>
      </c>
      <c r="S141" s="1" t="s">
        <v>181</v>
      </c>
      <c r="T141" s="1" t="s">
        <v>181</v>
      </c>
      <c r="U141" s="1" t="s">
        <v>181</v>
      </c>
      <c r="V141" s="1" t="s">
        <v>181</v>
      </c>
      <c r="W141" s="1" t="s">
        <v>181</v>
      </c>
      <c r="X141" s="1" t="s">
        <v>182</v>
      </c>
      <c r="Y141" s="1" t="s">
        <v>181</v>
      </c>
      <c r="Z141" s="1" t="s">
        <v>181</v>
      </c>
      <c r="AA141" s="1" t="s">
        <v>181</v>
      </c>
      <c r="AB141" s="1" t="s">
        <v>182</v>
      </c>
      <c r="AC141" s="1" t="s">
        <v>181</v>
      </c>
      <c r="AD141" s="1" t="s">
        <v>181</v>
      </c>
      <c r="AE141" s="1" t="s">
        <v>97</v>
      </c>
      <c r="AF141" s="1" t="s">
        <v>97</v>
      </c>
      <c r="AG141" s="1" t="s">
        <v>97</v>
      </c>
      <c r="AH141" s="1">
        <v>5</v>
      </c>
      <c r="AI141" s="1" t="s">
        <v>199</v>
      </c>
      <c r="AJ141" s="1" t="s">
        <v>31</v>
      </c>
      <c r="AK141" s="1" t="s">
        <v>217</v>
      </c>
      <c r="AL141" s="1" t="s">
        <v>185</v>
      </c>
      <c r="AM141" s="1" t="s">
        <v>186</v>
      </c>
      <c r="AN141" s="1" t="s">
        <v>187</v>
      </c>
      <c r="AO141" s="1" t="s">
        <v>96</v>
      </c>
      <c r="AP141" s="1" t="s">
        <v>195</v>
      </c>
      <c r="AQ141" s="1" t="s">
        <v>189</v>
      </c>
      <c r="AR141" s="1" t="s">
        <v>190</v>
      </c>
      <c r="AS141" s="1" t="s">
        <v>124</v>
      </c>
      <c r="AT141" s="1" t="s">
        <v>128</v>
      </c>
      <c r="AU141" s="1">
        <v>5</v>
      </c>
      <c r="AV141" s="1" t="s">
        <v>586</v>
      </c>
      <c r="AW141" s="1">
        <v>276.22000000000003</v>
      </c>
    </row>
    <row r="142" spans="1:49">
      <c r="A142" s="1">
        <v>5</v>
      </c>
      <c r="B142" s="1" t="s">
        <v>587</v>
      </c>
      <c r="C142" s="1" t="s">
        <v>588</v>
      </c>
      <c r="D142" s="1" t="s">
        <v>182</v>
      </c>
      <c r="E142" s="1" t="s">
        <v>181</v>
      </c>
      <c r="F142" s="1" t="s">
        <v>181</v>
      </c>
      <c r="G142" s="1" t="s">
        <v>181</v>
      </c>
      <c r="H142" s="1" t="s">
        <v>182</v>
      </c>
      <c r="I142" s="1" t="s">
        <v>181</v>
      </c>
      <c r="J142" s="1" t="s">
        <v>181</v>
      </c>
      <c r="K142" s="1" t="s">
        <v>181</v>
      </c>
      <c r="L142" s="1" t="s">
        <v>181</v>
      </c>
      <c r="M142" s="1" t="s">
        <v>181</v>
      </c>
      <c r="N142" s="1" t="s">
        <v>181</v>
      </c>
      <c r="O142" s="1" t="s">
        <v>182</v>
      </c>
      <c r="P142" s="1" t="s">
        <v>181</v>
      </c>
      <c r="Q142" s="1" t="s">
        <v>182</v>
      </c>
      <c r="R142" s="1" t="s">
        <v>181</v>
      </c>
      <c r="S142" s="1" t="s">
        <v>181</v>
      </c>
      <c r="T142" s="1" t="s">
        <v>181</v>
      </c>
      <c r="U142" s="1" t="s">
        <v>181</v>
      </c>
      <c r="V142" s="1" t="s">
        <v>181</v>
      </c>
      <c r="W142" s="1" t="s">
        <v>181</v>
      </c>
      <c r="X142" s="1" t="s">
        <v>181</v>
      </c>
      <c r="Y142" s="1" t="s">
        <v>182</v>
      </c>
      <c r="Z142" s="1" t="s">
        <v>181</v>
      </c>
      <c r="AA142" s="1" t="s">
        <v>181</v>
      </c>
      <c r="AB142" s="1" t="s">
        <v>181</v>
      </c>
      <c r="AC142" s="1" t="s">
        <v>181</v>
      </c>
      <c r="AD142" s="1" t="s">
        <v>182</v>
      </c>
      <c r="AE142" s="1" t="s">
        <v>93</v>
      </c>
      <c r="AF142" s="1" t="s">
        <v>93</v>
      </c>
      <c r="AG142" s="1" t="s">
        <v>95</v>
      </c>
      <c r="AH142" s="1">
        <v>3</v>
      </c>
      <c r="AI142" s="1" t="s">
        <v>200</v>
      </c>
      <c r="AJ142" s="1" t="s">
        <v>221</v>
      </c>
      <c r="AK142" s="1" t="s">
        <v>200</v>
      </c>
      <c r="AL142" s="1" t="s">
        <v>185</v>
      </c>
      <c r="AM142" s="1" t="s">
        <v>186</v>
      </c>
      <c r="AN142" s="1" t="s">
        <v>200</v>
      </c>
      <c r="AO142" s="1" t="s">
        <v>200</v>
      </c>
      <c r="AP142" s="1" t="s">
        <v>200</v>
      </c>
      <c r="AQ142" s="1" t="s">
        <v>200</v>
      </c>
      <c r="AR142" s="1" t="s">
        <v>190</v>
      </c>
      <c r="AS142" s="1" t="s">
        <v>124</v>
      </c>
      <c r="AT142" s="1" t="s">
        <v>128</v>
      </c>
      <c r="AU142" s="1">
        <v>2</v>
      </c>
      <c r="AV142" s="1" t="s">
        <v>589</v>
      </c>
      <c r="AW142" s="1">
        <v>424.82</v>
      </c>
    </row>
    <row r="143" spans="1:49">
      <c r="A143" s="1">
        <v>5</v>
      </c>
      <c r="B143" s="1" t="s">
        <v>590</v>
      </c>
      <c r="C143" s="1" t="s">
        <v>591</v>
      </c>
      <c r="D143" s="1" t="s">
        <v>181</v>
      </c>
      <c r="E143" s="1" t="s">
        <v>181</v>
      </c>
      <c r="F143" s="1" t="s">
        <v>182</v>
      </c>
      <c r="G143" s="1" t="s">
        <v>181</v>
      </c>
      <c r="H143" s="1" t="s">
        <v>181</v>
      </c>
      <c r="I143" s="1" t="s">
        <v>181</v>
      </c>
      <c r="J143" s="1" t="s">
        <v>181</v>
      </c>
      <c r="K143" s="1" t="s">
        <v>181</v>
      </c>
      <c r="L143" s="1" t="s">
        <v>182</v>
      </c>
      <c r="M143" s="1" t="s">
        <v>181</v>
      </c>
      <c r="N143" s="1" t="s">
        <v>181</v>
      </c>
      <c r="O143" s="1" t="s">
        <v>181</v>
      </c>
      <c r="P143" s="1" t="s">
        <v>181</v>
      </c>
      <c r="Q143" s="1" t="s">
        <v>182</v>
      </c>
      <c r="R143" s="1" t="s">
        <v>181</v>
      </c>
      <c r="S143" s="1" t="s">
        <v>181</v>
      </c>
      <c r="T143" s="1" t="s">
        <v>181</v>
      </c>
      <c r="U143" s="1" t="s">
        <v>181</v>
      </c>
      <c r="V143" s="1" t="s">
        <v>181</v>
      </c>
      <c r="W143" s="1" t="s">
        <v>181</v>
      </c>
      <c r="X143" s="1" t="s">
        <v>182</v>
      </c>
      <c r="Y143" s="1" t="s">
        <v>181</v>
      </c>
      <c r="Z143" s="1" t="s">
        <v>181</v>
      </c>
      <c r="AA143" s="1" t="s">
        <v>181</v>
      </c>
      <c r="AB143" s="1" t="s">
        <v>182</v>
      </c>
      <c r="AC143" s="1" t="s">
        <v>181</v>
      </c>
      <c r="AD143" s="1" t="s">
        <v>181</v>
      </c>
      <c r="AE143" s="1" t="s">
        <v>95</v>
      </c>
      <c r="AF143" s="1" t="s">
        <v>97</v>
      </c>
      <c r="AG143" s="1" t="s">
        <v>97</v>
      </c>
      <c r="AH143" s="1">
        <v>3</v>
      </c>
      <c r="AI143" s="1" t="s">
        <v>18</v>
      </c>
      <c r="AJ143" s="1" t="s">
        <v>31</v>
      </c>
      <c r="AK143" s="1" t="s">
        <v>217</v>
      </c>
      <c r="AL143" s="1" t="s">
        <v>185</v>
      </c>
      <c r="AM143" s="1" t="s">
        <v>186</v>
      </c>
      <c r="AN143" s="1" t="s">
        <v>187</v>
      </c>
      <c r="AO143" s="1" t="s">
        <v>96</v>
      </c>
      <c r="AP143" s="1" t="s">
        <v>195</v>
      </c>
      <c r="AQ143" s="1" t="s">
        <v>111</v>
      </c>
      <c r="AR143" s="1" t="s">
        <v>190</v>
      </c>
      <c r="AS143" s="1" t="s">
        <v>123</v>
      </c>
      <c r="AT143" s="1" t="s">
        <v>128</v>
      </c>
      <c r="AU143" s="1">
        <v>2</v>
      </c>
      <c r="AV143" s="1" t="s">
        <v>592</v>
      </c>
      <c r="AW143" s="1">
        <v>409.87</v>
      </c>
    </row>
    <row r="144" spans="1:49">
      <c r="A144" s="1">
        <v>5</v>
      </c>
      <c r="B144" s="1" t="s">
        <v>593</v>
      </c>
      <c r="C144" s="1" t="s">
        <v>594</v>
      </c>
      <c r="D144" s="1" t="s">
        <v>182</v>
      </c>
      <c r="E144" s="1" t="s">
        <v>181</v>
      </c>
      <c r="F144" s="1" t="s">
        <v>181</v>
      </c>
      <c r="G144" s="1" t="s">
        <v>182</v>
      </c>
      <c r="H144" s="1" t="s">
        <v>181</v>
      </c>
      <c r="I144" s="1" t="s">
        <v>181</v>
      </c>
      <c r="J144" s="1" t="s">
        <v>181</v>
      </c>
      <c r="K144" s="1" t="s">
        <v>181</v>
      </c>
      <c r="L144" s="1" t="s">
        <v>181</v>
      </c>
      <c r="M144" s="1" t="s">
        <v>181</v>
      </c>
      <c r="N144" s="1" t="s">
        <v>181</v>
      </c>
      <c r="O144" s="1" t="s">
        <v>182</v>
      </c>
      <c r="P144" s="1" t="s">
        <v>181</v>
      </c>
      <c r="Q144" s="1" t="s">
        <v>182</v>
      </c>
      <c r="R144" s="1" t="s">
        <v>181</v>
      </c>
      <c r="S144" s="1" t="s">
        <v>181</v>
      </c>
      <c r="T144" s="1" t="s">
        <v>181</v>
      </c>
      <c r="U144" s="1" t="s">
        <v>181</v>
      </c>
      <c r="V144" s="1" t="s">
        <v>181</v>
      </c>
      <c r="W144" s="1" t="s">
        <v>181</v>
      </c>
      <c r="X144" s="1" t="s">
        <v>181</v>
      </c>
      <c r="Y144" s="1" t="s">
        <v>182</v>
      </c>
      <c r="Z144" s="1" t="s">
        <v>181</v>
      </c>
      <c r="AA144" s="1" t="s">
        <v>181</v>
      </c>
      <c r="AB144" s="1" t="s">
        <v>181</v>
      </c>
      <c r="AC144" s="1" t="s">
        <v>181</v>
      </c>
      <c r="AD144" s="1" t="s">
        <v>182</v>
      </c>
      <c r="AE144" s="1" t="s">
        <v>93</v>
      </c>
      <c r="AF144" s="1" t="s">
        <v>95</v>
      </c>
      <c r="AG144" s="1" t="s">
        <v>97</v>
      </c>
      <c r="AH144" s="1">
        <v>4</v>
      </c>
      <c r="AI144" s="1" t="s">
        <v>18</v>
      </c>
      <c r="AJ144" s="1" t="s">
        <v>31</v>
      </c>
      <c r="AK144" s="1" t="s">
        <v>414</v>
      </c>
      <c r="AL144" s="1" t="s">
        <v>185</v>
      </c>
      <c r="AM144" s="1" t="s">
        <v>186</v>
      </c>
      <c r="AN144" s="1" t="s">
        <v>398</v>
      </c>
      <c r="AO144" s="1" t="s">
        <v>208</v>
      </c>
      <c r="AP144" s="1" t="s">
        <v>195</v>
      </c>
      <c r="AQ144" s="1" t="s">
        <v>387</v>
      </c>
      <c r="AR144" s="1" t="s">
        <v>190</v>
      </c>
      <c r="AS144" s="1" t="s">
        <v>124</v>
      </c>
      <c r="AT144" s="1" t="s">
        <v>128</v>
      </c>
      <c r="AU144" s="1">
        <v>3</v>
      </c>
      <c r="AV144" s="1" t="s">
        <v>595</v>
      </c>
      <c r="AW144" s="1">
        <v>412.47</v>
      </c>
    </row>
    <row r="145" spans="1:49">
      <c r="A145" s="1">
        <v>5</v>
      </c>
      <c r="B145" s="1" t="s">
        <v>596</v>
      </c>
      <c r="C145" s="1" t="s">
        <v>597</v>
      </c>
      <c r="D145" s="1" t="s">
        <v>181</v>
      </c>
      <c r="E145" s="1" t="s">
        <v>182</v>
      </c>
      <c r="F145" s="1" t="s">
        <v>181</v>
      </c>
      <c r="G145" s="1" t="s">
        <v>181</v>
      </c>
      <c r="H145" s="1" t="s">
        <v>181</v>
      </c>
      <c r="I145" s="1" t="s">
        <v>181</v>
      </c>
      <c r="J145" s="1" t="s">
        <v>181</v>
      </c>
      <c r="K145" s="1" t="s">
        <v>181</v>
      </c>
      <c r="L145" s="1" t="s">
        <v>182</v>
      </c>
      <c r="M145" s="1" t="s">
        <v>182</v>
      </c>
      <c r="N145" s="1" t="s">
        <v>181</v>
      </c>
      <c r="O145" s="1" t="s">
        <v>181</v>
      </c>
      <c r="P145" s="1" t="s">
        <v>181</v>
      </c>
      <c r="Q145" s="1" t="s">
        <v>181</v>
      </c>
      <c r="R145" s="1" t="s">
        <v>181</v>
      </c>
      <c r="S145" s="1" t="s">
        <v>181</v>
      </c>
      <c r="T145" s="1" t="s">
        <v>181</v>
      </c>
      <c r="U145" s="1" t="s">
        <v>181</v>
      </c>
      <c r="V145" s="1" t="s">
        <v>181</v>
      </c>
      <c r="W145" s="1" t="s">
        <v>181</v>
      </c>
      <c r="X145" s="1" t="s">
        <v>182</v>
      </c>
      <c r="Y145" s="1" t="s">
        <v>181</v>
      </c>
      <c r="Z145" s="1" t="s">
        <v>181</v>
      </c>
      <c r="AA145" s="1" t="s">
        <v>181</v>
      </c>
      <c r="AB145" s="1" t="s">
        <v>181</v>
      </c>
      <c r="AC145" s="1" t="s">
        <v>181</v>
      </c>
      <c r="AD145" s="1" t="s">
        <v>182</v>
      </c>
      <c r="AE145" s="1" t="s">
        <v>93</v>
      </c>
      <c r="AF145" s="1" t="s">
        <v>97</v>
      </c>
      <c r="AG145" s="1" t="s">
        <v>95</v>
      </c>
      <c r="AH145" s="1">
        <v>4</v>
      </c>
      <c r="AI145" s="1" t="s">
        <v>18</v>
      </c>
      <c r="AJ145" s="1" t="s">
        <v>31</v>
      </c>
      <c r="AK145" s="1" t="s">
        <v>194</v>
      </c>
      <c r="AL145" s="1" t="s">
        <v>185</v>
      </c>
      <c r="AM145" s="1" t="s">
        <v>186</v>
      </c>
      <c r="AN145" s="1" t="s">
        <v>187</v>
      </c>
      <c r="AO145" s="1" t="s">
        <v>200</v>
      </c>
      <c r="AP145" s="1" t="s">
        <v>195</v>
      </c>
      <c r="AQ145" s="1" t="s">
        <v>200</v>
      </c>
      <c r="AR145" s="1" t="s">
        <v>190</v>
      </c>
      <c r="AS145" s="1" t="s">
        <v>124</v>
      </c>
      <c r="AT145" s="1" t="s">
        <v>128</v>
      </c>
      <c r="AU145" s="1">
        <v>3</v>
      </c>
      <c r="AW145" s="1">
        <v>326.66000000000003</v>
      </c>
    </row>
    <row r="146" spans="1:49">
      <c r="A146" s="1">
        <v>2</v>
      </c>
      <c r="B146" s="1" t="s">
        <v>598</v>
      </c>
      <c r="C146" s="1" t="s">
        <v>599</v>
      </c>
      <c r="D146" s="1" t="s">
        <v>182</v>
      </c>
      <c r="E146" s="1" t="s">
        <v>181</v>
      </c>
      <c r="F146" s="1" t="s">
        <v>181</v>
      </c>
      <c r="G146" s="1" t="s">
        <v>181</v>
      </c>
      <c r="H146" s="1" t="s">
        <v>181</v>
      </c>
      <c r="I146" s="1" t="s">
        <v>182</v>
      </c>
      <c r="J146" s="1" t="s">
        <v>182</v>
      </c>
      <c r="K146" s="1" t="s">
        <v>181</v>
      </c>
      <c r="L146" s="1" t="s">
        <v>181</v>
      </c>
      <c r="M146" s="1" t="s">
        <v>181</v>
      </c>
      <c r="N146" s="1" t="s">
        <v>181</v>
      </c>
      <c r="O146" s="1" t="s">
        <v>181</v>
      </c>
      <c r="P146" s="1" t="s">
        <v>181</v>
      </c>
      <c r="Q146" s="1" t="s">
        <v>182</v>
      </c>
      <c r="R146" s="1" t="s">
        <v>181</v>
      </c>
      <c r="S146" s="1" t="s">
        <v>181</v>
      </c>
      <c r="T146" s="1" t="s">
        <v>181</v>
      </c>
      <c r="U146" s="1" t="s">
        <v>181</v>
      </c>
      <c r="V146" s="1" t="s">
        <v>181</v>
      </c>
      <c r="W146" s="1" t="s">
        <v>181</v>
      </c>
      <c r="X146" s="1" t="s">
        <v>181</v>
      </c>
      <c r="Y146" s="1" t="s">
        <v>182</v>
      </c>
      <c r="Z146" s="1" t="s">
        <v>181</v>
      </c>
      <c r="AA146" s="1" t="s">
        <v>181</v>
      </c>
      <c r="AB146" s="1" t="s">
        <v>181</v>
      </c>
      <c r="AC146" s="1" t="s">
        <v>182</v>
      </c>
      <c r="AD146" s="1" t="s">
        <v>181</v>
      </c>
      <c r="AE146" s="1" t="s">
        <v>90</v>
      </c>
      <c r="AF146" s="1" t="s">
        <v>95</v>
      </c>
      <c r="AG146" s="1" t="s">
        <v>97</v>
      </c>
      <c r="AH146" s="1">
        <v>3</v>
      </c>
      <c r="AI146" s="1" t="s">
        <v>183</v>
      </c>
      <c r="AJ146" s="1" t="s">
        <v>31</v>
      </c>
      <c r="AK146" s="1" t="s">
        <v>194</v>
      </c>
      <c r="AL146" s="1" t="s">
        <v>185</v>
      </c>
      <c r="AM146" s="1" t="s">
        <v>186</v>
      </c>
      <c r="AN146" s="1" t="s">
        <v>187</v>
      </c>
      <c r="AO146" s="1" t="s">
        <v>188</v>
      </c>
      <c r="AP146" s="1" t="s">
        <v>103</v>
      </c>
      <c r="AQ146" s="1" t="s">
        <v>189</v>
      </c>
      <c r="AR146" s="1" t="s">
        <v>190</v>
      </c>
      <c r="AS146" s="1" t="s">
        <v>124</v>
      </c>
      <c r="AT146" s="1" t="s">
        <v>128</v>
      </c>
      <c r="AU146" s="1">
        <v>4</v>
      </c>
      <c r="AW146" s="1">
        <v>62.17</v>
      </c>
    </row>
    <row r="147" spans="1:49">
      <c r="A147" s="1">
        <v>5</v>
      </c>
      <c r="B147" s="1" t="s">
        <v>600</v>
      </c>
      <c r="C147" s="1" t="s">
        <v>601</v>
      </c>
      <c r="D147" s="1" t="s">
        <v>182</v>
      </c>
      <c r="E147" s="1" t="s">
        <v>181</v>
      </c>
      <c r="F147" s="1" t="s">
        <v>181</v>
      </c>
      <c r="G147" s="1" t="s">
        <v>181</v>
      </c>
      <c r="H147" s="1" t="s">
        <v>181</v>
      </c>
      <c r="I147" s="1" t="s">
        <v>181</v>
      </c>
      <c r="J147" s="1" t="s">
        <v>182</v>
      </c>
      <c r="K147" s="1" t="s">
        <v>181</v>
      </c>
      <c r="L147" s="1" t="s">
        <v>181</v>
      </c>
      <c r="M147" s="1" t="s">
        <v>181</v>
      </c>
      <c r="N147" s="1" t="s">
        <v>181</v>
      </c>
      <c r="O147" s="1" t="s">
        <v>181</v>
      </c>
      <c r="P147" s="1" t="s">
        <v>181</v>
      </c>
      <c r="Q147" s="1" t="s">
        <v>182</v>
      </c>
      <c r="R147" s="1" t="s">
        <v>181</v>
      </c>
      <c r="S147" s="1" t="s">
        <v>181</v>
      </c>
      <c r="T147" s="1" t="s">
        <v>181</v>
      </c>
      <c r="U147" s="1" t="s">
        <v>181</v>
      </c>
      <c r="V147" s="1" t="s">
        <v>181</v>
      </c>
      <c r="W147" s="1" t="s">
        <v>181</v>
      </c>
      <c r="X147" s="1" t="s">
        <v>181</v>
      </c>
      <c r="Y147" s="1" t="s">
        <v>182</v>
      </c>
      <c r="Z147" s="1" t="s">
        <v>181</v>
      </c>
      <c r="AA147" s="1" t="s">
        <v>181</v>
      </c>
      <c r="AB147" s="1" t="s">
        <v>181</v>
      </c>
      <c r="AC147" s="1" t="s">
        <v>182</v>
      </c>
      <c r="AD147" s="1" t="s">
        <v>181</v>
      </c>
      <c r="AE147" s="1" t="s">
        <v>90</v>
      </c>
      <c r="AF147" s="1" t="s">
        <v>95</v>
      </c>
      <c r="AG147" s="1" t="s">
        <v>97</v>
      </c>
      <c r="AH147" s="1">
        <v>3</v>
      </c>
      <c r="AI147" s="1" t="s">
        <v>18</v>
      </c>
      <c r="AJ147" s="1" t="s">
        <v>31</v>
      </c>
      <c r="AK147" s="1" t="s">
        <v>194</v>
      </c>
      <c r="AL147" s="1" t="s">
        <v>185</v>
      </c>
      <c r="AM147" s="1" t="s">
        <v>207</v>
      </c>
      <c r="AN147" s="1" t="s">
        <v>187</v>
      </c>
      <c r="AO147" s="1" t="s">
        <v>188</v>
      </c>
      <c r="AP147" s="1" t="s">
        <v>103</v>
      </c>
      <c r="AQ147" s="1" t="s">
        <v>112</v>
      </c>
      <c r="AR147" s="1" t="s">
        <v>440</v>
      </c>
      <c r="AS147" s="1" t="s">
        <v>124</v>
      </c>
      <c r="AT147" s="1" t="s">
        <v>128</v>
      </c>
      <c r="AU147" s="1">
        <v>2</v>
      </c>
      <c r="AV147" s="1" t="s">
        <v>602</v>
      </c>
      <c r="AW147" s="1">
        <v>340.05</v>
      </c>
    </row>
    <row r="148" spans="1:49">
      <c r="A148" s="1">
        <v>5</v>
      </c>
      <c r="B148" s="1" t="s">
        <v>603</v>
      </c>
      <c r="C148" s="1" t="s">
        <v>604</v>
      </c>
      <c r="D148" s="1" t="s">
        <v>181</v>
      </c>
      <c r="E148" s="1" t="s">
        <v>182</v>
      </c>
      <c r="F148" s="1" t="s">
        <v>181</v>
      </c>
      <c r="G148" s="1" t="s">
        <v>181</v>
      </c>
      <c r="H148" s="1" t="s">
        <v>181</v>
      </c>
      <c r="I148" s="1" t="s">
        <v>181</v>
      </c>
      <c r="J148" s="1" t="s">
        <v>181</v>
      </c>
      <c r="K148" s="1" t="s">
        <v>181</v>
      </c>
      <c r="L148" s="1" t="s">
        <v>182</v>
      </c>
      <c r="M148" s="1" t="s">
        <v>181</v>
      </c>
      <c r="N148" s="1" t="s">
        <v>181</v>
      </c>
      <c r="O148" s="1" t="s">
        <v>181</v>
      </c>
      <c r="P148" s="1" t="s">
        <v>181</v>
      </c>
      <c r="Q148" s="1" t="s">
        <v>181</v>
      </c>
      <c r="R148" s="1" t="s">
        <v>181</v>
      </c>
      <c r="S148" s="1" t="s">
        <v>181</v>
      </c>
      <c r="T148" s="1" t="s">
        <v>181</v>
      </c>
      <c r="U148" s="1" t="s">
        <v>181</v>
      </c>
      <c r="V148" s="1" t="s">
        <v>182</v>
      </c>
      <c r="W148" s="1" t="s">
        <v>181</v>
      </c>
      <c r="X148" s="1" t="s">
        <v>182</v>
      </c>
      <c r="Y148" s="1" t="s">
        <v>181</v>
      </c>
      <c r="Z148" s="1" t="s">
        <v>181</v>
      </c>
      <c r="AA148" s="1" t="s">
        <v>181</v>
      </c>
      <c r="AB148" s="1" t="s">
        <v>181</v>
      </c>
      <c r="AC148" s="1" t="s">
        <v>182</v>
      </c>
      <c r="AD148" s="1" t="s">
        <v>181</v>
      </c>
      <c r="AE148" s="1" t="s">
        <v>93</v>
      </c>
      <c r="AF148" s="1" t="s">
        <v>97</v>
      </c>
      <c r="AG148" s="1" t="s">
        <v>95</v>
      </c>
      <c r="AH148" s="1">
        <v>2</v>
      </c>
      <c r="AI148" s="1" t="s">
        <v>200</v>
      </c>
      <c r="AJ148" s="1" t="s">
        <v>200</v>
      </c>
      <c r="AK148" s="1" t="s">
        <v>200</v>
      </c>
      <c r="AL148" s="1" t="s">
        <v>327</v>
      </c>
      <c r="AM148" s="1" t="s">
        <v>200</v>
      </c>
      <c r="AN148" s="1" t="s">
        <v>200</v>
      </c>
      <c r="AO148" s="1" t="s">
        <v>200</v>
      </c>
      <c r="AP148" s="1" t="s">
        <v>200</v>
      </c>
      <c r="AQ148" s="1" t="s">
        <v>200</v>
      </c>
      <c r="AR148" s="1" t="s">
        <v>200</v>
      </c>
      <c r="AS148" s="1" t="s">
        <v>200</v>
      </c>
      <c r="AT148" s="1" t="s">
        <v>128</v>
      </c>
      <c r="AU148" s="1">
        <v>1</v>
      </c>
      <c r="AW148" s="1">
        <v>212.5</v>
      </c>
    </row>
    <row r="149" spans="1:49">
      <c r="A149" s="1">
        <v>5</v>
      </c>
      <c r="B149" s="1" t="s">
        <v>605</v>
      </c>
      <c r="C149" s="1" t="s">
        <v>606</v>
      </c>
      <c r="D149" s="1" t="s">
        <v>182</v>
      </c>
      <c r="E149" s="1" t="s">
        <v>181</v>
      </c>
      <c r="F149" s="1" t="s">
        <v>181</v>
      </c>
      <c r="G149" s="1" t="s">
        <v>182</v>
      </c>
      <c r="H149" s="1" t="s">
        <v>181</v>
      </c>
      <c r="I149" s="1" t="s">
        <v>181</v>
      </c>
      <c r="J149" s="1" t="s">
        <v>181</v>
      </c>
      <c r="K149" s="1" t="s">
        <v>181</v>
      </c>
      <c r="L149" s="1" t="s">
        <v>181</v>
      </c>
      <c r="M149" s="1" t="s">
        <v>181</v>
      </c>
      <c r="N149" s="1" t="s">
        <v>181</v>
      </c>
      <c r="O149" s="1" t="s">
        <v>181</v>
      </c>
      <c r="P149" s="1" t="s">
        <v>181</v>
      </c>
      <c r="Q149" s="1" t="s">
        <v>182</v>
      </c>
      <c r="R149" s="1" t="s">
        <v>181</v>
      </c>
      <c r="S149" s="1" t="s">
        <v>181</v>
      </c>
      <c r="T149" s="1" t="s">
        <v>181</v>
      </c>
      <c r="U149" s="1" t="s">
        <v>181</v>
      </c>
      <c r="V149" s="1" t="s">
        <v>181</v>
      </c>
      <c r="W149" s="1" t="s">
        <v>181</v>
      </c>
      <c r="X149" s="1" t="s">
        <v>182</v>
      </c>
      <c r="Y149" s="1" t="s">
        <v>181</v>
      </c>
      <c r="Z149" s="1" t="s">
        <v>181</v>
      </c>
      <c r="AA149" s="1" t="s">
        <v>181</v>
      </c>
      <c r="AB149" s="1" t="s">
        <v>181</v>
      </c>
      <c r="AC149" s="1" t="s">
        <v>182</v>
      </c>
      <c r="AD149" s="1" t="s">
        <v>181</v>
      </c>
      <c r="AE149" s="1" t="s">
        <v>95</v>
      </c>
      <c r="AF149" s="1" t="s">
        <v>97</v>
      </c>
      <c r="AG149" s="1" t="s">
        <v>97</v>
      </c>
      <c r="AH149" s="1">
        <v>4</v>
      </c>
      <c r="AI149" s="1" t="s">
        <v>18</v>
      </c>
      <c r="AJ149" s="1" t="s">
        <v>31</v>
      </c>
      <c r="AK149" s="1" t="s">
        <v>194</v>
      </c>
      <c r="AL149" s="1" t="s">
        <v>185</v>
      </c>
      <c r="AM149" s="1" t="s">
        <v>186</v>
      </c>
      <c r="AN149" s="1" t="s">
        <v>328</v>
      </c>
      <c r="AO149" s="1" t="s">
        <v>188</v>
      </c>
      <c r="AP149" s="1" t="s">
        <v>103</v>
      </c>
      <c r="AQ149" s="1" t="s">
        <v>189</v>
      </c>
      <c r="AR149" s="1" t="s">
        <v>190</v>
      </c>
      <c r="AS149" s="1" t="s">
        <v>124</v>
      </c>
      <c r="AT149" s="1" t="s">
        <v>128</v>
      </c>
      <c r="AU149" s="1">
        <v>2</v>
      </c>
      <c r="AV149" s="1" t="s">
        <v>607</v>
      </c>
      <c r="AW149" s="1">
        <v>441.82</v>
      </c>
    </row>
    <row r="150" spans="1:49">
      <c r="A150" s="1">
        <v>5</v>
      </c>
      <c r="B150" s="1" t="s">
        <v>608</v>
      </c>
      <c r="C150" s="1" t="s">
        <v>609</v>
      </c>
      <c r="D150" s="1" t="s">
        <v>181</v>
      </c>
      <c r="E150" s="1" t="s">
        <v>182</v>
      </c>
      <c r="F150" s="1" t="s">
        <v>181</v>
      </c>
      <c r="G150" s="1" t="s">
        <v>181</v>
      </c>
      <c r="H150" s="1" t="s">
        <v>181</v>
      </c>
      <c r="I150" s="1" t="s">
        <v>181</v>
      </c>
      <c r="J150" s="1" t="s">
        <v>181</v>
      </c>
      <c r="K150" s="1" t="s">
        <v>181</v>
      </c>
      <c r="L150" s="1" t="s">
        <v>182</v>
      </c>
      <c r="M150" s="1" t="s">
        <v>181</v>
      </c>
      <c r="N150" s="1" t="s">
        <v>181</v>
      </c>
      <c r="O150" s="1" t="s">
        <v>181</v>
      </c>
      <c r="P150" s="1" t="s">
        <v>181</v>
      </c>
      <c r="Q150" s="1" t="s">
        <v>181</v>
      </c>
      <c r="R150" s="1" t="s">
        <v>181</v>
      </c>
      <c r="S150" s="1" t="s">
        <v>182</v>
      </c>
      <c r="T150" s="1" t="s">
        <v>181</v>
      </c>
      <c r="U150" s="1" t="s">
        <v>181</v>
      </c>
      <c r="V150" s="1" t="s">
        <v>181</v>
      </c>
      <c r="W150" s="1" t="s">
        <v>181</v>
      </c>
      <c r="X150" s="1" t="s">
        <v>182</v>
      </c>
      <c r="Y150" s="1" t="s">
        <v>181</v>
      </c>
      <c r="Z150" s="1" t="s">
        <v>181</v>
      </c>
      <c r="AA150" s="1" t="s">
        <v>181</v>
      </c>
      <c r="AB150" s="1" t="s">
        <v>181</v>
      </c>
      <c r="AC150" s="1" t="s">
        <v>182</v>
      </c>
      <c r="AD150" s="1" t="s">
        <v>181</v>
      </c>
      <c r="AE150" s="1" t="s">
        <v>95</v>
      </c>
      <c r="AF150" s="1" t="s">
        <v>95</v>
      </c>
      <c r="AG150" s="1" t="s">
        <v>97</v>
      </c>
      <c r="AH150" s="1">
        <v>3</v>
      </c>
      <c r="AI150" s="1" t="s">
        <v>183</v>
      </c>
      <c r="AJ150" s="1" t="s">
        <v>31</v>
      </c>
      <c r="AK150" s="1" t="s">
        <v>194</v>
      </c>
      <c r="AL150" s="1" t="s">
        <v>185</v>
      </c>
      <c r="AM150" s="1" t="s">
        <v>186</v>
      </c>
      <c r="AN150" s="1" t="s">
        <v>187</v>
      </c>
      <c r="AO150" s="1" t="s">
        <v>98</v>
      </c>
      <c r="AP150" s="1" t="s">
        <v>222</v>
      </c>
      <c r="AQ150" s="1" t="s">
        <v>112</v>
      </c>
      <c r="AR150" s="1" t="s">
        <v>200</v>
      </c>
      <c r="AS150" s="1" t="s">
        <v>124</v>
      </c>
      <c r="AT150" s="1" t="s">
        <v>128</v>
      </c>
      <c r="AU150" s="1">
        <v>2</v>
      </c>
      <c r="AV150" s="1" t="s">
        <v>610</v>
      </c>
      <c r="AW150" s="1">
        <v>344.12</v>
      </c>
    </row>
    <row r="151" spans="1:49">
      <c r="A151" s="1">
        <v>5</v>
      </c>
      <c r="B151" s="1" t="s">
        <v>611</v>
      </c>
      <c r="C151" s="1" t="s">
        <v>612</v>
      </c>
      <c r="D151" s="1" t="s">
        <v>181</v>
      </c>
      <c r="E151" s="1" t="s">
        <v>182</v>
      </c>
      <c r="F151" s="1" t="s">
        <v>181</v>
      </c>
      <c r="G151" s="1" t="s">
        <v>181</v>
      </c>
      <c r="H151" s="1" t="s">
        <v>181</v>
      </c>
      <c r="I151" s="1" t="s">
        <v>181</v>
      </c>
      <c r="J151" s="1" t="s">
        <v>181</v>
      </c>
      <c r="K151" s="1" t="s">
        <v>181</v>
      </c>
      <c r="L151" s="1" t="s">
        <v>182</v>
      </c>
      <c r="M151" s="1" t="s">
        <v>181</v>
      </c>
      <c r="N151" s="1" t="s">
        <v>181</v>
      </c>
      <c r="O151" s="1" t="s">
        <v>181</v>
      </c>
      <c r="P151" s="1" t="s">
        <v>181</v>
      </c>
      <c r="Q151" s="1" t="s">
        <v>182</v>
      </c>
      <c r="R151" s="1" t="s">
        <v>181</v>
      </c>
      <c r="S151" s="1" t="s">
        <v>181</v>
      </c>
      <c r="T151" s="1" t="s">
        <v>181</v>
      </c>
      <c r="U151" s="1" t="s">
        <v>181</v>
      </c>
      <c r="V151" s="1" t="s">
        <v>181</v>
      </c>
      <c r="W151" s="1" t="s">
        <v>181</v>
      </c>
      <c r="X151" s="1" t="s">
        <v>182</v>
      </c>
      <c r="Y151" s="1" t="s">
        <v>181</v>
      </c>
      <c r="Z151" s="1" t="s">
        <v>181</v>
      </c>
      <c r="AA151" s="1" t="s">
        <v>181</v>
      </c>
      <c r="AB151" s="1" t="s">
        <v>182</v>
      </c>
      <c r="AC151" s="1" t="s">
        <v>181</v>
      </c>
      <c r="AD151" s="1" t="s">
        <v>181</v>
      </c>
      <c r="AE151" s="1" t="s">
        <v>95</v>
      </c>
      <c r="AF151" s="1" t="s">
        <v>97</v>
      </c>
      <c r="AG151" s="1" t="s">
        <v>97</v>
      </c>
      <c r="AH151" s="1">
        <v>3</v>
      </c>
      <c r="AI151" s="1" t="s">
        <v>199</v>
      </c>
      <c r="AJ151" s="1" t="s">
        <v>31</v>
      </c>
      <c r="AK151" s="1" t="s">
        <v>217</v>
      </c>
      <c r="AL151" s="1" t="s">
        <v>327</v>
      </c>
      <c r="AM151" s="1" t="s">
        <v>186</v>
      </c>
      <c r="AN151" s="1" t="s">
        <v>187</v>
      </c>
      <c r="AO151" s="1" t="s">
        <v>96</v>
      </c>
      <c r="AP151" s="1" t="s">
        <v>103</v>
      </c>
      <c r="AQ151" s="1" t="s">
        <v>387</v>
      </c>
      <c r="AR151" s="1" t="s">
        <v>190</v>
      </c>
      <c r="AS151" s="1" t="s">
        <v>124</v>
      </c>
      <c r="AT151" s="1" t="s">
        <v>128</v>
      </c>
      <c r="AU151" s="1">
        <v>3</v>
      </c>
      <c r="AV151" s="1" t="s">
        <v>613</v>
      </c>
      <c r="AW151" s="1">
        <v>277.43</v>
      </c>
    </row>
    <row r="152" spans="1:49">
      <c r="A152" s="1">
        <v>5</v>
      </c>
      <c r="B152" s="1" t="s">
        <v>614</v>
      </c>
      <c r="C152" s="1" t="s">
        <v>615</v>
      </c>
      <c r="D152" s="1" t="s">
        <v>182</v>
      </c>
      <c r="E152" s="1" t="s">
        <v>181</v>
      </c>
      <c r="F152" s="1" t="s">
        <v>181</v>
      </c>
      <c r="G152" s="1" t="s">
        <v>181</v>
      </c>
      <c r="H152" s="1" t="s">
        <v>181</v>
      </c>
      <c r="I152" s="1" t="s">
        <v>182</v>
      </c>
      <c r="J152" s="1" t="s">
        <v>181</v>
      </c>
      <c r="K152" s="1" t="s">
        <v>181</v>
      </c>
      <c r="L152" s="1" t="s">
        <v>181</v>
      </c>
      <c r="M152" s="1" t="s">
        <v>181</v>
      </c>
      <c r="N152" s="1" t="s">
        <v>181</v>
      </c>
      <c r="O152" s="1" t="s">
        <v>181</v>
      </c>
      <c r="P152" s="1" t="s">
        <v>181</v>
      </c>
      <c r="Q152" s="1" t="s">
        <v>181</v>
      </c>
      <c r="R152" s="1" t="s">
        <v>181</v>
      </c>
      <c r="S152" s="1" t="s">
        <v>182</v>
      </c>
      <c r="T152" s="1" t="s">
        <v>181</v>
      </c>
      <c r="U152" s="1" t="s">
        <v>181</v>
      </c>
      <c r="V152" s="1" t="s">
        <v>181</v>
      </c>
      <c r="W152" s="1" t="s">
        <v>181</v>
      </c>
      <c r="X152" s="1" t="s">
        <v>182</v>
      </c>
      <c r="Y152" s="1" t="s">
        <v>181</v>
      </c>
      <c r="Z152" s="1" t="s">
        <v>181</v>
      </c>
      <c r="AA152" s="1" t="s">
        <v>181</v>
      </c>
      <c r="AB152" s="1" t="s">
        <v>181</v>
      </c>
      <c r="AC152" s="1" t="s">
        <v>182</v>
      </c>
      <c r="AD152" s="1" t="s">
        <v>181</v>
      </c>
      <c r="AE152" s="1" t="s">
        <v>90</v>
      </c>
      <c r="AF152" s="1" t="s">
        <v>97</v>
      </c>
      <c r="AG152" s="1" t="s">
        <v>95</v>
      </c>
      <c r="AH152" s="1">
        <v>3</v>
      </c>
      <c r="AI152" s="1" t="s">
        <v>183</v>
      </c>
      <c r="AJ152" s="1" t="s">
        <v>31</v>
      </c>
      <c r="AK152" s="1" t="s">
        <v>194</v>
      </c>
      <c r="AL152" s="1" t="s">
        <v>185</v>
      </c>
      <c r="AM152" s="1" t="s">
        <v>186</v>
      </c>
      <c r="AN152" s="1" t="s">
        <v>187</v>
      </c>
      <c r="AO152" s="1" t="s">
        <v>200</v>
      </c>
      <c r="AP152" s="1" t="s">
        <v>200</v>
      </c>
      <c r="AQ152" s="1" t="s">
        <v>112</v>
      </c>
      <c r="AR152" s="1" t="s">
        <v>190</v>
      </c>
      <c r="AS152" s="1" t="s">
        <v>124</v>
      </c>
      <c r="AT152" s="1" t="s">
        <v>128</v>
      </c>
      <c r="AU152" s="1">
        <v>3</v>
      </c>
      <c r="AV152" s="1" t="s">
        <v>616</v>
      </c>
      <c r="AW152" s="1">
        <v>311.51</v>
      </c>
    </row>
    <row r="153" spans="1:49">
      <c r="A153" s="1">
        <v>5</v>
      </c>
      <c r="B153" s="1" t="s">
        <v>617</v>
      </c>
      <c r="C153" s="1" t="s">
        <v>618</v>
      </c>
      <c r="D153" s="1" t="s">
        <v>181</v>
      </c>
      <c r="E153" s="1" t="s">
        <v>181</v>
      </c>
      <c r="F153" s="1" t="s">
        <v>182</v>
      </c>
      <c r="G153" s="1" t="s">
        <v>181</v>
      </c>
      <c r="H153" s="1" t="s">
        <v>181</v>
      </c>
      <c r="I153" s="1" t="s">
        <v>181</v>
      </c>
      <c r="J153" s="1" t="s">
        <v>181</v>
      </c>
      <c r="K153" s="1" t="s">
        <v>181</v>
      </c>
      <c r="L153" s="1" t="s">
        <v>182</v>
      </c>
      <c r="M153" s="1" t="s">
        <v>181</v>
      </c>
      <c r="N153" s="1" t="s">
        <v>181</v>
      </c>
      <c r="O153" s="1" t="s">
        <v>181</v>
      </c>
      <c r="P153" s="1" t="s">
        <v>181</v>
      </c>
      <c r="Q153" s="1" t="s">
        <v>182</v>
      </c>
      <c r="R153" s="1" t="s">
        <v>181</v>
      </c>
      <c r="S153" s="1" t="s">
        <v>181</v>
      </c>
      <c r="T153" s="1" t="s">
        <v>181</v>
      </c>
      <c r="U153" s="1" t="s">
        <v>181</v>
      </c>
      <c r="V153" s="1" t="s">
        <v>181</v>
      </c>
      <c r="W153" s="1" t="s">
        <v>181</v>
      </c>
      <c r="X153" s="1" t="s">
        <v>181</v>
      </c>
      <c r="Y153" s="1" t="s">
        <v>182</v>
      </c>
      <c r="Z153" s="1" t="s">
        <v>181</v>
      </c>
      <c r="AA153" s="1" t="s">
        <v>181</v>
      </c>
      <c r="AB153" s="1" t="s">
        <v>181</v>
      </c>
      <c r="AC153" s="1" t="s">
        <v>182</v>
      </c>
      <c r="AD153" s="1" t="s">
        <v>181</v>
      </c>
      <c r="AE153" s="1" t="s">
        <v>95</v>
      </c>
      <c r="AF153" s="1" t="s">
        <v>95</v>
      </c>
      <c r="AG153" s="1" t="s">
        <v>97</v>
      </c>
      <c r="AH153" s="1">
        <v>5</v>
      </c>
      <c r="AI153" s="1" t="s">
        <v>183</v>
      </c>
      <c r="AJ153" s="1" t="s">
        <v>31</v>
      </c>
      <c r="AK153" s="1" t="s">
        <v>194</v>
      </c>
      <c r="AL153" s="1" t="s">
        <v>185</v>
      </c>
      <c r="AM153" s="1" t="s">
        <v>186</v>
      </c>
      <c r="AN153" s="1" t="s">
        <v>187</v>
      </c>
      <c r="AO153" s="1" t="s">
        <v>98</v>
      </c>
      <c r="AP153" s="1" t="s">
        <v>103</v>
      </c>
      <c r="AQ153" s="1" t="s">
        <v>112</v>
      </c>
      <c r="AR153" s="1" t="s">
        <v>190</v>
      </c>
      <c r="AS153" s="1" t="s">
        <v>124</v>
      </c>
      <c r="AT153" s="1" t="s">
        <v>128</v>
      </c>
      <c r="AU153" s="1">
        <v>4</v>
      </c>
      <c r="AV153" s="1" t="s">
        <v>619</v>
      </c>
      <c r="AW153" s="1">
        <v>268.89</v>
      </c>
    </row>
    <row r="154" spans="1:49">
      <c r="A154" s="1">
        <v>5</v>
      </c>
      <c r="B154" s="1" t="s">
        <v>615</v>
      </c>
      <c r="C154" s="1" t="s">
        <v>620</v>
      </c>
      <c r="D154" s="1" t="s">
        <v>181</v>
      </c>
      <c r="E154" s="1" t="s">
        <v>182</v>
      </c>
      <c r="F154" s="1" t="s">
        <v>181</v>
      </c>
      <c r="G154" s="1" t="s">
        <v>181</v>
      </c>
      <c r="H154" s="1" t="s">
        <v>181</v>
      </c>
      <c r="I154" s="1" t="s">
        <v>181</v>
      </c>
      <c r="J154" s="1" t="s">
        <v>181</v>
      </c>
      <c r="K154" s="1" t="s">
        <v>181</v>
      </c>
      <c r="L154" s="1" t="s">
        <v>182</v>
      </c>
      <c r="M154" s="1" t="s">
        <v>181</v>
      </c>
      <c r="N154" s="1" t="s">
        <v>181</v>
      </c>
      <c r="O154" s="1" t="s">
        <v>181</v>
      </c>
      <c r="P154" s="1" t="s">
        <v>181</v>
      </c>
      <c r="Q154" s="1" t="s">
        <v>182</v>
      </c>
      <c r="R154" s="1" t="s">
        <v>181</v>
      </c>
      <c r="S154" s="1" t="s">
        <v>181</v>
      </c>
      <c r="T154" s="1" t="s">
        <v>181</v>
      </c>
      <c r="U154" s="1" t="s">
        <v>181</v>
      </c>
      <c r="V154" s="1" t="s">
        <v>181</v>
      </c>
      <c r="W154" s="1" t="s">
        <v>181</v>
      </c>
      <c r="X154" s="1" t="s">
        <v>181</v>
      </c>
      <c r="Y154" s="1" t="s">
        <v>182</v>
      </c>
      <c r="Z154" s="1" t="s">
        <v>181</v>
      </c>
      <c r="AA154" s="1" t="s">
        <v>181</v>
      </c>
      <c r="AB154" s="1" t="s">
        <v>182</v>
      </c>
      <c r="AC154" s="1" t="s">
        <v>181</v>
      </c>
      <c r="AD154" s="1" t="s">
        <v>181</v>
      </c>
      <c r="AE154" s="1" t="s">
        <v>95</v>
      </c>
      <c r="AF154" s="1" t="s">
        <v>97</v>
      </c>
      <c r="AG154" s="1" t="s">
        <v>95</v>
      </c>
      <c r="AH154" s="1">
        <v>4</v>
      </c>
      <c r="AI154" s="1" t="s">
        <v>183</v>
      </c>
      <c r="AJ154" s="1" t="s">
        <v>31</v>
      </c>
      <c r="AK154" s="1" t="s">
        <v>414</v>
      </c>
      <c r="AL154" s="1" t="s">
        <v>246</v>
      </c>
      <c r="AM154" s="1" t="s">
        <v>186</v>
      </c>
      <c r="AN154" s="1" t="s">
        <v>187</v>
      </c>
      <c r="AO154" s="1" t="s">
        <v>188</v>
      </c>
      <c r="AP154" s="1" t="s">
        <v>103</v>
      </c>
      <c r="AQ154" s="1" t="s">
        <v>111</v>
      </c>
      <c r="AR154" s="1" t="s">
        <v>190</v>
      </c>
      <c r="AS154" s="1" t="s">
        <v>124</v>
      </c>
      <c r="AT154" s="1" t="s">
        <v>128</v>
      </c>
      <c r="AU154" s="1">
        <v>4</v>
      </c>
      <c r="AV154" s="1" t="s">
        <v>621</v>
      </c>
      <c r="AW154" s="1">
        <v>4770.29</v>
      </c>
    </row>
    <row r="155" spans="1:49">
      <c r="A155" s="1">
        <v>5</v>
      </c>
      <c r="B155" s="1" t="s">
        <v>622</v>
      </c>
      <c r="C155" s="1" t="s">
        <v>623</v>
      </c>
      <c r="D155" s="1" t="s">
        <v>181</v>
      </c>
      <c r="E155" s="1" t="s">
        <v>182</v>
      </c>
      <c r="F155" s="1" t="s">
        <v>181</v>
      </c>
      <c r="G155" s="1" t="s">
        <v>181</v>
      </c>
      <c r="H155" s="1" t="s">
        <v>181</v>
      </c>
      <c r="I155" s="1" t="s">
        <v>181</v>
      </c>
      <c r="J155" s="1" t="s">
        <v>181</v>
      </c>
      <c r="K155" s="1" t="s">
        <v>181</v>
      </c>
      <c r="L155" s="1" t="s">
        <v>182</v>
      </c>
      <c r="M155" s="1" t="s">
        <v>181</v>
      </c>
      <c r="N155" s="1" t="s">
        <v>181</v>
      </c>
      <c r="O155" s="1" t="s">
        <v>181</v>
      </c>
      <c r="P155" s="1" t="s">
        <v>181</v>
      </c>
      <c r="Q155" s="1" t="s">
        <v>182</v>
      </c>
      <c r="R155" s="1" t="s">
        <v>181</v>
      </c>
      <c r="S155" s="1" t="s">
        <v>181</v>
      </c>
      <c r="T155" s="1" t="s">
        <v>181</v>
      </c>
      <c r="U155" s="1" t="s">
        <v>181</v>
      </c>
      <c r="V155" s="1" t="s">
        <v>181</v>
      </c>
      <c r="W155" s="1" t="s">
        <v>181</v>
      </c>
      <c r="X155" s="1" t="s">
        <v>181</v>
      </c>
      <c r="Y155" s="1" t="s">
        <v>182</v>
      </c>
      <c r="Z155" s="1" t="s">
        <v>181</v>
      </c>
      <c r="AA155" s="1" t="s">
        <v>181</v>
      </c>
      <c r="AB155" s="1" t="s">
        <v>182</v>
      </c>
      <c r="AC155" s="1" t="s">
        <v>181</v>
      </c>
      <c r="AD155" s="1" t="s">
        <v>181</v>
      </c>
      <c r="AE155" s="1" t="s">
        <v>95</v>
      </c>
      <c r="AF155" s="1" t="s">
        <v>95</v>
      </c>
      <c r="AG155" s="1" t="s">
        <v>97</v>
      </c>
      <c r="AH155" s="1">
        <v>3</v>
      </c>
      <c r="AI155" s="1" t="s">
        <v>18</v>
      </c>
      <c r="AJ155" s="1" t="s">
        <v>31</v>
      </c>
      <c r="AK155" s="1" t="s">
        <v>200</v>
      </c>
      <c r="AL155" s="1" t="s">
        <v>327</v>
      </c>
      <c r="AM155" s="1" t="s">
        <v>397</v>
      </c>
      <c r="AN155" s="1" t="s">
        <v>200</v>
      </c>
      <c r="AO155" s="1" t="s">
        <v>98</v>
      </c>
      <c r="AP155" s="1" t="s">
        <v>200</v>
      </c>
      <c r="AQ155" s="1" t="s">
        <v>111</v>
      </c>
      <c r="AR155" s="1" t="s">
        <v>200</v>
      </c>
      <c r="AS155" s="1" t="s">
        <v>122</v>
      </c>
      <c r="AT155" s="1" t="s">
        <v>127</v>
      </c>
      <c r="AU155" s="1">
        <v>3</v>
      </c>
      <c r="AV155" s="1" t="s">
        <v>182</v>
      </c>
      <c r="AW155" s="1">
        <v>391.27</v>
      </c>
    </row>
    <row r="156" spans="1:49">
      <c r="A156" s="1">
        <v>5</v>
      </c>
      <c r="B156" s="1" t="s">
        <v>624</v>
      </c>
      <c r="C156" s="1" t="s">
        <v>625</v>
      </c>
      <c r="D156" s="1" t="s">
        <v>182</v>
      </c>
      <c r="E156" s="1" t="s">
        <v>181</v>
      </c>
      <c r="F156" s="1" t="s">
        <v>181</v>
      </c>
      <c r="G156" s="1" t="s">
        <v>181</v>
      </c>
      <c r="H156" s="1" t="s">
        <v>182</v>
      </c>
      <c r="I156" s="1" t="s">
        <v>181</v>
      </c>
      <c r="J156" s="1" t="s">
        <v>181</v>
      </c>
      <c r="K156" s="1" t="s">
        <v>181</v>
      </c>
      <c r="L156" s="1" t="s">
        <v>181</v>
      </c>
      <c r="M156" s="1" t="s">
        <v>181</v>
      </c>
      <c r="N156" s="1" t="s">
        <v>181</v>
      </c>
      <c r="O156" s="1" t="s">
        <v>181</v>
      </c>
      <c r="P156" s="1" t="s">
        <v>181</v>
      </c>
      <c r="Q156" s="1" t="s">
        <v>181</v>
      </c>
      <c r="R156" s="1" t="s">
        <v>181</v>
      </c>
      <c r="S156" s="1" t="s">
        <v>182</v>
      </c>
      <c r="T156" s="1" t="s">
        <v>181</v>
      </c>
      <c r="U156" s="1" t="s">
        <v>181</v>
      </c>
      <c r="V156" s="1" t="s">
        <v>181</v>
      </c>
      <c r="W156" s="1" t="s">
        <v>181</v>
      </c>
      <c r="X156" s="1" t="s">
        <v>182</v>
      </c>
      <c r="Y156" s="1" t="s">
        <v>181</v>
      </c>
      <c r="Z156" s="1" t="s">
        <v>181</v>
      </c>
      <c r="AA156" s="1" t="s">
        <v>181</v>
      </c>
      <c r="AB156" s="1" t="s">
        <v>181</v>
      </c>
      <c r="AC156" s="1" t="s">
        <v>182</v>
      </c>
      <c r="AD156" s="1" t="s">
        <v>181</v>
      </c>
      <c r="AE156" s="1" t="s">
        <v>95</v>
      </c>
      <c r="AF156" s="1" t="s">
        <v>97</v>
      </c>
      <c r="AG156" s="1" t="s">
        <v>97</v>
      </c>
      <c r="AH156" s="1">
        <v>3</v>
      </c>
      <c r="AI156" s="1" t="s">
        <v>199</v>
      </c>
      <c r="AJ156" s="1" t="s">
        <v>31</v>
      </c>
      <c r="AK156" s="1" t="s">
        <v>194</v>
      </c>
      <c r="AL156" s="1" t="s">
        <v>185</v>
      </c>
      <c r="AM156" s="1" t="s">
        <v>186</v>
      </c>
      <c r="AN156" s="1" t="s">
        <v>187</v>
      </c>
      <c r="AO156" s="1" t="s">
        <v>96</v>
      </c>
      <c r="AP156" s="1" t="s">
        <v>103</v>
      </c>
      <c r="AQ156" s="1" t="s">
        <v>111</v>
      </c>
      <c r="AR156" s="1" t="s">
        <v>190</v>
      </c>
      <c r="AS156" s="1" t="s">
        <v>121</v>
      </c>
      <c r="AT156" s="1" t="s">
        <v>128</v>
      </c>
      <c r="AU156" s="1">
        <v>4</v>
      </c>
      <c r="AV156" s="1" t="s">
        <v>626</v>
      </c>
      <c r="AW156" s="1">
        <v>381.19</v>
      </c>
    </row>
    <row r="157" spans="1:49">
      <c r="A157" s="1">
        <v>5</v>
      </c>
      <c r="B157" s="1" t="s">
        <v>627</v>
      </c>
      <c r="C157" s="1" t="s">
        <v>628</v>
      </c>
      <c r="D157" s="1" t="s">
        <v>181</v>
      </c>
      <c r="E157" s="1" t="s">
        <v>182</v>
      </c>
      <c r="F157" s="1" t="s">
        <v>181</v>
      </c>
      <c r="G157" s="1" t="s">
        <v>181</v>
      </c>
      <c r="H157" s="1" t="s">
        <v>181</v>
      </c>
      <c r="I157" s="1" t="s">
        <v>181</v>
      </c>
      <c r="J157" s="1" t="s">
        <v>181</v>
      </c>
      <c r="K157" s="1" t="s">
        <v>181</v>
      </c>
      <c r="L157" s="1" t="s">
        <v>182</v>
      </c>
      <c r="M157" s="1" t="s">
        <v>181</v>
      </c>
      <c r="N157" s="1" t="s">
        <v>182</v>
      </c>
      <c r="O157" s="1" t="s">
        <v>181</v>
      </c>
      <c r="P157" s="1" t="s">
        <v>181</v>
      </c>
      <c r="Q157" s="1" t="s">
        <v>181</v>
      </c>
      <c r="R157" s="1" t="s">
        <v>181</v>
      </c>
      <c r="S157" s="1" t="s">
        <v>181</v>
      </c>
      <c r="T157" s="1" t="s">
        <v>181</v>
      </c>
      <c r="U157" s="1" t="s">
        <v>181</v>
      </c>
      <c r="V157" s="1" t="s">
        <v>181</v>
      </c>
      <c r="W157" s="1" t="s">
        <v>181</v>
      </c>
      <c r="X157" s="1" t="s">
        <v>182</v>
      </c>
      <c r="Y157" s="1" t="s">
        <v>181</v>
      </c>
      <c r="Z157" s="1" t="s">
        <v>181</v>
      </c>
      <c r="AA157" s="1" t="s">
        <v>181</v>
      </c>
      <c r="AB157" s="1" t="s">
        <v>182</v>
      </c>
      <c r="AC157" s="1" t="s">
        <v>181</v>
      </c>
      <c r="AD157" s="1" t="s">
        <v>181</v>
      </c>
      <c r="AE157" s="1" t="s">
        <v>97</v>
      </c>
      <c r="AF157" s="1" t="s">
        <v>97</v>
      </c>
      <c r="AG157" s="1" t="s">
        <v>97</v>
      </c>
      <c r="AH157" s="1">
        <v>5</v>
      </c>
      <c r="AI157" s="1" t="s">
        <v>183</v>
      </c>
      <c r="AJ157" s="1" t="s">
        <v>31</v>
      </c>
      <c r="AK157" s="1" t="s">
        <v>194</v>
      </c>
      <c r="AL157" s="1" t="s">
        <v>327</v>
      </c>
      <c r="AM157" s="1" t="s">
        <v>186</v>
      </c>
      <c r="AN157" s="1" t="s">
        <v>328</v>
      </c>
      <c r="AO157" s="1" t="s">
        <v>188</v>
      </c>
      <c r="AP157" s="1" t="s">
        <v>222</v>
      </c>
      <c r="AQ157" s="1" t="s">
        <v>112</v>
      </c>
      <c r="AR157" s="1" t="s">
        <v>200</v>
      </c>
      <c r="AS157" s="1" t="s">
        <v>123</v>
      </c>
      <c r="AT157" s="1" t="s">
        <v>127</v>
      </c>
      <c r="AU157" s="1">
        <v>3</v>
      </c>
      <c r="AV157" s="1" t="s">
        <v>629</v>
      </c>
      <c r="AW157" s="1">
        <v>27088.1</v>
      </c>
    </row>
    <row r="158" spans="1:49">
      <c r="A158" s="1">
        <v>5</v>
      </c>
      <c r="B158" s="1" t="s">
        <v>630</v>
      </c>
      <c r="C158" s="1" t="s">
        <v>631</v>
      </c>
      <c r="D158" s="1" t="s">
        <v>182</v>
      </c>
      <c r="E158" s="1" t="s">
        <v>181</v>
      </c>
      <c r="F158" s="1" t="s">
        <v>181</v>
      </c>
      <c r="G158" s="1" t="s">
        <v>182</v>
      </c>
      <c r="H158" s="1" t="s">
        <v>181</v>
      </c>
      <c r="I158" s="1" t="s">
        <v>181</v>
      </c>
      <c r="J158" s="1" t="s">
        <v>181</v>
      </c>
      <c r="K158" s="1" t="s">
        <v>181</v>
      </c>
      <c r="L158" s="1" t="s">
        <v>181</v>
      </c>
      <c r="M158" s="1" t="s">
        <v>181</v>
      </c>
      <c r="N158" s="1" t="s">
        <v>181</v>
      </c>
      <c r="O158" s="1" t="s">
        <v>181</v>
      </c>
      <c r="P158" s="1" t="s">
        <v>181</v>
      </c>
      <c r="Q158" s="1" t="s">
        <v>182</v>
      </c>
      <c r="R158" s="1" t="s">
        <v>181</v>
      </c>
      <c r="S158" s="1" t="s">
        <v>181</v>
      </c>
      <c r="T158" s="1" t="s">
        <v>181</v>
      </c>
      <c r="U158" s="1" t="s">
        <v>181</v>
      </c>
      <c r="V158" s="1" t="s">
        <v>181</v>
      </c>
      <c r="W158" s="1" t="s">
        <v>181</v>
      </c>
      <c r="X158" s="1" t="s">
        <v>182</v>
      </c>
      <c r="Y158" s="1" t="s">
        <v>181</v>
      </c>
      <c r="Z158" s="1" t="s">
        <v>181</v>
      </c>
      <c r="AA158" s="1" t="s">
        <v>181</v>
      </c>
      <c r="AB158" s="1" t="s">
        <v>181</v>
      </c>
      <c r="AC158" s="1" t="s">
        <v>181</v>
      </c>
      <c r="AD158" s="1" t="s">
        <v>182</v>
      </c>
      <c r="AE158" s="1" t="s">
        <v>95</v>
      </c>
      <c r="AF158" s="1" t="s">
        <v>97</v>
      </c>
      <c r="AG158" s="1" t="s">
        <v>97</v>
      </c>
      <c r="AH158" s="1">
        <v>4</v>
      </c>
      <c r="AI158" s="1" t="s">
        <v>18</v>
      </c>
      <c r="AJ158" s="1" t="s">
        <v>31</v>
      </c>
      <c r="AK158" s="1" t="s">
        <v>184</v>
      </c>
      <c r="AL158" s="1" t="s">
        <v>185</v>
      </c>
      <c r="AM158" s="1" t="s">
        <v>186</v>
      </c>
      <c r="AN158" s="1" t="s">
        <v>328</v>
      </c>
      <c r="AO158" s="1" t="s">
        <v>96</v>
      </c>
      <c r="AP158" s="1" t="s">
        <v>103</v>
      </c>
      <c r="AQ158" s="1" t="s">
        <v>387</v>
      </c>
      <c r="AR158" s="1" t="s">
        <v>190</v>
      </c>
      <c r="AS158" s="1" t="s">
        <v>124</v>
      </c>
      <c r="AT158" s="1" t="s">
        <v>128</v>
      </c>
      <c r="AU158" s="1">
        <v>2</v>
      </c>
      <c r="AV158" s="1" t="s">
        <v>632</v>
      </c>
      <c r="AW158" s="1">
        <v>373.92</v>
      </c>
    </row>
    <row r="159" spans="1:49">
      <c r="A159" s="1">
        <v>5</v>
      </c>
      <c r="B159" s="1" t="s">
        <v>633</v>
      </c>
      <c r="C159" s="1" t="s">
        <v>634</v>
      </c>
      <c r="D159" s="1" t="s">
        <v>181</v>
      </c>
      <c r="E159" s="1" t="s">
        <v>182</v>
      </c>
      <c r="F159" s="1" t="s">
        <v>181</v>
      </c>
      <c r="G159" s="1" t="s">
        <v>181</v>
      </c>
      <c r="H159" s="1" t="s">
        <v>181</v>
      </c>
      <c r="I159" s="1" t="s">
        <v>181</v>
      </c>
      <c r="J159" s="1" t="s">
        <v>181</v>
      </c>
      <c r="K159" s="1" t="s">
        <v>181</v>
      </c>
      <c r="L159" s="1" t="s">
        <v>182</v>
      </c>
      <c r="M159" s="1" t="s">
        <v>181</v>
      </c>
      <c r="N159" s="1" t="s">
        <v>181</v>
      </c>
      <c r="O159" s="1" t="s">
        <v>181</v>
      </c>
      <c r="P159" s="1" t="s">
        <v>181</v>
      </c>
      <c r="Q159" s="1" t="s">
        <v>182</v>
      </c>
      <c r="R159" s="1" t="s">
        <v>181</v>
      </c>
      <c r="S159" s="1" t="s">
        <v>181</v>
      </c>
      <c r="T159" s="1" t="s">
        <v>181</v>
      </c>
      <c r="U159" s="1" t="s">
        <v>181</v>
      </c>
      <c r="V159" s="1" t="s">
        <v>181</v>
      </c>
      <c r="W159" s="1" t="s">
        <v>181</v>
      </c>
      <c r="X159" s="1" t="s">
        <v>182</v>
      </c>
      <c r="Y159" s="1" t="s">
        <v>181</v>
      </c>
      <c r="Z159" s="1" t="s">
        <v>181</v>
      </c>
      <c r="AA159" s="1" t="s">
        <v>181</v>
      </c>
      <c r="AB159" s="1" t="s">
        <v>181</v>
      </c>
      <c r="AC159" s="1" t="s">
        <v>182</v>
      </c>
      <c r="AD159" s="1" t="s">
        <v>181</v>
      </c>
      <c r="AE159" s="1" t="s">
        <v>95</v>
      </c>
      <c r="AF159" s="1" t="s">
        <v>95</v>
      </c>
      <c r="AG159" s="1" t="s">
        <v>97</v>
      </c>
      <c r="AH159" s="1">
        <v>3</v>
      </c>
      <c r="AI159" s="1" t="s">
        <v>183</v>
      </c>
      <c r="AJ159" s="1" t="s">
        <v>31</v>
      </c>
      <c r="AK159" s="1" t="s">
        <v>194</v>
      </c>
      <c r="AL159" s="1" t="s">
        <v>185</v>
      </c>
      <c r="AM159" s="1" t="s">
        <v>186</v>
      </c>
      <c r="AN159" s="1" t="s">
        <v>187</v>
      </c>
      <c r="AO159" s="1" t="s">
        <v>188</v>
      </c>
      <c r="AP159" s="1" t="s">
        <v>103</v>
      </c>
      <c r="AQ159" s="1" t="s">
        <v>112</v>
      </c>
      <c r="AR159" s="1" t="s">
        <v>190</v>
      </c>
      <c r="AS159" s="1" t="s">
        <v>123</v>
      </c>
      <c r="AT159" s="1" t="s">
        <v>128</v>
      </c>
      <c r="AU159" s="1">
        <v>2</v>
      </c>
      <c r="AW159" s="1">
        <v>504.71</v>
      </c>
    </row>
    <row r="160" spans="1:49">
      <c r="A160" s="1">
        <v>5</v>
      </c>
      <c r="B160" s="1" t="s">
        <v>635</v>
      </c>
      <c r="C160" s="1" t="s">
        <v>636</v>
      </c>
      <c r="D160" s="1" t="s">
        <v>181</v>
      </c>
      <c r="E160" s="1" t="s">
        <v>182</v>
      </c>
      <c r="F160" s="1" t="s">
        <v>181</v>
      </c>
      <c r="G160" s="1" t="s">
        <v>181</v>
      </c>
      <c r="H160" s="1" t="s">
        <v>181</v>
      </c>
      <c r="I160" s="1" t="s">
        <v>181</v>
      </c>
      <c r="J160" s="1" t="s">
        <v>181</v>
      </c>
      <c r="K160" s="1" t="s">
        <v>181</v>
      </c>
      <c r="L160" s="1" t="s">
        <v>182</v>
      </c>
      <c r="M160" s="1" t="s">
        <v>181</v>
      </c>
      <c r="N160" s="1" t="s">
        <v>181</v>
      </c>
      <c r="O160" s="1" t="s">
        <v>181</v>
      </c>
      <c r="P160" s="1" t="s">
        <v>181</v>
      </c>
      <c r="Q160" s="1" t="s">
        <v>181</v>
      </c>
      <c r="R160" s="1" t="s">
        <v>182</v>
      </c>
      <c r="S160" s="1" t="s">
        <v>181</v>
      </c>
      <c r="T160" s="1" t="s">
        <v>181</v>
      </c>
      <c r="U160" s="1" t="s">
        <v>181</v>
      </c>
      <c r="V160" s="1" t="s">
        <v>181</v>
      </c>
      <c r="W160" s="1" t="s">
        <v>181</v>
      </c>
      <c r="X160" s="1" t="s">
        <v>181</v>
      </c>
      <c r="Y160" s="1" t="s">
        <v>182</v>
      </c>
      <c r="Z160" s="1" t="s">
        <v>181</v>
      </c>
      <c r="AA160" s="1" t="s">
        <v>181</v>
      </c>
      <c r="AB160" s="1" t="s">
        <v>182</v>
      </c>
      <c r="AC160" s="1" t="s">
        <v>181</v>
      </c>
      <c r="AD160" s="1" t="s">
        <v>181</v>
      </c>
      <c r="AE160" s="1" t="s">
        <v>95</v>
      </c>
      <c r="AF160" s="1" t="s">
        <v>95</v>
      </c>
      <c r="AG160" s="1" t="s">
        <v>97</v>
      </c>
      <c r="AH160" s="1">
        <v>4</v>
      </c>
      <c r="AI160" s="1" t="s">
        <v>18</v>
      </c>
      <c r="AJ160" s="1" t="s">
        <v>31</v>
      </c>
      <c r="AK160" s="1" t="s">
        <v>194</v>
      </c>
      <c r="AL160" s="1" t="s">
        <v>185</v>
      </c>
      <c r="AM160" s="1" t="s">
        <v>200</v>
      </c>
      <c r="AN160" s="1" t="s">
        <v>187</v>
      </c>
      <c r="AO160" s="1" t="s">
        <v>188</v>
      </c>
      <c r="AP160" s="1" t="s">
        <v>195</v>
      </c>
      <c r="AQ160" s="1" t="s">
        <v>112</v>
      </c>
      <c r="AR160" s="1" t="s">
        <v>210</v>
      </c>
      <c r="AS160" s="1" t="s">
        <v>124</v>
      </c>
      <c r="AT160" s="1" t="s">
        <v>128</v>
      </c>
      <c r="AU160" s="1">
        <v>4</v>
      </c>
      <c r="AV160" s="1" t="s">
        <v>637</v>
      </c>
      <c r="AW160" s="1">
        <v>721.32</v>
      </c>
    </row>
    <row r="161" spans="1:49">
      <c r="A161" s="1">
        <v>2</v>
      </c>
      <c r="B161" s="1" t="s">
        <v>638</v>
      </c>
      <c r="C161" s="1" t="s">
        <v>639</v>
      </c>
      <c r="D161" s="1" t="s">
        <v>182</v>
      </c>
      <c r="E161" s="1" t="s">
        <v>181</v>
      </c>
      <c r="F161" s="1" t="s">
        <v>181</v>
      </c>
      <c r="G161" s="1" t="s">
        <v>182</v>
      </c>
      <c r="H161" s="1" t="s">
        <v>181</v>
      </c>
      <c r="I161" s="1" t="s">
        <v>181</v>
      </c>
      <c r="J161" s="1" t="s">
        <v>181</v>
      </c>
      <c r="K161" s="1" t="s">
        <v>181</v>
      </c>
      <c r="L161" s="1" t="s">
        <v>181</v>
      </c>
      <c r="M161" s="1" t="s">
        <v>181</v>
      </c>
      <c r="N161" s="1" t="s">
        <v>181</v>
      </c>
      <c r="O161" s="1" t="s">
        <v>181</v>
      </c>
      <c r="P161" s="1" t="s">
        <v>181</v>
      </c>
      <c r="Q161" s="1" t="s">
        <v>181</v>
      </c>
      <c r="R161" s="1" t="s">
        <v>181</v>
      </c>
      <c r="S161" s="1" t="s">
        <v>182</v>
      </c>
      <c r="T161" s="1" t="s">
        <v>181</v>
      </c>
      <c r="U161" s="1" t="s">
        <v>181</v>
      </c>
      <c r="V161" s="1" t="s">
        <v>181</v>
      </c>
      <c r="W161" s="1" t="s">
        <v>181</v>
      </c>
      <c r="X161" s="1" t="s">
        <v>181</v>
      </c>
      <c r="Y161" s="1" t="s">
        <v>182</v>
      </c>
      <c r="Z161" s="1" t="s">
        <v>181</v>
      </c>
      <c r="AA161" s="1" t="s">
        <v>181</v>
      </c>
      <c r="AB161" s="1" t="s">
        <v>181</v>
      </c>
      <c r="AC161" s="1" t="s">
        <v>181</v>
      </c>
      <c r="AD161" s="1" t="s">
        <v>182</v>
      </c>
      <c r="AE161" s="1" t="s">
        <v>97</v>
      </c>
      <c r="AF161" s="1" t="s">
        <v>97</v>
      </c>
      <c r="AG161" s="1" t="s">
        <v>97</v>
      </c>
      <c r="AH161" s="1">
        <v>4</v>
      </c>
      <c r="AI161" s="1" t="s">
        <v>183</v>
      </c>
      <c r="AJ161" s="1" t="s">
        <v>31</v>
      </c>
      <c r="AK161" s="1" t="s">
        <v>194</v>
      </c>
      <c r="AL161" s="1" t="s">
        <v>185</v>
      </c>
      <c r="AM161" s="1" t="s">
        <v>186</v>
      </c>
      <c r="AN161" s="1" t="s">
        <v>187</v>
      </c>
      <c r="AO161" s="1" t="s">
        <v>188</v>
      </c>
      <c r="AP161" s="1" t="s">
        <v>103</v>
      </c>
      <c r="AQ161" s="1" t="s">
        <v>189</v>
      </c>
      <c r="AR161" s="1" t="s">
        <v>190</v>
      </c>
      <c r="AS161" s="1" t="s">
        <v>124</v>
      </c>
      <c r="AT161" s="1" t="s">
        <v>128</v>
      </c>
      <c r="AU161" s="1">
        <v>4</v>
      </c>
      <c r="AW161" s="1">
        <v>52.8</v>
      </c>
    </row>
    <row r="162" spans="1:49">
      <c r="A162" s="1">
        <v>5</v>
      </c>
      <c r="B162" s="1" t="s">
        <v>640</v>
      </c>
      <c r="C162" s="1" t="s">
        <v>641</v>
      </c>
      <c r="D162" s="1" t="s">
        <v>181</v>
      </c>
      <c r="E162" s="1" t="s">
        <v>182</v>
      </c>
      <c r="F162" s="1" t="s">
        <v>181</v>
      </c>
      <c r="G162" s="1" t="s">
        <v>181</v>
      </c>
      <c r="H162" s="1" t="s">
        <v>182</v>
      </c>
      <c r="I162" s="1" t="s">
        <v>181</v>
      </c>
      <c r="J162" s="1" t="s">
        <v>181</v>
      </c>
      <c r="K162" s="1" t="s">
        <v>181</v>
      </c>
      <c r="L162" s="1" t="s">
        <v>181</v>
      </c>
      <c r="M162" s="1" t="s">
        <v>182</v>
      </c>
      <c r="N162" s="1" t="s">
        <v>181</v>
      </c>
      <c r="O162" s="1" t="s">
        <v>181</v>
      </c>
      <c r="P162" s="1" t="s">
        <v>181</v>
      </c>
      <c r="Q162" s="1" t="s">
        <v>181</v>
      </c>
      <c r="R162" s="1" t="s">
        <v>181</v>
      </c>
      <c r="S162" s="1" t="s">
        <v>181</v>
      </c>
      <c r="T162" s="1" t="s">
        <v>181</v>
      </c>
      <c r="U162" s="1" t="s">
        <v>181</v>
      </c>
      <c r="V162" s="1" t="s">
        <v>181</v>
      </c>
      <c r="W162" s="1" t="s">
        <v>181</v>
      </c>
      <c r="X162" s="1" t="s">
        <v>182</v>
      </c>
      <c r="Y162" s="1" t="s">
        <v>181</v>
      </c>
      <c r="Z162" s="1" t="s">
        <v>181</v>
      </c>
      <c r="AA162" s="1" t="s">
        <v>181</v>
      </c>
      <c r="AB162" s="1" t="s">
        <v>182</v>
      </c>
      <c r="AC162" s="1" t="s">
        <v>181</v>
      </c>
      <c r="AD162" s="1" t="s">
        <v>181</v>
      </c>
      <c r="AE162" s="1" t="s">
        <v>95</v>
      </c>
      <c r="AF162" s="1" t="s">
        <v>97</v>
      </c>
      <c r="AG162" s="1" t="s">
        <v>97</v>
      </c>
      <c r="AH162" s="1">
        <v>4</v>
      </c>
      <c r="AI162" s="1" t="s">
        <v>18</v>
      </c>
      <c r="AJ162" s="1" t="s">
        <v>31</v>
      </c>
      <c r="AK162" s="1" t="s">
        <v>194</v>
      </c>
      <c r="AL162" s="1" t="s">
        <v>185</v>
      </c>
      <c r="AM162" s="1" t="s">
        <v>186</v>
      </c>
      <c r="AN162" s="1" t="s">
        <v>187</v>
      </c>
      <c r="AO162" s="1" t="s">
        <v>98</v>
      </c>
      <c r="AP162" s="1" t="s">
        <v>200</v>
      </c>
      <c r="AQ162" s="1" t="s">
        <v>189</v>
      </c>
      <c r="AR162" s="1" t="s">
        <v>190</v>
      </c>
      <c r="AS162" s="1" t="s">
        <v>124</v>
      </c>
      <c r="AT162" s="1" t="s">
        <v>128</v>
      </c>
      <c r="AU162" s="1">
        <v>3</v>
      </c>
      <c r="AV162" s="1" t="s">
        <v>642</v>
      </c>
      <c r="AW162" s="1">
        <v>312.43</v>
      </c>
    </row>
    <row r="163" spans="1:49">
      <c r="A163" s="1">
        <v>5</v>
      </c>
      <c r="B163" s="1" t="s">
        <v>643</v>
      </c>
      <c r="C163" s="1" t="s">
        <v>644</v>
      </c>
      <c r="D163" s="1" t="s">
        <v>181</v>
      </c>
      <c r="E163" s="1" t="s">
        <v>182</v>
      </c>
      <c r="F163" s="1" t="s">
        <v>181</v>
      </c>
      <c r="G163" s="1" t="s">
        <v>181</v>
      </c>
      <c r="H163" s="1" t="s">
        <v>182</v>
      </c>
      <c r="I163" s="1" t="s">
        <v>181</v>
      </c>
      <c r="J163" s="1" t="s">
        <v>181</v>
      </c>
      <c r="K163" s="1" t="s">
        <v>181</v>
      </c>
      <c r="L163" s="1" t="s">
        <v>182</v>
      </c>
      <c r="M163" s="1" t="s">
        <v>181</v>
      </c>
      <c r="N163" s="1" t="s">
        <v>181</v>
      </c>
      <c r="O163" s="1" t="s">
        <v>181</v>
      </c>
      <c r="P163" s="1" t="s">
        <v>181</v>
      </c>
      <c r="Q163" s="1" t="s">
        <v>181</v>
      </c>
      <c r="R163" s="1" t="s">
        <v>181</v>
      </c>
      <c r="S163" s="1" t="s">
        <v>182</v>
      </c>
      <c r="T163" s="1" t="s">
        <v>181</v>
      </c>
      <c r="U163" s="1" t="s">
        <v>181</v>
      </c>
      <c r="V163" s="1" t="s">
        <v>181</v>
      </c>
      <c r="W163" s="1" t="s">
        <v>181</v>
      </c>
      <c r="X163" s="1" t="s">
        <v>181</v>
      </c>
      <c r="Y163" s="1" t="s">
        <v>182</v>
      </c>
      <c r="Z163" s="1" t="s">
        <v>181</v>
      </c>
      <c r="AA163" s="1" t="s">
        <v>181</v>
      </c>
      <c r="AB163" s="1" t="s">
        <v>181</v>
      </c>
      <c r="AC163" s="1" t="s">
        <v>181</v>
      </c>
      <c r="AD163" s="1" t="s">
        <v>182</v>
      </c>
      <c r="AE163" s="1" t="s">
        <v>95</v>
      </c>
      <c r="AF163" s="1" t="s">
        <v>95</v>
      </c>
      <c r="AG163" s="1" t="s">
        <v>97</v>
      </c>
      <c r="AH163" s="1">
        <v>3</v>
      </c>
      <c r="AI163" s="1" t="s">
        <v>183</v>
      </c>
      <c r="AJ163" s="1" t="s">
        <v>31</v>
      </c>
      <c r="AK163" s="1" t="s">
        <v>194</v>
      </c>
      <c r="AL163" s="1" t="s">
        <v>185</v>
      </c>
      <c r="AM163" s="1" t="s">
        <v>186</v>
      </c>
      <c r="AN163" s="1" t="s">
        <v>187</v>
      </c>
      <c r="AO163" s="1" t="s">
        <v>208</v>
      </c>
      <c r="AP163" s="1" t="s">
        <v>103</v>
      </c>
      <c r="AQ163" s="1" t="s">
        <v>112</v>
      </c>
      <c r="AR163" s="1" t="s">
        <v>190</v>
      </c>
      <c r="AS163" s="1" t="s">
        <v>124</v>
      </c>
      <c r="AT163" s="1" t="s">
        <v>128</v>
      </c>
      <c r="AU163" s="1">
        <v>3</v>
      </c>
      <c r="AV163" s="1" t="s">
        <v>645</v>
      </c>
      <c r="AW163" s="1">
        <v>338.6</v>
      </c>
    </row>
    <row r="164" spans="1:49">
      <c r="A164" s="1">
        <v>5</v>
      </c>
      <c r="B164" s="1" t="s">
        <v>646</v>
      </c>
      <c r="C164" s="1" t="s">
        <v>647</v>
      </c>
      <c r="D164" s="1" t="s">
        <v>182</v>
      </c>
      <c r="E164" s="1" t="s">
        <v>181</v>
      </c>
      <c r="F164" s="1" t="s">
        <v>181</v>
      </c>
      <c r="G164" s="1" t="s">
        <v>181</v>
      </c>
      <c r="H164" s="1" t="s">
        <v>181</v>
      </c>
      <c r="I164" s="1" t="s">
        <v>181</v>
      </c>
      <c r="J164" s="1" t="s">
        <v>182</v>
      </c>
      <c r="K164" s="1" t="s">
        <v>181</v>
      </c>
      <c r="L164" s="1" t="s">
        <v>181</v>
      </c>
      <c r="M164" s="1" t="s">
        <v>182</v>
      </c>
      <c r="N164" s="1" t="s">
        <v>181</v>
      </c>
      <c r="O164" s="1" t="s">
        <v>181</v>
      </c>
      <c r="P164" s="1" t="s">
        <v>181</v>
      </c>
      <c r="Q164" s="1" t="s">
        <v>181</v>
      </c>
      <c r="R164" s="1" t="s">
        <v>181</v>
      </c>
      <c r="S164" s="1" t="s">
        <v>181</v>
      </c>
      <c r="T164" s="1" t="s">
        <v>181</v>
      </c>
      <c r="U164" s="1" t="s">
        <v>181</v>
      </c>
      <c r="V164" s="1" t="s">
        <v>181</v>
      </c>
      <c r="W164" s="1" t="s">
        <v>181</v>
      </c>
      <c r="X164" s="1" t="s">
        <v>182</v>
      </c>
      <c r="Y164" s="1" t="s">
        <v>181</v>
      </c>
      <c r="Z164" s="1" t="s">
        <v>181</v>
      </c>
      <c r="AA164" s="1" t="s">
        <v>181</v>
      </c>
      <c r="AB164" s="1" t="s">
        <v>181</v>
      </c>
      <c r="AC164" s="1" t="s">
        <v>182</v>
      </c>
      <c r="AD164" s="1" t="s">
        <v>181</v>
      </c>
      <c r="AE164" s="1" t="s">
        <v>97</v>
      </c>
      <c r="AF164" s="1" t="s">
        <v>97</v>
      </c>
      <c r="AG164" s="1" t="s">
        <v>97</v>
      </c>
      <c r="AH164" s="1">
        <v>4</v>
      </c>
      <c r="AI164" s="1" t="s">
        <v>199</v>
      </c>
      <c r="AJ164" s="1" t="s">
        <v>31</v>
      </c>
      <c r="AK164" s="1" t="s">
        <v>194</v>
      </c>
      <c r="AL164" s="1" t="s">
        <v>327</v>
      </c>
      <c r="AM164" s="1" t="s">
        <v>207</v>
      </c>
      <c r="AN164" s="1" t="s">
        <v>398</v>
      </c>
      <c r="AO164" s="1" t="s">
        <v>188</v>
      </c>
      <c r="AP164" s="1" t="s">
        <v>200</v>
      </c>
      <c r="AQ164" s="1" t="s">
        <v>200</v>
      </c>
      <c r="AR164" s="1" t="s">
        <v>190</v>
      </c>
      <c r="AS164" s="1" t="s">
        <v>200</v>
      </c>
      <c r="AT164" s="1" t="s">
        <v>200</v>
      </c>
      <c r="AU164" s="1">
        <v>5</v>
      </c>
      <c r="AV164" s="1" t="s">
        <v>648</v>
      </c>
      <c r="AW164" s="1">
        <v>216.81</v>
      </c>
    </row>
    <row r="165" spans="1:49">
      <c r="A165" s="1">
        <v>5</v>
      </c>
      <c r="B165" s="1" t="s">
        <v>649</v>
      </c>
      <c r="C165" s="1" t="s">
        <v>650</v>
      </c>
      <c r="D165" s="1" t="s">
        <v>182</v>
      </c>
      <c r="E165" s="1" t="s">
        <v>181</v>
      </c>
      <c r="F165" s="1" t="s">
        <v>181</v>
      </c>
      <c r="G165" s="1" t="s">
        <v>181</v>
      </c>
      <c r="H165" s="1" t="s">
        <v>181</v>
      </c>
      <c r="I165" s="1" t="s">
        <v>181</v>
      </c>
      <c r="J165" s="1" t="s">
        <v>181</v>
      </c>
      <c r="K165" s="1" t="s">
        <v>182</v>
      </c>
      <c r="L165" s="1" t="s">
        <v>181</v>
      </c>
      <c r="M165" s="1" t="s">
        <v>182</v>
      </c>
      <c r="N165" s="1" t="s">
        <v>181</v>
      </c>
      <c r="O165" s="1" t="s">
        <v>181</v>
      </c>
      <c r="P165" s="1" t="s">
        <v>181</v>
      </c>
      <c r="Q165" s="1" t="s">
        <v>181</v>
      </c>
      <c r="R165" s="1" t="s">
        <v>181</v>
      </c>
      <c r="S165" s="1" t="s">
        <v>181</v>
      </c>
      <c r="T165" s="1" t="s">
        <v>181</v>
      </c>
      <c r="U165" s="1" t="s">
        <v>181</v>
      </c>
      <c r="V165" s="1" t="s">
        <v>181</v>
      </c>
      <c r="W165" s="1" t="s">
        <v>181</v>
      </c>
      <c r="X165" s="1" t="s">
        <v>181</v>
      </c>
      <c r="Y165" s="1" t="s">
        <v>182</v>
      </c>
      <c r="Z165" s="1" t="s">
        <v>181</v>
      </c>
      <c r="AA165" s="1" t="s">
        <v>181</v>
      </c>
      <c r="AB165" s="1" t="s">
        <v>181</v>
      </c>
      <c r="AC165" s="1" t="s">
        <v>181</v>
      </c>
      <c r="AD165" s="1" t="s">
        <v>182</v>
      </c>
      <c r="AE165" s="1" t="s">
        <v>93</v>
      </c>
      <c r="AF165" s="1" t="s">
        <v>95</v>
      </c>
      <c r="AG165" s="1" t="s">
        <v>97</v>
      </c>
      <c r="AH165" s="1">
        <v>4</v>
      </c>
      <c r="AI165" s="1" t="s">
        <v>183</v>
      </c>
      <c r="AJ165" s="1" t="s">
        <v>31</v>
      </c>
      <c r="AK165" s="1" t="s">
        <v>194</v>
      </c>
      <c r="AL165" s="1" t="s">
        <v>185</v>
      </c>
      <c r="AM165" s="1" t="s">
        <v>186</v>
      </c>
      <c r="AN165" s="1" t="s">
        <v>187</v>
      </c>
      <c r="AO165" s="1" t="s">
        <v>98</v>
      </c>
      <c r="AP165" s="1" t="s">
        <v>103</v>
      </c>
      <c r="AQ165" s="1" t="s">
        <v>189</v>
      </c>
      <c r="AR165" s="1" t="s">
        <v>190</v>
      </c>
      <c r="AS165" s="1" t="s">
        <v>124</v>
      </c>
      <c r="AT165" s="1" t="s">
        <v>128</v>
      </c>
      <c r="AU165" s="1">
        <v>4</v>
      </c>
      <c r="AV165" s="1" t="s">
        <v>651</v>
      </c>
      <c r="AW165" s="1">
        <v>345.74</v>
      </c>
    </row>
    <row r="166" spans="1:49">
      <c r="A166" s="1">
        <v>5</v>
      </c>
      <c r="B166" s="1" t="s">
        <v>652</v>
      </c>
      <c r="C166" s="1" t="s">
        <v>653</v>
      </c>
      <c r="D166" s="1" t="s">
        <v>182</v>
      </c>
      <c r="E166" s="1" t="s">
        <v>181</v>
      </c>
      <c r="F166" s="1" t="s">
        <v>181</v>
      </c>
      <c r="G166" s="1" t="s">
        <v>181</v>
      </c>
      <c r="H166" s="1" t="s">
        <v>181</v>
      </c>
      <c r="I166" s="1" t="s">
        <v>182</v>
      </c>
      <c r="J166" s="1" t="s">
        <v>181</v>
      </c>
      <c r="K166" s="1" t="s">
        <v>181</v>
      </c>
      <c r="L166" s="1" t="s">
        <v>181</v>
      </c>
      <c r="M166" s="1" t="s">
        <v>182</v>
      </c>
      <c r="N166" s="1" t="s">
        <v>181</v>
      </c>
      <c r="O166" s="1" t="s">
        <v>181</v>
      </c>
      <c r="P166" s="1" t="s">
        <v>181</v>
      </c>
      <c r="Q166" s="1" t="s">
        <v>181</v>
      </c>
      <c r="R166" s="1" t="s">
        <v>181</v>
      </c>
      <c r="S166" s="1" t="s">
        <v>181</v>
      </c>
      <c r="T166" s="1" t="s">
        <v>181</v>
      </c>
      <c r="U166" s="1" t="s">
        <v>181</v>
      </c>
      <c r="V166" s="1" t="s">
        <v>181</v>
      </c>
      <c r="W166" s="1" t="s">
        <v>181</v>
      </c>
      <c r="X166" s="1" t="s">
        <v>182</v>
      </c>
      <c r="Y166" s="1" t="s">
        <v>181</v>
      </c>
      <c r="Z166" s="1" t="s">
        <v>181</v>
      </c>
      <c r="AA166" s="1" t="s">
        <v>181</v>
      </c>
      <c r="AB166" s="1" t="s">
        <v>182</v>
      </c>
      <c r="AC166" s="1" t="s">
        <v>181</v>
      </c>
      <c r="AD166" s="1" t="s">
        <v>182</v>
      </c>
      <c r="AE166" s="1" t="s">
        <v>95</v>
      </c>
      <c r="AF166" s="1" t="s">
        <v>97</v>
      </c>
      <c r="AG166" s="1" t="s">
        <v>97</v>
      </c>
      <c r="AH166" s="1">
        <v>4</v>
      </c>
      <c r="AI166" s="1" t="s">
        <v>183</v>
      </c>
      <c r="AJ166" s="1" t="s">
        <v>31</v>
      </c>
      <c r="AK166" s="1" t="s">
        <v>194</v>
      </c>
      <c r="AL166" s="1" t="s">
        <v>185</v>
      </c>
      <c r="AM166" s="1" t="s">
        <v>186</v>
      </c>
      <c r="AN166" s="1" t="s">
        <v>187</v>
      </c>
      <c r="AO166" s="1" t="s">
        <v>200</v>
      </c>
      <c r="AP166" s="1" t="s">
        <v>103</v>
      </c>
      <c r="AQ166" s="1" t="s">
        <v>112</v>
      </c>
      <c r="AR166" s="1" t="s">
        <v>190</v>
      </c>
      <c r="AS166" s="1" t="s">
        <v>124</v>
      </c>
      <c r="AT166" s="1" t="s">
        <v>128</v>
      </c>
      <c r="AU166" s="1">
        <v>4</v>
      </c>
      <c r="AV166" s="1" t="s">
        <v>654</v>
      </c>
      <c r="AW166" s="1">
        <v>322.72000000000003</v>
      </c>
    </row>
    <row r="167" spans="1:49">
      <c r="A167" s="1">
        <v>5</v>
      </c>
      <c r="B167" s="1" t="s">
        <v>655</v>
      </c>
      <c r="C167" s="1" t="s">
        <v>656</v>
      </c>
      <c r="D167" s="1" t="s">
        <v>181</v>
      </c>
      <c r="E167" s="1" t="s">
        <v>182</v>
      </c>
      <c r="F167" s="1" t="s">
        <v>181</v>
      </c>
      <c r="G167" s="1" t="s">
        <v>181</v>
      </c>
      <c r="H167" s="1" t="s">
        <v>181</v>
      </c>
      <c r="I167" s="1" t="s">
        <v>181</v>
      </c>
      <c r="J167" s="1" t="s">
        <v>181</v>
      </c>
      <c r="K167" s="1" t="s">
        <v>181</v>
      </c>
      <c r="L167" s="1" t="s">
        <v>182</v>
      </c>
      <c r="M167" s="1" t="s">
        <v>181</v>
      </c>
      <c r="N167" s="1" t="s">
        <v>181</v>
      </c>
      <c r="O167" s="1" t="s">
        <v>181</v>
      </c>
      <c r="P167" s="1" t="s">
        <v>181</v>
      </c>
      <c r="Q167" s="1" t="s">
        <v>182</v>
      </c>
      <c r="R167" s="1" t="s">
        <v>181</v>
      </c>
      <c r="S167" s="1" t="s">
        <v>181</v>
      </c>
      <c r="T167" s="1" t="s">
        <v>181</v>
      </c>
      <c r="U167" s="1" t="s">
        <v>181</v>
      </c>
      <c r="V167" s="1" t="s">
        <v>181</v>
      </c>
      <c r="W167" s="1" t="s">
        <v>181</v>
      </c>
      <c r="X167" s="1" t="s">
        <v>181</v>
      </c>
      <c r="Y167" s="1" t="s">
        <v>182</v>
      </c>
      <c r="Z167" s="1" t="s">
        <v>181</v>
      </c>
      <c r="AA167" s="1" t="s">
        <v>181</v>
      </c>
      <c r="AB167" s="1" t="s">
        <v>181</v>
      </c>
      <c r="AC167" s="1" t="s">
        <v>182</v>
      </c>
      <c r="AD167" s="1" t="s">
        <v>181</v>
      </c>
      <c r="AE167" s="1" t="s">
        <v>95</v>
      </c>
      <c r="AF167" s="1" t="s">
        <v>93</v>
      </c>
      <c r="AG167" s="1" t="s">
        <v>97</v>
      </c>
      <c r="AH167" s="1">
        <v>3</v>
      </c>
      <c r="AI167" s="1" t="s">
        <v>183</v>
      </c>
      <c r="AJ167" s="1" t="s">
        <v>31</v>
      </c>
      <c r="AK167" s="1" t="s">
        <v>194</v>
      </c>
      <c r="AL167" s="1" t="s">
        <v>185</v>
      </c>
      <c r="AM167" s="1" t="s">
        <v>200</v>
      </c>
      <c r="AN167" s="1" t="s">
        <v>187</v>
      </c>
      <c r="AO167" s="1" t="s">
        <v>96</v>
      </c>
      <c r="AP167" s="1" t="s">
        <v>200</v>
      </c>
      <c r="AQ167" s="1" t="s">
        <v>200</v>
      </c>
      <c r="AR167" s="1" t="s">
        <v>200</v>
      </c>
      <c r="AS167" s="1" t="s">
        <v>124</v>
      </c>
      <c r="AT167" s="1" t="s">
        <v>128</v>
      </c>
      <c r="AU167" s="1">
        <v>3</v>
      </c>
      <c r="AW167" s="1">
        <v>320.17</v>
      </c>
    </row>
    <row r="168" spans="1:49">
      <c r="A168" s="1">
        <v>5</v>
      </c>
      <c r="B168" s="1" t="s">
        <v>657</v>
      </c>
      <c r="C168" s="1" t="s">
        <v>658</v>
      </c>
      <c r="D168" s="1" t="s">
        <v>181</v>
      </c>
      <c r="E168" s="1" t="s">
        <v>182</v>
      </c>
      <c r="F168" s="1" t="s">
        <v>181</v>
      </c>
      <c r="G168" s="1" t="s">
        <v>181</v>
      </c>
      <c r="H168" s="1" t="s">
        <v>181</v>
      </c>
      <c r="I168" s="1" t="s">
        <v>181</v>
      </c>
      <c r="J168" s="1" t="s">
        <v>181</v>
      </c>
      <c r="K168" s="1" t="s">
        <v>181</v>
      </c>
      <c r="L168" s="1" t="s">
        <v>182</v>
      </c>
      <c r="M168" s="1" t="s">
        <v>182</v>
      </c>
      <c r="N168" s="1" t="s">
        <v>181</v>
      </c>
      <c r="O168" s="1" t="s">
        <v>181</v>
      </c>
      <c r="P168" s="1" t="s">
        <v>181</v>
      </c>
      <c r="Q168" s="1" t="s">
        <v>181</v>
      </c>
      <c r="R168" s="1" t="s">
        <v>181</v>
      </c>
      <c r="S168" s="1" t="s">
        <v>181</v>
      </c>
      <c r="T168" s="1" t="s">
        <v>181</v>
      </c>
      <c r="U168" s="1" t="s">
        <v>181</v>
      </c>
      <c r="V168" s="1" t="s">
        <v>181</v>
      </c>
      <c r="W168" s="1" t="s">
        <v>181</v>
      </c>
      <c r="X168" s="1" t="s">
        <v>181</v>
      </c>
      <c r="Y168" s="1" t="s">
        <v>181</v>
      </c>
      <c r="Z168" s="1" t="s">
        <v>181</v>
      </c>
      <c r="AA168" s="1" t="s">
        <v>182</v>
      </c>
      <c r="AB168" s="1" t="s">
        <v>181</v>
      </c>
      <c r="AC168" s="1" t="s">
        <v>182</v>
      </c>
      <c r="AD168" s="1" t="s">
        <v>182</v>
      </c>
      <c r="AE168" s="1" t="s">
        <v>90</v>
      </c>
      <c r="AF168" s="1" t="s">
        <v>97</v>
      </c>
      <c r="AG168" s="1" t="s">
        <v>97</v>
      </c>
      <c r="AH168" s="1">
        <v>5</v>
      </c>
      <c r="AI168" s="1" t="s">
        <v>183</v>
      </c>
      <c r="AJ168" s="1" t="s">
        <v>31</v>
      </c>
      <c r="AK168" s="1" t="s">
        <v>194</v>
      </c>
      <c r="AL168" s="1" t="s">
        <v>185</v>
      </c>
      <c r="AM168" s="1" t="s">
        <v>186</v>
      </c>
      <c r="AN168" s="1" t="s">
        <v>187</v>
      </c>
      <c r="AO168" s="1" t="s">
        <v>98</v>
      </c>
      <c r="AP168" s="1" t="s">
        <v>195</v>
      </c>
      <c r="AQ168" s="1" t="s">
        <v>189</v>
      </c>
      <c r="AR168" s="1" t="s">
        <v>190</v>
      </c>
      <c r="AS168" s="1" t="s">
        <v>124</v>
      </c>
      <c r="AT168" s="1" t="s">
        <v>128</v>
      </c>
      <c r="AU168" s="1">
        <v>4</v>
      </c>
      <c r="AV168" s="1" t="s">
        <v>659</v>
      </c>
      <c r="AW168" s="1">
        <v>864.4</v>
      </c>
    </row>
    <row r="169" spans="1:49">
      <c r="A169" s="1">
        <v>5</v>
      </c>
      <c r="B169" s="1" t="s">
        <v>660</v>
      </c>
      <c r="C169" s="1" t="s">
        <v>661</v>
      </c>
      <c r="D169" s="1" t="s">
        <v>181</v>
      </c>
      <c r="E169" s="1" t="s">
        <v>181</v>
      </c>
      <c r="F169" s="1" t="s">
        <v>182</v>
      </c>
      <c r="G169" s="1" t="s">
        <v>181</v>
      </c>
      <c r="H169" s="1" t="s">
        <v>181</v>
      </c>
      <c r="I169" s="1" t="s">
        <v>181</v>
      </c>
      <c r="J169" s="1" t="s">
        <v>181</v>
      </c>
      <c r="K169" s="1" t="s">
        <v>182</v>
      </c>
      <c r="L169" s="1" t="s">
        <v>181</v>
      </c>
      <c r="M169" s="1" t="s">
        <v>181</v>
      </c>
      <c r="N169" s="1" t="s">
        <v>181</v>
      </c>
      <c r="O169" s="1" t="s">
        <v>181</v>
      </c>
      <c r="P169" s="1" t="s">
        <v>181</v>
      </c>
      <c r="Q169" s="1" t="s">
        <v>181</v>
      </c>
      <c r="R169" s="1" t="s">
        <v>181</v>
      </c>
      <c r="S169" s="1" t="s">
        <v>181</v>
      </c>
      <c r="T169" s="1" t="s">
        <v>181</v>
      </c>
      <c r="U169" s="1" t="s">
        <v>181</v>
      </c>
      <c r="V169" s="1" t="s">
        <v>181</v>
      </c>
      <c r="W169" s="1" t="s">
        <v>182</v>
      </c>
      <c r="X169" s="1" t="s">
        <v>182</v>
      </c>
      <c r="Y169" s="1" t="s">
        <v>181</v>
      </c>
      <c r="Z169" s="1" t="s">
        <v>181</v>
      </c>
      <c r="AA169" s="1" t="s">
        <v>181</v>
      </c>
      <c r="AB169" s="1" t="s">
        <v>182</v>
      </c>
      <c r="AC169" s="1" t="s">
        <v>181</v>
      </c>
      <c r="AD169" s="1" t="s">
        <v>181</v>
      </c>
      <c r="AE169" s="1" t="s">
        <v>95</v>
      </c>
      <c r="AF169" s="1" t="s">
        <v>97</v>
      </c>
      <c r="AG169" s="1" t="s">
        <v>97</v>
      </c>
      <c r="AH169" s="1">
        <v>3</v>
      </c>
      <c r="AI169" s="1" t="s">
        <v>183</v>
      </c>
      <c r="AJ169" s="1" t="s">
        <v>31</v>
      </c>
      <c r="AK169" s="1" t="s">
        <v>194</v>
      </c>
      <c r="AL169" s="1" t="s">
        <v>185</v>
      </c>
      <c r="AM169" s="1" t="s">
        <v>186</v>
      </c>
      <c r="AN169" s="1" t="s">
        <v>187</v>
      </c>
      <c r="AO169" s="1" t="s">
        <v>98</v>
      </c>
      <c r="AP169" s="1" t="s">
        <v>195</v>
      </c>
      <c r="AQ169" s="1" t="s">
        <v>189</v>
      </c>
      <c r="AR169" s="1" t="s">
        <v>190</v>
      </c>
      <c r="AS169" s="1" t="s">
        <v>124</v>
      </c>
      <c r="AT169" s="1" t="s">
        <v>128</v>
      </c>
      <c r="AU169" s="1">
        <v>3</v>
      </c>
      <c r="AV169" s="1" t="s">
        <v>662</v>
      </c>
      <c r="AW169" s="1">
        <v>187.93</v>
      </c>
    </row>
    <row r="170" spans="1:49">
      <c r="A170" s="1">
        <v>5</v>
      </c>
      <c r="B170" s="1" t="s">
        <v>663</v>
      </c>
      <c r="C170" s="1" t="s">
        <v>664</v>
      </c>
      <c r="D170" s="1" t="s">
        <v>182</v>
      </c>
      <c r="E170" s="1" t="s">
        <v>181</v>
      </c>
      <c r="F170" s="1" t="s">
        <v>181</v>
      </c>
      <c r="G170" s="1" t="s">
        <v>181</v>
      </c>
      <c r="H170" s="1" t="s">
        <v>182</v>
      </c>
      <c r="I170" s="1" t="s">
        <v>181</v>
      </c>
      <c r="J170" s="1" t="s">
        <v>181</v>
      </c>
      <c r="K170" s="1" t="s">
        <v>181</v>
      </c>
      <c r="L170" s="1" t="s">
        <v>181</v>
      </c>
      <c r="M170" s="1" t="s">
        <v>181</v>
      </c>
      <c r="N170" s="1" t="s">
        <v>181</v>
      </c>
      <c r="O170" s="1" t="s">
        <v>181</v>
      </c>
      <c r="P170" s="1" t="s">
        <v>181</v>
      </c>
      <c r="Q170" s="1" t="s">
        <v>182</v>
      </c>
      <c r="R170" s="1" t="s">
        <v>181</v>
      </c>
      <c r="S170" s="1" t="s">
        <v>181</v>
      </c>
      <c r="T170" s="1" t="s">
        <v>181</v>
      </c>
      <c r="U170" s="1" t="s">
        <v>181</v>
      </c>
      <c r="V170" s="1" t="s">
        <v>181</v>
      </c>
      <c r="W170" s="1" t="s">
        <v>182</v>
      </c>
      <c r="X170" s="1" t="s">
        <v>181</v>
      </c>
      <c r="Y170" s="1" t="s">
        <v>182</v>
      </c>
      <c r="Z170" s="1" t="s">
        <v>181</v>
      </c>
      <c r="AA170" s="1" t="s">
        <v>181</v>
      </c>
      <c r="AB170" s="1" t="s">
        <v>181</v>
      </c>
      <c r="AC170" s="1" t="s">
        <v>182</v>
      </c>
      <c r="AD170" s="1" t="s">
        <v>181</v>
      </c>
      <c r="AE170" s="1" t="s">
        <v>95</v>
      </c>
      <c r="AF170" s="1" t="s">
        <v>95</v>
      </c>
      <c r="AG170" s="1" t="s">
        <v>97</v>
      </c>
      <c r="AH170" s="1">
        <v>4</v>
      </c>
      <c r="AI170" s="1" t="s">
        <v>199</v>
      </c>
      <c r="AJ170" s="1" t="s">
        <v>31</v>
      </c>
      <c r="AK170" s="1" t="s">
        <v>194</v>
      </c>
      <c r="AL170" s="1" t="s">
        <v>185</v>
      </c>
      <c r="AM170" s="1" t="s">
        <v>186</v>
      </c>
      <c r="AN170" s="1" t="s">
        <v>187</v>
      </c>
      <c r="AO170" s="1" t="s">
        <v>208</v>
      </c>
      <c r="AP170" s="1" t="s">
        <v>103</v>
      </c>
      <c r="AQ170" s="1" t="s">
        <v>189</v>
      </c>
      <c r="AR170" s="1" t="s">
        <v>190</v>
      </c>
      <c r="AS170" s="1" t="s">
        <v>124</v>
      </c>
      <c r="AT170" s="1" t="s">
        <v>128</v>
      </c>
      <c r="AU170" s="1">
        <v>3</v>
      </c>
      <c r="AV170" s="1" t="s">
        <v>665</v>
      </c>
      <c r="AW170" s="1">
        <v>506.13</v>
      </c>
    </row>
    <row r="171" spans="1:49">
      <c r="A171" s="1">
        <v>5</v>
      </c>
      <c r="B171" s="1" t="s">
        <v>666</v>
      </c>
      <c r="C171" s="1" t="s">
        <v>667</v>
      </c>
      <c r="D171" s="1" t="s">
        <v>182</v>
      </c>
      <c r="E171" s="1" t="s">
        <v>181</v>
      </c>
      <c r="F171" s="1" t="s">
        <v>181</v>
      </c>
      <c r="G171" s="1" t="s">
        <v>181</v>
      </c>
      <c r="H171" s="1" t="s">
        <v>181</v>
      </c>
      <c r="I171" s="1" t="s">
        <v>182</v>
      </c>
      <c r="J171" s="1" t="s">
        <v>181</v>
      </c>
      <c r="K171" s="1" t="s">
        <v>181</v>
      </c>
      <c r="L171" s="1" t="s">
        <v>181</v>
      </c>
      <c r="M171" s="1" t="s">
        <v>181</v>
      </c>
      <c r="N171" s="1" t="s">
        <v>181</v>
      </c>
      <c r="O171" s="1" t="s">
        <v>181</v>
      </c>
      <c r="P171" s="1" t="s">
        <v>181</v>
      </c>
      <c r="Q171" s="1" t="s">
        <v>182</v>
      </c>
      <c r="R171" s="1" t="s">
        <v>181</v>
      </c>
      <c r="S171" s="1" t="s">
        <v>181</v>
      </c>
      <c r="T171" s="1" t="s">
        <v>181</v>
      </c>
      <c r="U171" s="1" t="s">
        <v>181</v>
      </c>
      <c r="V171" s="1" t="s">
        <v>181</v>
      </c>
      <c r="W171" s="1" t="s">
        <v>181</v>
      </c>
      <c r="X171" s="1" t="s">
        <v>182</v>
      </c>
      <c r="Y171" s="1" t="s">
        <v>181</v>
      </c>
      <c r="Z171" s="1" t="s">
        <v>181</v>
      </c>
      <c r="AA171" s="1" t="s">
        <v>181</v>
      </c>
      <c r="AB171" s="1" t="s">
        <v>182</v>
      </c>
      <c r="AC171" s="1" t="s">
        <v>181</v>
      </c>
      <c r="AD171" s="1" t="s">
        <v>181</v>
      </c>
      <c r="AE171" s="1" t="s">
        <v>95</v>
      </c>
      <c r="AF171" s="1" t="s">
        <v>97</v>
      </c>
      <c r="AG171" s="1" t="s">
        <v>97</v>
      </c>
      <c r="AH171" s="1">
        <v>4</v>
      </c>
      <c r="AI171" s="1" t="s">
        <v>199</v>
      </c>
      <c r="AJ171" s="1" t="s">
        <v>31</v>
      </c>
      <c r="AK171" s="1" t="s">
        <v>184</v>
      </c>
      <c r="AL171" s="1" t="s">
        <v>327</v>
      </c>
      <c r="AM171" s="1" t="s">
        <v>397</v>
      </c>
      <c r="AN171" s="1" t="s">
        <v>200</v>
      </c>
      <c r="AO171" s="1" t="s">
        <v>96</v>
      </c>
      <c r="AP171" s="1" t="s">
        <v>103</v>
      </c>
      <c r="AQ171" s="1" t="s">
        <v>111</v>
      </c>
      <c r="AR171" s="1" t="s">
        <v>287</v>
      </c>
      <c r="AS171" s="1" t="s">
        <v>122</v>
      </c>
      <c r="AT171" s="1" t="s">
        <v>126</v>
      </c>
      <c r="AU171" s="1">
        <v>4</v>
      </c>
      <c r="AV171" s="1" t="s">
        <v>668</v>
      </c>
      <c r="AW171" s="1">
        <v>1317.94</v>
      </c>
    </row>
    <row r="172" spans="1:49">
      <c r="A172" s="1">
        <v>5</v>
      </c>
      <c r="B172" s="1" t="s">
        <v>669</v>
      </c>
      <c r="C172" s="1" t="s">
        <v>670</v>
      </c>
      <c r="D172" s="1" t="s">
        <v>182</v>
      </c>
      <c r="E172" s="1" t="s">
        <v>181</v>
      </c>
      <c r="F172" s="1" t="s">
        <v>181</v>
      </c>
      <c r="G172" s="1" t="s">
        <v>181</v>
      </c>
      <c r="H172" s="1" t="s">
        <v>181</v>
      </c>
      <c r="I172" s="1" t="s">
        <v>182</v>
      </c>
      <c r="J172" s="1" t="s">
        <v>181</v>
      </c>
      <c r="K172" s="1" t="s">
        <v>181</v>
      </c>
      <c r="L172" s="1" t="s">
        <v>181</v>
      </c>
      <c r="M172" s="1" t="s">
        <v>181</v>
      </c>
      <c r="N172" s="1" t="s">
        <v>181</v>
      </c>
      <c r="O172" s="1" t="s">
        <v>181</v>
      </c>
      <c r="P172" s="1" t="s">
        <v>181</v>
      </c>
      <c r="Q172" s="1" t="s">
        <v>181</v>
      </c>
      <c r="R172" s="1" t="s">
        <v>181</v>
      </c>
      <c r="S172" s="1" t="s">
        <v>182</v>
      </c>
      <c r="T172" s="1" t="s">
        <v>181</v>
      </c>
      <c r="U172" s="1" t="s">
        <v>181</v>
      </c>
      <c r="V172" s="1" t="s">
        <v>181</v>
      </c>
      <c r="W172" s="1" t="s">
        <v>182</v>
      </c>
      <c r="X172" s="1" t="s">
        <v>182</v>
      </c>
      <c r="Y172" s="1" t="s">
        <v>181</v>
      </c>
      <c r="Z172" s="1" t="s">
        <v>181</v>
      </c>
      <c r="AA172" s="1" t="s">
        <v>181</v>
      </c>
      <c r="AB172" s="1" t="s">
        <v>181</v>
      </c>
      <c r="AC172" s="1" t="s">
        <v>182</v>
      </c>
      <c r="AD172" s="1" t="s">
        <v>181</v>
      </c>
      <c r="AE172" s="1" t="s">
        <v>97</v>
      </c>
      <c r="AF172" s="1" t="s">
        <v>95</v>
      </c>
      <c r="AG172" s="1" t="s">
        <v>97</v>
      </c>
      <c r="AH172" s="1">
        <v>3</v>
      </c>
      <c r="AI172" s="1" t="s">
        <v>183</v>
      </c>
      <c r="AJ172" s="1" t="s">
        <v>31</v>
      </c>
      <c r="AK172" s="1" t="s">
        <v>194</v>
      </c>
      <c r="AL172" s="1" t="s">
        <v>246</v>
      </c>
      <c r="AM172" s="1" t="s">
        <v>186</v>
      </c>
      <c r="AN172" s="1" t="s">
        <v>187</v>
      </c>
      <c r="AO172" s="1" t="s">
        <v>200</v>
      </c>
      <c r="AP172" s="1" t="s">
        <v>103</v>
      </c>
      <c r="AQ172" s="1" t="s">
        <v>111</v>
      </c>
      <c r="AR172" s="1" t="s">
        <v>190</v>
      </c>
      <c r="AS172" s="1" t="s">
        <v>124</v>
      </c>
      <c r="AT172" s="1" t="s">
        <v>128</v>
      </c>
      <c r="AU172" s="1">
        <v>4</v>
      </c>
      <c r="AV172" s="1" t="s">
        <v>671</v>
      </c>
      <c r="AW172" s="1">
        <v>391.41</v>
      </c>
    </row>
    <row r="173" spans="1:49">
      <c r="A173" s="1">
        <v>5</v>
      </c>
      <c r="B173" s="1" t="s">
        <v>672</v>
      </c>
      <c r="C173" s="1" t="s">
        <v>673</v>
      </c>
      <c r="D173" s="1" t="s">
        <v>181</v>
      </c>
      <c r="E173" s="1" t="s">
        <v>182</v>
      </c>
      <c r="F173" s="1" t="s">
        <v>181</v>
      </c>
      <c r="G173" s="1" t="s">
        <v>181</v>
      </c>
      <c r="H173" s="1" t="s">
        <v>181</v>
      </c>
      <c r="I173" s="1" t="s">
        <v>181</v>
      </c>
      <c r="J173" s="1" t="s">
        <v>181</v>
      </c>
      <c r="K173" s="1" t="s">
        <v>181</v>
      </c>
      <c r="L173" s="1" t="s">
        <v>182</v>
      </c>
      <c r="M173" s="1" t="s">
        <v>181</v>
      </c>
      <c r="N173" s="1" t="s">
        <v>181</v>
      </c>
      <c r="O173" s="1" t="s">
        <v>181</v>
      </c>
      <c r="P173" s="1" t="s">
        <v>181</v>
      </c>
      <c r="Q173" s="1" t="s">
        <v>182</v>
      </c>
      <c r="R173" s="1" t="s">
        <v>181</v>
      </c>
      <c r="S173" s="1" t="s">
        <v>181</v>
      </c>
      <c r="T173" s="1" t="s">
        <v>181</v>
      </c>
      <c r="U173" s="1" t="s">
        <v>181</v>
      </c>
      <c r="V173" s="1" t="s">
        <v>181</v>
      </c>
      <c r="W173" s="1" t="s">
        <v>181</v>
      </c>
      <c r="X173" s="1" t="s">
        <v>182</v>
      </c>
      <c r="Y173" s="1" t="s">
        <v>181</v>
      </c>
      <c r="Z173" s="1" t="s">
        <v>181</v>
      </c>
      <c r="AA173" s="1" t="s">
        <v>181</v>
      </c>
      <c r="AB173" s="1" t="s">
        <v>181</v>
      </c>
      <c r="AC173" s="1" t="s">
        <v>182</v>
      </c>
      <c r="AD173" s="1" t="s">
        <v>181</v>
      </c>
      <c r="AE173" s="1" t="s">
        <v>95</v>
      </c>
      <c r="AF173" s="1" t="s">
        <v>95</v>
      </c>
      <c r="AG173" s="1" t="s">
        <v>97</v>
      </c>
      <c r="AH173" s="1">
        <v>4</v>
      </c>
      <c r="AI173" s="1" t="s">
        <v>183</v>
      </c>
      <c r="AJ173" s="1" t="s">
        <v>31</v>
      </c>
      <c r="AK173" s="1" t="s">
        <v>194</v>
      </c>
      <c r="AL173" s="1" t="s">
        <v>185</v>
      </c>
      <c r="AM173" s="1" t="s">
        <v>186</v>
      </c>
      <c r="AN173" s="1" t="s">
        <v>328</v>
      </c>
      <c r="AO173" s="1" t="s">
        <v>96</v>
      </c>
      <c r="AP173" s="1" t="s">
        <v>103</v>
      </c>
      <c r="AQ173" s="1" t="s">
        <v>112</v>
      </c>
      <c r="AR173" s="1" t="s">
        <v>190</v>
      </c>
      <c r="AS173" s="1" t="s">
        <v>124</v>
      </c>
      <c r="AT173" s="1" t="s">
        <v>128</v>
      </c>
      <c r="AU173" s="1">
        <v>4</v>
      </c>
      <c r="AV173" s="1" t="s">
        <v>674</v>
      </c>
      <c r="AW173" s="1">
        <v>275.51</v>
      </c>
    </row>
    <row r="174" spans="1:49">
      <c r="A174" s="1">
        <v>5</v>
      </c>
      <c r="B174" s="1" t="s">
        <v>675</v>
      </c>
      <c r="C174" s="1" t="s">
        <v>676</v>
      </c>
      <c r="D174" s="1" t="s">
        <v>182</v>
      </c>
      <c r="E174" s="1" t="s">
        <v>181</v>
      </c>
      <c r="F174" s="1" t="s">
        <v>181</v>
      </c>
      <c r="G174" s="1" t="s">
        <v>181</v>
      </c>
      <c r="H174" s="1" t="s">
        <v>181</v>
      </c>
      <c r="I174" s="1" t="s">
        <v>181</v>
      </c>
      <c r="J174" s="1" t="s">
        <v>182</v>
      </c>
      <c r="K174" s="1" t="s">
        <v>181</v>
      </c>
      <c r="L174" s="1" t="s">
        <v>181</v>
      </c>
      <c r="M174" s="1" t="s">
        <v>181</v>
      </c>
      <c r="N174" s="1" t="s">
        <v>181</v>
      </c>
      <c r="O174" s="1" t="s">
        <v>181</v>
      </c>
      <c r="P174" s="1" t="s">
        <v>181</v>
      </c>
      <c r="Q174" s="1" t="s">
        <v>182</v>
      </c>
      <c r="R174" s="1" t="s">
        <v>181</v>
      </c>
      <c r="S174" s="1" t="s">
        <v>181</v>
      </c>
      <c r="T174" s="1" t="s">
        <v>181</v>
      </c>
      <c r="U174" s="1" t="s">
        <v>181</v>
      </c>
      <c r="V174" s="1" t="s">
        <v>181</v>
      </c>
      <c r="W174" s="1" t="s">
        <v>181</v>
      </c>
      <c r="X174" s="1" t="s">
        <v>181</v>
      </c>
      <c r="Y174" s="1" t="s">
        <v>182</v>
      </c>
      <c r="Z174" s="1" t="s">
        <v>181</v>
      </c>
      <c r="AA174" s="1" t="s">
        <v>181</v>
      </c>
      <c r="AB174" s="1" t="s">
        <v>181</v>
      </c>
      <c r="AC174" s="1" t="s">
        <v>181</v>
      </c>
      <c r="AD174" s="1" t="s">
        <v>182</v>
      </c>
      <c r="AE174" s="1" t="s">
        <v>95</v>
      </c>
      <c r="AF174" s="1" t="s">
        <v>95</v>
      </c>
      <c r="AG174" s="1" t="s">
        <v>97</v>
      </c>
      <c r="AH174" s="1">
        <v>4</v>
      </c>
      <c r="AI174" s="1" t="s">
        <v>183</v>
      </c>
      <c r="AJ174" s="1" t="s">
        <v>31</v>
      </c>
      <c r="AK174" s="1" t="s">
        <v>194</v>
      </c>
      <c r="AL174" s="1" t="s">
        <v>185</v>
      </c>
      <c r="AM174" s="1" t="s">
        <v>186</v>
      </c>
      <c r="AN174" s="1" t="s">
        <v>187</v>
      </c>
      <c r="AO174" s="1" t="s">
        <v>188</v>
      </c>
      <c r="AP174" s="1" t="s">
        <v>103</v>
      </c>
      <c r="AQ174" s="1" t="s">
        <v>189</v>
      </c>
      <c r="AR174" s="1" t="s">
        <v>190</v>
      </c>
      <c r="AS174" s="1" t="s">
        <v>124</v>
      </c>
      <c r="AT174" s="1" t="s">
        <v>128</v>
      </c>
      <c r="AU174" s="1">
        <v>4</v>
      </c>
      <c r="AV174" s="1" t="s">
        <v>677</v>
      </c>
      <c r="AW174" s="1">
        <v>290.19</v>
      </c>
    </row>
    <row r="175" spans="1:49">
      <c r="B175" s="1" t="s">
        <v>678</v>
      </c>
      <c r="C175" s="1" t="s">
        <v>678</v>
      </c>
      <c r="D175" s="1" t="s">
        <v>30</v>
      </c>
      <c r="E175" s="1" t="s">
        <v>30</v>
      </c>
      <c r="F175" s="1" t="s">
        <v>30</v>
      </c>
      <c r="G175" s="1" t="s">
        <v>30</v>
      </c>
      <c r="H175" s="1" t="s">
        <v>30</v>
      </c>
      <c r="I175" s="1" t="s">
        <v>30</v>
      </c>
      <c r="J175" s="1" t="s">
        <v>30</v>
      </c>
      <c r="K175" s="1" t="s">
        <v>30</v>
      </c>
      <c r="L175" s="1" t="s">
        <v>30</v>
      </c>
      <c r="M175" s="1" t="s">
        <v>30</v>
      </c>
      <c r="N175" s="1" t="s">
        <v>30</v>
      </c>
      <c r="O175" s="1" t="s">
        <v>30</v>
      </c>
      <c r="P175" s="1" t="s">
        <v>30</v>
      </c>
      <c r="Q175" s="1" t="s">
        <v>30</v>
      </c>
      <c r="R175" s="1" t="s">
        <v>30</v>
      </c>
      <c r="S175" s="1" t="s">
        <v>30</v>
      </c>
      <c r="T175" s="1" t="s">
        <v>30</v>
      </c>
      <c r="U175" s="1" t="s">
        <v>30</v>
      </c>
      <c r="V175" s="1" t="s">
        <v>30</v>
      </c>
      <c r="W175" s="1" t="s">
        <v>30</v>
      </c>
      <c r="X175" s="1" t="s">
        <v>30</v>
      </c>
      <c r="Y175" s="1" t="s">
        <v>30</v>
      </c>
      <c r="Z175" s="1" t="s">
        <v>30</v>
      </c>
      <c r="AA175" s="1" t="s">
        <v>30</v>
      </c>
      <c r="AB175" s="1" t="s">
        <v>30</v>
      </c>
      <c r="AC175" s="1" t="s">
        <v>30</v>
      </c>
      <c r="AD175" s="1" t="s">
        <v>30</v>
      </c>
      <c r="AE175" s="1" t="s">
        <v>95</v>
      </c>
      <c r="AF175" s="1" t="s">
        <v>95</v>
      </c>
      <c r="AG175" s="1" t="s">
        <v>95</v>
      </c>
      <c r="AH175" s="1">
        <v>3</v>
      </c>
      <c r="AI175" s="1" t="s">
        <v>183</v>
      </c>
      <c r="AJ175" s="1" t="s">
        <v>31</v>
      </c>
      <c r="AK175" s="1" t="s">
        <v>194</v>
      </c>
      <c r="AL175" s="1" t="s">
        <v>185</v>
      </c>
      <c r="AM175" s="1" t="s">
        <v>186</v>
      </c>
      <c r="AN175" s="1" t="s">
        <v>187</v>
      </c>
      <c r="AO175" s="1" t="s">
        <v>188</v>
      </c>
      <c r="AP175" s="1" t="s">
        <v>103</v>
      </c>
      <c r="AQ175" s="1" t="s">
        <v>189</v>
      </c>
      <c r="AR175" s="1" t="s">
        <v>190</v>
      </c>
      <c r="AS175" s="1" t="s">
        <v>124</v>
      </c>
      <c r="AT175" s="1" t="s">
        <v>128</v>
      </c>
      <c r="AU175" s="1">
        <v>4</v>
      </c>
      <c r="AW175" s="1">
        <v>0</v>
      </c>
    </row>
    <row r="176" spans="1:49">
      <c r="A176" s="1">
        <v>5</v>
      </c>
      <c r="B176" s="1" t="s">
        <v>679</v>
      </c>
      <c r="C176" s="1" t="s">
        <v>680</v>
      </c>
      <c r="D176" s="1" t="s">
        <v>181</v>
      </c>
      <c r="E176" s="1" t="s">
        <v>182</v>
      </c>
      <c r="F176" s="1" t="s">
        <v>181</v>
      </c>
      <c r="G176" s="1" t="s">
        <v>181</v>
      </c>
      <c r="H176" s="1" t="s">
        <v>181</v>
      </c>
      <c r="I176" s="1" t="s">
        <v>181</v>
      </c>
      <c r="J176" s="1" t="s">
        <v>181</v>
      </c>
      <c r="K176" s="1" t="s">
        <v>181</v>
      </c>
      <c r="L176" s="1" t="s">
        <v>182</v>
      </c>
      <c r="M176" s="1" t="s">
        <v>181</v>
      </c>
      <c r="N176" s="1" t="s">
        <v>181</v>
      </c>
      <c r="O176" s="1" t="s">
        <v>181</v>
      </c>
      <c r="P176" s="1" t="s">
        <v>181</v>
      </c>
      <c r="Q176" s="1" t="s">
        <v>182</v>
      </c>
      <c r="R176" s="1" t="s">
        <v>181</v>
      </c>
      <c r="S176" s="1" t="s">
        <v>181</v>
      </c>
      <c r="T176" s="1" t="s">
        <v>181</v>
      </c>
      <c r="U176" s="1" t="s">
        <v>181</v>
      </c>
      <c r="V176" s="1" t="s">
        <v>181</v>
      </c>
      <c r="W176" s="1" t="s">
        <v>181</v>
      </c>
      <c r="X176" s="1" t="s">
        <v>182</v>
      </c>
      <c r="Y176" s="1" t="s">
        <v>181</v>
      </c>
      <c r="Z176" s="1" t="s">
        <v>181</v>
      </c>
      <c r="AA176" s="1" t="s">
        <v>181</v>
      </c>
      <c r="AB176" s="1" t="s">
        <v>182</v>
      </c>
      <c r="AC176" s="1" t="s">
        <v>181</v>
      </c>
      <c r="AD176" s="1" t="s">
        <v>181</v>
      </c>
      <c r="AE176" s="1" t="s">
        <v>97</v>
      </c>
      <c r="AF176" s="1" t="s">
        <v>97</v>
      </c>
      <c r="AG176" s="1" t="s">
        <v>97</v>
      </c>
      <c r="AH176" s="1">
        <v>4</v>
      </c>
      <c r="AI176" s="1" t="s">
        <v>199</v>
      </c>
      <c r="AJ176" s="1" t="s">
        <v>31</v>
      </c>
      <c r="AK176" s="1" t="s">
        <v>194</v>
      </c>
      <c r="AL176" s="1" t="s">
        <v>327</v>
      </c>
      <c r="AM176" s="1" t="s">
        <v>186</v>
      </c>
      <c r="AN176" s="1" t="s">
        <v>187</v>
      </c>
      <c r="AO176" s="1" t="s">
        <v>188</v>
      </c>
      <c r="AP176" s="1" t="s">
        <v>103</v>
      </c>
      <c r="AQ176" s="1" t="s">
        <v>189</v>
      </c>
      <c r="AR176" s="1" t="s">
        <v>190</v>
      </c>
      <c r="AS176" s="1" t="s">
        <v>123</v>
      </c>
      <c r="AT176" s="1" t="s">
        <v>128</v>
      </c>
      <c r="AU176" s="1">
        <v>4</v>
      </c>
      <c r="AV176" s="1" t="s">
        <v>681</v>
      </c>
      <c r="AW176" s="1">
        <v>298.63</v>
      </c>
    </row>
    <row r="177" spans="1:49">
      <c r="A177" s="1">
        <v>5</v>
      </c>
      <c r="B177" s="1" t="s">
        <v>682</v>
      </c>
      <c r="C177" s="1" t="s">
        <v>683</v>
      </c>
      <c r="D177" s="1" t="s">
        <v>182</v>
      </c>
      <c r="E177" s="1" t="s">
        <v>181</v>
      </c>
      <c r="F177" s="1" t="s">
        <v>181</v>
      </c>
      <c r="G177" s="1" t="s">
        <v>181</v>
      </c>
      <c r="H177" s="1" t="s">
        <v>181</v>
      </c>
      <c r="I177" s="1" t="s">
        <v>181</v>
      </c>
      <c r="J177" s="1" t="s">
        <v>182</v>
      </c>
      <c r="K177" s="1" t="s">
        <v>181</v>
      </c>
      <c r="L177" s="1" t="s">
        <v>181</v>
      </c>
      <c r="M177" s="1" t="s">
        <v>181</v>
      </c>
      <c r="N177" s="1" t="s">
        <v>181</v>
      </c>
      <c r="O177" s="1" t="s">
        <v>181</v>
      </c>
      <c r="P177" s="1" t="s">
        <v>181</v>
      </c>
      <c r="Q177" s="1" t="s">
        <v>182</v>
      </c>
      <c r="R177" s="1" t="s">
        <v>181</v>
      </c>
      <c r="S177" s="1" t="s">
        <v>181</v>
      </c>
      <c r="T177" s="1" t="s">
        <v>181</v>
      </c>
      <c r="U177" s="1" t="s">
        <v>181</v>
      </c>
      <c r="V177" s="1" t="s">
        <v>181</v>
      </c>
      <c r="W177" s="1" t="s">
        <v>181</v>
      </c>
      <c r="X177" s="1" t="s">
        <v>181</v>
      </c>
      <c r="Y177" s="1" t="s">
        <v>182</v>
      </c>
      <c r="Z177" s="1" t="s">
        <v>181</v>
      </c>
      <c r="AA177" s="1" t="s">
        <v>181</v>
      </c>
      <c r="AB177" s="1" t="s">
        <v>181</v>
      </c>
      <c r="AC177" s="1" t="s">
        <v>181</v>
      </c>
      <c r="AD177" s="1" t="s">
        <v>182</v>
      </c>
      <c r="AE177" s="1" t="s">
        <v>95</v>
      </c>
      <c r="AF177" s="1" t="s">
        <v>95</v>
      </c>
      <c r="AG177" s="1" t="s">
        <v>97</v>
      </c>
      <c r="AH177" s="1">
        <v>4</v>
      </c>
      <c r="AI177" s="1" t="s">
        <v>18</v>
      </c>
      <c r="AJ177" s="1" t="s">
        <v>31</v>
      </c>
      <c r="AK177" s="1" t="s">
        <v>414</v>
      </c>
      <c r="AL177" s="1" t="s">
        <v>185</v>
      </c>
      <c r="AM177" s="1" t="s">
        <v>186</v>
      </c>
      <c r="AN177" s="1" t="s">
        <v>187</v>
      </c>
      <c r="AO177" s="1" t="s">
        <v>188</v>
      </c>
      <c r="AP177" s="1" t="s">
        <v>195</v>
      </c>
      <c r="AQ177" s="1" t="s">
        <v>112</v>
      </c>
      <c r="AR177" s="1" t="s">
        <v>440</v>
      </c>
      <c r="AS177" s="1" t="s">
        <v>121</v>
      </c>
      <c r="AT177" s="1" t="s">
        <v>128</v>
      </c>
      <c r="AU177" s="1">
        <v>4</v>
      </c>
      <c r="AV177" s="1" t="s">
        <v>684</v>
      </c>
      <c r="AW177" s="1">
        <v>498.13</v>
      </c>
    </row>
    <row r="178" spans="1:49">
      <c r="A178" s="1">
        <v>5</v>
      </c>
      <c r="B178" s="1" t="s">
        <v>685</v>
      </c>
      <c r="C178" s="1" t="s">
        <v>686</v>
      </c>
      <c r="D178" s="1" t="s">
        <v>182</v>
      </c>
      <c r="E178" s="1" t="s">
        <v>181</v>
      </c>
      <c r="F178" s="1" t="s">
        <v>181</v>
      </c>
      <c r="G178" s="1" t="s">
        <v>181</v>
      </c>
      <c r="H178" s="1" t="s">
        <v>181</v>
      </c>
      <c r="I178" s="1" t="s">
        <v>181</v>
      </c>
      <c r="J178" s="1" t="s">
        <v>181</v>
      </c>
      <c r="K178" s="1" t="s">
        <v>182</v>
      </c>
      <c r="L178" s="1" t="s">
        <v>181</v>
      </c>
      <c r="M178" s="1" t="s">
        <v>181</v>
      </c>
      <c r="N178" s="1" t="s">
        <v>182</v>
      </c>
      <c r="O178" s="1" t="s">
        <v>181</v>
      </c>
      <c r="P178" s="1" t="s">
        <v>181</v>
      </c>
      <c r="Q178" s="1" t="s">
        <v>181</v>
      </c>
      <c r="R178" s="1" t="s">
        <v>181</v>
      </c>
      <c r="S178" s="1" t="s">
        <v>181</v>
      </c>
      <c r="T178" s="1" t="s">
        <v>181</v>
      </c>
      <c r="U178" s="1" t="s">
        <v>181</v>
      </c>
      <c r="V178" s="1" t="s">
        <v>181</v>
      </c>
      <c r="W178" s="1" t="s">
        <v>181</v>
      </c>
      <c r="X178" s="1" t="s">
        <v>182</v>
      </c>
      <c r="Y178" s="1" t="s">
        <v>181</v>
      </c>
      <c r="Z178" s="1" t="s">
        <v>181</v>
      </c>
      <c r="AA178" s="1" t="s">
        <v>181</v>
      </c>
      <c r="AB178" s="1" t="s">
        <v>181</v>
      </c>
      <c r="AC178" s="1" t="s">
        <v>181</v>
      </c>
      <c r="AD178" s="1" t="s">
        <v>182</v>
      </c>
      <c r="AE178" s="1" t="s">
        <v>93</v>
      </c>
      <c r="AF178" s="1" t="s">
        <v>97</v>
      </c>
      <c r="AG178" s="1" t="s">
        <v>97</v>
      </c>
      <c r="AH178" s="1">
        <v>3</v>
      </c>
      <c r="AI178" s="1" t="s">
        <v>18</v>
      </c>
      <c r="AJ178" s="1" t="s">
        <v>31</v>
      </c>
      <c r="AK178" s="1" t="s">
        <v>194</v>
      </c>
      <c r="AL178" s="1" t="s">
        <v>185</v>
      </c>
      <c r="AM178" s="1" t="s">
        <v>186</v>
      </c>
      <c r="AN178" s="1" t="s">
        <v>187</v>
      </c>
      <c r="AO178" s="1" t="s">
        <v>200</v>
      </c>
      <c r="AP178" s="1" t="s">
        <v>200</v>
      </c>
      <c r="AQ178" s="1" t="s">
        <v>200</v>
      </c>
      <c r="AR178" s="1" t="s">
        <v>190</v>
      </c>
      <c r="AS178" s="1" t="s">
        <v>122</v>
      </c>
      <c r="AT178" s="1" t="s">
        <v>128</v>
      </c>
      <c r="AU178" s="1">
        <v>3</v>
      </c>
      <c r="AV178" s="1" t="s">
        <v>687</v>
      </c>
      <c r="AW178" s="1">
        <v>452.99</v>
      </c>
    </row>
    <row r="179" spans="1:49">
      <c r="A179" s="1">
        <v>5</v>
      </c>
      <c r="B179" s="1" t="s">
        <v>688</v>
      </c>
      <c r="C179" s="1" t="s">
        <v>689</v>
      </c>
      <c r="D179" s="1" t="s">
        <v>181</v>
      </c>
      <c r="E179" s="1" t="s">
        <v>181</v>
      </c>
      <c r="F179" s="1" t="s">
        <v>182</v>
      </c>
      <c r="G179" s="1" t="s">
        <v>181</v>
      </c>
      <c r="H179" s="1" t="s">
        <v>181</v>
      </c>
      <c r="I179" s="1" t="s">
        <v>181</v>
      </c>
      <c r="J179" s="1" t="s">
        <v>181</v>
      </c>
      <c r="K179" s="1" t="s">
        <v>181</v>
      </c>
      <c r="L179" s="1" t="s">
        <v>182</v>
      </c>
      <c r="M179" s="1" t="s">
        <v>182</v>
      </c>
      <c r="N179" s="1" t="s">
        <v>181</v>
      </c>
      <c r="O179" s="1" t="s">
        <v>181</v>
      </c>
      <c r="P179" s="1" t="s">
        <v>181</v>
      </c>
      <c r="Q179" s="1" t="s">
        <v>181</v>
      </c>
      <c r="R179" s="1" t="s">
        <v>181</v>
      </c>
      <c r="S179" s="1" t="s">
        <v>181</v>
      </c>
      <c r="T179" s="1" t="s">
        <v>181</v>
      </c>
      <c r="U179" s="1" t="s">
        <v>181</v>
      </c>
      <c r="V179" s="1" t="s">
        <v>181</v>
      </c>
      <c r="W179" s="1" t="s">
        <v>181</v>
      </c>
      <c r="X179" s="1" t="s">
        <v>181</v>
      </c>
      <c r="Y179" s="1" t="s">
        <v>181</v>
      </c>
      <c r="Z179" s="1" t="s">
        <v>182</v>
      </c>
      <c r="AA179" s="1" t="s">
        <v>181</v>
      </c>
      <c r="AB179" s="1" t="s">
        <v>181</v>
      </c>
      <c r="AC179" s="1" t="s">
        <v>182</v>
      </c>
      <c r="AD179" s="1" t="s">
        <v>181</v>
      </c>
      <c r="AE179" s="1" t="s">
        <v>95</v>
      </c>
      <c r="AF179" s="1" t="s">
        <v>97</v>
      </c>
      <c r="AG179" s="1" t="s">
        <v>97</v>
      </c>
      <c r="AH179" s="1">
        <v>4</v>
      </c>
      <c r="AI179" s="1" t="s">
        <v>18</v>
      </c>
      <c r="AJ179" s="1" t="s">
        <v>31</v>
      </c>
      <c r="AK179" s="1" t="s">
        <v>217</v>
      </c>
      <c r="AL179" s="1" t="s">
        <v>185</v>
      </c>
      <c r="AM179" s="1" t="s">
        <v>186</v>
      </c>
      <c r="AN179" s="1" t="s">
        <v>187</v>
      </c>
      <c r="AO179" s="1" t="s">
        <v>96</v>
      </c>
      <c r="AP179" s="1" t="s">
        <v>103</v>
      </c>
      <c r="AQ179" s="1" t="s">
        <v>112</v>
      </c>
      <c r="AR179" s="1" t="s">
        <v>190</v>
      </c>
      <c r="AS179" s="1" t="s">
        <v>123</v>
      </c>
      <c r="AT179" s="1" t="s">
        <v>128</v>
      </c>
      <c r="AU179" s="1">
        <v>4</v>
      </c>
      <c r="AW179" s="1">
        <v>246.85</v>
      </c>
    </row>
    <row r="180" spans="1:49">
      <c r="A180" s="1">
        <v>5</v>
      </c>
      <c r="B180" s="1" t="s">
        <v>690</v>
      </c>
      <c r="C180" s="1" t="s">
        <v>691</v>
      </c>
      <c r="D180" s="1" t="s">
        <v>182</v>
      </c>
      <c r="E180" s="1" t="s">
        <v>181</v>
      </c>
      <c r="F180" s="1" t="s">
        <v>181</v>
      </c>
      <c r="G180" s="1" t="s">
        <v>181</v>
      </c>
      <c r="H180" s="1" t="s">
        <v>181</v>
      </c>
      <c r="I180" s="1" t="s">
        <v>181</v>
      </c>
      <c r="J180" s="1" t="s">
        <v>182</v>
      </c>
      <c r="K180" s="1" t="s">
        <v>181</v>
      </c>
      <c r="L180" s="1" t="s">
        <v>181</v>
      </c>
      <c r="M180" s="1" t="s">
        <v>181</v>
      </c>
      <c r="N180" s="1" t="s">
        <v>181</v>
      </c>
      <c r="O180" s="1" t="s">
        <v>181</v>
      </c>
      <c r="P180" s="1" t="s">
        <v>181</v>
      </c>
      <c r="Q180" s="1" t="s">
        <v>182</v>
      </c>
      <c r="R180" s="1" t="s">
        <v>181</v>
      </c>
      <c r="S180" s="1" t="s">
        <v>181</v>
      </c>
      <c r="T180" s="1" t="s">
        <v>181</v>
      </c>
      <c r="U180" s="1" t="s">
        <v>181</v>
      </c>
      <c r="V180" s="1" t="s">
        <v>181</v>
      </c>
      <c r="W180" s="1" t="s">
        <v>181</v>
      </c>
      <c r="X180" s="1" t="s">
        <v>182</v>
      </c>
      <c r="Y180" s="1" t="s">
        <v>181</v>
      </c>
      <c r="Z180" s="1" t="s">
        <v>181</v>
      </c>
      <c r="AA180" s="1" t="s">
        <v>181</v>
      </c>
      <c r="AB180" s="1" t="s">
        <v>181</v>
      </c>
      <c r="AC180" s="1" t="s">
        <v>181</v>
      </c>
      <c r="AD180" s="1" t="s">
        <v>182</v>
      </c>
      <c r="AE180" s="1" t="s">
        <v>93</v>
      </c>
      <c r="AF180" s="1" t="s">
        <v>95</v>
      </c>
      <c r="AG180" s="1" t="s">
        <v>97</v>
      </c>
      <c r="AH180" s="1">
        <v>4</v>
      </c>
      <c r="AI180" s="1" t="s">
        <v>183</v>
      </c>
      <c r="AJ180" s="1" t="s">
        <v>31</v>
      </c>
      <c r="AK180" s="1" t="s">
        <v>194</v>
      </c>
      <c r="AL180" s="1" t="s">
        <v>185</v>
      </c>
      <c r="AM180" s="1" t="s">
        <v>186</v>
      </c>
      <c r="AN180" s="1" t="s">
        <v>187</v>
      </c>
      <c r="AO180" s="1" t="s">
        <v>96</v>
      </c>
      <c r="AP180" s="1" t="s">
        <v>103</v>
      </c>
      <c r="AQ180" s="1" t="s">
        <v>189</v>
      </c>
      <c r="AR180" s="1" t="s">
        <v>190</v>
      </c>
      <c r="AS180" s="1" t="s">
        <v>124</v>
      </c>
      <c r="AT180" s="1" t="s">
        <v>128</v>
      </c>
      <c r="AU180" s="1">
        <v>3</v>
      </c>
      <c r="AV180" s="1" t="s">
        <v>692</v>
      </c>
      <c r="AW180" s="1">
        <v>540.46</v>
      </c>
    </row>
    <row r="181" spans="1:49">
      <c r="A181" s="1">
        <v>2</v>
      </c>
      <c r="B181" s="1" t="s">
        <v>693</v>
      </c>
      <c r="C181" s="1" t="s">
        <v>694</v>
      </c>
      <c r="D181" s="1" t="s">
        <v>181</v>
      </c>
      <c r="E181" s="1" t="s">
        <v>182</v>
      </c>
      <c r="F181" s="1" t="s">
        <v>181</v>
      </c>
      <c r="G181" s="1" t="s">
        <v>181</v>
      </c>
      <c r="H181" s="1" t="s">
        <v>181</v>
      </c>
      <c r="I181" s="1" t="s">
        <v>181</v>
      </c>
      <c r="J181" s="1" t="s">
        <v>181</v>
      </c>
      <c r="K181" s="1" t="s">
        <v>181</v>
      </c>
      <c r="L181" s="1" t="s">
        <v>182</v>
      </c>
      <c r="M181" s="1" t="s">
        <v>181</v>
      </c>
      <c r="N181" s="1" t="s">
        <v>181</v>
      </c>
      <c r="O181" s="1" t="s">
        <v>181</v>
      </c>
      <c r="P181" s="1" t="s">
        <v>181</v>
      </c>
      <c r="Q181" s="1" t="s">
        <v>182</v>
      </c>
      <c r="R181" s="1" t="s">
        <v>181</v>
      </c>
      <c r="S181" s="1" t="s">
        <v>181</v>
      </c>
      <c r="T181" s="1" t="s">
        <v>181</v>
      </c>
      <c r="U181" s="1" t="s">
        <v>181</v>
      </c>
      <c r="V181" s="1" t="s">
        <v>181</v>
      </c>
      <c r="W181" s="1" t="s">
        <v>181</v>
      </c>
      <c r="X181" s="1" t="s">
        <v>181</v>
      </c>
      <c r="Y181" s="1" t="s">
        <v>182</v>
      </c>
      <c r="Z181" s="1" t="s">
        <v>181</v>
      </c>
      <c r="AA181" s="1" t="s">
        <v>181</v>
      </c>
      <c r="AB181" s="1" t="s">
        <v>182</v>
      </c>
      <c r="AC181" s="1" t="s">
        <v>181</v>
      </c>
      <c r="AD181" s="1" t="s">
        <v>181</v>
      </c>
      <c r="AE181" s="1" t="s">
        <v>97</v>
      </c>
      <c r="AF181" s="1" t="s">
        <v>95</v>
      </c>
      <c r="AG181" s="1" t="s">
        <v>95</v>
      </c>
      <c r="AH181" s="1">
        <v>4</v>
      </c>
      <c r="AI181" s="1" t="s">
        <v>183</v>
      </c>
      <c r="AJ181" s="1" t="s">
        <v>31</v>
      </c>
      <c r="AK181" s="1" t="s">
        <v>194</v>
      </c>
      <c r="AL181" s="1" t="s">
        <v>185</v>
      </c>
      <c r="AM181" s="1" t="s">
        <v>186</v>
      </c>
      <c r="AN181" s="1" t="s">
        <v>187</v>
      </c>
      <c r="AO181" s="1" t="s">
        <v>188</v>
      </c>
      <c r="AP181" s="1" t="s">
        <v>103</v>
      </c>
      <c r="AQ181" s="1" t="s">
        <v>189</v>
      </c>
      <c r="AR181" s="1" t="s">
        <v>190</v>
      </c>
      <c r="AS181" s="1" t="s">
        <v>124</v>
      </c>
      <c r="AT181" s="1" t="s">
        <v>128</v>
      </c>
      <c r="AU181" s="1">
        <v>4</v>
      </c>
      <c r="AW181" s="1">
        <v>53.75</v>
      </c>
    </row>
    <row r="182" spans="1:49">
      <c r="A182" s="1">
        <v>5</v>
      </c>
      <c r="B182" s="1" t="s">
        <v>695</v>
      </c>
      <c r="C182" s="1" t="s">
        <v>696</v>
      </c>
      <c r="D182" s="1" t="s">
        <v>181</v>
      </c>
      <c r="E182" s="1" t="s">
        <v>182</v>
      </c>
      <c r="F182" s="1" t="s">
        <v>181</v>
      </c>
      <c r="G182" s="1" t="s">
        <v>181</v>
      </c>
      <c r="H182" s="1" t="s">
        <v>181</v>
      </c>
      <c r="I182" s="1" t="s">
        <v>181</v>
      </c>
      <c r="J182" s="1" t="s">
        <v>181</v>
      </c>
      <c r="K182" s="1" t="s">
        <v>181</v>
      </c>
      <c r="L182" s="1" t="s">
        <v>182</v>
      </c>
      <c r="M182" s="1" t="s">
        <v>181</v>
      </c>
      <c r="N182" s="1" t="s">
        <v>181</v>
      </c>
      <c r="O182" s="1" t="s">
        <v>181</v>
      </c>
      <c r="P182" s="1" t="s">
        <v>181</v>
      </c>
      <c r="Q182" s="1" t="s">
        <v>182</v>
      </c>
      <c r="R182" s="1" t="s">
        <v>181</v>
      </c>
      <c r="S182" s="1" t="s">
        <v>181</v>
      </c>
      <c r="T182" s="1" t="s">
        <v>181</v>
      </c>
      <c r="U182" s="1" t="s">
        <v>181</v>
      </c>
      <c r="V182" s="1" t="s">
        <v>181</v>
      </c>
      <c r="W182" s="1" t="s">
        <v>181</v>
      </c>
      <c r="X182" s="1" t="s">
        <v>181</v>
      </c>
      <c r="Y182" s="1" t="s">
        <v>182</v>
      </c>
      <c r="Z182" s="1" t="s">
        <v>181</v>
      </c>
      <c r="AA182" s="1" t="s">
        <v>181</v>
      </c>
      <c r="AB182" s="1" t="s">
        <v>181</v>
      </c>
      <c r="AC182" s="1" t="s">
        <v>182</v>
      </c>
      <c r="AD182" s="1" t="s">
        <v>181</v>
      </c>
      <c r="AE182" s="1" t="s">
        <v>95</v>
      </c>
      <c r="AF182" s="1" t="s">
        <v>97</v>
      </c>
      <c r="AG182" s="1" t="s">
        <v>97</v>
      </c>
      <c r="AH182" s="1">
        <v>4</v>
      </c>
      <c r="AI182" s="1" t="s">
        <v>183</v>
      </c>
      <c r="AJ182" s="1" t="s">
        <v>31</v>
      </c>
      <c r="AK182" s="1" t="s">
        <v>194</v>
      </c>
      <c r="AL182" s="1" t="s">
        <v>185</v>
      </c>
      <c r="AM182" s="1" t="s">
        <v>186</v>
      </c>
      <c r="AN182" s="1" t="s">
        <v>187</v>
      </c>
      <c r="AO182" s="1" t="s">
        <v>208</v>
      </c>
      <c r="AP182" s="1" t="s">
        <v>200</v>
      </c>
      <c r="AQ182" s="1" t="s">
        <v>112</v>
      </c>
      <c r="AR182" s="1" t="s">
        <v>190</v>
      </c>
      <c r="AS182" s="1" t="s">
        <v>124</v>
      </c>
      <c r="AT182" s="1" t="s">
        <v>128</v>
      </c>
      <c r="AU182" s="1">
        <v>3</v>
      </c>
      <c r="AW182" s="1">
        <v>441.91</v>
      </c>
    </row>
    <row r="183" spans="1:49">
      <c r="A183" s="1">
        <v>5</v>
      </c>
      <c r="B183" s="1" t="s">
        <v>697</v>
      </c>
      <c r="C183" s="1" t="s">
        <v>698</v>
      </c>
      <c r="D183" s="1" t="s">
        <v>181</v>
      </c>
      <c r="E183" s="1" t="s">
        <v>182</v>
      </c>
      <c r="F183" s="1" t="s">
        <v>181</v>
      </c>
      <c r="G183" s="1" t="s">
        <v>181</v>
      </c>
      <c r="H183" s="1" t="s">
        <v>181</v>
      </c>
      <c r="I183" s="1" t="s">
        <v>181</v>
      </c>
      <c r="J183" s="1" t="s">
        <v>181</v>
      </c>
      <c r="K183" s="1" t="s">
        <v>181</v>
      </c>
      <c r="L183" s="1" t="s">
        <v>182</v>
      </c>
      <c r="M183" s="1" t="s">
        <v>181</v>
      </c>
      <c r="N183" s="1" t="s">
        <v>181</v>
      </c>
      <c r="O183" s="1" t="s">
        <v>181</v>
      </c>
      <c r="P183" s="1" t="s">
        <v>181</v>
      </c>
      <c r="Q183" s="1" t="s">
        <v>181</v>
      </c>
      <c r="R183" s="1" t="s">
        <v>182</v>
      </c>
      <c r="S183" s="1" t="s">
        <v>181</v>
      </c>
      <c r="T183" s="1" t="s">
        <v>181</v>
      </c>
      <c r="U183" s="1" t="s">
        <v>181</v>
      </c>
      <c r="V183" s="1" t="s">
        <v>181</v>
      </c>
      <c r="W183" s="1" t="s">
        <v>181</v>
      </c>
      <c r="X183" s="1" t="s">
        <v>181</v>
      </c>
      <c r="Y183" s="1" t="s">
        <v>182</v>
      </c>
      <c r="Z183" s="1" t="s">
        <v>181</v>
      </c>
      <c r="AA183" s="1" t="s">
        <v>181</v>
      </c>
      <c r="AB183" s="1" t="s">
        <v>182</v>
      </c>
      <c r="AC183" s="1" t="s">
        <v>181</v>
      </c>
      <c r="AD183" s="1" t="s">
        <v>181</v>
      </c>
      <c r="AE183" s="1" t="s">
        <v>93</v>
      </c>
      <c r="AF183" s="1" t="s">
        <v>90</v>
      </c>
      <c r="AG183" s="1" t="s">
        <v>97</v>
      </c>
      <c r="AH183" s="1">
        <v>4</v>
      </c>
      <c r="AI183" s="1" t="s">
        <v>183</v>
      </c>
      <c r="AJ183" s="1" t="s">
        <v>31</v>
      </c>
      <c r="AK183" s="1" t="s">
        <v>194</v>
      </c>
      <c r="AL183" s="1" t="s">
        <v>185</v>
      </c>
      <c r="AM183" s="1" t="s">
        <v>186</v>
      </c>
      <c r="AN183" s="1" t="s">
        <v>398</v>
      </c>
      <c r="AO183" s="1" t="s">
        <v>200</v>
      </c>
      <c r="AP183" s="1" t="s">
        <v>222</v>
      </c>
      <c r="AQ183" s="1" t="s">
        <v>189</v>
      </c>
      <c r="AR183" s="1" t="s">
        <v>190</v>
      </c>
      <c r="AS183" s="1" t="s">
        <v>121</v>
      </c>
      <c r="AT183" s="1" t="s">
        <v>128</v>
      </c>
      <c r="AU183" s="1">
        <v>4</v>
      </c>
      <c r="AW183" s="1">
        <v>367.46</v>
      </c>
    </row>
    <row r="184" spans="1:49">
      <c r="A184" s="1">
        <v>5</v>
      </c>
      <c r="B184" s="1" t="s">
        <v>699</v>
      </c>
      <c r="C184" s="1" t="s">
        <v>700</v>
      </c>
      <c r="D184" s="1" t="s">
        <v>181</v>
      </c>
      <c r="E184" s="1" t="s">
        <v>181</v>
      </c>
      <c r="F184" s="1" t="s">
        <v>182</v>
      </c>
      <c r="G184" s="1" t="s">
        <v>181</v>
      </c>
      <c r="H184" s="1" t="s">
        <v>181</v>
      </c>
      <c r="I184" s="1" t="s">
        <v>181</v>
      </c>
      <c r="J184" s="1" t="s">
        <v>181</v>
      </c>
      <c r="K184" s="1" t="s">
        <v>181</v>
      </c>
      <c r="L184" s="1" t="s">
        <v>182</v>
      </c>
      <c r="M184" s="1" t="s">
        <v>181</v>
      </c>
      <c r="N184" s="1" t="s">
        <v>181</v>
      </c>
      <c r="O184" s="1" t="s">
        <v>181</v>
      </c>
      <c r="P184" s="1" t="s">
        <v>181</v>
      </c>
      <c r="Q184" s="1" t="s">
        <v>181</v>
      </c>
      <c r="R184" s="1" t="s">
        <v>181</v>
      </c>
      <c r="S184" s="1" t="s">
        <v>181</v>
      </c>
      <c r="T184" s="1" t="s">
        <v>181</v>
      </c>
      <c r="U184" s="1" t="s">
        <v>181</v>
      </c>
      <c r="V184" s="1" t="s">
        <v>181</v>
      </c>
      <c r="W184" s="1" t="s">
        <v>182</v>
      </c>
      <c r="X184" s="1" t="s">
        <v>181</v>
      </c>
      <c r="Y184" s="1" t="s">
        <v>182</v>
      </c>
      <c r="Z184" s="1" t="s">
        <v>181</v>
      </c>
      <c r="AA184" s="1" t="s">
        <v>181</v>
      </c>
      <c r="AB184" s="1" t="s">
        <v>182</v>
      </c>
      <c r="AC184" s="1" t="s">
        <v>181</v>
      </c>
      <c r="AD184" s="1" t="s">
        <v>181</v>
      </c>
      <c r="AE184" s="1" t="s">
        <v>95</v>
      </c>
      <c r="AF184" s="1" t="s">
        <v>95</v>
      </c>
      <c r="AG184" s="1" t="s">
        <v>97</v>
      </c>
      <c r="AH184" s="1">
        <v>5</v>
      </c>
      <c r="AI184" s="1" t="s">
        <v>183</v>
      </c>
      <c r="AJ184" s="1" t="s">
        <v>31</v>
      </c>
      <c r="AK184" s="1" t="s">
        <v>194</v>
      </c>
      <c r="AL184" s="1" t="s">
        <v>327</v>
      </c>
      <c r="AM184" s="1" t="s">
        <v>186</v>
      </c>
      <c r="AN184" s="1" t="s">
        <v>187</v>
      </c>
      <c r="AO184" s="1" t="s">
        <v>98</v>
      </c>
      <c r="AP184" s="1" t="s">
        <v>103</v>
      </c>
      <c r="AQ184" s="1" t="s">
        <v>189</v>
      </c>
      <c r="AR184" s="1" t="s">
        <v>190</v>
      </c>
      <c r="AS184" s="1" t="s">
        <v>124</v>
      </c>
      <c r="AT184" s="1" t="s">
        <v>128</v>
      </c>
      <c r="AU184" s="1">
        <v>5</v>
      </c>
      <c r="AW184" s="1">
        <v>897.43</v>
      </c>
    </row>
    <row r="185" spans="1:49">
      <c r="A185" s="1">
        <v>5</v>
      </c>
      <c r="B185" s="1" t="s">
        <v>701</v>
      </c>
      <c r="C185" s="1" t="s">
        <v>702</v>
      </c>
      <c r="D185" s="1" t="s">
        <v>182</v>
      </c>
      <c r="E185" s="1" t="s">
        <v>181</v>
      </c>
      <c r="F185" s="1" t="s">
        <v>181</v>
      </c>
      <c r="G185" s="1" t="s">
        <v>181</v>
      </c>
      <c r="H185" s="1" t="s">
        <v>181</v>
      </c>
      <c r="I185" s="1" t="s">
        <v>182</v>
      </c>
      <c r="J185" s="1" t="s">
        <v>181</v>
      </c>
      <c r="K185" s="1" t="s">
        <v>181</v>
      </c>
      <c r="L185" s="1" t="s">
        <v>181</v>
      </c>
      <c r="M185" s="1" t="s">
        <v>181</v>
      </c>
      <c r="N185" s="1" t="s">
        <v>182</v>
      </c>
      <c r="O185" s="1" t="s">
        <v>181</v>
      </c>
      <c r="P185" s="1" t="s">
        <v>181</v>
      </c>
      <c r="Q185" s="1" t="s">
        <v>181</v>
      </c>
      <c r="R185" s="1" t="s">
        <v>181</v>
      </c>
      <c r="S185" s="1" t="s">
        <v>181</v>
      </c>
      <c r="T185" s="1" t="s">
        <v>181</v>
      </c>
      <c r="U185" s="1" t="s">
        <v>181</v>
      </c>
      <c r="V185" s="1" t="s">
        <v>181</v>
      </c>
      <c r="W185" s="1" t="s">
        <v>181</v>
      </c>
      <c r="X185" s="1" t="s">
        <v>182</v>
      </c>
      <c r="Y185" s="1" t="s">
        <v>181</v>
      </c>
      <c r="Z185" s="1" t="s">
        <v>181</v>
      </c>
      <c r="AA185" s="1" t="s">
        <v>181</v>
      </c>
      <c r="AB185" s="1" t="s">
        <v>181</v>
      </c>
      <c r="AC185" s="1" t="s">
        <v>182</v>
      </c>
      <c r="AD185" s="1" t="s">
        <v>181</v>
      </c>
      <c r="AE185" s="1" t="s">
        <v>95</v>
      </c>
      <c r="AF185" s="1" t="s">
        <v>95</v>
      </c>
      <c r="AG185" s="1" t="s">
        <v>95</v>
      </c>
      <c r="AH185" s="1">
        <v>3</v>
      </c>
      <c r="AI185" s="1" t="s">
        <v>183</v>
      </c>
      <c r="AJ185" s="1" t="s">
        <v>31</v>
      </c>
      <c r="AK185" s="1" t="s">
        <v>194</v>
      </c>
      <c r="AL185" s="1" t="s">
        <v>327</v>
      </c>
      <c r="AM185" s="1" t="s">
        <v>207</v>
      </c>
      <c r="AN185" s="1" t="s">
        <v>398</v>
      </c>
      <c r="AO185" s="1" t="s">
        <v>200</v>
      </c>
      <c r="AP185" s="1" t="s">
        <v>195</v>
      </c>
      <c r="AQ185" s="1" t="s">
        <v>387</v>
      </c>
      <c r="AR185" s="1" t="s">
        <v>190</v>
      </c>
      <c r="AS185" s="1" t="s">
        <v>123</v>
      </c>
      <c r="AT185" s="1" t="s">
        <v>128</v>
      </c>
      <c r="AU185" s="1">
        <v>3</v>
      </c>
      <c r="AV185" s="1" t="s">
        <v>703</v>
      </c>
      <c r="AW185" s="1">
        <v>236.58</v>
      </c>
    </row>
    <row r="186" spans="1:49">
      <c r="A186" s="1">
        <v>5</v>
      </c>
      <c r="B186" s="1" t="s">
        <v>704</v>
      </c>
      <c r="C186" s="1" t="s">
        <v>705</v>
      </c>
      <c r="D186" s="1" t="s">
        <v>182</v>
      </c>
      <c r="E186" s="1" t="s">
        <v>181</v>
      </c>
      <c r="F186" s="1" t="s">
        <v>181</v>
      </c>
      <c r="G186" s="1" t="s">
        <v>182</v>
      </c>
      <c r="H186" s="1" t="s">
        <v>181</v>
      </c>
      <c r="I186" s="1" t="s">
        <v>181</v>
      </c>
      <c r="J186" s="1" t="s">
        <v>181</v>
      </c>
      <c r="K186" s="1" t="s">
        <v>181</v>
      </c>
      <c r="L186" s="1" t="s">
        <v>181</v>
      </c>
      <c r="M186" s="1" t="s">
        <v>181</v>
      </c>
      <c r="N186" s="1" t="s">
        <v>182</v>
      </c>
      <c r="O186" s="1" t="s">
        <v>181</v>
      </c>
      <c r="P186" s="1" t="s">
        <v>181</v>
      </c>
      <c r="Q186" s="1" t="s">
        <v>181</v>
      </c>
      <c r="R186" s="1" t="s">
        <v>181</v>
      </c>
      <c r="S186" s="1" t="s">
        <v>181</v>
      </c>
      <c r="T186" s="1" t="s">
        <v>181</v>
      </c>
      <c r="U186" s="1" t="s">
        <v>181</v>
      </c>
      <c r="V186" s="1" t="s">
        <v>181</v>
      </c>
      <c r="W186" s="1" t="s">
        <v>181</v>
      </c>
      <c r="X186" s="1" t="s">
        <v>182</v>
      </c>
      <c r="Y186" s="1" t="s">
        <v>181</v>
      </c>
      <c r="Z186" s="1" t="s">
        <v>181</v>
      </c>
      <c r="AA186" s="1" t="s">
        <v>181</v>
      </c>
      <c r="AB186" s="1" t="s">
        <v>181</v>
      </c>
      <c r="AC186" s="1" t="s">
        <v>182</v>
      </c>
      <c r="AD186" s="1" t="s">
        <v>181</v>
      </c>
      <c r="AE186" s="1" t="s">
        <v>97</v>
      </c>
      <c r="AF186" s="1" t="s">
        <v>97</v>
      </c>
      <c r="AG186" s="1" t="s">
        <v>97</v>
      </c>
      <c r="AH186" s="1">
        <v>3</v>
      </c>
      <c r="AI186" s="1" t="s">
        <v>14</v>
      </c>
      <c r="AJ186" s="1" t="s">
        <v>31</v>
      </c>
      <c r="AK186" s="1" t="s">
        <v>200</v>
      </c>
      <c r="AL186" s="1" t="s">
        <v>327</v>
      </c>
      <c r="AM186" s="1" t="s">
        <v>200</v>
      </c>
      <c r="AN186" s="1" t="s">
        <v>187</v>
      </c>
      <c r="AO186" s="1" t="s">
        <v>200</v>
      </c>
      <c r="AP186" s="1" t="s">
        <v>209</v>
      </c>
      <c r="AQ186" s="1" t="s">
        <v>111</v>
      </c>
      <c r="AR186" s="1" t="s">
        <v>287</v>
      </c>
      <c r="AS186" s="1" t="s">
        <v>122</v>
      </c>
      <c r="AT186" s="1" t="s">
        <v>128</v>
      </c>
      <c r="AU186" s="1">
        <v>4</v>
      </c>
      <c r="AV186" s="1" t="s">
        <v>706</v>
      </c>
      <c r="AW186" s="1">
        <v>288.49</v>
      </c>
    </row>
    <row r="187" spans="1:49">
      <c r="A187" s="1">
        <v>5</v>
      </c>
      <c r="B187" s="1" t="s">
        <v>707</v>
      </c>
      <c r="C187" s="1" t="s">
        <v>708</v>
      </c>
      <c r="D187" s="1" t="s">
        <v>182</v>
      </c>
      <c r="E187" s="1" t="s">
        <v>181</v>
      </c>
      <c r="F187" s="1" t="s">
        <v>181</v>
      </c>
      <c r="G187" s="1" t="s">
        <v>182</v>
      </c>
      <c r="H187" s="1" t="s">
        <v>181</v>
      </c>
      <c r="I187" s="1" t="s">
        <v>181</v>
      </c>
      <c r="J187" s="1" t="s">
        <v>181</v>
      </c>
      <c r="K187" s="1" t="s">
        <v>181</v>
      </c>
      <c r="L187" s="1" t="s">
        <v>181</v>
      </c>
      <c r="M187" s="1" t="s">
        <v>181</v>
      </c>
      <c r="N187" s="1" t="s">
        <v>182</v>
      </c>
      <c r="O187" s="1" t="s">
        <v>181</v>
      </c>
      <c r="P187" s="1" t="s">
        <v>181</v>
      </c>
      <c r="Q187" s="1" t="s">
        <v>181</v>
      </c>
      <c r="R187" s="1" t="s">
        <v>181</v>
      </c>
      <c r="S187" s="1" t="s">
        <v>181</v>
      </c>
      <c r="T187" s="1" t="s">
        <v>181</v>
      </c>
      <c r="U187" s="1" t="s">
        <v>181</v>
      </c>
      <c r="V187" s="1" t="s">
        <v>181</v>
      </c>
      <c r="W187" s="1" t="s">
        <v>181</v>
      </c>
      <c r="X187" s="1" t="s">
        <v>182</v>
      </c>
      <c r="Y187" s="1" t="s">
        <v>181</v>
      </c>
      <c r="Z187" s="1" t="s">
        <v>181</v>
      </c>
      <c r="AA187" s="1" t="s">
        <v>181</v>
      </c>
      <c r="AB187" s="1" t="s">
        <v>181</v>
      </c>
      <c r="AC187" s="1" t="s">
        <v>182</v>
      </c>
      <c r="AD187" s="1" t="s">
        <v>181</v>
      </c>
      <c r="AE187" s="1" t="s">
        <v>97</v>
      </c>
      <c r="AF187" s="1" t="s">
        <v>95</v>
      </c>
      <c r="AG187" s="1" t="s">
        <v>97</v>
      </c>
      <c r="AH187" s="1">
        <v>3</v>
      </c>
      <c r="AI187" s="1" t="s">
        <v>183</v>
      </c>
      <c r="AJ187" s="1" t="s">
        <v>31</v>
      </c>
      <c r="AK187" s="1" t="s">
        <v>194</v>
      </c>
      <c r="AL187" s="1" t="s">
        <v>185</v>
      </c>
      <c r="AM187" s="1" t="s">
        <v>200</v>
      </c>
      <c r="AN187" s="1" t="s">
        <v>187</v>
      </c>
      <c r="AO187" s="1" t="s">
        <v>188</v>
      </c>
      <c r="AP187" s="1" t="s">
        <v>200</v>
      </c>
      <c r="AQ187" s="1" t="s">
        <v>111</v>
      </c>
      <c r="AR187" s="1" t="s">
        <v>200</v>
      </c>
      <c r="AS187" s="1" t="s">
        <v>122</v>
      </c>
      <c r="AT187" s="1" t="s">
        <v>128</v>
      </c>
      <c r="AU187" s="1">
        <v>3</v>
      </c>
      <c r="AV187" s="1" t="s">
        <v>709</v>
      </c>
      <c r="AW187" s="1">
        <v>286.06</v>
      </c>
    </row>
    <row r="188" spans="1:49">
      <c r="A188" s="1">
        <v>5</v>
      </c>
      <c r="B188" s="1" t="s">
        <v>710</v>
      </c>
      <c r="C188" s="1" t="s">
        <v>711</v>
      </c>
      <c r="D188" s="1" t="s">
        <v>182</v>
      </c>
      <c r="E188" s="1" t="s">
        <v>181</v>
      </c>
      <c r="F188" s="1" t="s">
        <v>181</v>
      </c>
      <c r="G188" s="1" t="s">
        <v>181</v>
      </c>
      <c r="H188" s="1" t="s">
        <v>181</v>
      </c>
      <c r="I188" s="1" t="s">
        <v>182</v>
      </c>
      <c r="J188" s="1" t="s">
        <v>181</v>
      </c>
      <c r="K188" s="1" t="s">
        <v>181</v>
      </c>
      <c r="L188" s="1" t="s">
        <v>181</v>
      </c>
      <c r="M188" s="1" t="s">
        <v>181</v>
      </c>
      <c r="N188" s="1" t="s">
        <v>181</v>
      </c>
      <c r="O188" s="1" t="s">
        <v>181</v>
      </c>
      <c r="P188" s="1" t="s">
        <v>181</v>
      </c>
      <c r="Q188" s="1" t="s">
        <v>182</v>
      </c>
      <c r="R188" s="1" t="s">
        <v>181</v>
      </c>
      <c r="S188" s="1" t="s">
        <v>181</v>
      </c>
      <c r="T188" s="1" t="s">
        <v>181</v>
      </c>
      <c r="U188" s="1" t="s">
        <v>181</v>
      </c>
      <c r="V188" s="1" t="s">
        <v>181</v>
      </c>
      <c r="W188" s="1" t="s">
        <v>181</v>
      </c>
      <c r="X188" s="1" t="s">
        <v>181</v>
      </c>
      <c r="Y188" s="1" t="s">
        <v>182</v>
      </c>
      <c r="Z188" s="1" t="s">
        <v>181</v>
      </c>
      <c r="AA188" s="1" t="s">
        <v>181</v>
      </c>
      <c r="AB188" s="1" t="s">
        <v>181</v>
      </c>
      <c r="AC188" s="1" t="s">
        <v>182</v>
      </c>
      <c r="AD188" s="1" t="s">
        <v>181</v>
      </c>
      <c r="AE188" s="1" t="s">
        <v>95</v>
      </c>
      <c r="AF188" s="1" t="s">
        <v>89</v>
      </c>
      <c r="AG188" s="1" t="s">
        <v>95</v>
      </c>
      <c r="AH188" s="1">
        <v>3</v>
      </c>
      <c r="AI188" s="1" t="s">
        <v>183</v>
      </c>
      <c r="AJ188" s="1" t="s">
        <v>31</v>
      </c>
      <c r="AK188" s="1" t="s">
        <v>194</v>
      </c>
      <c r="AL188" s="1" t="s">
        <v>185</v>
      </c>
      <c r="AM188" s="1" t="s">
        <v>186</v>
      </c>
      <c r="AN188" s="1" t="s">
        <v>200</v>
      </c>
      <c r="AO188" s="1" t="s">
        <v>96</v>
      </c>
      <c r="AP188" s="1" t="s">
        <v>209</v>
      </c>
      <c r="AQ188" s="1" t="s">
        <v>189</v>
      </c>
      <c r="AR188" s="1" t="s">
        <v>287</v>
      </c>
      <c r="AS188" s="1" t="s">
        <v>121</v>
      </c>
      <c r="AT188" s="1" t="s">
        <v>128</v>
      </c>
      <c r="AU188" s="1">
        <v>3</v>
      </c>
      <c r="AV188" s="1" t="s">
        <v>712</v>
      </c>
      <c r="AW188" s="1">
        <v>723.87</v>
      </c>
    </row>
    <row r="189" spans="1:49">
      <c r="A189" s="1">
        <v>5</v>
      </c>
      <c r="B189" s="1" t="s">
        <v>713</v>
      </c>
      <c r="C189" s="1" t="s">
        <v>714</v>
      </c>
      <c r="D189" s="1" t="s">
        <v>182</v>
      </c>
      <c r="E189" s="1" t="s">
        <v>181</v>
      </c>
      <c r="F189" s="1" t="s">
        <v>181</v>
      </c>
      <c r="G189" s="1" t="s">
        <v>182</v>
      </c>
      <c r="H189" s="1" t="s">
        <v>181</v>
      </c>
      <c r="I189" s="1" t="s">
        <v>181</v>
      </c>
      <c r="J189" s="1" t="s">
        <v>181</v>
      </c>
      <c r="K189" s="1" t="s">
        <v>181</v>
      </c>
      <c r="L189" s="1" t="s">
        <v>181</v>
      </c>
      <c r="M189" s="1" t="s">
        <v>181</v>
      </c>
      <c r="N189" s="1" t="s">
        <v>182</v>
      </c>
      <c r="O189" s="1" t="s">
        <v>181</v>
      </c>
      <c r="P189" s="1" t="s">
        <v>181</v>
      </c>
      <c r="Q189" s="1" t="s">
        <v>181</v>
      </c>
      <c r="R189" s="1" t="s">
        <v>181</v>
      </c>
      <c r="S189" s="1" t="s">
        <v>181</v>
      </c>
      <c r="T189" s="1" t="s">
        <v>181</v>
      </c>
      <c r="U189" s="1" t="s">
        <v>181</v>
      </c>
      <c r="V189" s="1" t="s">
        <v>181</v>
      </c>
      <c r="W189" s="1" t="s">
        <v>181</v>
      </c>
      <c r="X189" s="1" t="s">
        <v>181</v>
      </c>
      <c r="Y189" s="1" t="s">
        <v>182</v>
      </c>
      <c r="Z189" s="1" t="s">
        <v>181</v>
      </c>
      <c r="AA189" s="1" t="s">
        <v>181</v>
      </c>
      <c r="AB189" s="1" t="s">
        <v>181</v>
      </c>
      <c r="AC189" s="1" t="s">
        <v>182</v>
      </c>
      <c r="AD189" s="1" t="s">
        <v>181</v>
      </c>
      <c r="AE189" s="1" t="s">
        <v>97</v>
      </c>
      <c r="AF189" s="1" t="s">
        <v>93</v>
      </c>
      <c r="AG189" s="1" t="s">
        <v>95</v>
      </c>
      <c r="AH189" s="1">
        <v>2</v>
      </c>
      <c r="AI189" s="1" t="s">
        <v>199</v>
      </c>
      <c r="AJ189" s="1" t="s">
        <v>31</v>
      </c>
      <c r="AK189" s="1" t="s">
        <v>200</v>
      </c>
      <c r="AL189" s="1" t="s">
        <v>200</v>
      </c>
      <c r="AM189" s="1" t="s">
        <v>200</v>
      </c>
      <c r="AN189" s="1" t="s">
        <v>200</v>
      </c>
      <c r="AO189" s="1" t="s">
        <v>200</v>
      </c>
      <c r="AP189" s="1" t="s">
        <v>200</v>
      </c>
      <c r="AQ189" s="1" t="s">
        <v>200</v>
      </c>
      <c r="AR189" s="1" t="s">
        <v>200</v>
      </c>
      <c r="AS189" s="1" t="s">
        <v>200</v>
      </c>
      <c r="AT189" s="1" t="s">
        <v>200</v>
      </c>
      <c r="AU189" s="1">
        <v>2</v>
      </c>
      <c r="AV189" s="1" t="s">
        <v>715</v>
      </c>
      <c r="AW189" s="1">
        <v>134.41</v>
      </c>
    </row>
    <row r="190" spans="1:49">
      <c r="A190" s="1">
        <v>2</v>
      </c>
      <c r="B190" s="1" t="s">
        <v>716</v>
      </c>
      <c r="C190" s="1" t="s">
        <v>717</v>
      </c>
      <c r="D190" s="1" t="s">
        <v>182</v>
      </c>
      <c r="E190" s="1" t="s">
        <v>181</v>
      </c>
      <c r="F190" s="1" t="s">
        <v>181</v>
      </c>
      <c r="G190" s="1" t="s">
        <v>181</v>
      </c>
      <c r="H190" s="1" t="s">
        <v>181</v>
      </c>
      <c r="I190" s="1" t="s">
        <v>182</v>
      </c>
      <c r="J190" s="1" t="s">
        <v>181</v>
      </c>
      <c r="K190" s="1" t="s">
        <v>181</v>
      </c>
      <c r="L190" s="1" t="s">
        <v>181</v>
      </c>
      <c r="M190" s="1" t="s">
        <v>182</v>
      </c>
      <c r="N190" s="1" t="s">
        <v>181</v>
      </c>
      <c r="O190" s="1" t="s">
        <v>181</v>
      </c>
      <c r="P190" s="1" t="s">
        <v>181</v>
      </c>
      <c r="Q190" s="1" t="s">
        <v>181</v>
      </c>
      <c r="R190" s="1" t="s">
        <v>181</v>
      </c>
      <c r="S190" s="1" t="s">
        <v>181</v>
      </c>
      <c r="T190" s="1" t="s">
        <v>181</v>
      </c>
      <c r="U190" s="1" t="s">
        <v>181</v>
      </c>
      <c r="V190" s="1" t="s">
        <v>181</v>
      </c>
      <c r="W190" s="1" t="s">
        <v>181</v>
      </c>
      <c r="X190" s="1" t="s">
        <v>182</v>
      </c>
      <c r="Y190" s="1" t="s">
        <v>181</v>
      </c>
      <c r="Z190" s="1" t="s">
        <v>181</v>
      </c>
      <c r="AA190" s="1" t="s">
        <v>181</v>
      </c>
      <c r="AB190" s="1" t="s">
        <v>181</v>
      </c>
      <c r="AC190" s="1" t="s">
        <v>182</v>
      </c>
      <c r="AD190" s="1" t="s">
        <v>181</v>
      </c>
      <c r="AE190" s="1" t="s">
        <v>97</v>
      </c>
      <c r="AF190" s="1" t="s">
        <v>95</v>
      </c>
      <c r="AG190" s="1" t="s">
        <v>95</v>
      </c>
      <c r="AH190" s="1">
        <v>3</v>
      </c>
      <c r="AI190" s="1" t="s">
        <v>183</v>
      </c>
      <c r="AJ190" s="1" t="s">
        <v>31</v>
      </c>
      <c r="AK190" s="1" t="s">
        <v>194</v>
      </c>
      <c r="AL190" s="1" t="s">
        <v>185</v>
      </c>
      <c r="AM190" s="1" t="s">
        <v>186</v>
      </c>
      <c r="AN190" s="1" t="s">
        <v>187</v>
      </c>
      <c r="AO190" s="1" t="s">
        <v>188</v>
      </c>
      <c r="AP190" s="1" t="s">
        <v>103</v>
      </c>
      <c r="AQ190" s="1" t="s">
        <v>189</v>
      </c>
      <c r="AR190" s="1" t="s">
        <v>190</v>
      </c>
      <c r="AS190" s="1" t="s">
        <v>124</v>
      </c>
      <c r="AT190" s="1" t="s">
        <v>128</v>
      </c>
      <c r="AU190" s="1">
        <v>4</v>
      </c>
      <c r="AW190" s="1">
        <v>73.92</v>
      </c>
    </row>
    <row r="191" spans="1:49">
      <c r="A191" s="1">
        <v>5</v>
      </c>
      <c r="B191" s="1" t="s">
        <v>718</v>
      </c>
      <c r="C191" s="1" t="s">
        <v>719</v>
      </c>
      <c r="D191" s="1" t="s">
        <v>182</v>
      </c>
      <c r="E191" s="1" t="s">
        <v>181</v>
      </c>
      <c r="F191" s="1" t="s">
        <v>181</v>
      </c>
      <c r="G191" s="1" t="s">
        <v>181</v>
      </c>
      <c r="H191" s="1" t="s">
        <v>181</v>
      </c>
      <c r="I191" s="1" t="s">
        <v>181</v>
      </c>
      <c r="J191" s="1" t="s">
        <v>182</v>
      </c>
      <c r="K191" s="1" t="s">
        <v>181</v>
      </c>
      <c r="L191" s="1" t="s">
        <v>181</v>
      </c>
      <c r="M191" s="1" t="s">
        <v>181</v>
      </c>
      <c r="N191" s="1" t="s">
        <v>181</v>
      </c>
      <c r="O191" s="1" t="s">
        <v>181</v>
      </c>
      <c r="P191" s="1" t="s">
        <v>181</v>
      </c>
      <c r="Q191" s="1" t="s">
        <v>182</v>
      </c>
      <c r="R191" s="1" t="s">
        <v>181</v>
      </c>
      <c r="S191" s="1" t="s">
        <v>181</v>
      </c>
      <c r="T191" s="1" t="s">
        <v>181</v>
      </c>
      <c r="U191" s="1" t="s">
        <v>181</v>
      </c>
      <c r="V191" s="1" t="s">
        <v>181</v>
      </c>
      <c r="W191" s="1" t="s">
        <v>181</v>
      </c>
      <c r="X191" s="1" t="s">
        <v>181</v>
      </c>
      <c r="Y191" s="1" t="s">
        <v>182</v>
      </c>
      <c r="Z191" s="1" t="s">
        <v>181</v>
      </c>
      <c r="AA191" s="1" t="s">
        <v>181</v>
      </c>
      <c r="AB191" s="1" t="s">
        <v>181</v>
      </c>
      <c r="AC191" s="1" t="s">
        <v>182</v>
      </c>
      <c r="AD191" s="1" t="s">
        <v>181</v>
      </c>
      <c r="AE191" s="1" t="s">
        <v>97</v>
      </c>
      <c r="AF191" s="1" t="s">
        <v>95</v>
      </c>
      <c r="AG191" s="1" t="s">
        <v>97</v>
      </c>
      <c r="AH191" s="1">
        <v>3</v>
      </c>
      <c r="AI191" s="1" t="s">
        <v>18</v>
      </c>
      <c r="AJ191" s="1" t="s">
        <v>31</v>
      </c>
      <c r="AK191" s="1" t="s">
        <v>194</v>
      </c>
      <c r="AL191" s="1" t="s">
        <v>185</v>
      </c>
      <c r="AM191" s="1" t="s">
        <v>186</v>
      </c>
      <c r="AN191" s="1" t="s">
        <v>187</v>
      </c>
      <c r="AO191" s="1" t="s">
        <v>188</v>
      </c>
      <c r="AP191" s="1" t="s">
        <v>103</v>
      </c>
      <c r="AQ191" s="1" t="s">
        <v>189</v>
      </c>
      <c r="AR191" s="1" t="s">
        <v>190</v>
      </c>
      <c r="AS191" s="1" t="s">
        <v>124</v>
      </c>
      <c r="AT191" s="1" t="s">
        <v>128</v>
      </c>
      <c r="AU191" s="1">
        <v>4</v>
      </c>
      <c r="AV191" s="1" t="s">
        <v>720</v>
      </c>
      <c r="AW191" s="1">
        <v>3317.08</v>
      </c>
    </row>
    <row r="192" spans="1:49">
      <c r="A192" s="1">
        <v>5</v>
      </c>
      <c r="B192" s="1" t="s">
        <v>721</v>
      </c>
      <c r="C192" s="1" t="s">
        <v>722</v>
      </c>
      <c r="D192" s="1" t="s">
        <v>182</v>
      </c>
      <c r="E192" s="1" t="s">
        <v>181</v>
      </c>
      <c r="F192" s="1" t="s">
        <v>181</v>
      </c>
      <c r="G192" s="1" t="s">
        <v>181</v>
      </c>
      <c r="H192" s="1" t="s">
        <v>181</v>
      </c>
      <c r="I192" s="1" t="s">
        <v>181</v>
      </c>
      <c r="J192" s="1" t="s">
        <v>181</v>
      </c>
      <c r="K192" s="1" t="s">
        <v>182</v>
      </c>
      <c r="L192" s="1" t="s">
        <v>181</v>
      </c>
      <c r="M192" s="1" t="s">
        <v>181</v>
      </c>
      <c r="N192" s="1" t="s">
        <v>181</v>
      </c>
      <c r="O192" s="1" t="s">
        <v>181</v>
      </c>
      <c r="P192" s="1" t="s">
        <v>181</v>
      </c>
      <c r="Q192" s="1" t="s">
        <v>182</v>
      </c>
      <c r="R192" s="1" t="s">
        <v>181</v>
      </c>
      <c r="S192" s="1" t="s">
        <v>181</v>
      </c>
      <c r="T192" s="1" t="s">
        <v>181</v>
      </c>
      <c r="U192" s="1" t="s">
        <v>181</v>
      </c>
      <c r="V192" s="1" t="s">
        <v>181</v>
      </c>
      <c r="W192" s="1" t="s">
        <v>181</v>
      </c>
      <c r="X192" s="1" t="s">
        <v>181</v>
      </c>
      <c r="Y192" s="1" t="s">
        <v>182</v>
      </c>
      <c r="Z192" s="1" t="s">
        <v>181</v>
      </c>
      <c r="AA192" s="1" t="s">
        <v>181</v>
      </c>
      <c r="AB192" s="1" t="s">
        <v>181</v>
      </c>
      <c r="AC192" s="1" t="s">
        <v>181</v>
      </c>
      <c r="AD192" s="1" t="s">
        <v>182</v>
      </c>
      <c r="AE192" s="1" t="s">
        <v>93</v>
      </c>
      <c r="AF192" s="1" t="s">
        <v>95</v>
      </c>
      <c r="AG192" s="1" t="s">
        <v>97</v>
      </c>
      <c r="AH192" s="1">
        <v>4</v>
      </c>
      <c r="AI192" s="1" t="s">
        <v>183</v>
      </c>
      <c r="AJ192" s="1" t="s">
        <v>31</v>
      </c>
      <c r="AK192" s="1" t="s">
        <v>194</v>
      </c>
      <c r="AL192" s="1" t="s">
        <v>327</v>
      </c>
      <c r="AM192" s="1" t="s">
        <v>186</v>
      </c>
      <c r="AN192" s="1" t="s">
        <v>187</v>
      </c>
      <c r="AO192" s="1" t="s">
        <v>98</v>
      </c>
      <c r="AP192" s="1" t="s">
        <v>103</v>
      </c>
      <c r="AQ192" s="1" t="s">
        <v>189</v>
      </c>
      <c r="AR192" s="1" t="s">
        <v>190</v>
      </c>
      <c r="AS192" s="1" t="s">
        <v>122</v>
      </c>
      <c r="AT192" s="1" t="s">
        <v>128</v>
      </c>
      <c r="AU192" s="1">
        <v>3</v>
      </c>
      <c r="AV192" s="1" t="s">
        <v>723</v>
      </c>
      <c r="AW192" s="1">
        <v>449.24</v>
      </c>
    </row>
    <row r="193" spans="1:49">
      <c r="A193" s="1">
        <v>5</v>
      </c>
      <c r="B193" s="1" t="s">
        <v>724</v>
      </c>
      <c r="C193" s="1" t="s">
        <v>725</v>
      </c>
      <c r="D193" s="1" t="s">
        <v>181</v>
      </c>
      <c r="E193" s="1" t="s">
        <v>182</v>
      </c>
      <c r="F193" s="1" t="s">
        <v>181</v>
      </c>
      <c r="G193" s="1" t="s">
        <v>181</v>
      </c>
      <c r="H193" s="1" t="s">
        <v>181</v>
      </c>
      <c r="I193" s="1" t="s">
        <v>181</v>
      </c>
      <c r="J193" s="1" t="s">
        <v>181</v>
      </c>
      <c r="K193" s="1" t="s">
        <v>181</v>
      </c>
      <c r="L193" s="1" t="s">
        <v>182</v>
      </c>
      <c r="M193" s="1" t="s">
        <v>181</v>
      </c>
      <c r="N193" s="1" t="s">
        <v>181</v>
      </c>
      <c r="O193" s="1" t="s">
        <v>181</v>
      </c>
      <c r="P193" s="1" t="s">
        <v>181</v>
      </c>
      <c r="Q193" s="1" t="s">
        <v>182</v>
      </c>
      <c r="R193" s="1" t="s">
        <v>181</v>
      </c>
      <c r="S193" s="1" t="s">
        <v>181</v>
      </c>
      <c r="T193" s="1" t="s">
        <v>181</v>
      </c>
      <c r="U193" s="1" t="s">
        <v>181</v>
      </c>
      <c r="V193" s="1" t="s">
        <v>181</v>
      </c>
      <c r="W193" s="1" t="s">
        <v>181</v>
      </c>
      <c r="X193" s="1" t="s">
        <v>181</v>
      </c>
      <c r="Y193" s="1" t="s">
        <v>182</v>
      </c>
      <c r="Z193" s="1" t="s">
        <v>181</v>
      </c>
      <c r="AA193" s="1" t="s">
        <v>181</v>
      </c>
      <c r="AB193" s="1" t="s">
        <v>182</v>
      </c>
      <c r="AC193" s="1" t="s">
        <v>181</v>
      </c>
      <c r="AD193" s="1" t="s">
        <v>181</v>
      </c>
      <c r="AE193" s="1" t="s">
        <v>95</v>
      </c>
      <c r="AF193" s="1" t="s">
        <v>97</v>
      </c>
      <c r="AG193" s="1" t="s">
        <v>95</v>
      </c>
      <c r="AH193" s="1">
        <v>4</v>
      </c>
      <c r="AI193" s="1" t="s">
        <v>18</v>
      </c>
      <c r="AJ193" s="1" t="s">
        <v>31</v>
      </c>
      <c r="AK193" s="1" t="s">
        <v>194</v>
      </c>
      <c r="AL193" s="1" t="s">
        <v>327</v>
      </c>
      <c r="AM193" s="1" t="s">
        <v>186</v>
      </c>
      <c r="AN193" s="1" t="s">
        <v>187</v>
      </c>
      <c r="AO193" s="1" t="s">
        <v>188</v>
      </c>
      <c r="AP193" s="1" t="s">
        <v>103</v>
      </c>
      <c r="AQ193" s="1" t="s">
        <v>111</v>
      </c>
      <c r="AR193" s="1" t="s">
        <v>440</v>
      </c>
      <c r="AS193" s="1" t="s">
        <v>124</v>
      </c>
      <c r="AT193" s="1" t="s">
        <v>128</v>
      </c>
      <c r="AU193" s="1">
        <v>4</v>
      </c>
      <c r="AV193" s="1" t="s">
        <v>726</v>
      </c>
      <c r="AW193" s="1">
        <v>883.69</v>
      </c>
    </row>
    <row r="194" spans="1:49">
      <c r="A194" s="1">
        <v>5</v>
      </c>
      <c r="B194" s="1" t="s">
        <v>727</v>
      </c>
      <c r="C194" s="1" t="s">
        <v>728</v>
      </c>
      <c r="D194" s="1" t="s">
        <v>182</v>
      </c>
      <c r="E194" s="1" t="s">
        <v>181</v>
      </c>
      <c r="F194" s="1" t="s">
        <v>181</v>
      </c>
      <c r="G194" s="1" t="s">
        <v>181</v>
      </c>
      <c r="H194" s="1" t="s">
        <v>182</v>
      </c>
      <c r="I194" s="1" t="s">
        <v>181</v>
      </c>
      <c r="J194" s="1" t="s">
        <v>181</v>
      </c>
      <c r="K194" s="1" t="s">
        <v>181</v>
      </c>
      <c r="L194" s="1" t="s">
        <v>181</v>
      </c>
      <c r="M194" s="1" t="s">
        <v>181</v>
      </c>
      <c r="N194" s="1" t="s">
        <v>181</v>
      </c>
      <c r="O194" s="1" t="s">
        <v>181</v>
      </c>
      <c r="P194" s="1" t="s">
        <v>181</v>
      </c>
      <c r="Q194" s="1" t="s">
        <v>182</v>
      </c>
      <c r="R194" s="1" t="s">
        <v>181</v>
      </c>
      <c r="S194" s="1" t="s">
        <v>181</v>
      </c>
      <c r="T194" s="1" t="s">
        <v>181</v>
      </c>
      <c r="U194" s="1" t="s">
        <v>181</v>
      </c>
      <c r="V194" s="1" t="s">
        <v>181</v>
      </c>
      <c r="W194" s="1" t="s">
        <v>181</v>
      </c>
      <c r="X194" s="1" t="s">
        <v>182</v>
      </c>
      <c r="Y194" s="1" t="s">
        <v>181</v>
      </c>
      <c r="Z194" s="1" t="s">
        <v>181</v>
      </c>
      <c r="AA194" s="1" t="s">
        <v>181</v>
      </c>
      <c r="AB194" s="1" t="s">
        <v>181</v>
      </c>
      <c r="AC194" s="1" t="s">
        <v>182</v>
      </c>
      <c r="AD194" s="1" t="s">
        <v>181</v>
      </c>
      <c r="AE194" s="1" t="s">
        <v>90</v>
      </c>
      <c r="AF194" s="1" t="s">
        <v>97</v>
      </c>
      <c r="AG194" s="1" t="s">
        <v>97</v>
      </c>
      <c r="AH194" s="1">
        <v>4</v>
      </c>
      <c r="AI194" s="1" t="s">
        <v>18</v>
      </c>
      <c r="AJ194" s="1" t="s">
        <v>31</v>
      </c>
      <c r="AK194" s="1" t="s">
        <v>194</v>
      </c>
      <c r="AL194" s="1" t="s">
        <v>185</v>
      </c>
      <c r="AM194" s="1" t="s">
        <v>186</v>
      </c>
      <c r="AN194" s="1" t="s">
        <v>187</v>
      </c>
      <c r="AO194" s="1" t="s">
        <v>96</v>
      </c>
      <c r="AP194" s="1" t="s">
        <v>103</v>
      </c>
      <c r="AQ194" s="1" t="s">
        <v>111</v>
      </c>
      <c r="AR194" s="1" t="s">
        <v>200</v>
      </c>
      <c r="AS194" s="1" t="s">
        <v>124</v>
      </c>
      <c r="AT194" s="1" t="s">
        <v>128</v>
      </c>
      <c r="AU194" s="1">
        <v>2</v>
      </c>
      <c r="AV194" s="1" t="s">
        <v>729</v>
      </c>
      <c r="AW194" s="1">
        <v>248.86</v>
      </c>
    </row>
    <row r="195" spans="1:49">
      <c r="A195" s="1">
        <v>5</v>
      </c>
      <c r="B195" s="1" t="s">
        <v>730</v>
      </c>
      <c r="C195" s="1" t="s">
        <v>731</v>
      </c>
      <c r="D195" s="1" t="s">
        <v>181</v>
      </c>
      <c r="E195" s="1" t="s">
        <v>182</v>
      </c>
      <c r="F195" s="1" t="s">
        <v>181</v>
      </c>
      <c r="G195" s="1" t="s">
        <v>181</v>
      </c>
      <c r="H195" s="1" t="s">
        <v>181</v>
      </c>
      <c r="I195" s="1" t="s">
        <v>181</v>
      </c>
      <c r="J195" s="1" t="s">
        <v>181</v>
      </c>
      <c r="K195" s="1" t="s">
        <v>181</v>
      </c>
      <c r="L195" s="1" t="s">
        <v>182</v>
      </c>
      <c r="M195" s="1" t="s">
        <v>181</v>
      </c>
      <c r="N195" s="1" t="s">
        <v>181</v>
      </c>
      <c r="O195" s="1" t="s">
        <v>181</v>
      </c>
      <c r="P195" s="1" t="s">
        <v>181</v>
      </c>
      <c r="Q195" s="1" t="s">
        <v>182</v>
      </c>
      <c r="R195" s="1" t="s">
        <v>181</v>
      </c>
      <c r="S195" s="1" t="s">
        <v>181</v>
      </c>
      <c r="T195" s="1" t="s">
        <v>181</v>
      </c>
      <c r="U195" s="1" t="s">
        <v>181</v>
      </c>
      <c r="V195" s="1" t="s">
        <v>181</v>
      </c>
      <c r="W195" s="1" t="s">
        <v>181</v>
      </c>
      <c r="X195" s="1" t="s">
        <v>181</v>
      </c>
      <c r="Y195" s="1" t="s">
        <v>182</v>
      </c>
      <c r="Z195" s="1" t="s">
        <v>181</v>
      </c>
      <c r="AA195" s="1" t="s">
        <v>181</v>
      </c>
      <c r="AB195" s="1" t="s">
        <v>182</v>
      </c>
      <c r="AC195" s="1" t="s">
        <v>181</v>
      </c>
      <c r="AD195" s="1" t="s">
        <v>181</v>
      </c>
      <c r="AE195" s="1" t="s">
        <v>95</v>
      </c>
      <c r="AF195" s="1" t="s">
        <v>93</v>
      </c>
      <c r="AG195" s="1" t="s">
        <v>97</v>
      </c>
      <c r="AH195" s="1">
        <v>3</v>
      </c>
      <c r="AI195" s="1" t="s">
        <v>199</v>
      </c>
      <c r="AJ195" s="1" t="s">
        <v>31</v>
      </c>
      <c r="AK195" s="1" t="s">
        <v>194</v>
      </c>
      <c r="AL195" s="1" t="s">
        <v>246</v>
      </c>
      <c r="AM195" s="1" t="s">
        <v>186</v>
      </c>
      <c r="AN195" s="1" t="s">
        <v>187</v>
      </c>
      <c r="AO195" s="1" t="s">
        <v>98</v>
      </c>
      <c r="AP195" s="1" t="s">
        <v>103</v>
      </c>
      <c r="AQ195" s="1" t="s">
        <v>111</v>
      </c>
      <c r="AR195" s="1" t="s">
        <v>287</v>
      </c>
      <c r="AS195" s="1" t="s">
        <v>123</v>
      </c>
      <c r="AT195" s="1" t="s">
        <v>127</v>
      </c>
      <c r="AU195" s="1">
        <v>4</v>
      </c>
      <c r="AV195" s="1" t="s">
        <v>732</v>
      </c>
      <c r="AW195" s="1">
        <v>730.95</v>
      </c>
    </row>
    <row r="196" spans="1:49">
      <c r="A196" s="1">
        <v>5</v>
      </c>
      <c r="B196" s="1" t="s">
        <v>733</v>
      </c>
      <c r="C196" s="1" t="s">
        <v>734</v>
      </c>
      <c r="D196" s="1" t="s">
        <v>182</v>
      </c>
      <c r="E196" s="1" t="s">
        <v>181</v>
      </c>
      <c r="F196" s="1" t="s">
        <v>181</v>
      </c>
      <c r="G196" s="1" t="s">
        <v>182</v>
      </c>
      <c r="H196" s="1" t="s">
        <v>181</v>
      </c>
      <c r="I196" s="1" t="s">
        <v>181</v>
      </c>
      <c r="J196" s="1" t="s">
        <v>181</v>
      </c>
      <c r="K196" s="1" t="s">
        <v>181</v>
      </c>
      <c r="L196" s="1" t="s">
        <v>181</v>
      </c>
      <c r="M196" s="1" t="s">
        <v>181</v>
      </c>
      <c r="N196" s="1" t="s">
        <v>181</v>
      </c>
      <c r="O196" s="1" t="s">
        <v>181</v>
      </c>
      <c r="P196" s="1" t="s">
        <v>181</v>
      </c>
      <c r="Q196" s="1" t="s">
        <v>182</v>
      </c>
      <c r="R196" s="1" t="s">
        <v>181</v>
      </c>
      <c r="S196" s="1" t="s">
        <v>181</v>
      </c>
      <c r="T196" s="1" t="s">
        <v>181</v>
      </c>
      <c r="U196" s="1" t="s">
        <v>181</v>
      </c>
      <c r="V196" s="1" t="s">
        <v>181</v>
      </c>
      <c r="W196" s="1" t="s">
        <v>181</v>
      </c>
      <c r="X196" s="1" t="s">
        <v>181</v>
      </c>
      <c r="Y196" s="1" t="s">
        <v>182</v>
      </c>
      <c r="Z196" s="1" t="s">
        <v>181</v>
      </c>
      <c r="AA196" s="1" t="s">
        <v>181</v>
      </c>
      <c r="AB196" s="1" t="s">
        <v>182</v>
      </c>
      <c r="AC196" s="1" t="s">
        <v>181</v>
      </c>
      <c r="AD196" s="1" t="s">
        <v>181</v>
      </c>
      <c r="AE196" s="1" t="s">
        <v>97</v>
      </c>
      <c r="AF196" s="1" t="s">
        <v>95</v>
      </c>
      <c r="AG196" s="1" t="s">
        <v>93</v>
      </c>
      <c r="AH196" s="1">
        <v>2</v>
      </c>
      <c r="AI196" s="1" t="s">
        <v>18</v>
      </c>
      <c r="AJ196" s="1" t="s">
        <v>31</v>
      </c>
      <c r="AK196" s="1" t="s">
        <v>217</v>
      </c>
      <c r="AL196" s="1" t="s">
        <v>185</v>
      </c>
      <c r="AM196" s="1" t="s">
        <v>186</v>
      </c>
      <c r="AN196" s="1" t="s">
        <v>187</v>
      </c>
      <c r="AO196" s="1" t="s">
        <v>96</v>
      </c>
      <c r="AP196" s="1" t="s">
        <v>103</v>
      </c>
      <c r="AQ196" s="1" t="s">
        <v>200</v>
      </c>
      <c r="AR196" s="1" t="s">
        <v>190</v>
      </c>
      <c r="AS196" s="1" t="s">
        <v>124</v>
      </c>
      <c r="AT196" s="1" t="s">
        <v>128</v>
      </c>
      <c r="AU196" s="1">
        <v>1</v>
      </c>
      <c r="AV196" s="1" t="s">
        <v>735</v>
      </c>
      <c r="AW196" s="1">
        <v>375.82</v>
      </c>
    </row>
    <row r="197" spans="1:49">
      <c r="A197" s="1">
        <v>5</v>
      </c>
      <c r="B197" s="1" t="s">
        <v>736</v>
      </c>
      <c r="C197" s="1" t="s">
        <v>737</v>
      </c>
      <c r="D197" s="1" t="s">
        <v>182</v>
      </c>
      <c r="E197" s="1" t="s">
        <v>181</v>
      </c>
      <c r="F197" s="1" t="s">
        <v>181</v>
      </c>
      <c r="G197" s="1" t="s">
        <v>181</v>
      </c>
      <c r="H197" s="1" t="s">
        <v>181</v>
      </c>
      <c r="I197" s="1" t="s">
        <v>181</v>
      </c>
      <c r="J197" s="1" t="s">
        <v>182</v>
      </c>
      <c r="K197" s="1" t="s">
        <v>181</v>
      </c>
      <c r="L197" s="1" t="s">
        <v>181</v>
      </c>
      <c r="M197" s="1" t="s">
        <v>182</v>
      </c>
      <c r="N197" s="1" t="s">
        <v>181</v>
      </c>
      <c r="O197" s="1" t="s">
        <v>181</v>
      </c>
      <c r="P197" s="1" t="s">
        <v>181</v>
      </c>
      <c r="Q197" s="1" t="s">
        <v>181</v>
      </c>
      <c r="R197" s="1" t="s">
        <v>181</v>
      </c>
      <c r="S197" s="1" t="s">
        <v>181</v>
      </c>
      <c r="T197" s="1" t="s">
        <v>181</v>
      </c>
      <c r="U197" s="1" t="s">
        <v>181</v>
      </c>
      <c r="V197" s="1" t="s">
        <v>181</v>
      </c>
      <c r="W197" s="1" t="s">
        <v>181</v>
      </c>
      <c r="X197" s="1" t="s">
        <v>182</v>
      </c>
      <c r="Y197" s="1" t="s">
        <v>181</v>
      </c>
      <c r="Z197" s="1" t="s">
        <v>181</v>
      </c>
      <c r="AA197" s="1" t="s">
        <v>181</v>
      </c>
      <c r="AB197" s="1" t="s">
        <v>181</v>
      </c>
      <c r="AC197" s="1" t="s">
        <v>181</v>
      </c>
      <c r="AD197" s="1" t="s">
        <v>182</v>
      </c>
      <c r="AE197" s="1" t="s">
        <v>97</v>
      </c>
      <c r="AF197" s="1" t="s">
        <v>97</v>
      </c>
      <c r="AG197" s="1" t="s">
        <v>97</v>
      </c>
      <c r="AH197" s="1">
        <v>4</v>
      </c>
      <c r="AI197" s="1" t="s">
        <v>183</v>
      </c>
      <c r="AJ197" s="1" t="s">
        <v>31</v>
      </c>
      <c r="AK197" s="1" t="s">
        <v>194</v>
      </c>
      <c r="AL197" s="1" t="s">
        <v>185</v>
      </c>
      <c r="AM197" s="1" t="s">
        <v>186</v>
      </c>
      <c r="AN197" s="1" t="s">
        <v>187</v>
      </c>
      <c r="AO197" s="1" t="s">
        <v>200</v>
      </c>
      <c r="AP197" s="1" t="s">
        <v>222</v>
      </c>
      <c r="AQ197" s="1" t="s">
        <v>189</v>
      </c>
      <c r="AR197" s="1" t="s">
        <v>190</v>
      </c>
      <c r="AS197" s="1" t="s">
        <v>124</v>
      </c>
      <c r="AT197" s="1" t="s">
        <v>128</v>
      </c>
      <c r="AU197" s="1">
        <v>3</v>
      </c>
      <c r="AV197" s="1" t="s">
        <v>738</v>
      </c>
      <c r="AW197" s="1">
        <v>506.24</v>
      </c>
    </row>
    <row r="198" spans="1:49">
      <c r="A198" s="1">
        <v>5</v>
      </c>
      <c r="B198" s="1" t="s">
        <v>739</v>
      </c>
      <c r="C198" s="1" t="s">
        <v>740</v>
      </c>
      <c r="D198" s="1" t="s">
        <v>182</v>
      </c>
      <c r="E198" s="1" t="s">
        <v>181</v>
      </c>
      <c r="F198" s="1" t="s">
        <v>181</v>
      </c>
      <c r="G198" s="1" t="s">
        <v>181</v>
      </c>
      <c r="H198" s="1" t="s">
        <v>181</v>
      </c>
      <c r="I198" s="1" t="s">
        <v>181</v>
      </c>
      <c r="J198" s="1" t="s">
        <v>182</v>
      </c>
      <c r="K198" s="1" t="s">
        <v>181</v>
      </c>
      <c r="L198" s="1" t="s">
        <v>181</v>
      </c>
      <c r="M198" s="1" t="s">
        <v>181</v>
      </c>
      <c r="N198" s="1" t="s">
        <v>181</v>
      </c>
      <c r="O198" s="1" t="s">
        <v>181</v>
      </c>
      <c r="P198" s="1" t="s">
        <v>181</v>
      </c>
      <c r="Q198" s="1" t="s">
        <v>182</v>
      </c>
      <c r="R198" s="1" t="s">
        <v>181</v>
      </c>
      <c r="S198" s="1" t="s">
        <v>181</v>
      </c>
      <c r="T198" s="1" t="s">
        <v>181</v>
      </c>
      <c r="U198" s="1" t="s">
        <v>181</v>
      </c>
      <c r="V198" s="1" t="s">
        <v>181</v>
      </c>
      <c r="W198" s="1" t="s">
        <v>181</v>
      </c>
      <c r="X198" s="1" t="s">
        <v>181</v>
      </c>
      <c r="Y198" s="1" t="s">
        <v>182</v>
      </c>
      <c r="Z198" s="1" t="s">
        <v>181</v>
      </c>
      <c r="AA198" s="1" t="s">
        <v>181</v>
      </c>
      <c r="AB198" s="1" t="s">
        <v>181</v>
      </c>
      <c r="AC198" s="1" t="s">
        <v>182</v>
      </c>
      <c r="AD198" s="1" t="s">
        <v>181</v>
      </c>
      <c r="AE198" s="1" t="s">
        <v>93</v>
      </c>
      <c r="AF198" s="1" t="s">
        <v>95</v>
      </c>
      <c r="AG198" s="1" t="s">
        <v>95</v>
      </c>
      <c r="AH198" s="1">
        <v>3</v>
      </c>
      <c r="AI198" s="1" t="s">
        <v>183</v>
      </c>
      <c r="AJ198" s="1" t="s">
        <v>31</v>
      </c>
      <c r="AK198" s="1" t="s">
        <v>194</v>
      </c>
      <c r="AL198" s="1" t="s">
        <v>185</v>
      </c>
      <c r="AM198" s="1" t="s">
        <v>186</v>
      </c>
      <c r="AN198" s="1" t="s">
        <v>187</v>
      </c>
      <c r="AO198" s="1" t="s">
        <v>96</v>
      </c>
      <c r="AP198" s="1" t="s">
        <v>103</v>
      </c>
      <c r="AQ198" s="1" t="s">
        <v>200</v>
      </c>
      <c r="AR198" s="1" t="s">
        <v>190</v>
      </c>
      <c r="AS198" s="1" t="s">
        <v>124</v>
      </c>
      <c r="AT198" s="1" t="s">
        <v>128</v>
      </c>
      <c r="AU198" s="1">
        <v>4</v>
      </c>
      <c r="AV198" s="1" t="s">
        <v>741</v>
      </c>
      <c r="AW198" s="1">
        <v>396.58</v>
      </c>
    </row>
    <row r="199" spans="1:49">
      <c r="A199" s="1">
        <v>5</v>
      </c>
      <c r="B199" s="1" t="s">
        <v>742</v>
      </c>
      <c r="C199" s="1" t="s">
        <v>743</v>
      </c>
      <c r="D199" s="1" t="s">
        <v>181</v>
      </c>
      <c r="E199" s="1" t="s">
        <v>181</v>
      </c>
      <c r="F199" s="1" t="s">
        <v>182</v>
      </c>
      <c r="G199" s="1" t="s">
        <v>181</v>
      </c>
      <c r="H199" s="1" t="s">
        <v>181</v>
      </c>
      <c r="I199" s="1" t="s">
        <v>181</v>
      </c>
      <c r="J199" s="1" t="s">
        <v>181</v>
      </c>
      <c r="K199" s="1" t="s">
        <v>181</v>
      </c>
      <c r="L199" s="1" t="s">
        <v>182</v>
      </c>
      <c r="M199" s="1" t="s">
        <v>182</v>
      </c>
      <c r="N199" s="1" t="s">
        <v>181</v>
      </c>
      <c r="O199" s="1" t="s">
        <v>181</v>
      </c>
      <c r="P199" s="1" t="s">
        <v>181</v>
      </c>
      <c r="Q199" s="1" t="s">
        <v>181</v>
      </c>
      <c r="R199" s="1" t="s">
        <v>181</v>
      </c>
      <c r="S199" s="1" t="s">
        <v>181</v>
      </c>
      <c r="T199" s="1" t="s">
        <v>181</v>
      </c>
      <c r="U199" s="1" t="s">
        <v>181</v>
      </c>
      <c r="V199" s="1" t="s">
        <v>181</v>
      </c>
      <c r="W199" s="1" t="s">
        <v>181</v>
      </c>
      <c r="X199" s="1" t="s">
        <v>181</v>
      </c>
      <c r="Y199" s="1" t="s">
        <v>182</v>
      </c>
      <c r="Z199" s="1" t="s">
        <v>181</v>
      </c>
      <c r="AA199" s="1" t="s">
        <v>181</v>
      </c>
      <c r="AB199" s="1" t="s">
        <v>181</v>
      </c>
      <c r="AC199" s="1" t="s">
        <v>182</v>
      </c>
      <c r="AD199" s="1" t="s">
        <v>181</v>
      </c>
      <c r="AE199" s="1" t="s">
        <v>95</v>
      </c>
      <c r="AF199" s="1" t="s">
        <v>95</v>
      </c>
      <c r="AG199" s="1" t="s">
        <v>95</v>
      </c>
      <c r="AH199" s="1">
        <v>1</v>
      </c>
      <c r="AI199" s="1" t="s">
        <v>183</v>
      </c>
      <c r="AJ199" s="1" t="s">
        <v>31</v>
      </c>
      <c r="AK199" s="1" t="s">
        <v>194</v>
      </c>
      <c r="AL199" s="1" t="s">
        <v>185</v>
      </c>
      <c r="AM199" s="1" t="s">
        <v>186</v>
      </c>
      <c r="AN199" s="1" t="s">
        <v>187</v>
      </c>
      <c r="AO199" s="1" t="s">
        <v>208</v>
      </c>
      <c r="AP199" s="1" t="s">
        <v>103</v>
      </c>
      <c r="AQ199" s="1" t="s">
        <v>200</v>
      </c>
      <c r="AR199" s="1" t="s">
        <v>200</v>
      </c>
      <c r="AS199" s="1" t="s">
        <v>124</v>
      </c>
      <c r="AT199" s="1" t="s">
        <v>128</v>
      </c>
      <c r="AU199" s="1">
        <v>2</v>
      </c>
      <c r="AV199" s="1" t="s">
        <v>744</v>
      </c>
      <c r="AW199" s="1">
        <v>393.26</v>
      </c>
    </row>
    <row r="200" spans="1:49">
      <c r="A200" s="1">
        <v>2</v>
      </c>
      <c r="B200" s="1" t="s">
        <v>745</v>
      </c>
      <c r="C200" s="1" t="s">
        <v>746</v>
      </c>
      <c r="D200" s="1" t="s">
        <v>182</v>
      </c>
      <c r="E200" s="1" t="s">
        <v>181</v>
      </c>
      <c r="F200" s="1" t="s">
        <v>181</v>
      </c>
      <c r="G200" s="1" t="s">
        <v>181</v>
      </c>
      <c r="H200" s="1" t="s">
        <v>181</v>
      </c>
      <c r="I200" s="1" t="s">
        <v>181</v>
      </c>
      <c r="J200" s="1" t="s">
        <v>182</v>
      </c>
      <c r="K200" s="1" t="s">
        <v>181</v>
      </c>
      <c r="L200" s="1" t="s">
        <v>181</v>
      </c>
      <c r="M200" s="1" t="s">
        <v>181</v>
      </c>
      <c r="N200" s="1" t="s">
        <v>181</v>
      </c>
      <c r="O200" s="1" t="s">
        <v>181</v>
      </c>
      <c r="P200" s="1" t="s">
        <v>181</v>
      </c>
      <c r="Q200" s="1" t="s">
        <v>181</v>
      </c>
      <c r="R200" s="1" t="s">
        <v>181</v>
      </c>
      <c r="S200" s="1" t="s">
        <v>181</v>
      </c>
      <c r="T200" s="1" t="s">
        <v>181</v>
      </c>
      <c r="U200" s="1" t="s">
        <v>181</v>
      </c>
      <c r="V200" s="1" t="s">
        <v>181</v>
      </c>
      <c r="W200" s="1" t="s">
        <v>182</v>
      </c>
      <c r="X200" s="1" t="s">
        <v>182</v>
      </c>
      <c r="Y200" s="1" t="s">
        <v>181</v>
      </c>
      <c r="Z200" s="1" t="s">
        <v>181</v>
      </c>
      <c r="AA200" s="1" t="s">
        <v>181</v>
      </c>
      <c r="AB200" s="1" t="s">
        <v>181</v>
      </c>
      <c r="AC200" s="1" t="s">
        <v>182</v>
      </c>
      <c r="AD200" s="1" t="s">
        <v>181</v>
      </c>
      <c r="AE200" s="1" t="s">
        <v>93</v>
      </c>
      <c r="AF200" s="1" t="s">
        <v>95</v>
      </c>
      <c r="AG200" s="1" t="s">
        <v>95</v>
      </c>
      <c r="AH200" s="1">
        <v>4</v>
      </c>
      <c r="AI200" s="1" t="s">
        <v>183</v>
      </c>
      <c r="AJ200" s="1" t="s">
        <v>31</v>
      </c>
      <c r="AK200" s="1" t="s">
        <v>194</v>
      </c>
      <c r="AL200" s="1" t="s">
        <v>185</v>
      </c>
      <c r="AM200" s="1" t="s">
        <v>186</v>
      </c>
      <c r="AN200" s="1" t="s">
        <v>187</v>
      </c>
      <c r="AO200" s="1" t="s">
        <v>188</v>
      </c>
      <c r="AP200" s="1" t="s">
        <v>103</v>
      </c>
      <c r="AQ200" s="1" t="s">
        <v>189</v>
      </c>
      <c r="AR200" s="1" t="s">
        <v>190</v>
      </c>
      <c r="AS200" s="1" t="s">
        <v>124</v>
      </c>
      <c r="AT200" s="1" t="s">
        <v>128</v>
      </c>
      <c r="AU200" s="1">
        <v>4</v>
      </c>
      <c r="AW200" s="1">
        <v>67.540000000000006</v>
      </c>
    </row>
    <row r="201" spans="1:49">
      <c r="A201" s="1">
        <v>5</v>
      </c>
      <c r="B201" s="1" t="s">
        <v>747</v>
      </c>
      <c r="C201" s="1" t="s">
        <v>748</v>
      </c>
      <c r="D201" s="1" t="s">
        <v>181</v>
      </c>
      <c r="E201" s="1" t="s">
        <v>181</v>
      </c>
      <c r="F201" s="1" t="s">
        <v>182</v>
      </c>
      <c r="G201" s="1" t="s">
        <v>181</v>
      </c>
      <c r="H201" s="1" t="s">
        <v>181</v>
      </c>
      <c r="I201" s="1" t="s">
        <v>181</v>
      </c>
      <c r="J201" s="1" t="s">
        <v>181</v>
      </c>
      <c r="K201" s="1" t="s">
        <v>181</v>
      </c>
      <c r="L201" s="1" t="s">
        <v>182</v>
      </c>
      <c r="M201" s="1" t="s">
        <v>182</v>
      </c>
      <c r="N201" s="1" t="s">
        <v>181</v>
      </c>
      <c r="O201" s="1" t="s">
        <v>181</v>
      </c>
      <c r="P201" s="1" t="s">
        <v>181</v>
      </c>
      <c r="Q201" s="1" t="s">
        <v>181</v>
      </c>
      <c r="R201" s="1" t="s">
        <v>181</v>
      </c>
      <c r="S201" s="1" t="s">
        <v>181</v>
      </c>
      <c r="T201" s="1" t="s">
        <v>181</v>
      </c>
      <c r="U201" s="1" t="s">
        <v>181</v>
      </c>
      <c r="V201" s="1" t="s">
        <v>181</v>
      </c>
      <c r="W201" s="1" t="s">
        <v>181</v>
      </c>
      <c r="X201" s="1" t="s">
        <v>182</v>
      </c>
      <c r="Y201" s="1" t="s">
        <v>181</v>
      </c>
      <c r="Z201" s="1" t="s">
        <v>181</v>
      </c>
      <c r="AA201" s="1" t="s">
        <v>181</v>
      </c>
      <c r="AB201" s="1" t="s">
        <v>181</v>
      </c>
      <c r="AC201" s="1" t="s">
        <v>181</v>
      </c>
      <c r="AD201" s="1" t="s">
        <v>182</v>
      </c>
      <c r="AE201" s="1" t="s">
        <v>93</v>
      </c>
      <c r="AF201" s="1" t="s">
        <v>97</v>
      </c>
      <c r="AG201" s="1" t="s">
        <v>97</v>
      </c>
      <c r="AH201" s="1">
        <v>3</v>
      </c>
      <c r="AI201" s="1" t="s">
        <v>199</v>
      </c>
      <c r="AJ201" s="1" t="s">
        <v>31</v>
      </c>
      <c r="AK201" s="1" t="s">
        <v>200</v>
      </c>
      <c r="AL201" s="1" t="s">
        <v>185</v>
      </c>
      <c r="AM201" s="1" t="s">
        <v>186</v>
      </c>
      <c r="AN201" s="1" t="s">
        <v>187</v>
      </c>
      <c r="AO201" s="1" t="s">
        <v>200</v>
      </c>
      <c r="AP201" s="1" t="s">
        <v>103</v>
      </c>
      <c r="AQ201" s="1" t="s">
        <v>112</v>
      </c>
      <c r="AR201" s="1" t="s">
        <v>190</v>
      </c>
      <c r="AS201" s="1" t="s">
        <v>122</v>
      </c>
      <c r="AT201" s="1" t="s">
        <v>128</v>
      </c>
      <c r="AU201" s="1">
        <v>2</v>
      </c>
      <c r="AV201" s="1" t="s">
        <v>749</v>
      </c>
      <c r="AW201" s="1">
        <v>532.59</v>
      </c>
    </row>
    <row r="202" spans="1:49">
      <c r="A202" s="1">
        <v>1</v>
      </c>
      <c r="B202" s="1" t="s">
        <v>750</v>
      </c>
      <c r="C202" s="1" t="s">
        <v>751</v>
      </c>
      <c r="D202" s="1" t="s">
        <v>182</v>
      </c>
      <c r="E202" s="1" t="s">
        <v>181</v>
      </c>
      <c r="F202" s="1" t="s">
        <v>181</v>
      </c>
      <c r="G202" s="1" t="s">
        <v>182</v>
      </c>
      <c r="H202" s="1" t="s">
        <v>181</v>
      </c>
      <c r="I202" s="1" t="s">
        <v>181</v>
      </c>
      <c r="J202" s="1" t="s">
        <v>181</v>
      </c>
      <c r="K202" s="1" t="s">
        <v>181</v>
      </c>
      <c r="L202" s="1" t="s">
        <v>181</v>
      </c>
      <c r="M202" s="1" t="s">
        <v>181</v>
      </c>
      <c r="N202" s="1" t="s">
        <v>181</v>
      </c>
      <c r="O202" s="1" t="s">
        <v>181</v>
      </c>
      <c r="P202" s="1" t="s">
        <v>181</v>
      </c>
      <c r="Q202" s="1" t="s">
        <v>181</v>
      </c>
      <c r="R202" s="1" t="s">
        <v>181</v>
      </c>
      <c r="S202" s="1" t="s">
        <v>181</v>
      </c>
      <c r="T202" s="1" t="s">
        <v>181</v>
      </c>
      <c r="U202" s="1" t="s">
        <v>181</v>
      </c>
      <c r="V202" s="1" t="s">
        <v>181</v>
      </c>
      <c r="W202" s="1" t="s">
        <v>182</v>
      </c>
      <c r="X202" s="1" t="s">
        <v>182</v>
      </c>
      <c r="Y202" s="1" t="s">
        <v>181</v>
      </c>
      <c r="Z202" s="1" t="s">
        <v>181</v>
      </c>
      <c r="AA202" s="1" t="s">
        <v>181</v>
      </c>
      <c r="AB202" s="1" t="s">
        <v>181</v>
      </c>
      <c r="AC202" s="1" t="s">
        <v>182</v>
      </c>
      <c r="AD202" s="1" t="s">
        <v>181</v>
      </c>
      <c r="AE202" s="1" t="s">
        <v>95</v>
      </c>
      <c r="AF202" s="1" t="s">
        <v>95</v>
      </c>
      <c r="AG202" s="1" t="s">
        <v>95</v>
      </c>
      <c r="AH202" s="1">
        <v>3</v>
      </c>
      <c r="AI202" s="1" t="s">
        <v>183</v>
      </c>
      <c r="AJ202" s="1" t="s">
        <v>31</v>
      </c>
      <c r="AK202" s="1" t="s">
        <v>194</v>
      </c>
      <c r="AL202" s="1" t="s">
        <v>185</v>
      </c>
      <c r="AM202" s="1" t="s">
        <v>186</v>
      </c>
      <c r="AN202" s="1" t="s">
        <v>187</v>
      </c>
      <c r="AO202" s="1" t="s">
        <v>188</v>
      </c>
      <c r="AP202" s="1" t="s">
        <v>103</v>
      </c>
      <c r="AQ202" s="1" t="s">
        <v>189</v>
      </c>
      <c r="AR202" s="1" t="s">
        <v>190</v>
      </c>
      <c r="AS202" s="1" t="s">
        <v>124</v>
      </c>
      <c r="AT202" s="1" t="s">
        <v>128</v>
      </c>
      <c r="AU202" s="1">
        <v>4</v>
      </c>
      <c r="AW202" s="1">
        <v>34.1</v>
      </c>
    </row>
    <row r="203" spans="1:49">
      <c r="A203" s="1">
        <v>5</v>
      </c>
      <c r="B203" s="1" t="s">
        <v>752</v>
      </c>
      <c r="C203" s="1" t="s">
        <v>753</v>
      </c>
      <c r="D203" s="1" t="s">
        <v>182</v>
      </c>
      <c r="E203" s="1" t="s">
        <v>181</v>
      </c>
      <c r="F203" s="1" t="s">
        <v>181</v>
      </c>
      <c r="G203" s="1" t="s">
        <v>181</v>
      </c>
      <c r="H203" s="1" t="s">
        <v>182</v>
      </c>
      <c r="I203" s="1" t="s">
        <v>181</v>
      </c>
      <c r="J203" s="1" t="s">
        <v>181</v>
      </c>
      <c r="K203" s="1" t="s">
        <v>181</v>
      </c>
      <c r="L203" s="1" t="s">
        <v>181</v>
      </c>
      <c r="M203" s="1" t="s">
        <v>181</v>
      </c>
      <c r="N203" s="1" t="s">
        <v>181</v>
      </c>
      <c r="O203" s="1" t="s">
        <v>181</v>
      </c>
      <c r="P203" s="1" t="s">
        <v>181</v>
      </c>
      <c r="Q203" s="1" t="s">
        <v>181</v>
      </c>
      <c r="R203" s="1" t="s">
        <v>181</v>
      </c>
      <c r="S203" s="1" t="s">
        <v>181</v>
      </c>
      <c r="T203" s="1" t="s">
        <v>181</v>
      </c>
      <c r="U203" s="1" t="s">
        <v>181</v>
      </c>
      <c r="V203" s="1" t="s">
        <v>181</v>
      </c>
      <c r="W203" s="1" t="s">
        <v>182</v>
      </c>
      <c r="X203" s="1" t="s">
        <v>182</v>
      </c>
      <c r="Y203" s="1" t="s">
        <v>181</v>
      </c>
      <c r="Z203" s="1" t="s">
        <v>181</v>
      </c>
      <c r="AA203" s="1" t="s">
        <v>181</v>
      </c>
      <c r="AB203" s="1" t="s">
        <v>181</v>
      </c>
      <c r="AC203" s="1" t="s">
        <v>182</v>
      </c>
      <c r="AD203" s="1" t="s">
        <v>181</v>
      </c>
      <c r="AE203" s="1" t="s">
        <v>95</v>
      </c>
      <c r="AF203" s="1" t="s">
        <v>97</v>
      </c>
      <c r="AG203" s="1" t="s">
        <v>97</v>
      </c>
      <c r="AH203" s="1">
        <v>3</v>
      </c>
      <c r="AI203" s="1" t="s">
        <v>183</v>
      </c>
      <c r="AJ203" s="1" t="s">
        <v>31</v>
      </c>
      <c r="AK203" s="1" t="s">
        <v>194</v>
      </c>
      <c r="AL203" s="1" t="s">
        <v>185</v>
      </c>
      <c r="AM203" s="1" t="s">
        <v>186</v>
      </c>
      <c r="AN203" s="1" t="s">
        <v>200</v>
      </c>
      <c r="AO203" s="1" t="s">
        <v>96</v>
      </c>
      <c r="AP203" s="1" t="s">
        <v>200</v>
      </c>
      <c r="AQ203" s="1" t="s">
        <v>112</v>
      </c>
      <c r="AR203" s="1" t="s">
        <v>190</v>
      </c>
      <c r="AS203" s="1" t="s">
        <v>124</v>
      </c>
      <c r="AT203" s="1" t="s">
        <v>128</v>
      </c>
      <c r="AU203" s="1">
        <v>4</v>
      </c>
      <c r="AV203" s="1" t="s">
        <v>754</v>
      </c>
      <c r="AW203" s="1">
        <v>313.73</v>
      </c>
    </row>
    <row r="204" spans="1:49">
      <c r="A204" s="1">
        <v>2</v>
      </c>
      <c r="B204" s="1" t="s">
        <v>755</v>
      </c>
      <c r="C204" s="1" t="s">
        <v>756</v>
      </c>
      <c r="D204" s="1" t="s">
        <v>182</v>
      </c>
      <c r="E204" s="1" t="s">
        <v>181</v>
      </c>
      <c r="F204" s="1" t="s">
        <v>181</v>
      </c>
      <c r="G204" s="1" t="s">
        <v>182</v>
      </c>
      <c r="H204" s="1" t="s">
        <v>181</v>
      </c>
      <c r="I204" s="1" t="s">
        <v>181</v>
      </c>
      <c r="J204" s="1" t="s">
        <v>181</v>
      </c>
      <c r="K204" s="1" t="s">
        <v>181</v>
      </c>
      <c r="L204" s="1" t="s">
        <v>181</v>
      </c>
      <c r="M204" s="1" t="s">
        <v>181</v>
      </c>
      <c r="N204" s="1" t="s">
        <v>181</v>
      </c>
      <c r="O204" s="1" t="s">
        <v>181</v>
      </c>
      <c r="P204" s="1" t="s">
        <v>181</v>
      </c>
      <c r="Q204" s="1" t="s">
        <v>182</v>
      </c>
      <c r="R204" s="1" t="s">
        <v>181</v>
      </c>
      <c r="S204" s="1" t="s">
        <v>181</v>
      </c>
      <c r="T204" s="1" t="s">
        <v>181</v>
      </c>
      <c r="U204" s="1" t="s">
        <v>181</v>
      </c>
      <c r="V204" s="1" t="s">
        <v>181</v>
      </c>
      <c r="W204" s="1" t="s">
        <v>181</v>
      </c>
      <c r="X204" s="1" t="s">
        <v>182</v>
      </c>
      <c r="Y204" s="1" t="s">
        <v>181</v>
      </c>
      <c r="Z204" s="1" t="s">
        <v>181</v>
      </c>
      <c r="AA204" s="1" t="s">
        <v>181</v>
      </c>
      <c r="AB204" s="1" t="s">
        <v>181</v>
      </c>
      <c r="AC204" s="1" t="s">
        <v>181</v>
      </c>
      <c r="AD204" s="1" t="s">
        <v>182</v>
      </c>
      <c r="AE204" s="1" t="s">
        <v>90</v>
      </c>
      <c r="AF204" s="1" t="s">
        <v>95</v>
      </c>
      <c r="AG204" s="1" t="s">
        <v>97</v>
      </c>
      <c r="AH204" s="1">
        <v>4</v>
      </c>
      <c r="AI204" s="1" t="s">
        <v>183</v>
      </c>
      <c r="AJ204" s="1" t="s">
        <v>31</v>
      </c>
      <c r="AK204" s="1" t="s">
        <v>194</v>
      </c>
      <c r="AL204" s="1" t="s">
        <v>185</v>
      </c>
      <c r="AM204" s="1" t="s">
        <v>186</v>
      </c>
      <c r="AN204" s="1" t="s">
        <v>187</v>
      </c>
      <c r="AO204" s="1" t="s">
        <v>188</v>
      </c>
      <c r="AP204" s="1" t="s">
        <v>103</v>
      </c>
      <c r="AQ204" s="1" t="s">
        <v>189</v>
      </c>
      <c r="AR204" s="1" t="s">
        <v>190</v>
      </c>
      <c r="AS204" s="1" t="s">
        <v>124</v>
      </c>
      <c r="AT204" s="1" t="s">
        <v>128</v>
      </c>
      <c r="AU204" s="1">
        <v>4</v>
      </c>
      <c r="AW204" s="1">
        <v>42.06</v>
      </c>
    </row>
    <row r="205" spans="1:49">
      <c r="A205" s="1">
        <v>2</v>
      </c>
      <c r="B205" s="1" t="s">
        <v>757</v>
      </c>
      <c r="C205" s="1" t="s">
        <v>758</v>
      </c>
      <c r="D205" s="1" t="s">
        <v>182</v>
      </c>
      <c r="E205" s="1" t="s">
        <v>181</v>
      </c>
      <c r="F205" s="1" t="s">
        <v>181</v>
      </c>
      <c r="G205" s="1" t="s">
        <v>182</v>
      </c>
      <c r="H205" s="1" t="s">
        <v>181</v>
      </c>
      <c r="I205" s="1" t="s">
        <v>181</v>
      </c>
      <c r="J205" s="1" t="s">
        <v>181</v>
      </c>
      <c r="K205" s="1" t="s">
        <v>181</v>
      </c>
      <c r="L205" s="1" t="s">
        <v>181</v>
      </c>
      <c r="M205" s="1" t="s">
        <v>181</v>
      </c>
      <c r="N205" s="1" t="s">
        <v>181</v>
      </c>
      <c r="O205" s="1" t="s">
        <v>181</v>
      </c>
      <c r="P205" s="1" t="s">
        <v>181</v>
      </c>
      <c r="Q205" s="1" t="s">
        <v>182</v>
      </c>
      <c r="R205" s="1" t="s">
        <v>181</v>
      </c>
      <c r="S205" s="1" t="s">
        <v>181</v>
      </c>
      <c r="T205" s="1" t="s">
        <v>181</v>
      </c>
      <c r="U205" s="1" t="s">
        <v>181</v>
      </c>
      <c r="V205" s="1" t="s">
        <v>181</v>
      </c>
      <c r="W205" s="1" t="s">
        <v>181</v>
      </c>
      <c r="X205" s="1" t="s">
        <v>182</v>
      </c>
      <c r="Y205" s="1" t="s">
        <v>181</v>
      </c>
      <c r="Z205" s="1" t="s">
        <v>181</v>
      </c>
      <c r="AA205" s="1" t="s">
        <v>181</v>
      </c>
      <c r="AB205" s="1" t="s">
        <v>181</v>
      </c>
      <c r="AC205" s="1" t="s">
        <v>181</v>
      </c>
      <c r="AD205" s="1" t="s">
        <v>182</v>
      </c>
      <c r="AE205" s="1" t="s">
        <v>93</v>
      </c>
      <c r="AF205" s="1" t="s">
        <v>97</v>
      </c>
      <c r="AG205" s="1" t="s">
        <v>97</v>
      </c>
      <c r="AH205" s="1">
        <v>2</v>
      </c>
      <c r="AI205" s="1" t="s">
        <v>183</v>
      </c>
      <c r="AJ205" s="1" t="s">
        <v>31</v>
      </c>
      <c r="AK205" s="1" t="s">
        <v>194</v>
      </c>
      <c r="AL205" s="1" t="s">
        <v>185</v>
      </c>
      <c r="AM205" s="1" t="s">
        <v>186</v>
      </c>
      <c r="AN205" s="1" t="s">
        <v>187</v>
      </c>
      <c r="AO205" s="1" t="s">
        <v>188</v>
      </c>
      <c r="AP205" s="1" t="s">
        <v>103</v>
      </c>
      <c r="AQ205" s="1" t="s">
        <v>189</v>
      </c>
      <c r="AR205" s="1" t="s">
        <v>190</v>
      </c>
      <c r="AS205" s="1" t="s">
        <v>124</v>
      </c>
      <c r="AT205" s="1" t="s">
        <v>128</v>
      </c>
      <c r="AU205" s="1">
        <v>4</v>
      </c>
      <c r="AW205" s="1">
        <v>48.07</v>
      </c>
    </row>
    <row r="206" spans="1:49">
      <c r="A206" s="1">
        <v>5</v>
      </c>
      <c r="B206" s="1" t="s">
        <v>759</v>
      </c>
      <c r="C206" s="1" t="s">
        <v>760</v>
      </c>
      <c r="D206" s="1" t="s">
        <v>182</v>
      </c>
      <c r="E206" s="1" t="s">
        <v>181</v>
      </c>
      <c r="F206" s="1" t="s">
        <v>181</v>
      </c>
      <c r="G206" s="1" t="s">
        <v>181</v>
      </c>
      <c r="H206" s="1" t="s">
        <v>181</v>
      </c>
      <c r="I206" s="1" t="s">
        <v>182</v>
      </c>
      <c r="J206" s="1" t="s">
        <v>181</v>
      </c>
      <c r="K206" s="1" t="s">
        <v>181</v>
      </c>
      <c r="L206" s="1" t="s">
        <v>181</v>
      </c>
      <c r="M206" s="1" t="s">
        <v>181</v>
      </c>
      <c r="N206" s="1" t="s">
        <v>181</v>
      </c>
      <c r="O206" s="1" t="s">
        <v>181</v>
      </c>
      <c r="P206" s="1" t="s">
        <v>181</v>
      </c>
      <c r="Q206" s="1" t="s">
        <v>181</v>
      </c>
      <c r="R206" s="1" t="s">
        <v>182</v>
      </c>
      <c r="S206" s="1" t="s">
        <v>181</v>
      </c>
      <c r="T206" s="1" t="s">
        <v>181</v>
      </c>
      <c r="U206" s="1" t="s">
        <v>181</v>
      </c>
      <c r="V206" s="1" t="s">
        <v>181</v>
      </c>
      <c r="W206" s="1" t="s">
        <v>181</v>
      </c>
      <c r="X206" s="1" t="s">
        <v>181</v>
      </c>
      <c r="Y206" s="1" t="s">
        <v>182</v>
      </c>
      <c r="Z206" s="1" t="s">
        <v>181</v>
      </c>
      <c r="AA206" s="1" t="s">
        <v>181</v>
      </c>
      <c r="AB206" s="1" t="s">
        <v>181</v>
      </c>
      <c r="AC206" s="1" t="s">
        <v>182</v>
      </c>
      <c r="AD206" s="1" t="s">
        <v>181</v>
      </c>
      <c r="AE206" s="1" t="s">
        <v>95</v>
      </c>
      <c r="AF206" s="1" t="s">
        <v>97</v>
      </c>
      <c r="AG206" s="1" t="s">
        <v>97</v>
      </c>
      <c r="AH206" s="1">
        <v>5</v>
      </c>
      <c r="AI206" s="1" t="s">
        <v>183</v>
      </c>
      <c r="AJ206" s="1" t="s">
        <v>31</v>
      </c>
      <c r="AK206" s="1" t="s">
        <v>194</v>
      </c>
      <c r="AL206" s="1" t="s">
        <v>185</v>
      </c>
      <c r="AM206" s="1" t="s">
        <v>186</v>
      </c>
      <c r="AN206" s="1" t="s">
        <v>187</v>
      </c>
      <c r="AO206" s="1" t="s">
        <v>188</v>
      </c>
      <c r="AP206" s="1" t="s">
        <v>103</v>
      </c>
      <c r="AQ206" s="1" t="s">
        <v>112</v>
      </c>
      <c r="AR206" s="1" t="s">
        <v>190</v>
      </c>
      <c r="AS206" s="1" t="s">
        <v>124</v>
      </c>
      <c r="AT206" s="1" t="s">
        <v>128</v>
      </c>
      <c r="AU206" s="1">
        <v>5</v>
      </c>
      <c r="AV206" s="1" t="s">
        <v>761</v>
      </c>
      <c r="AW206" s="1">
        <v>700.38</v>
      </c>
    </row>
    <row r="207" spans="1:49">
      <c r="A207" s="1">
        <v>5</v>
      </c>
      <c r="B207" s="1" t="s">
        <v>762</v>
      </c>
      <c r="C207" s="1" t="s">
        <v>763</v>
      </c>
      <c r="D207" s="1" t="s">
        <v>182</v>
      </c>
      <c r="E207" s="1" t="s">
        <v>181</v>
      </c>
      <c r="F207" s="1" t="s">
        <v>181</v>
      </c>
      <c r="G207" s="1" t="s">
        <v>181</v>
      </c>
      <c r="H207" s="1" t="s">
        <v>181</v>
      </c>
      <c r="I207" s="1" t="s">
        <v>181</v>
      </c>
      <c r="J207" s="1" t="s">
        <v>182</v>
      </c>
      <c r="K207" s="1" t="s">
        <v>181</v>
      </c>
      <c r="L207" s="1" t="s">
        <v>181</v>
      </c>
      <c r="M207" s="1" t="s">
        <v>181</v>
      </c>
      <c r="N207" s="1" t="s">
        <v>181</v>
      </c>
      <c r="O207" s="1" t="s">
        <v>181</v>
      </c>
      <c r="P207" s="1" t="s">
        <v>181</v>
      </c>
      <c r="Q207" s="1" t="s">
        <v>182</v>
      </c>
      <c r="R207" s="1" t="s">
        <v>181</v>
      </c>
      <c r="S207" s="1" t="s">
        <v>181</v>
      </c>
      <c r="T207" s="1" t="s">
        <v>181</v>
      </c>
      <c r="U207" s="1" t="s">
        <v>181</v>
      </c>
      <c r="V207" s="1" t="s">
        <v>181</v>
      </c>
      <c r="W207" s="1" t="s">
        <v>181</v>
      </c>
      <c r="X207" s="1" t="s">
        <v>182</v>
      </c>
      <c r="Y207" s="1" t="s">
        <v>181</v>
      </c>
      <c r="Z207" s="1" t="s">
        <v>181</v>
      </c>
      <c r="AA207" s="1" t="s">
        <v>181</v>
      </c>
      <c r="AB207" s="1" t="s">
        <v>181</v>
      </c>
      <c r="AC207" s="1" t="s">
        <v>181</v>
      </c>
      <c r="AD207" s="1" t="s">
        <v>182</v>
      </c>
      <c r="AE207" s="1" t="s">
        <v>90</v>
      </c>
      <c r="AF207" s="1" t="s">
        <v>95</v>
      </c>
      <c r="AG207" s="1" t="s">
        <v>97</v>
      </c>
      <c r="AH207" s="1">
        <v>4</v>
      </c>
      <c r="AI207" s="1" t="s">
        <v>183</v>
      </c>
      <c r="AJ207" s="1" t="s">
        <v>31</v>
      </c>
      <c r="AK207" s="1" t="s">
        <v>194</v>
      </c>
      <c r="AL207" s="1" t="s">
        <v>185</v>
      </c>
      <c r="AM207" s="1" t="s">
        <v>186</v>
      </c>
      <c r="AN207" s="1" t="s">
        <v>187</v>
      </c>
      <c r="AO207" s="1" t="s">
        <v>96</v>
      </c>
      <c r="AP207" s="1" t="s">
        <v>200</v>
      </c>
      <c r="AQ207" s="1" t="s">
        <v>111</v>
      </c>
      <c r="AR207" s="1" t="s">
        <v>190</v>
      </c>
      <c r="AS207" s="1" t="s">
        <v>122</v>
      </c>
      <c r="AT207" s="1" t="s">
        <v>128</v>
      </c>
      <c r="AU207" s="1">
        <v>2</v>
      </c>
      <c r="AV207" s="1" t="s">
        <v>764</v>
      </c>
      <c r="AW207" s="1">
        <v>473.32</v>
      </c>
    </row>
    <row r="208" spans="1:49">
      <c r="A208" s="1">
        <v>5</v>
      </c>
      <c r="B208" s="1" t="s">
        <v>765</v>
      </c>
      <c r="C208" s="1" t="s">
        <v>766</v>
      </c>
      <c r="D208" s="1" t="s">
        <v>182</v>
      </c>
      <c r="E208" s="1" t="s">
        <v>181</v>
      </c>
      <c r="F208" s="1" t="s">
        <v>181</v>
      </c>
      <c r="G208" s="1" t="s">
        <v>182</v>
      </c>
      <c r="H208" s="1" t="s">
        <v>181</v>
      </c>
      <c r="I208" s="1" t="s">
        <v>181</v>
      </c>
      <c r="J208" s="1" t="s">
        <v>181</v>
      </c>
      <c r="K208" s="1" t="s">
        <v>181</v>
      </c>
      <c r="L208" s="1" t="s">
        <v>181</v>
      </c>
      <c r="M208" s="1" t="s">
        <v>181</v>
      </c>
      <c r="N208" s="1" t="s">
        <v>181</v>
      </c>
      <c r="O208" s="1" t="s">
        <v>181</v>
      </c>
      <c r="P208" s="1" t="s">
        <v>181</v>
      </c>
      <c r="Q208" s="1" t="s">
        <v>181</v>
      </c>
      <c r="R208" s="1" t="s">
        <v>181</v>
      </c>
      <c r="S208" s="1" t="s">
        <v>181</v>
      </c>
      <c r="T208" s="1" t="s">
        <v>181</v>
      </c>
      <c r="U208" s="1" t="s">
        <v>182</v>
      </c>
      <c r="V208" s="1" t="s">
        <v>181</v>
      </c>
      <c r="W208" s="1" t="s">
        <v>181</v>
      </c>
      <c r="X208" s="1" t="s">
        <v>182</v>
      </c>
      <c r="Y208" s="1" t="s">
        <v>181</v>
      </c>
      <c r="Z208" s="1" t="s">
        <v>181</v>
      </c>
      <c r="AA208" s="1" t="s">
        <v>181</v>
      </c>
      <c r="AB208" s="1" t="s">
        <v>181</v>
      </c>
      <c r="AC208" s="1" t="s">
        <v>182</v>
      </c>
      <c r="AD208" s="1" t="s">
        <v>181</v>
      </c>
      <c r="AE208" s="1" t="s">
        <v>93</v>
      </c>
      <c r="AF208" s="1" t="s">
        <v>97</v>
      </c>
      <c r="AG208" s="1" t="s">
        <v>97</v>
      </c>
      <c r="AH208" s="1">
        <v>4</v>
      </c>
      <c r="AI208" s="1" t="s">
        <v>18</v>
      </c>
      <c r="AJ208" s="1" t="s">
        <v>31</v>
      </c>
      <c r="AK208" s="1" t="s">
        <v>194</v>
      </c>
      <c r="AL208" s="1" t="s">
        <v>185</v>
      </c>
      <c r="AM208" s="1" t="s">
        <v>186</v>
      </c>
      <c r="AN208" s="1" t="s">
        <v>187</v>
      </c>
      <c r="AO208" s="1" t="s">
        <v>188</v>
      </c>
      <c r="AP208" s="1" t="s">
        <v>103</v>
      </c>
      <c r="AQ208" s="1" t="s">
        <v>112</v>
      </c>
      <c r="AR208" s="1" t="s">
        <v>190</v>
      </c>
      <c r="AS208" s="1" t="s">
        <v>124</v>
      </c>
      <c r="AT208" s="1" t="s">
        <v>128</v>
      </c>
      <c r="AU208" s="1">
        <v>3</v>
      </c>
      <c r="AV208" s="1" t="s">
        <v>767</v>
      </c>
      <c r="AW208" s="1">
        <v>508.48</v>
      </c>
    </row>
    <row r="209" spans="1:49">
      <c r="B209" s="1" t="s">
        <v>768</v>
      </c>
      <c r="C209" s="1" t="s">
        <v>768</v>
      </c>
      <c r="D209" s="1" t="s">
        <v>30</v>
      </c>
      <c r="E209" s="1" t="s">
        <v>30</v>
      </c>
      <c r="F209" s="1" t="s">
        <v>30</v>
      </c>
      <c r="G209" s="1" t="s">
        <v>30</v>
      </c>
      <c r="H209" s="1" t="s">
        <v>30</v>
      </c>
      <c r="I209" s="1" t="s">
        <v>30</v>
      </c>
      <c r="J209" s="1" t="s">
        <v>30</v>
      </c>
      <c r="K209" s="1" t="s">
        <v>30</v>
      </c>
      <c r="L209" s="1" t="s">
        <v>30</v>
      </c>
      <c r="M209" s="1" t="s">
        <v>30</v>
      </c>
      <c r="N209" s="1" t="s">
        <v>30</v>
      </c>
      <c r="O209" s="1" t="s">
        <v>30</v>
      </c>
      <c r="P209" s="1" t="s">
        <v>30</v>
      </c>
      <c r="Q209" s="1" t="s">
        <v>30</v>
      </c>
      <c r="R209" s="1" t="s">
        <v>30</v>
      </c>
      <c r="S209" s="1" t="s">
        <v>30</v>
      </c>
      <c r="T209" s="1" t="s">
        <v>30</v>
      </c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Z209" s="1" t="s">
        <v>30</v>
      </c>
      <c r="AA209" s="1" t="s">
        <v>30</v>
      </c>
      <c r="AB209" s="1" t="s">
        <v>30</v>
      </c>
      <c r="AC209" s="1" t="s">
        <v>30</v>
      </c>
      <c r="AD209" s="1" t="s">
        <v>30</v>
      </c>
      <c r="AE209" s="1" t="s">
        <v>95</v>
      </c>
      <c r="AF209" s="1" t="s">
        <v>95</v>
      </c>
      <c r="AG209" s="1" t="s">
        <v>95</v>
      </c>
      <c r="AH209" s="1">
        <v>3</v>
      </c>
      <c r="AI209" s="1" t="s">
        <v>183</v>
      </c>
      <c r="AJ209" s="1" t="s">
        <v>31</v>
      </c>
      <c r="AK209" s="1" t="s">
        <v>194</v>
      </c>
      <c r="AL209" s="1" t="s">
        <v>185</v>
      </c>
      <c r="AM209" s="1" t="s">
        <v>186</v>
      </c>
      <c r="AN209" s="1" t="s">
        <v>187</v>
      </c>
      <c r="AO209" s="1" t="s">
        <v>188</v>
      </c>
      <c r="AP209" s="1" t="s">
        <v>103</v>
      </c>
      <c r="AQ209" s="1" t="s">
        <v>189</v>
      </c>
      <c r="AR209" s="1" t="s">
        <v>190</v>
      </c>
      <c r="AS209" s="1" t="s">
        <v>124</v>
      </c>
      <c r="AT209" s="1" t="s">
        <v>128</v>
      </c>
      <c r="AU209" s="1">
        <v>4</v>
      </c>
      <c r="AW209" s="1">
        <v>0</v>
      </c>
    </row>
    <row r="210" spans="1:49">
      <c r="A210" s="1">
        <v>5</v>
      </c>
      <c r="B210" s="1" t="s">
        <v>769</v>
      </c>
      <c r="C210" s="1" t="s">
        <v>770</v>
      </c>
      <c r="D210" s="1" t="s">
        <v>182</v>
      </c>
      <c r="E210" s="1" t="s">
        <v>181</v>
      </c>
      <c r="F210" s="1" t="s">
        <v>181</v>
      </c>
      <c r="G210" s="1" t="s">
        <v>181</v>
      </c>
      <c r="H210" s="1" t="s">
        <v>182</v>
      </c>
      <c r="I210" s="1" t="s">
        <v>181</v>
      </c>
      <c r="J210" s="1" t="s">
        <v>181</v>
      </c>
      <c r="K210" s="1" t="s">
        <v>181</v>
      </c>
      <c r="L210" s="1" t="s">
        <v>181</v>
      </c>
      <c r="M210" s="1" t="s">
        <v>181</v>
      </c>
      <c r="N210" s="1" t="s">
        <v>182</v>
      </c>
      <c r="O210" s="1" t="s">
        <v>181</v>
      </c>
      <c r="P210" s="1" t="s">
        <v>181</v>
      </c>
      <c r="Q210" s="1" t="s">
        <v>181</v>
      </c>
      <c r="R210" s="1" t="s">
        <v>181</v>
      </c>
      <c r="S210" s="1" t="s">
        <v>181</v>
      </c>
      <c r="T210" s="1" t="s">
        <v>181</v>
      </c>
      <c r="U210" s="1" t="s">
        <v>181</v>
      </c>
      <c r="V210" s="1" t="s">
        <v>181</v>
      </c>
      <c r="W210" s="1" t="s">
        <v>181</v>
      </c>
      <c r="X210" s="1" t="s">
        <v>182</v>
      </c>
      <c r="Y210" s="1" t="s">
        <v>181</v>
      </c>
      <c r="Z210" s="1" t="s">
        <v>181</v>
      </c>
      <c r="AA210" s="1" t="s">
        <v>181</v>
      </c>
      <c r="AB210" s="1" t="s">
        <v>181</v>
      </c>
      <c r="AC210" s="1" t="s">
        <v>181</v>
      </c>
      <c r="AD210" s="1" t="s">
        <v>182</v>
      </c>
      <c r="AE210" s="1" t="s">
        <v>95</v>
      </c>
      <c r="AF210" s="1" t="s">
        <v>97</v>
      </c>
      <c r="AG210" s="1" t="s">
        <v>97</v>
      </c>
      <c r="AH210" s="1">
        <v>4</v>
      </c>
      <c r="AI210" s="1" t="s">
        <v>14</v>
      </c>
      <c r="AJ210" s="1" t="s">
        <v>31</v>
      </c>
      <c r="AK210" s="1" t="s">
        <v>194</v>
      </c>
      <c r="AL210" s="1" t="s">
        <v>327</v>
      </c>
      <c r="AM210" s="1" t="s">
        <v>186</v>
      </c>
      <c r="AN210" s="1" t="s">
        <v>187</v>
      </c>
      <c r="AO210" s="1" t="s">
        <v>188</v>
      </c>
      <c r="AP210" s="1" t="s">
        <v>103</v>
      </c>
      <c r="AQ210" s="1" t="s">
        <v>111</v>
      </c>
      <c r="AR210" s="1" t="s">
        <v>190</v>
      </c>
      <c r="AS210" s="1" t="s">
        <v>124</v>
      </c>
      <c r="AT210" s="1" t="s">
        <v>128</v>
      </c>
      <c r="AU210" s="1">
        <v>2</v>
      </c>
      <c r="AV210" s="1" t="s">
        <v>771</v>
      </c>
      <c r="AW210" s="1">
        <v>421.42</v>
      </c>
    </row>
    <row r="211" spans="1:49">
      <c r="A211" s="1">
        <v>5</v>
      </c>
      <c r="B211" s="1" t="s">
        <v>772</v>
      </c>
      <c r="C211" s="1" t="s">
        <v>773</v>
      </c>
      <c r="D211" s="1" t="s">
        <v>182</v>
      </c>
      <c r="E211" s="1" t="s">
        <v>181</v>
      </c>
      <c r="F211" s="1" t="s">
        <v>181</v>
      </c>
      <c r="G211" s="1" t="s">
        <v>181</v>
      </c>
      <c r="H211" s="1" t="s">
        <v>181</v>
      </c>
      <c r="I211" s="1" t="s">
        <v>182</v>
      </c>
      <c r="J211" s="1" t="s">
        <v>181</v>
      </c>
      <c r="K211" s="1" t="s">
        <v>181</v>
      </c>
      <c r="L211" s="1" t="s">
        <v>181</v>
      </c>
      <c r="M211" s="1" t="s">
        <v>181</v>
      </c>
      <c r="N211" s="1" t="s">
        <v>182</v>
      </c>
      <c r="O211" s="1" t="s">
        <v>181</v>
      </c>
      <c r="P211" s="1" t="s">
        <v>181</v>
      </c>
      <c r="Q211" s="1" t="s">
        <v>181</v>
      </c>
      <c r="R211" s="1" t="s">
        <v>181</v>
      </c>
      <c r="S211" s="1" t="s">
        <v>181</v>
      </c>
      <c r="T211" s="1" t="s">
        <v>181</v>
      </c>
      <c r="U211" s="1" t="s">
        <v>181</v>
      </c>
      <c r="V211" s="1" t="s">
        <v>181</v>
      </c>
      <c r="W211" s="1" t="s">
        <v>181</v>
      </c>
      <c r="X211" s="1" t="s">
        <v>181</v>
      </c>
      <c r="Y211" s="1" t="s">
        <v>182</v>
      </c>
      <c r="Z211" s="1" t="s">
        <v>181</v>
      </c>
      <c r="AA211" s="1" t="s">
        <v>181</v>
      </c>
      <c r="AB211" s="1" t="s">
        <v>181</v>
      </c>
      <c r="AC211" s="1" t="s">
        <v>182</v>
      </c>
      <c r="AD211" s="1" t="s">
        <v>181</v>
      </c>
      <c r="AE211" s="1" t="s">
        <v>93</v>
      </c>
      <c r="AF211" s="1" t="s">
        <v>97</v>
      </c>
      <c r="AG211" s="1" t="s">
        <v>97</v>
      </c>
      <c r="AH211" s="1">
        <v>4</v>
      </c>
      <c r="AI211" s="1" t="s">
        <v>183</v>
      </c>
      <c r="AJ211" s="1" t="s">
        <v>31</v>
      </c>
      <c r="AK211" s="1" t="s">
        <v>194</v>
      </c>
      <c r="AL211" s="1" t="s">
        <v>185</v>
      </c>
      <c r="AM211" s="1" t="s">
        <v>186</v>
      </c>
      <c r="AN211" s="1" t="s">
        <v>187</v>
      </c>
      <c r="AO211" s="1" t="s">
        <v>96</v>
      </c>
      <c r="AP211" s="1" t="s">
        <v>103</v>
      </c>
      <c r="AQ211" s="1" t="s">
        <v>189</v>
      </c>
      <c r="AR211" s="1" t="s">
        <v>190</v>
      </c>
      <c r="AS211" s="1" t="s">
        <v>124</v>
      </c>
      <c r="AT211" s="1" t="s">
        <v>128</v>
      </c>
      <c r="AU211" s="1">
        <v>3</v>
      </c>
      <c r="AV211" s="1" t="s">
        <v>774</v>
      </c>
      <c r="AW211" s="1">
        <v>619.54999999999995</v>
      </c>
    </row>
    <row r="212" spans="1:49">
      <c r="A212" s="1">
        <v>5</v>
      </c>
      <c r="B212" s="1" t="s">
        <v>775</v>
      </c>
      <c r="C212" s="1" t="s">
        <v>776</v>
      </c>
      <c r="D212" s="1" t="s">
        <v>181</v>
      </c>
      <c r="E212" s="1" t="s">
        <v>182</v>
      </c>
      <c r="F212" s="1" t="s">
        <v>181</v>
      </c>
      <c r="G212" s="1" t="s">
        <v>181</v>
      </c>
      <c r="H212" s="1" t="s">
        <v>182</v>
      </c>
      <c r="I212" s="1" t="s">
        <v>181</v>
      </c>
      <c r="J212" s="1" t="s">
        <v>181</v>
      </c>
      <c r="K212" s="1" t="s">
        <v>181</v>
      </c>
      <c r="L212" s="1" t="s">
        <v>181</v>
      </c>
      <c r="M212" s="1" t="s">
        <v>181</v>
      </c>
      <c r="N212" s="1" t="s">
        <v>181</v>
      </c>
      <c r="O212" s="1" t="s">
        <v>181</v>
      </c>
      <c r="P212" s="1" t="s">
        <v>181</v>
      </c>
      <c r="Q212" s="1" t="s">
        <v>182</v>
      </c>
      <c r="R212" s="1" t="s">
        <v>181</v>
      </c>
      <c r="S212" s="1" t="s">
        <v>181</v>
      </c>
      <c r="T212" s="1" t="s">
        <v>181</v>
      </c>
      <c r="U212" s="1" t="s">
        <v>181</v>
      </c>
      <c r="V212" s="1" t="s">
        <v>181</v>
      </c>
      <c r="W212" s="1" t="s">
        <v>181</v>
      </c>
      <c r="X212" s="1" t="s">
        <v>182</v>
      </c>
      <c r="Y212" s="1" t="s">
        <v>181</v>
      </c>
      <c r="Z212" s="1" t="s">
        <v>181</v>
      </c>
      <c r="AA212" s="1" t="s">
        <v>181</v>
      </c>
      <c r="AB212" s="1" t="s">
        <v>182</v>
      </c>
      <c r="AC212" s="1" t="s">
        <v>181</v>
      </c>
      <c r="AD212" s="1" t="s">
        <v>181</v>
      </c>
      <c r="AE212" s="1" t="s">
        <v>93</v>
      </c>
      <c r="AF212" s="1" t="s">
        <v>95</v>
      </c>
      <c r="AG212" s="1" t="s">
        <v>97</v>
      </c>
      <c r="AH212" s="1">
        <v>4</v>
      </c>
      <c r="AI212" s="1" t="s">
        <v>18</v>
      </c>
      <c r="AJ212" s="1" t="s">
        <v>26</v>
      </c>
      <c r="AK212" s="1" t="s">
        <v>194</v>
      </c>
      <c r="AL212" s="1" t="s">
        <v>185</v>
      </c>
      <c r="AM212" s="1" t="s">
        <v>580</v>
      </c>
      <c r="AN212" s="1" t="s">
        <v>187</v>
      </c>
      <c r="AO212" s="1" t="s">
        <v>96</v>
      </c>
      <c r="AP212" s="1" t="s">
        <v>222</v>
      </c>
      <c r="AQ212" s="1" t="s">
        <v>112</v>
      </c>
      <c r="AR212" s="1" t="s">
        <v>287</v>
      </c>
      <c r="AS212" s="1" t="s">
        <v>122</v>
      </c>
      <c r="AT212" s="1" t="s">
        <v>127</v>
      </c>
      <c r="AU212" s="1">
        <v>4</v>
      </c>
      <c r="AV212" s="1" t="s">
        <v>777</v>
      </c>
      <c r="AW212" s="1">
        <v>601.4</v>
      </c>
    </row>
    <row r="213" spans="1:49">
      <c r="A213" s="1">
        <v>5</v>
      </c>
      <c r="B213" s="1" t="s">
        <v>778</v>
      </c>
      <c r="C213" s="1" t="s">
        <v>779</v>
      </c>
      <c r="D213" s="1" t="s">
        <v>182</v>
      </c>
      <c r="E213" s="1" t="s">
        <v>181</v>
      </c>
      <c r="F213" s="1" t="s">
        <v>181</v>
      </c>
      <c r="G213" s="1" t="s">
        <v>181</v>
      </c>
      <c r="H213" s="1" t="s">
        <v>181</v>
      </c>
      <c r="I213" s="1" t="s">
        <v>182</v>
      </c>
      <c r="J213" s="1" t="s">
        <v>181</v>
      </c>
      <c r="K213" s="1" t="s">
        <v>181</v>
      </c>
      <c r="L213" s="1" t="s">
        <v>181</v>
      </c>
      <c r="M213" s="1" t="s">
        <v>181</v>
      </c>
      <c r="N213" s="1" t="s">
        <v>181</v>
      </c>
      <c r="O213" s="1" t="s">
        <v>181</v>
      </c>
      <c r="P213" s="1" t="s">
        <v>181</v>
      </c>
      <c r="Q213" s="1" t="s">
        <v>182</v>
      </c>
      <c r="R213" s="1" t="s">
        <v>181</v>
      </c>
      <c r="S213" s="1" t="s">
        <v>181</v>
      </c>
      <c r="T213" s="1" t="s">
        <v>181</v>
      </c>
      <c r="U213" s="1" t="s">
        <v>181</v>
      </c>
      <c r="V213" s="1" t="s">
        <v>181</v>
      </c>
      <c r="W213" s="1" t="s">
        <v>181</v>
      </c>
      <c r="X213" s="1" t="s">
        <v>181</v>
      </c>
      <c r="Y213" s="1" t="s">
        <v>182</v>
      </c>
      <c r="Z213" s="1" t="s">
        <v>181</v>
      </c>
      <c r="AA213" s="1" t="s">
        <v>181</v>
      </c>
      <c r="AB213" s="1" t="s">
        <v>181</v>
      </c>
      <c r="AC213" s="1" t="s">
        <v>182</v>
      </c>
      <c r="AD213" s="1" t="s">
        <v>181</v>
      </c>
      <c r="AE213" s="1" t="s">
        <v>95</v>
      </c>
      <c r="AF213" s="1" t="s">
        <v>95</v>
      </c>
      <c r="AG213" s="1" t="s">
        <v>97</v>
      </c>
      <c r="AH213" s="1">
        <v>4</v>
      </c>
      <c r="AI213" s="1" t="s">
        <v>18</v>
      </c>
      <c r="AJ213" s="1" t="s">
        <v>31</v>
      </c>
      <c r="AK213" s="1" t="s">
        <v>414</v>
      </c>
      <c r="AL213" s="1" t="s">
        <v>185</v>
      </c>
      <c r="AM213" s="1" t="s">
        <v>186</v>
      </c>
      <c r="AN213" s="1" t="s">
        <v>187</v>
      </c>
      <c r="AO213" s="1" t="s">
        <v>98</v>
      </c>
      <c r="AP213" s="1" t="s">
        <v>103</v>
      </c>
      <c r="AQ213" s="1" t="s">
        <v>189</v>
      </c>
      <c r="AR213" s="1" t="s">
        <v>190</v>
      </c>
      <c r="AS213" s="1" t="s">
        <v>123</v>
      </c>
      <c r="AT213" s="1" t="s">
        <v>128</v>
      </c>
      <c r="AU213" s="1">
        <v>3</v>
      </c>
      <c r="AV213" s="1" t="s">
        <v>780</v>
      </c>
      <c r="AW213" s="1">
        <v>470.46</v>
      </c>
    </row>
    <row r="214" spans="1:49">
      <c r="A214" s="1">
        <v>5</v>
      </c>
      <c r="B214" s="1" t="s">
        <v>781</v>
      </c>
      <c r="C214" s="1" t="s">
        <v>782</v>
      </c>
      <c r="D214" s="1" t="s">
        <v>181</v>
      </c>
      <c r="E214" s="1" t="s">
        <v>182</v>
      </c>
      <c r="F214" s="1" t="s">
        <v>181</v>
      </c>
      <c r="G214" s="1" t="s">
        <v>181</v>
      </c>
      <c r="H214" s="1" t="s">
        <v>181</v>
      </c>
      <c r="I214" s="1" t="s">
        <v>181</v>
      </c>
      <c r="J214" s="1" t="s">
        <v>181</v>
      </c>
      <c r="K214" s="1" t="s">
        <v>181</v>
      </c>
      <c r="L214" s="1" t="s">
        <v>182</v>
      </c>
      <c r="M214" s="1" t="s">
        <v>181</v>
      </c>
      <c r="N214" s="1" t="s">
        <v>182</v>
      </c>
      <c r="O214" s="1" t="s">
        <v>181</v>
      </c>
      <c r="P214" s="1" t="s">
        <v>181</v>
      </c>
      <c r="Q214" s="1" t="s">
        <v>181</v>
      </c>
      <c r="R214" s="1" t="s">
        <v>181</v>
      </c>
      <c r="S214" s="1" t="s">
        <v>181</v>
      </c>
      <c r="T214" s="1" t="s">
        <v>181</v>
      </c>
      <c r="U214" s="1" t="s">
        <v>181</v>
      </c>
      <c r="V214" s="1" t="s">
        <v>181</v>
      </c>
      <c r="W214" s="1" t="s">
        <v>181</v>
      </c>
      <c r="X214" s="1" t="s">
        <v>181</v>
      </c>
      <c r="Y214" s="1" t="s">
        <v>182</v>
      </c>
      <c r="Z214" s="1" t="s">
        <v>181</v>
      </c>
      <c r="AA214" s="1" t="s">
        <v>181</v>
      </c>
      <c r="AB214" s="1" t="s">
        <v>182</v>
      </c>
      <c r="AC214" s="1" t="s">
        <v>181</v>
      </c>
      <c r="AD214" s="1" t="s">
        <v>181</v>
      </c>
      <c r="AE214" s="1" t="s">
        <v>95</v>
      </c>
      <c r="AF214" s="1" t="s">
        <v>95</v>
      </c>
      <c r="AG214" s="1" t="s">
        <v>97</v>
      </c>
      <c r="AH214" s="1">
        <v>4</v>
      </c>
      <c r="AI214" s="1" t="s">
        <v>18</v>
      </c>
      <c r="AJ214" s="1" t="s">
        <v>31</v>
      </c>
      <c r="AK214" s="1" t="s">
        <v>194</v>
      </c>
      <c r="AL214" s="1" t="s">
        <v>327</v>
      </c>
      <c r="AM214" s="1" t="s">
        <v>186</v>
      </c>
      <c r="AN214" s="1" t="s">
        <v>187</v>
      </c>
      <c r="AO214" s="1" t="s">
        <v>188</v>
      </c>
      <c r="AP214" s="1" t="s">
        <v>103</v>
      </c>
      <c r="AQ214" s="1" t="s">
        <v>111</v>
      </c>
      <c r="AR214" s="1" t="s">
        <v>190</v>
      </c>
      <c r="AS214" s="1" t="s">
        <v>124</v>
      </c>
      <c r="AT214" s="1" t="s">
        <v>128</v>
      </c>
      <c r="AU214" s="1">
        <v>3</v>
      </c>
      <c r="AV214" s="1" t="s">
        <v>783</v>
      </c>
      <c r="AW214" s="1">
        <v>2281.5</v>
      </c>
    </row>
    <row r="215" spans="1:49">
      <c r="A215" s="1">
        <v>5</v>
      </c>
      <c r="B215" s="1" t="s">
        <v>784</v>
      </c>
      <c r="C215" s="1" t="s">
        <v>785</v>
      </c>
      <c r="D215" s="1" t="s">
        <v>182</v>
      </c>
      <c r="E215" s="1" t="s">
        <v>181</v>
      </c>
      <c r="F215" s="1" t="s">
        <v>181</v>
      </c>
      <c r="G215" s="1" t="s">
        <v>181</v>
      </c>
      <c r="H215" s="1" t="s">
        <v>181</v>
      </c>
      <c r="I215" s="1" t="s">
        <v>181</v>
      </c>
      <c r="J215" s="1" t="s">
        <v>182</v>
      </c>
      <c r="K215" s="1" t="s">
        <v>181</v>
      </c>
      <c r="L215" s="1" t="s">
        <v>181</v>
      </c>
      <c r="M215" s="1" t="s">
        <v>181</v>
      </c>
      <c r="N215" s="1" t="s">
        <v>181</v>
      </c>
      <c r="O215" s="1" t="s">
        <v>181</v>
      </c>
      <c r="P215" s="1" t="s">
        <v>181</v>
      </c>
      <c r="Q215" s="1" t="s">
        <v>182</v>
      </c>
      <c r="R215" s="1" t="s">
        <v>181</v>
      </c>
      <c r="S215" s="1" t="s">
        <v>181</v>
      </c>
      <c r="T215" s="1" t="s">
        <v>181</v>
      </c>
      <c r="U215" s="1" t="s">
        <v>181</v>
      </c>
      <c r="V215" s="1" t="s">
        <v>181</v>
      </c>
      <c r="W215" s="1" t="s">
        <v>181</v>
      </c>
      <c r="X215" s="1" t="s">
        <v>181</v>
      </c>
      <c r="Y215" s="1" t="s">
        <v>182</v>
      </c>
      <c r="Z215" s="1" t="s">
        <v>181</v>
      </c>
      <c r="AA215" s="1" t="s">
        <v>181</v>
      </c>
      <c r="AB215" s="1" t="s">
        <v>181</v>
      </c>
      <c r="AC215" s="1" t="s">
        <v>181</v>
      </c>
      <c r="AD215" s="1" t="s">
        <v>182</v>
      </c>
      <c r="AE215" s="1" t="s">
        <v>93</v>
      </c>
      <c r="AF215" s="1" t="s">
        <v>95</v>
      </c>
      <c r="AG215" s="1" t="s">
        <v>95</v>
      </c>
      <c r="AH215" s="1">
        <v>4</v>
      </c>
      <c r="AI215" s="1" t="s">
        <v>18</v>
      </c>
      <c r="AJ215" s="1" t="s">
        <v>31</v>
      </c>
      <c r="AK215" s="1" t="s">
        <v>194</v>
      </c>
      <c r="AL215" s="1" t="s">
        <v>185</v>
      </c>
      <c r="AM215" s="1" t="s">
        <v>186</v>
      </c>
      <c r="AN215" s="1" t="s">
        <v>187</v>
      </c>
      <c r="AO215" s="1" t="s">
        <v>200</v>
      </c>
      <c r="AP215" s="1" t="s">
        <v>103</v>
      </c>
      <c r="AQ215" s="1" t="s">
        <v>189</v>
      </c>
      <c r="AR215" s="1" t="s">
        <v>190</v>
      </c>
      <c r="AS215" s="1" t="s">
        <v>124</v>
      </c>
      <c r="AT215" s="1" t="s">
        <v>128</v>
      </c>
      <c r="AU215" s="1">
        <v>4</v>
      </c>
      <c r="AV215" s="1" t="s">
        <v>786</v>
      </c>
      <c r="AW215" s="1">
        <v>1367.86</v>
      </c>
    </row>
    <row r="216" spans="1:49">
      <c r="A216" s="1">
        <v>5</v>
      </c>
      <c r="B216" s="1" t="s">
        <v>787</v>
      </c>
      <c r="C216" s="1" t="s">
        <v>788</v>
      </c>
      <c r="D216" s="1" t="s">
        <v>182</v>
      </c>
      <c r="E216" s="1" t="s">
        <v>181</v>
      </c>
      <c r="F216" s="1" t="s">
        <v>181</v>
      </c>
      <c r="G216" s="1" t="s">
        <v>181</v>
      </c>
      <c r="H216" s="1" t="s">
        <v>181</v>
      </c>
      <c r="I216" s="1" t="s">
        <v>182</v>
      </c>
      <c r="J216" s="1" t="s">
        <v>181</v>
      </c>
      <c r="K216" s="1" t="s">
        <v>181</v>
      </c>
      <c r="L216" s="1" t="s">
        <v>181</v>
      </c>
      <c r="M216" s="1" t="s">
        <v>181</v>
      </c>
      <c r="N216" s="1" t="s">
        <v>181</v>
      </c>
      <c r="O216" s="1" t="s">
        <v>181</v>
      </c>
      <c r="P216" s="1" t="s">
        <v>181</v>
      </c>
      <c r="Q216" s="1" t="s">
        <v>182</v>
      </c>
      <c r="R216" s="1" t="s">
        <v>181</v>
      </c>
      <c r="S216" s="1" t="s">
        <v>181</v>
      </c>
      <c r="T216" s="1" t="s">
        <v>181</v>
      </c>
      <c r="U216" s="1" t="s">
        <v>181</v>
      </c>
      <c r="V216" s="1" t="s">
        <v>181</v>
      </c>
      <c r="W216" s="1" t="s">
        <v>181</v>
      </c>
      <c r="X216" s="1" t="s">
        <v>181</v>
      </c>
      <c r="Y216" s="1" t="s">
        <v>182</v>
      </c>
      <c r="Z216" s="1" t="s">
        <v>181</v>
      </c>
      <c r="AA216" s="1" t="s">
        <v>181</v>
      </c>
      <c r="AB216" s="1" t="s">
        <v>181</v>
      </c>
      <c r="AC216" s="1" t="s">
        <v>182</v>
      </c>
      <c r="AD216" s="1" t="s">
        <v>181</v>
      </c>
      <c r="AE216" s="1" t="s">
        <v>97</v>
      </c>
      <c r="AF216" s="1" t="s">
        <v>93</v>
      </c>
      <c r="AG216" s="1" t="s">
        <v>97</v>
      </c>
      <c r="AH216" s="1">
        <v>2</v>
      </c>
      <c r="AI216" s="1" t="s">
        <v>200</v>
      </c>
      <c r="AJ216" s="1" t="s">
        <v>31</v>
      </c>
      <c r="AK216" s="1" t="s">
        <v>194</v>
      </c>
      <c r="AL216" s="1" t="s">
        <v>327</v>
      </c>
      <c r="AM216" s="1" t="s">
        <v>186</v>
      </c>
      <c r="AN216" s="1" t="s">
        <v>187</v>
      </c>
      <c r="AO216" s="1" t="s">
        <v>200</v>
      </c>
      <c r="AP216" s="1" t="s">
        <v>200</v>
      </c>
      <c r="AQ216" s="1" t="s">
        <v>200</v>
      </c>
      <c r="AR216" s="1" t="s">
        <v>190</v>
      </c>
      <c r="AS216" s="1" t="s">
        <v>124</v>
      </c>
      <c r="AT216" s="1" t="s">
        <v>128</v>
      </c>
      <c r="AU216" s="1">
        <v>2</v>
      </c>
      <c r="AV216" s="1" t="s">
        <v>789</v>
      </c>
      <c r="AW216" s="1">
        <v>423.95</v>
      </c>
    </row>
    <row r="217" spans="1:49">
      <c r="A217" s="1">
        <v>5</v>
      </c>
      <c r="B217" s="1" t="s">
        <v>790</v>
      </c>
      <c r="C217" s="1" t="s">
        <v>791</v>
      </c>
      <c r="D217" s="1" t="s">
        <v>181</v>
      </c>
      <c r="E217" s="1" t="s">
        <v>181</v>
      </c>
      <c r="F217" s="1" t="s">
        <v>182</v>
      </c>
      <c r="G217" s="1" t="s">
        <v>181</v>
      </c>
      <c r="H217" s="1" t="s">
        <v>181</v>
      </c>
      <c r="I217" s="1" t="s">
        <v>181</v>
      </c>
      <c r="J217" s="1" t="s">
        <v>181</v>
      </c>
      <c r="K217" s="1" t="s">
        <v>181</v>
      </c>
      <c r="L217" s="1" t="s">
        <v>182</v>
      </c>
      <c r="M217" s="1" t="s">
        <v>181</v>
      </c>
      <c r="N217" s="1" t="s">
        <v>181</v>
      </c>
      <c r="O217" s="1" t="s">
        <v>181</v>
      </c>
      <c r="P217" s="1" t="s">
        <v>181</v>
      </c>
      <c r="Q217" s="1" t="s">
        <v>182</v>
      </c>
      <c r="R217" s="1" t="s">
        <v>181</v>
      </c>
      <c r="S217" s="1" t="s">
        <v>181</v>
      </c>
      <c r="T217" s="1" t="s">
        <v>181</v>
      </c>
      <c r="U217" s="1" t="s">
        <v>181</v>
      </c>
      <c r="V217" s="1" t="s">
        <v>181</v>
      </c>
      <c r="W217" s="1" t="s">
        <v>181</v>
      </c>
      <c r="X217" s="1" t="s">
        <v>181</v>
      </c>
      <c r="Y217" s="1" t="s">
        <v>182</v>
      </c>
      <c r="Z217" s="1" t="s">
        <v>181</v>
      </c>
      <c r="AA217" s="1" t="s">
        <v>181</v>
      </c>
      <c r="AB217" s="1" t="s">
        <v>182</v>
      </c>
      <c r="AC217" s="1" t="s">
        <v>181</v>
      </c>
      <c r="AD217" s="1" t="s">
        <v>181</v>
      </c>
      <c r="AE217" s="1" t="s">
        <v>90</v>
      </c>
      <c r="AF217" s="1" t="s">
        <v>93</v>
      </c>
      <c r="AG217" s="1" t="s">
        <v>97</v>
      </c>
      <c r="AH217" s="1">
        <v>4</v>
      </c>
      <c r="AI217" s="1" t="s">
        <v>18</v>
      </c>
      <c r="AJ217" s="1" t="s">
        <v>31</v>
      </c>
      <c r="AK217" s="1" t="s">
        <v>194</v>
      </c>
      <c r="AL217" s="1" t="s">
        <v>185</v>
      </c>
      <c r="AM217" s="1" t="s">
        <v>186</v>
      </c>
      <c r="AN217" s="1" t="s">
        <v>187</v>
      </c>
      <c r="AO217" s="1" t="s">
        <v>98</v>
      </c>
      <c r="AP217" s="1" t="s">
        <v>103</v>
      </c>
      <c r="AQ217" s="1" t="s">
        <v>111</v>
      </c>
      <c r="AR217" s="1" t="s">
        <v>190</v>
      </c>
      <c r="AS217" s="1" t="s">
        <v>124</v>
      </c>
      <c r="AT217" s="1" t="s">
        <v>128</v>
      </c>
      <c r="AU217" s="1">
        <v>4</v>
      </c>
      <c r="AV217" s="1" t="s">
        <v>792</v>
      </c>
      <c r="AW217" s="1">
        <v>369.22</v>
      </c>
    </row>
    <row r="218" spans="1:49">
      <c r="A218" s="1">
        <v>5</v>
      </c>
      <c r="B218" s="1" t="s">
        <v>793</v>
      </c>
      <c r="C218" s="1" t="s">
        <v>794</v>
      </c>
      <c r="D218" s="1" t="s">
        <v>182</v>
      </c>
      <c r="E218" s="1" t="s">
        <v>181</v>
      </c>
      <c r="F218" s="1" t="s">
        <v>181</v>
      </c>
      <c r="G218" s="1" t="s">
        <v>181</v>
      </c>
      <c r="H218" s="1" t="s">
        <v>181</v>
      </c>
      <c r="I218" s="1" t="s">
        <v>181</v>
      </c>
      <c r="J218" s="1" t="s">
        <v>182</v>
      </c>
      <c r="K218" s="1" t="s">
        <v>181</v>
      </c>
      <c r="L218" s="1" t="s">
        <v>181</v>
      </c>
      <c r="M218" s="1" t="s">
        <v>181</v>
      </c>
      <c r="N218" s="1" t="s">
        <v>181</v>
      </c>
      <c r="O218" s="1" t="s">
        <v>181</v>
      </c>
      <c r="P218" s="1" t="s">
        <v>181</v>
      </c>
      <c r="Q218" s="1" t="s">
        <v>181</v>
      </c>
      <c r="R218" s="1" t="s">
        <v>181</v>
      </c>
      <c r="S218" s="1" t="s">
        <v>182</v>
      </c>
      <c r="T218" s="1" t="s">
        <v>181</v>
      </c>
      <c r="U218" s="1" t="s">
        <v>181</v>
      </c>
      <c r="V218" s="1" t="s">
        <v>181</v>
      </c>
      <c r="W218" s="1" t="s">
        <v>181</v>
      </c>
      <c r="X218" s="1" t="s">
        <v>182</v>
      </c>
      <c r="Y218" s="1" t="s">
        <v>181</v>
      </c>
      <c r="Z218" s="1" t="s">
        <v>181</v>
      </c>
      <c r="AA218" s="1" t="s">
        <v>181</v>
      </c>
      <c r="AB218" s="1" t="s">
        <v>181</v>
      </c>
      <c r="AC218" s="1" t="s">
        <v>181</v>
      </c>
      <c r="AD218" s="1" t="s">
        <v>182</v>
      </c>
      <c r="AE218" s="1" t="s">
        <v>95</v>
      </c>
      <c r="AF218" s="1" t="s">
        <v>97</v>
      </c>
      <c r="AG218" s="1" t="s">
        <v>97</v>
      </c>
      <c r="AH218" s="1">
        <v>3</v>
      </c>
      <c r="AI218" s="1" t="s">
        <v>183</v>
      </c>
      <c r="AJ218" s="1" t="s">
        <v>31</v>
      </c>
      <c r="AK218" s="1" t="s">
        <v>194</v>
      </c>
      <c r="AL218" s="1" t="s">
        <v>246</v>
      </c>
      <c r="AM218" s="1" t="s">
        <v>186</v>
      </c>
      <c r="AN218" s="1" t="s">
        <v>187</v>
      </c>
      <c r="AO218" s="1" t="s">
        <v>188</v>
      </c>
      <c r="AP218" s="1" t="s">
        <v>200</v>
      </c>
      <c r="AQ218" s="1" t="s">
        <v>189</v>
      </c>
      <c r="AR218" s="1" t="s">
        <v>190</v>
      </c>
      <c r="AS218" s="1" t="s">
        <v>124</v>
      </c>
      <c r="AT218" s="1" t="s">
        <v>128</v>
      </c>
      <c r="AU218" s="1">
        <v>2</v>
      </c>
      <c r="AV218" s="1" t="s">
        <v>795</v>
      </c>
      <c r="AW218" s="1">
        <v>481.98</v>
      </c>
    </row>
    <row r="219" spans="1:49">
      <c r="A219" s="1">
        <v>5</v>
      </c>
      <c r="B219" s="1" t="s">
        <v>796</v>
      </c>
      <c r="C219" s="1" t="s">
        <v>797</v>
      </c>
      <c r="D219" s="1" t="s">
        <v>181</v>
      </c>
      <c r="E219" s="1" t="s">
        <v>182</v>
      </c>
      <c r="F219" s="1" t="s">
        <v>181</v>
      </c>
      <c r="G219" s="1" t="s">
        <v>181</v>
      </c>
      <c r="H219" s="1" t="s">
        <v>181</v>
      </c>
      <c r="I219" s="1" t="s">
        <v>181</v>
      </c>
      <c r="J219" s="1" t="s">
        <v>181</v>
      </c>
      <c r="K219" s="1" t="s">
        <v>181</v>
      </c>
      <c r="L219" s="1" t="s">
        <v>182</v>
      </c>
      <c r="M219" s="1" t="s">
        <v>181</v>
      </c>
      <c r="N219" s="1" t="s">
        <v>181</v>
      </c>
      <c r="O219" s="1" t="s">
        <v>181</v>
      </c>
      <c r="P219" s="1" t="s">
        <v>181</v>
      </c>
      <c r="Q219" s="1" t="s">
        <v>181</v>
      </c>
      <c r="R219" s="1" t="s">
        <v>182</v>
      </c>
      <c r="S219" s="1" t="s">
        <v>181</v>
      </c>
      <c r="T219" s="1" t="s">
        <v>181</v>
      </c>
      <c r="U219" s="1" t="s">
        <v>181</v>
      </c>
      <c r="V219" s="1" t="s">
        <v>181</v>
      </c>
      <c r="W219" s="1" t="s">
        <v>181</v>
      </c>
      <c r="X219" s="1" t="s">
        <v>181</v>
      </c>
      <c r="Y219" s="1" t="s">
        <v>182</v>
      </c>
      <c r="Z219" s="1" t="s">
        <v>181</v>
      </c>
      <c r="AA219" s="1" t="s">
        <v>181</v>
      </c>
      <c r="AB219" s="1" t="s">
        <v>181</v>
      </c>
      <c r="AC219" s="1" t="s">
        <v>181</v>
      </c>
      <c r="AD219" s="1" t="s">
        <v>182</v>
      </c>
      <c r="AE219" s="1" t="s">
        <v>93</v>
      </c>
      <c r="AF219" s="1" t="s">
        <v>95</v>
      </c>
      <c r="AG219" s="1" t="s">
        <v>97</v>
      </c>
      <c r="AH219" s="1">
        <v>4</v>
      </c>
      <c r="AI219" s="1" t="s">
        <v>183</v>
      </c>
      <c r="AJ219" s="1" t="s">
        <v>31</v>
      </c>
      <c r="AK219" s="1" t="s">
        <v>194</v>
      </c>
      <c r="AL219" s="1" t="s">
        <v>185</v>
      </c>
      <c r="AM219" s="1" t="s">
        <v>186</v>
      </c>
      <c r="AN219" s="1" t="s">
        <v>187</v>
      </c>
      <c r="AO219" s="1" t="s">
        <v>200</v>
      </c>
      <c r="AP219" s="1" t="s">
        <v>103</v>
      </c>
      <c r="AQ219" s="1" t="s">
        <v>112</v>
      </c>
      <c r="AR219" s="1" t="s">
        <v>190</v>
      </c>
      <c r="AS219" s="1" t="s">
        <v>124</v>
      </c>
      <c r="AT219" s="1" t="s">
        <v>128</v>
      </c>
      <c r="AU219" s="1">
        <v>3</v>
      </c>
      <c r="AV219" s="1" t="s">
        <v>798</v>
      </c>
      <c r="AW219" s="1">
        <v>391.62</v>
      </c>
    </row>
    <row r="220" spans="1:49">
      <c r="A220" s="1">
        <v>5</v>
      </c>
      <c r="B220" s="1" t="s">
        <v>799</v>
      </c>
      <c r="C220" s="1" t="s">
        <v>800</v>
      </c>
      <c r="D220" s="1" t="s">
        <v>182</v>
      </c>
      <c r="E220" s="1" t="s">
        <v>181</v>
      </c>
      <c r="F220" s="1" t="s">
        <v>181</v>
      </c>
      <c r="G220" s="1" t="s">
        <v>181</v>
      </c>
      <c r="H220" s="1" t="s">
        <v>181</v>
      </c>
      <c r="I220" s="1" t="s">
        <v>181</v>
      </c>
      <c r="J220" s="1" t="s">
        <v>182</v>
      </c>
      <c r="K220" s="1" t="s">
        <v>181</v>
      </c>
      <c r="L220" s="1" t="s">
        <v>181</v>
      </c>
      <c r="M220" s="1" t="s">
        <v>182</v>
      </c>
      <c r="N220" s="1" t="s">
        <v>181</v>
      </c>
      <c r="O220" s="1" t="s">
        <v>181</v>
      </c>
      <c r="P220" s="1" t="s">
        <v>181</v>
      </c>
      <c r="Q220" s="1" t="s">
        <v>181</v>
      </c>
      <c r="R220" s="1" t="s">
        <v>181</v>
      </c>
      <c r="S220" s="1" t="s">
        <v>181</v>
      </c>
      <c r="T220" s="1" t="s">
        <v>181</v>
      </c>
      <c r="U220" s="1" t="s">
        <v>181</v>
      </c>
      <c r="V220" s="1" t="s">
        <v>181</v>
      </c>
      <c r="W220" s="1" t="s">
        <v>181</v>
      </c>
      <c r="X220" s="1" t="s">
        <v>182</v>
      </c>
      <c r="Y220" s="1" t="s">
        <v>181</v>
      </c>
      <c r="Z220" s="1" t="s">
        <v>181</v>
      </c>
      <c r="AA220" s="1" t="s">
        <v>181</v>
      </c>
      <c r="AB220" s="1" t="s">
        <v>181</v>
      </c>
      <c r="AC220" s="1" t="s">
        <v>182</v>
      </c>
      <c r="AD220" s="1" t="s">
        <v>181</v>
      </c>
      <c r="AE220" s="1" t="s">
        <v>95</v>
      </c>
      <c r="AF220" s="1" t="s">
        <v>97</v>
      </c>
      <c r="AG220" s="1" t="s">
        <v>97</v>
      </c>
      <c r="AH220" s="1">
        <v>3</v>
      </c>
      <c r="AI220" s="1" t="s">
        <v>200</v>
      </c>
      <c r="AJ220" s="1" t="s">
        <v>31</v>
      </c>
      <c r="AK220" s="1" t="s">
        <v>194</v>
      </c>
      <c r="AL220" s="1" t="s">
        <v>185</v>
      </c>
      <c r="AM220" s="1" t="s">
        <v>186</v>
      </c>
      <c r="AN220" s="1" t="s">
        <v>187</v>
      </c>
      <c r="AO220" s="1" t="s">
        <v>188</v>
      </c>
      <c r="AP220" s="1" t="s">
        <v>195</v>
      </c>
      <c r="AQ220" s="1" t="s">
        <v>189</v>
      </c>
      <c r="AR220" s="1" t="s">
        <v>190</v>
      </c>
      <c r="AS220" s="1" t="s">
        <v>124</v>
      </c>
      <c r="AT220" s="1" t="s">
        <v>128</v>
      </c>
      <c r="AU220" s="1">
        <v>4</v>
      </c>
      <c r="AV220" s="1" t="s">
        <v>801</v>
      </c>
      <c r="AW220" s="1">
        <v>261.02999999999997</v>
      </c>
    </row>
    <row r="221" spans="1:49">
      <c r="A221" s="1">
        <v>5</v>
      </c>
      <c r="B221" s="1" t="s">
        <v>802</v>
      </c>
      <c r="C221" s="1" t="s">
        <v>803</v>
      </c>
      <c r="D221" s="1" t="s">
        <v>182</v>
      </c>
      <c r="E221" s="1" t="s">
        <v>181</v>
      </c>
      <c r="F221" s="1" t="s">
        <v>181</v>
      </c>
      <c r="G221" s="1" t="s">
        <v>182</v>
      </c>
      <c r="H221" s="1" t="s">
        <v>181</v>
      </c>
      <c r="I221" s="1" t="s">
        <v>181</v>
      </c>
      <c r="J221" s="1" t="s">
        <v>181</v>
      </c>
      <c r="K221" s="1" t="s">
        <v>181</v>
      </c>
      <c r="L221" s="1" t="s">
        <v>181</v>
      </c>
      <c r="M221" s="1" t="s">
        <v>182</v>
      </c>
      <c r="N221" s="1" t="s">
        <v>181</v>
      </c>
      <c r="O221" s="1" t="s">
        <v>181</v>
      </c>
      <c r="P221" s="1" t="s">
        <v>181</v>
      </c>
      <c r="Q221" s="1" t="s">
        <v>181</v>
      </c>
      <c r="R221" s="1" t="s">
        <v>181</v>
      </c>
      <c r="S221" s="1" t="s">
        <v>181</v>
      </c>
      <c r="T221" s="1" t="s">
        <v>181</v>
      </c>
      <c r="U221" s="1" t="s">
        <v>181</v>
      </c>
      <c r="V221" s="1" t="s">
        <v>181</v>
      </c>
      <c r="W221" s="1" t="s">
        <v>181</v>
      </c>
      <c r="X221" s="1" t="s">
        <v>182</v>
      </c>
      <c r="Y221" s="1" t="s">
        <v>181</v>
      </c>
      <c r="Z221" s="1" t="s">
        <v>181</v>
      </c>
      <c r="AA221" s="1" t="s">
        <v>181</v>
      </c>
      <c r="AB221" s="1" t="s">
        <v>182</v>
      </c>
      <c r="AC221" s="1" t="s">
        <v>181</v>
      </c>
      <c r="AD221" s="1" t="s">
        <v>181</v>
      </c>
      <c r="AE221" s="1" t="s">
        <v>95</v>
      </c>
      <c r="AF221" s="1" t="s">
        <v>97</v>
      </c>
      <c r="AG221" s="1" t="s">
        <v>97</v>
      </c>
      <c r="AH221" s="1">
        <v>4</v>
      </c>
      <c r="AI221" s="1" t="s">
        <v>18</v>
      </c>
      <c r="AJ221" s="1" t="s">
        <v>31</v>
      </c>
      <c r="AK221" s="1" t="s">
        <v>194</v>
      </c>
      <c r="AL221" s="1" t="s">
        <v>185</v>
      </c>
      <c r="AM221" s="1" t="s">
        <v>186</v>
      </c>
      <c r="AN221" s="1" t="s">
        <v>187</v>
      </c>
      <c r="AO221" s="1" t="s">
        <v>200</v>
      </c>
      <c r="AP221" s="1" t="s">
        <v>195</v>
      </c>
      <c r="AQ221" s="1" t="s">
        <v>189</v>
      </c>
      <c r="AR221" s="1" t="s">
        <v>190</v>
      </c>
      <c r="AS221" s="1" t="s">
        <v>124</v>
      </c>
      <c r="AT221" s="1" t="s">
        <v>128</v>
      </c>
      <c r="AU221" s="1">
        <v>3</v>
      </c>
      <c r="AV221" s="1" t="s">
        <v>804</v>
      </c>
      <c r="AW221" s="1">
        <v>366.3</v>
      </c>
    </row>
    <row r="222" spans="1:49">
      <c r="A222" s="1">
        <v>5</v>
      </c>
      <c r="B222" s="1" t="s">
        <v>805</v>
      </c>
      <c r="C222" s="1" t="s">
        <v>806</v>
      </c>
      <c r="D222" s="1" t="s">
        <v>181</v>
      </c>
      <c r="E222" s="1" t="s">
        <v>181</v>
      </c>
      <c r="F222" s="1" t="s">
        <v>182</v>
      </c>
      <c r="G222" s="1" t="s">
        <v>181</v>
      </c>
      <c r="H222" s="1" t="s">
        <v>181</v>
      </c>
      <c r="I222" s="1" t="s">
        <v>181</v>
      </c>
      <c r="J222" s="1" t="s">
        <v>181</v>
      </c>
      <c r="K222" s="1" t="s">
        <v>181</v>
      </c>
      <c r="L222" s="1" t="s">
        <v>182</v>
      </c>
      <c r="M222" s="1" t="s">
        <v>181</v>
      </c>
      <c r="N222" s="1" t="s">
        <v>181</v>
      </c>
      <c r="O222" s="1" t="s">
        <v>181</v>
      </c>
      <c r="P222" s="1" t="s">
        <v>181</v>
      </c>
      <c r="Q222" s="1" t="s">
        <v>182</v>
      </c>
      <c r="R222" s="1" t="s">
        <v>181</v>
      </c>
      <c r="S222" s="1" t="s">
        <v>181</v>
      </c>
      <c r="T222" s="1" t="s">
        <v>181</v>
      </c>
      <c r="U222" s="1" t="s">
        <v>181</v>
      </c>
      <c r="V222" s="1" t="s">
        <v>181</v>
      </c>
      <c r="W222" s="1" t="s">
        <v>181</v>
      </c>
      <c r="X222" s="1" t="s">
        <v>182</v>
      </c>
      <c r="Y222" s="1" t="s">
        <v>181</v>
      </c>
      <c r="Z222" s="1" t="s">
        <v>181</v>
      </c>
      <c r="AA222" s="1" t="s">
        <v>181</v>
      </c>
      <c r="AB222" s="1" t="s">
        <v>181</v>
      </c>
      <c r="AC222" s="1" t="s">
        <v>182</v>
      </c>
      <c r="AD222" s="1" t="s">
        <v>181</v>
      </c>
      <c r="AE222" s="1" t="s">
        <v>90</v>
      </c>
      <c r="AF222" s="1" t="s">
        <v>95</v>
      </c>
      <c r="AG222" s="1" t="s">
        <v>97</v>
      </c>
      <c r="AH222" s="1">
        <v>4</v>
      </c>
      <c r="AI222" s="1" t="s">
        <v>183</v>
      </c>
      <c r="AJ222" s="1" t="s">
        <v>31</v>
      </c>
      <c r="AK222" s="1" t="s">
        <v>194</v>
      </c>
      <c r="AL222" s="1" t="s">
        <v>185</v>
      </c>
      <c r="AM222" s="1" t="s">
        <v>186</v>
      </c>
      <c r="AN222" s="1" t="s">
        <v>187</v>
      </c>
      <c r="AO222" s="1" t="s">
        <v>200</v>
      </c>
      <c r="AP222" s="1" t="s">
        <v>222</v>
      </c>
      <c r="AQ222" s="1" t="s">
        <v>189</v>
      </c>
      <c r="AR222" s="1" t="s">
        <v>190</v>
      </c>
      <c r="AS222" s="1" t="s">
        <v>124</v>
      </c>
      <c r="AT222" s="1" t="s">
        <v>128</v>
      </c>
      <c r="AU222" s="1">
        <v>4</v>
      </c>
      <c r="AV222" s="1" t="s">
        <v>807</v>
      </c>
      <c r="AW222" s="1">
        <v>516.27</v>
      </c>
    </row>
    <row r="223" spans="1:49">
      <c r="A223" s="1">
        <v>5</v>
      </c>
      <c r="B223" s="1" t="s">
        <v>808</v>
      </c>
      <c r="C223" s="1" t="s">
        <v>809</v>
      </c>
      <c r="D223" s="1" t="s">
        <v>181</v>
      </c>
      <c r="E223" s="1" t="s">
        <v>182</v>
      </c>
      <c r="F223" s="1" t="s">
        <v>181</v>
      </c>
      <c r="G223" s="1" t="s">
        <v>181</v>
      </c>
      <c r="H223" s="1" t="s">
        <v>181</v>
      </c>
      <c r="I223" s="1" t="s">
        <v>181</v>
      </c>
      <c r="J223" s="1" t="s">
        <v>181</v>
      </c>
      <c r="K223" s="1" t="s">
        <v>181</v>
      </c>
      <c r="L223" s="1" t="s">
        <v>182</v>
      </c>
      <c r="M223" s="1" t="s">
        <v>181</v>
      </c>
      <c r="N223" s="1" t="s">
        <v>181</v>
      </c>
      <c r="O223" s="1" t="s">
        <v>181</v>
      </c>
      <c r="P223" s="1" t="s">
        <v>181</v>
      </c>
      <c r="Q223" s="1" t="s">
        <v>181</v>
      </c>
      <c r="R223" s="1" t="s">
        <v>181</v>
      </c>
      <c r="S223" s="1" t="s">
        <v>182</v>
      </c>
      <c r="T223" s="1" t="s">
        <v>181</v>
      </c>
      <c r="U223" s="1" t="s">
        <v>181</v>
      </c>
      <c r="V223" s="1" t="s">
        <v>181</v>
      </c>
      <c r="W223" s="1" t="s">
        <v>181</v>
      </c>
      <c r="X223" s="1" t="s">
        <v>182</v>
      </c>
      <c r="Y223" s="1" t="s">
        <v>181</v>
      </c>
      <c r="Z223" s="1" t="s">
        <v>181</v>
      </c>
      <c r="AA223" s="1" t="s">
        <v>181</v>
      </c>
      <c r="AB223" s="1" t="s">
        <v>181</v>
      </c>
      <c r="AC223" s="1" t="s">
        <v>182</v>
      </c>
      <c r="AD223" s="1" t="s">
        <v>181</v>
      </c>
      <c r="AE223" s="1" t="s">
        <v>95</v>
      </c>
      <c r="AF223" s="1" t="s">
        <v>95</v>
      </c>
      <c r="AG223" s="1" t="s">
        <v>97</v>
      </c>
      <c r="AH223" s="1">
        <v>3</v>
      </c>
      <c r="AI223" s="1" t="s">
        <v>183</v>
      </c>
      <c r="AJ223" s="1" t="s">
        <v>31</v>
      </c>
      <c r="AK223" s="1" t="s">
        <v>194</v>
      </c>
      <c r="AL223" s="1" t="s">
        <v>185</v>
      </c>
      <c r="AM223" s="1" t="s">
        <v>186</v>
      </c>
      <c r="AN223" s="1" t="s">
        <v>328</v>
      </c>
      <c r="AO223" s="1" t="s">
        <v>96</v>
      </c>
      <c r="AP223" s="1" t="s">
        <v>103</v>
      </c>
      <c r="AQ223" s="1" t="s">
        <v>112</v>
      </c>
      <c r="AR223" s="1" t="s">
        <v>190</v>
      </c>
      <c r="AS223" s="1" t="s">
        <v>124</v>
      </c>
      <c r="AT223" s="1" t="s">
        <v>128</v>
      </c>
      <c r="AU223" s="1">
        <v>3</v>
      </c>
      <c r="AV223" s="1" t="s">
        <v>810</v>
      </c>
      <c r="AW223" s="1">
        <v>506.19</v>
      </c>
    </row>
    <row r="224" spans="1:49">
      <c r="A224" s="1">
        <v>5</v>
      </c>
      <c r="B224" s="1" t="s">
        <v>811</v>
      </c>
      <c r="C224" s="1" t="s">
        <v>812</v>
      </c>
      <c r="D224" s="1" t="s">
        <v>182</v>
      </c>
      <c r="E224" s="1" t="s">
        <v>181</v>
      </c>
      <c r="F224" s="1" t="s">
        <v>181</v>
      </c>
      <c r="G224" s="1" t="s">
        <v>181</v>
      </c>
      <c r="H224" s="1" t="s">
        <v>181</v>
      </c>
      <c r="I224" s="1" t="s">
        <v>181</v>
      </c>
      <c r="J224" s="1" t="s">
        <v>182</v>
      </c>
      <c r="K224" s="1" t="s">
        <v>181</v>
      </c>
      <c r="L224" s="1" t="s">
        <v>181</v>
      </c>
      <c r="M224" s="1" t="s">
        <v>182</v>
      </c>
      <c r="N224" s="1" t="s">
        <v>181</v>
      </c>
      <c r="O224" s="1" t="s">
        <v>181</v>
      </c>
      <c r="P224" s="1" t="s">
        <v>181</v>
      </c>
      <c r="Q224" s="1" t="s">
        <v>181</v>
      </c>
      <c r="R224" s="1" t="s">
        <v>181</v>
      </c>
      <c r="S224" s="1" t="s">
        <v>181</v>
      </c>
      <c r="T224" s="1" t="s">
        <v>181</v>
      </c>
      <c r="U224" s="1" t="s">
        <v>181</v>
      </c>
      <c r="V224" s="1" t="s">
        <v>181</v>
      </c>
      <c r="W224" s="1" t="s">
        <v>181</v>
      </c>
      <c r="X224" s="1" t="s">
        <v>182</v>
      </c>
      <c r="Y224" s="1" t="s">
        <v>181</v>
      </c>
      <c r="Z224" s="1" t="s">
        <v>181</v>
      </c>
      <c r="AA224" s="1" t="s">
        <v>181</v>
      </c>
      <c r="AB224" s="1" t="s">
        <v>181</v>
      </c>
      <c r="AC224" s="1" t="s">
        <v>182</v>
      </c>
      <c r="AD224" s="1" t="s">
        <v>181</v>
      </c>
      <c r="AE224" s="1" t="s">
        <v>95</v>
      </c>
      <c r="AF224" s="1" t="s">
        <v>97</v>
      </c>
      <c r="AG224" s="1" t="s">
        <v>97</v>
      </c>
      <c r="AH224" s="1">
        <v>4</v>
      </c>
      <c r="AI224" s="1" t="s">
        <v>199</v>
      </c>
      <c r="AJ224" s="1" t="s">
        <v>31</v>
      </c>
      <c r="AK224" s="1" t="s">
        <v>194</v>
      </c>
      <c r="AL224" s="1" t="s">
        <v>327</v>
      </c>
      <c r="AM224" s="1" t="s">
        <v>186</v>
      </c>
      <c r="AN224" s="1" t="s">
        <v>187</v>
      </c>
      <c r="AO224" s="1" t="s">
        <v>200</v>
      </c>
      <c r="AP224" s="1" t="s">
        <v>103</v>
      </c>
      <c r="AQ224" s="1" t="s">
        <v>189</v>
      </c>
      <c r="AR224" s="1" t="s">
        <v>190</v>
      </c>
      <c r="AS224" s="1" t="s">
        <v>124</v>
      </c>
      <c r="AT224" s="1" t="s">
        <v>128</v>
      </c>
      <c r="AU224" s="1">
        <v>4</v>
      </c>
      <c r="AV224" s="1" t="s">
        <v>813</v>
      </c>
      <c r="AW224" s="1">
        <v>183.51</v>
      </c>
    </row>
    <row r="225" spans="1:49">
      <c r="A225" s="1">
        <v>5</v>
      </c>
      <c r="B225" s="1" t="s">
        <v>814</v>
      </c>
      <c r="C225" s="1" t="s">
        <v>815</v>
      </c>
      <c r="D225" s="1" t="s">
        <v>182</v>
      </c>
      <c r="E225" s="1" t="s">
        <v>181</v>
      </c>
      <c r="F225" s="1" t="s">
        <v>181</v>
      </c>
      <c r="G225" s="1" t="s">
        <v>181</v>
      </c>
      <c r="H225" s="1" t="s">
        <v>181</v>
      </c>
      <c r="I225" s="1" t="s">
        <v>181</v>
      </c>
      <c r="J225" s="1" t="s">
        <v>182</v>
      </c>
      <c r="K225" s="1" t="s">
        <v>181</v>
      </c>
      <c r="L225" s="1" t="s">
        <v>181</v>
      </c>
      <c r="M225" s="1" t="s">
        <v>182</v>
      </c>
      <c r="N225" s="1" t="s">
        <v>181</v>
      </c>
      <c r="O225" s="1" t="s">
        <v>181</v>
      </c>
      <c r="P225" s="1" t="s">
        <v>181</v>
      </c>
      <c r="Q225" s="1" t="s">
        <v>181</v>
      </c>
      <c r="R225" s="1" t="s">
        <v>181</v>
      </c>
      <c r="S225" s="1" t="s">
        <v>181</v>
      </c>
      <c r="T225" s="1" t="s">
        <v>181</v>
      </c>
      <c r="U225" s="1" t="s">
        <v>181</v>
      </c>
      <c r="V225" s="1" t="s">
        <v>181</v>
      </c>
      <c r="W225" s="1" t="s">
        <v>181</v>
      </c>
      <c r="X225" s="1" t="s">
        <v>182</v>
      </c>
      <c r="Y225" s="1" t="s">
        <v>181</v>
      </c>
      <c r="Z225" s="1" t="s">
        <v>181</v>
      </c>
      <c r="AA225" s="1" t="s">
        <v>181</v>
      </c>
      <c r="AB225" s="1" t="s">
        <v>181</v>
      </c>
      <c r="AC225" s="1" t="s">
        <v>182</v>
      </c>
      <c r="AD225" s="1" t="s">
        <v>181</v>
      </c>
      <c r="AE225" s="1" t="s">
        <v>90</v>
      </c>
      <c r="AF225" s="1" t="s">
        <v>95</v>
      </c>
      <c r="AG225" s="1" t="s">
        <v>97</v>
      </c>
      <c r="AH225" s="1">
        <v>3</v>
      </c>
      <c r="AI225" s="1" t="s">
        <v>183</v>
      </c>
      <c r="AJ225" s="1" t="s">
        <v>31</v>
      </c>
      <c r="AK225" s="1" t="s">
        <v>200</v>
      </c>
      <c r="AL225" s="1" t="s">
        <v>246</v>
      </c>
      <c r="AM225" s="1" t="s">
        <v>200</v>
      </c>
      <c r="AN225" s="1" t="s">
        <v>398</v>
      </c>
      <c r="AO225" s="1" t="s">
        <v>188</v>
      </c>
      <c r="AP225" s="1" t="s">
        <v>200</v>
      </c>
      <c r="AQ225" s="1" t="s">
        <v>387</v>
      </c>
      <c r="AR225" s="1" t="s">
        <v>200</v>
      </c>
      <c r="AS225" s="1" t="s">
        <v>200</v>
      </c>
      <c r="AT225" s="1" t="s">
        <v>200</v>
      </c>
      <c r="AU225" s="1">
        <v>3</v>
      </c>
      <c r="AV225" s="1" t="s">
        <v>816</v>
      </c>
      <c r="AW225" s="1">
        <v>217.96</v>
      </c>
    </row>
    <row r="226" spans="1:49">
      <c r="A226" s="1">
        <v>5</v>
      </c>
      <c r="B226" s="1" t="s">
        <v>817</v>
      </c>
      <c r="C226" s="1" t="s">
        <v>818</v>
      </c>
      <c r="D226" s="1" t="s">
        <v>182</v>
      </c>
      <c r="E226" s="1" t="s">
        <v>181</v>
      </c>
      <c r="F226" s="1" t="s">
        <v>181</v>
      </c>
      <c r="G226" s="1" t="s">
        <v>181</v>
      </c>
      <c r="H226" s="1" t="s">
        <v>181</v>
      </c>
      <c r="I226" s="1" t="s">
        <v>181</v>
      </c>
      <c r="J226" s="1" t="s">
        <v>181</v>
      </c>
      <c r="K226" s="1" t="s">
        <v>182</v>
      </c>
      <c r="L226" s="1" t="s">
        <v>181</v>
      </c>
      <c r="M226" s="1" t="s">
        <v>182</v>
      </c>
      <c r="N226" s="1" t="s">
        <v>181</v>
      </c>
      <c r="O226" s="1" t="s">
        <v>181</v>
      </c>
      <c r="P226" s="1" t="s">
        <v>181</v>
      </c>
      <c r="Q226" s="1" t="s">
        <v>181</v>
      </c>
      <c r="R226" s="1" t="s">
        <v>181</v>
      </c>
      <c r="S226" s="1" t="s">
        <v>181</v>
      </c>
      <c r="T226" s="1" t="s">
        <v>181</v>
      </c>
      <c r="U226" s="1" t="s">
        <v>181</v>
      </c>
      <c r="V226" s="1" t="s">
        <v>181</v>
      </c>
      <c r="W226" s="1" t="s">
        <v>181</v>
      </c>
      <c r="X226" s="1" t="s">
        <v>181</v>
      </c>
      <c r="Y226" s="1" t="s">
        <v>181</v>
      </c>
      <c r="Z226" s="1" t="s">
        <v>181</v>
      </c>
      <c r="AA226" s="1" t="s">
        <v>182</v>
      </c>
      <c r="AB226" s="1" t="s">
        <v>181</v>
      </c>
      <c r="AC226" s="1" t="s">
        <v>182</v>
      </c>
      <c r="AD226" s="1" t="s">
        <v>181</v>
      </c>
      <c r="AE226" s="1" t="s">
        <v>95</v>
      </c>
      <c r="AF226" s="1" t="s">
        <v>97</v>
      </c>
      <c r="AG226" s="1" t="s">
        <v>97</v>
      </c>
      <c r="AH226" s="1">
        <v>5</v>
      </c>
      <c r="AI226" s="1" t="s">
        <v>18</v>
      </c>
      <c r="AJ226" s="1" t="s">
        <v>31</v>
      </c>
      <c r="AK226" s="1" t="s">
        <v>194</v>
      </c>
      <c r="AL226" s="1" t="s">
        <v>185</v>
      </c>
      <c r="AM226" s="1" t="s">
        <v>186</v>
      </c>
      <c r="AN226" s="1" t="s">
        <v>187</v>
      </c>
      <c r="AO226" s="1" t="s">
        <v>96</v>
      </c>
      <c r="AP226" s="1" t="s">
        <v>200</v>
      </c>
      <c r="AQ226" s="1" t="s">
        <v>189</v>
      </c>
      <c r="AR226" s="1" t="s">
        <v>190</v>
      </c>
      <c r="AS226" s="1" t="s">
        <v>124</v>
      </c>
      <c r="AT226" s="1" t="s">
        <v>128</v>
      </c>
      <c r="AU226" s="1">
        <v>4</v>
      </c>
      <c r="AV226" s="1" t="s">
        <v>819</v>
      </c>
      <c r="AW226" s="1">
        <v>1171.67</v>
      </c>
    </row>
    <row r="227" spans="1:49">
      <c r="A227" s="1">
        <v>5</v>
      </c>
      <c r="B227" s="1" t="s">
        <v>820</v>
      </c>
      <c r="C227" s="1" t="s">
        <v>821</v>
      </c>
      <c r="D227" s="1" t="s">
        <v>182</v>
      </c>
      <c r="E227" s="1" t="s">
        <v>181</v>
      </c>
      <c r="F227" s="1" t="s">
        <v>181</v>
      </c>
      <c r="G227" s="1" t="s">
        <v>181</v>
      </c>
      <c r="H227" s="1" t="s">
        <v>181</v>
      </c>
      <c r="I227" s="1" t="s">
        <v>181</v>
      </c>
      <c r="J227" s="1" t="s">
        <v>182</v>
      </c>
      <c r="K227" s="1" t="s">
        <v>181</v>
      </c>
      <c r="L227" s="1" t="s">
        <v>181</v>
      </c>
      <c r="M227" s="1" t="s">
        <v>182</v>
      </c>
      <c r="N227" s="1" t="s">
        <v>181</v>
      </c>
      <c r="O227" s="1" t="s">
        <v>181</v>
      </c>
      <c r="P227" s="1" t="s">
        <v>181</v>
      </c>
      <c r="Q227" s="1" t="s">
        <v>181</v>
      </c>
      <c r="R227" s="1" t="s">
        <v>181</v>
      </c>
      <c r="S227" s="1" t="s">
        <v>181</v>
      </c>
      <c r="T227" s="1" t="s">
        <v>181</v>
      </c>
      <c r="U227" s="1" t="s">
        <v>181</v>
      </c>
      <c r="V227" s="1" t="s">
        <v>181</v>
      </c>
      <c r="W227" s="1" t="s">
        <v>181</v>
      </c>
      <c r="X227" s="1" t="s">
        <v>182</v>
      </c>
      <c r="Y227" s="1" t="s">
        <v>181</v>
      </c>
      <c r="Z227" s="1" t="s">
        <v>181</v>
      </c>
      <c r="AA227" s="1" t="s">
        <v>181</v>
      </c>
      <c r="AB227" s="1" t="s">
        <v>182</v>
      </c>
      <c r="AC227" s="1" t="s">
        <v>181</v>
      </c>
      <c r="AD227" s="1" t="s">
        <v>181</v>
      </c>
      <c r="AE227" s="1" t="s">
        <v>95</v>
      </c>
      <c r="AF227" s="1" t="s">
        <v>97</v>
      </c>
      <c r="AG227" s="1" t="s">
        <v>97</v>
      </c>
      <c r="AH227" s="1">
        <v>3</v>
      </c>
      <c r="AI227" s="1" t="s">
        <v>199</v>
      </c>
      <c r="AJ227" s="1" t="s">
        <v>26</v>
      </c>
      <c r="AK227" s="1" t="s">
        <v>194</v>
      </c>
      <c r="AL227" s="1" t="s">
        <v>246</v>
      </c>
      <c r="AM227" s="1" t="s">
        <v>186</v>
      </c>
      <c r="AN227" s="1" t="s">
        <v>200</v>
      </c>
      <c r="AO227" s="1" t="s">
        <v>200</v>
      </c>
      <c r="AP227" s="1" t="s">
        <v>200</v>
      </c>
      <c r="AQ227" s="1" t="s">
        <v>200</v>
      </c>
      <c r="AR227" s="1" t="s">
        <v>190</v>
      </c>
      <c r="AS227" s="1" t="s">
        <v>122</v>
      </c>
      <c r="AT227" s="1" t="s">
        <v>128</v>
      </c>
      <c r="AU227" s="1">
        <v>3</v>
      </c>
      <c r="AV227" s="1" t="s">
        <v>822</v>
      </c>
      <c r="AW227" s="1">
        <v>321.88</v>
      </c>
    </row>
    <row r="228" spans="1:49">
      <c r="B228" s="1" t="s">
        <v>823</v>
      </c>
      <c r="C228" s="1" t="s">
        <v>823</v>
      </c>
      <c r="D228" s="1" t="s">
        <v>30</v>
      </c>
      <c r="E228" s="1" t="s">
        <v>30</v>
      </c>
      <c r="F228" s="1" t="s">
        <v>30</v>
      </c>
      <c r="G228" s="1" t="s">
        <v>30</v>
      </c>
      <c r="H228" s="1" t="s">
        <v>30</v>
      </c>
      <c r="I228" s="1" t="s">
        <v>30</v>
      </c>
      <c r="J228" s="1" t="s">
        <v>30</v>
      </c>
      <c r="K228" s="1" t="s">
        <v>30</v>
      </c>
      <c r="L228" s="1" t="s">
        <v>30</v>
      </c>
      <c r="M228" s="1" t="s">
        <v>30</v>
      </c>
      <c r="N228" s="1" t="s">
        <v>30</v>
      </c>
      <c r="O228" s="1" t="s">
        <v>30</v>
      </c>
      <c r="P228" s="1" t="s">
        <v>30</v>
      </c>
      <c r="Q228" s="1" t="s">
        <v>30</v>
      </c>
      <c r="R228" s="1" t="s">
        <v>30</v>
      </c>
      <c r="S228" s="1" t="s">
        <v>30</v>
      </c>
      <c r="T228" s="1" t="s">
        <v>30</v>
      </c>
      <c r="U228" s="1" t="s">
        <v>30</v>
      </c>
      <c r="V228" s="1" t="s">
        <v>30</v>
      </c>
      <c r="W228" s="1" t="s">
        <v>30</v>
      </c>
      <c r="X228" s="1" t="s">
        <v>30</v>
      </c>
      <c r="Y228" s="1" t="s">
        <v>30</v>
      </c>
      <c r="Z228" s="1" t="s">
        <v>30</v>
      </c>
      <c r="AA228" s="1" t="s">
        <v>30</v>
      </c>
      <c r="AB228" s="1" t="s">
        <v>30</v>
      </c>
      <c r="AC228" s="1" t="s">
        <v>30</v>
      </c>
      <c r="AD228" s="1" t="s">
        <v>30</v>
      </c>
      <c r="AI228" s="1" t="s">
        <v>183</v>
      </c>
      <c r="AJ228" s="1" t="s">
        <v>31</v>
      </c>
      <c r="AK228" s="1" t="s">
        <v>194</v>
      </c>
      <c r="AL228" s="1" t="s">
        <v>185</v>
      </c>
      <c r="AM228" s="1" t="s">
        <v>186</v>
      </c>
      <c r="AN228" s="1" t="s">
        <v>187</v>
      </c>
      <c r="AO228" s="1" t="s">
        <v>188</v>
      </c>
      <c r="AP228" s="1" t="s">
        <v>103</v>
      </c>
      <c r="AQ228" s="1" t="s">
        <v>189</v>
      </c>
      <c r="AR228" s="1" t="s">
        <v>190</v>
      </c>
      <c r="AS228" s="1" t="s">
        <v>124</v>
      </c>
      <c r="AT228" s="1" t="s">
        <v>128</v>
      </c>
      <c r="AU228" s="1">
        <v>4</v>
      </c>
      <c r="AW228" s="1">
        <v>0</v>
      </c>
    </row>
    <row r="229" spans="1:49">
      <c r="A229" s="1">
        <v>5</v>
      </c>
      <c r="B229" s="1" t="s">
        <v>824</v>
      </c>
      <c r="C229" s="1" t="s">
        <v>825</v>
      </c>
      <c r="D229" s="1" t="s">
        <v>181</v>
      </c>
      <c r="E229" s="1" t="s">
        <v>182</v>
      </c>
      <c r="F229" s="1" t="s">
        <v>181</v>
      </c>
      <c r="G229" s="1" t="s">
        <v>182</v>
      </c>
      <c r="H229" s="1" t="s">
        <v>181</v>
      </c>
      <c r="I229" s="1" t="s">
        <v>181</v>
      </c>
      <c r="J229" s="1" t="s">
        <v>181</v>
      </c>
      <c r="K229" s="1" t="s">
        <v>181</v>
      </c>
      <c r="L229" s="1" t="s">
        <v>181</v>
      </c>
      <c r="M229" s="1" t="s">
        <v>181</v>
      </c>
      <c r="N229" s="1" t="s">
        <v>181</v>
      </c>
      <c r="O229" s="1" t="s">
        <v>181</v>
      </c>
      <c r="P229" s="1" t="s">
        <v>181</v>
      </c>
      <c r="Q229" s="1" t="s">
        <v>181</v>
      </c>
      <c r="R229" s="1" t="s">
        <v>181</v>
      </c>
      <c r="S229" s="1" t="s">
        <v>181</v>
      </c>
      <c r="T229" s="1" t="s">
        <v>181</v>
      </c>
      <c r="U229" s="1" t="s">
        <v>181</v>
      </c>
      <c r="V229" s="1" t="s">
        <v>181</v>
      </c>
      <c r="W229" s="1" t="s">
        <v>182</v>
      </c>
      <c r="X229" s="1" t="s">
        <v>182</v>
      </c>
      <c r="Y229" s="1" t="s">
        <v>181</v>
      </c>
      <c r="Z229" s="1" t="s">
        <v>181</v>
      </c>
      <c r="AA229" s="1" t="s">
        <v>181</v>
      </c>
      <c r="AB229" s="1" t="s">
        <v>181</v>
      </c>
      <c r="AC229" s="1" t="s">
        <v>182</v>
      </c>
      <c r="AD229" s="1" t="s">
        <v>181</v>
      </c>
      <c r="AE229" s="1" t="s">
        <v>93</v>
      </c>
      <c r="AF229" s="1" t="s">
        <v>95</v>
      </c>
      <c r="AG229" s="1" t="s">
        <v>97</v>
      </c>
      <c r="AH229" s="1">
        <v>4</v>
      </c>
      <c r="AI229" s="1" t="s">
        <v>183</v>
      </c>
      <c r="AJ229" s="1" t="s">
        <v>31</v>
      </c>
      <c r="AK229" s="1" t="s">
        <v>194</v>
      </c>
      <c r="AL229" s="1" t="s">
        <v>185</v>
      </c>
      <c r="AM229" s="1" t="s">
        <v>186</v>
      </c>
      <c r="AN229" s="1" t="s">
        <v>187</v>
      </c>
      <c r="AO229" s="1" t="s">
        <v>98</v>
      </c>
      <c r="AP229" s="1" t="s">
        <v>103</v>
      </c>
      <c r="AQ229" s="1" t="s">
        <v>387</v>
      </c>
      <c r="AR229" s="1" t="s">
        <v>190</v>
      </c>
      <c r="AS229" s="1" t="s">
        <v>124</v>
      </c>
      <c r="AT229" s="1" t="s">
        <v>128</v>
      </c>
      <c r="AU229" s="1">
        <v>3</v>
      </c>
      <c r="AV229" s="1" t="s">
        <v>826</v>
      </c>
      <c r="AW229" s="1">
        <v>457.09</v>
      </c>
    </row>
    <row r="230" spans="1:49">
      <c r="A230" s="1">
        <v>5</v>
      </c>
      <c r="B230" s="1" t="s">
        <v>827</v>
      </c>
      <c r="C230" s="1" t="s">
        <v>828</v>
      </c>
      <c r="D230" s="1" t="s">
        <v>182</v>
      </c>
      <c r="E230" s="1" t="s">
        <v>181</v>
      </c>
      <c r="F230" s="1" t="s">
        <v>181</v>
      </c>
      <c r="G230" s="1" t="s">
        <v>181</v>
      </c>
      <c r="H230" s="1" t="s">
        <v>181</v>
      </c>
      <c r="I230" s="1" t="s">
        <v>182</v>
      </c>
      <c r="J230" s="1" t="s">
        <v>181</v>
      </c>
      <c r="K230" s="1" t="s">
        <v>181</v>
      </c>
      <c r="L230" s="1" t="s">
        <v>181</v>
      </c>
      <c r="M230" s="1" t="s">
        <v>181</v>
      </c>
      <c r="N230" s="1" t="s">
        <v>181</v>
      </c>
      <c r="O230" s="1" t="s">
        <v>181</v>
      </c>
      <c r="P230" s="1" t="s">
        <v>181</v>
      </c>
      <c r="Q230" s="1" t="s">
        <v>181</v>
      </c>
      <c r="R230" s="1" t="s">
        <v>181</v>
      </c>
      <c r="S230" s="1" t="s">
        <v>181</v>
      </c>
      <c r="T230" s="1" t="s">
        <v>181</v>
      </c>
      <c r="U230" s="1" t="s">
        <v>181</v>
      </c>
      <c r="V230" s="1" t="s">
        <v>181</v>
      </c>
      <c r="W230" s="1" t="s">
        <v>182</v>
      </c>
      <c r="X230" s="1" t="s">
        <v>182</v>
      </c>
      <c r="Y230" s="1" t="s">
        <v>181</v>
      </c>
      <c r="Z230" s="1" t="s">
        <v>181</v>
      </c>
      <c r="AA230" s="1" t="s">
        <v>181</v>
      </c>
      <c r="AB230" s="1" t="s">
        <v>181</v>
      </c>
      <c r="AC230" s="1" t="s">
        <v>182</v>
      </c>
      <c r="AD230" s="1" t="s">
        <v>181</v>
      </c>
      <c r="AE230" s="1" t="s">
        <v>95</v>
      </c>
      <c r="AF230" s="1" t="s">
        <v>97</v>
      </c>
      <c r="AG230" s="1" t="s">
        <v>97</v>
      </c>
      <c r="AH230" s="1">
        <v>3</v>
      </c>
      <c r="AI230" s="1" t="s">
        <v>199</v>
      </c>
      <c r="AJ230" s="1" t="s">
        <v>31</v>
      </c>
      <c r="AK230" s="1" t="s">
        <v>194</v>
      </c>
      <c r="AL230" s="1" t="s">
        <v>185</v>
      </c>
      <c r="AM230" s="1" t="s">
        <v>186</v>
      </c>
      <c r="AN230" s="1" t="s">
        <v>187</v>
      </c>
      <c r="AO230" s="1" t="s">
        <v>188</v>
      </c>
      <c r="AP230" s="1" t="s">
        <v>200</v>
      </c>
      <c r="AQ230" s="1" t="s">
        <v>200</v>
      </c>
      <c r="AR230" s="1" t="s">
        <v>190</v>
      </c>
      <c r="AS230" s="1" t="s">
        <v>122</v>
      </c>
      <c r="AT230" s="1" t="s">
        <v>128</v>
      </c>
      <c r="AU230" s="1">
        <v>3</v>
      </c>
      <c r="AV230" s="1" t="s">
        <v>829</v>
      </c>
      <c r="AW230" s="1">
        <v>284.98</v>
      </c>
    </row>
    <row r="231" spans="1:49">
      <c r="B231" s="1" t="s">
        <v>830</v>
      </c>
      <c r="C231" s="1" t="s">
        <v>830</v>
      </c>
      <c r="D231" s="1" t="s">
        <v>30</v>
      </c>
      <c r="E231" s="1" t="s">
        <v>30</v>
      </c>
      <c r="F231" s="1" t="s">
        <v>30</v>
      </c>
      <c r="G231" s="1" t="s">
        <v>30</v>
      </c>
      <c r="H231" s="1" t="s">
        <v>30</v>
      </c>
      <c r="I231" s="1" t="s">
        <v>30</v>
      </c>
      <c r="J231" s="1" t="s">
        <v>30</v>
      </c>
      <c r="K231" s="1" t="s">
        <v>30</v>
      </c>
      <c r="L231" s="1" t="s">
        <v>30</v>
      </c>
      <c r="M231" s="1" t="s">
        <v>30</v>
      </c>
      <c r="N231" s="1" t="s">
        <v>30</v>
      </c>
      <c r="O231" s="1" t="s">
        <v>30</v>
      </c>
      <c r="P231" s="1" t="s">
        <v>30</v>
      </c>
      <c r="Q231" s="1" t="s">
        <v>30</v>
      </c>
      <c r="R231" s="1" t="s">
        <v>30</v>
      </c>
      <c r="S231" s="1" t="s">
        <v>30</v>
      </c>
      <c r="T231" s="1" t="s">
        <v>30</v>
      </c>
      <c r="U231" s="1" t="s">
        <v>30</v>
      </c>
      <c r="V231" s="1" t="s">
        <v>30</v>
      </c>
      <c r="W231" s="1" t="s">
        <v>30</v>
      </c>
      <c r="X231" s="1" t="s">
        <v>30</v>
      </c>
      <c r="Y231" s="1" t="s">
        <v>30</v>
      </c>
      <c r="Z231" s="1" t="s">
        <v>30</v>
      </c>
      <c r="AA231" s="1" t="s">
        <v>30</v>
      </c>
      <c r="AB231" s="1" t="s">
        <v>30</v>
      </c>
      <c r="AC231" s="1" t="s">
        <v>30</v>
      </c>
      <c r="AD231" s="1" t="s">
        <v>30</v>
      </c>
      <c r="AI231" s="1" t="s">
        <v>183</v>
      </c>
      <c r="AJ231" s="1" t="s">
        <v>31</v>
      </c>
      <c r="AK231" s="1" t="s">
        <v>194</v>
      </c>
      <c r="AL231" s="1" t="s">
        <v>185</v>
      </c>
      <c r="AM231" s="1" t="s">
        <v>186</v>
      </c>
      <c r="AN231" s="1" t="s">
        <v>187</v>
      </c>
      <c r="AO231" s="1" t="s">
        <v>188</v>
      </c>
      <c r="AP231" s="1" t="s">
        <v>103</v>
      </c>
      <c r="AQ231" s="1" t="s">
        <v>189</v>
      </c>
      <c r="AR231" s="1" t="s">
        <v>190</v>
      </c>
      <c r="AS231" s="1" t="s">
        <v>124</v>
      </c>
      <c r="AT231" s="1" t="s">
        <v>128</v>
      </c>
      <c r="AU231" s="1">
        <v>4</v>
      </c>
      <c r="AW231" s="1">
        <v>0</v>
      </c>
    </row>
    <row r="232" spans="1:49">
      <c r="A232" s="1">
        <v>5</v>
      </c>
      <c r="B232" s="1" t="s">
        <v>831</v>
      </c>
      <c r="C232" s="1" t="s">
        <v>832</v>
      </c>
      <c r="D232" s="1" t="s">
        <v>182</v>
      </c>
      <c r="E232" s="1" t="s">
        <v>181</v>
      </c>
      <c r="F232" s="1" t="s">
        <v>181</v>
      </c>
      <c r="G232" s="1" t="s">
        <v>181</v>
      </c>
      <c r="H232" s="1" t="s">
        <v>181</v>
      </c>
      <c r="I232" s="1" t="s">
        <v>181</v>
      </c>
      <c r="J232" s="1" t="s">
        <v>182</v>
      </c>
      <c r="K232" s="1" t="s">
        <v>181</v>
      </c>
      <c r="L232" s="1" t="s">
        <v>181</v>
      </c>
      <c r="M232" s="1" t="s">
        <v>181</v>
      </c>
      <c r="N232" s="1" t="s">
        <v>181</v>
      </c>
      <c r="O232" s="1" t="s">
        <v>181</v>
      </c>
      <c r="P232" s="1" t="s">
        <v>181</v>
      </c>
      <c r="Q232" s="1" t="s">
        <v>181</v>
      </c>
      <c r="R232" s="1" t="s">
        <v>181</v>
      </c>
      <c r="S232" s="1" t="s">
        <v>182</v>
      </c>
      <c r="T232" s="1" t="s">
        <v>181</v>
      </c>
      <c r="U232" s="1" t="s">
        <v>181</v>
      </c>
      <c r="V232" s="1" t="s">
        <v>181</v>
      </c>
      <c r="W232" s="1" t="s">
        <v>181</v>
      </c>
      <c r="X232" s="1" t="s">
        <v>182</v>
      </c>
      <c r="Y232" s="1" t="s">
        <v>181</v>
      </c>
      <c r="Z232" s="1" t="s">
        <v>181</v>
      </c>
      <c r="AA232" s="1" t="s">
        <v>181</v>
      </c>
      <c r="AB232" s="1" t="s">
        <v>181</v>
      </c>
      <c r="AC232" s="1" t="s">
        <v>182</v>
      </c>
      <c r="AD232" s="1" t="s">
        <v>181</v>
      </c>
      <c r="AE232" s="1" t="s">
        <v>95</v>
      </c>
      <c r="AF232" s="1" t="s">
        <v>93</v>
      </c>
      <c r="AG232" s="1" t="s">
        <v>97</v>
      </c>
      <c r="AH232" s="1">
        <v>3</v>
      </c>
      <c r="AI232" s="1" t="s">
        <v>183</v>
      </c>
      <c r="AJ232" s="1" t="s">
        <v>31</v>
      </c>
      <c r="AK232" s="1" t="s">
        <v>194</v>
      </c>
      <c r="AL232" s="1" t="s">
        <v>185</v>
      </c>
      <c r="AM232" s="1" t="s">
        <v>186</v>
      </c>
      <c r="AN232" s="1" t="s">
        <v>187</v>
      </c>
      <c r="AO232" s="1" t="s">
        <v>208</v>
      </c>
      <c r="AP232" s="1" t="s">
        <v>103</v>
      </c>
      <c r="AQ232" s="1" t="s">
        <v>387</v>
      </c>
      <c r="AR232" s="1" t="s">
        <v>190</v>
      </c>
      <c r="AS232" s="1" t="s">
        <v>124</v>
      </c>
      <c r="AT232" s="1" t="s">
        <v>128</v>
      </c>
      <c r="AU232" s="1">
        <v>2</v>
      </c>
      <c r="AV232" s="1" t="s">
        <v>833</v>
      </c>
      <c r="AW232" s="1">
        <v>560.55999999999995</v>
      </c>
    </row>
    <row r="233" spans="1:49">
      <c r="A233" s="1">
        <v>5</v>
      </c>
      <c r="B233" s="1" t="s">
        <v>834</v>
      </c>
      <c r="C233" s="1" t="s">
        <v>835</v>
      </c>
      <c r="D233" s="1" t="s">
        <v>182</v>
      </c>
      <c r="E233" s="1" t="s">
        <v>181</v>
      </c>
      <c r="F233" s="1" t="s">
        <v>181</v>
      </c>
      <c r="G233" s="1" t="s">
        <v>181</v>
      </c>
      <c r="H233" s="1" t="s">
        <v>181</v>
      </c>
      <c r="I233" s="1" t="s">
        <v>181</v>
      </c>
      <c r="J233" s="1" t="s">
        <v>181</v>
      </c>
      <c r="K233" s="1" t="s">
        <v>182</v>
      </c>
      <c r="L233" s="1" t="s">
        <v>181</v>
      </c>
      <c r="M233" s="1" t="s">
        <v>181</v>
      </c>
      <c r="N233" s="1" t="s">
        <v>181</v>
      </c>
      <c r="O233" s="1" t="s">
        <v>181</v>
      </c>
      <c r="P233" s="1" t="s">
        <v>181</v>
      </c>
      <c r="Q233" s="1" t="s">
        <v>181</v>
      </c>
      <c r="R233" s="1" t="s">
        <v>181</v>
      </c>
      <c r="S233" s="1" t="s">
        <v>181</v>
      </c>
      <c r="T233" s="1" t="s">
        <v>181</v>
      </c>
      <c r="U233" s="1" t="s">
        <v>182</v>
      </c>
      <c r="V233" s="1" t="s">
        <v>181</v>
      </c>
      <c r="W233" s="1" t="s">
        <v>181</v>
      </c>
      <c r="X233" s="1" t="s">
        <v>182</v>
      </c>
      <c r="Y233" s="1" t="s">
        <v>181</v>
      </c>
      <c r="Z233" s="1" t="s">
        <v>181</v>
      </c>
      <c r="AA233" s="1" t="s">
        <v>181</v>
      </c>
      <c r="AB233" s="1" t="s">
        <v>181</v>
      </c>
      <c r="AC233" s="1" t="s">
        <v>182</v>
      </c>
      <c r="AD233" s="1" t="s">
        <v>181</v>
      </c>
      <c r="AE233" s="1" t="s">
        <v>95</v>
      </c>
      <c r="AF233" s="1" t="s">
        <v>97</v>
      </c>
      <c r="AG233" s="1" t="s">
        <v>97</v>
      </c>
      <c r="AH233" s="1">
        <v>4</v>
      </c>
      <c r="AI233" s="1" t="s">
        <v>18</v>
      </c>
      <c r="AJ233" s="1" t="s">
        <v>31</v>
      </c>
      <c r="AK233" s="1" t="s">
        <v>414</v>
      </c>
      <c r="AL233" s="1" t="s">
        <v>185</v>
      </c>
      <c r="AM233" s="1" t="s">
        <v>186</v>
      </c>
      <c r="AN233" s="1" t="s">
        <v>187</v>
      </c>
      <c r="AO233" s="1" t="s">
        <v>200</v>
      </c>
      <c r="AP233" s="1" t="s">
        <v>103</v>
      </c>
      <c r="AQ233" s="1" t="s">
        <v>189</v>
      </c>
      <c r="AR233" s="1" t="s">
        <v>190</v>
      </c>
      <c r="AS233" s="1" t="s">
        <v>124</v>
      </c>
      <c r="AT233" s="1" t="s">
        <v>128</v>
      </c>
      <c r="AU233" s="1">
        <v>3</v>
      </c>
      <c r="AV233" s="1" t="s">
        <v>836</v>
      </c>
      <c r="AW233" s="1">
        <v>376.04</v>
      </c>
    </row>
    <row r="234" spans="1:49">
      <c r="A234" s="1">
        <v>5</v>
      </c>
      <c r="B234" s="1" t="s">
        <v>837</v>
      </c>
      <c r="C234" s="1" t="s">
        <v>838</v>
      </c>
      <c r="D234" s="1" t="s">
        <v>182</v>
      </c>
      <c r="E234" s="1" t="s">
        <v>181</v>
      </c>
      <c r="F234" s="1" t="s">
        <v>181</v>
      </c>
      <c r="G234" s="1" t="s">
        <v>181</v>
      </c>
      <c r="H234" s="1" t="s">
        <v>181</v>
      </c>
      <c r="I234" s="1" t="s">
        <v>181</v>
      </c>
      <c r="J234" s="1" t="s">
        <v>182</v>
      </c>
      <c r="K234" s="1" t="s">
        <v>181</v>
      </c>
      <c r="L234" s="1" t="s">
        <v>181</v>
      </c>
      <c r="M234" s="1" t="s">
        <v>182</v>
      </c>
      <c r="N234" s="1" t="s">
        <v>181</v>
      </c>
      <c r="O234" s="1" t="s">
        <v>181</v>
      </c>
      <c r="P234" s="1" t="s">
        <v>181</v>
      </c>
      <c r="Q234" s="1" t="s">
        <v>181</v>
      </c>
      <c r="R234" s="1" t="s">
        <v>181</v>
      </c>
      <c r="S234" s="1" t="s">
        <v>181</v>
      </c>
      <c r="T234" s="1" t="s">
        <v>181</v>
      </c>
      <c r="U234" s="1" t="s">
        <v>181</v>
      </c>
      <c r="V234" s="1" t="s">
        <v>181</v>
      </c>
      <c r="W234" s="1" t="s">
        <v>181</v>
      </c>
      <c r="X234" s="1" t="s">
        <v>182</v>
      </c>
      <c r="Y234" s="1" t="s">
        <v>181</v>
      </c>
      <c r="Z234" s="1" t="s">
        <v>181</v>
      </c>
      <c r="AA234" s="1" t="s">
        <v>181</v>
      </c>
      <c r="AB234" s="1" t="s">
        <v>181</v>
      </c>
      <c r="AC234" s="1" t="s">
        <v>182</v>
      </c>
      <c r="AD234" s="1" t="s">
        <v>181</v>
      </c>
      <c r="AE234" s="1" t="s">
        <v>95</v>
      </c>
      <c r="AF234" s="1" t="s">
        <v>95</v>
      </c>
      <c r="AG234" s="1" t="s">
        <v>97</v>
      </c>
      <c r="AH234" s="1">
        <v>3</v>
      </c>
      <c r="AI234" s="1" t="s">
        <v>183</v>
      </c>
      <c r="AJ234" s="1" t="s">
        <v>31</v>
      </c>
      <c r="AK234" s="1" t="s">
        <v>217</v>
      </c>
      <c r="AL234" s="1" t="s">
        <v>185</v>
      </c>
      <c r="AM234" s="1" t="s">
        <v>186</v>
      </c>
      <c r="AN234" s="1" t="s">
        <v>187</v>
      </c>
      <c r="AO234" s="1" t="s">
        <v>188</v>
      </c>
      <c r="AP234" s="1" t="s">
        <v>195</v>
      </c>
      <c r="AQ234" s="1" t="s">
        <v>387</v>
      </c>
      <c r="AR234" s="1" t="s">
        <v>200</v>
      </c>
      <c r="AS234" s="1" t="s">
        <v>122</v>
      </c>
      <c r="AT234" s="1" t="s">
        <v>127</v>
      </c>
      <c r="AU234" s="1">
        <v>3</v>
      </c>
      <c r="AV234" s="1" t="s">
        <v>839</v>
      </c>
      <c r="AW234" s="1">
        <v>276.95999999999998</v>
      </c>
    </row>
    <row r="235" spans="1:49">
      <c r="A235" s="1">
        <v>2</v>
      </c>
      <c r="B235" s="1" t="s">
        <v>840</v>
      </c>
      <c r="C235" s="1" t="s">
        <v>841</v>
      </c>
      <c r="D235" s="1" t="s">
        <v>182</v>
      </c>
      <c r="E235" s="1" t="s">
        <v>181</v>
      </c>
      <c r="F235" s="1" t="s">
        <v>181</v>
      </c>
      <c r="G235" s="1" t="s">
        <v>181</v>
      </c>
      <c r="H235" s="1" t="s">
        <v>181</v>
      </c>
      <c r="I235" s="1" t="s">
        <v>182</v>
      </c>
      <c r="J235" s="1" t="s">
        <v>181</v>
      </c>
      <c r="K235" s="1" t="s">
        <v>181</v>
      </c>
      <c r="L235" s="1" t="s">
        <v>181</v>
      </c>
      <c r="M235" s="1" t="s">
        <v>181</v>
      </c>
      <c r="N235" s="1" t="s">
        <v>181</v>
      </c>
      <c r="O235" s="1" t="s">
        <v>181</v>
      </c>
      <c r="P235" s="1" t="s">
        <v>181</v>
      </c>
      <c r="Q235" s="1" t="s">
        <v>181</v>
      </c>
      <c r="R235" s="1" t="s">
        <v>181</v>
      </c>
      <c r="S235" s="1" t="s">
        <v>181</v>
      </c>
      <c r="T235" s="1" t="s">
        <v>181</v>
      </c>
      <c r="U235" s="1" t="s">
        <v>182</v>
      </c>
      <c r="V235" s="1" t="s">
        <v>181</v>
      </c>
      <c r="W235" s="1" t="s">
        <v>181</v>
      </c>
      <c r="X235" s="1" t="s">
        <v>182</v>
      </c>
      <c r="Y235" s="1" t="s">
        <v>181</v>
      </c>
      <c r="Z235" s="1" t="s">
        <v>181</v>
      </c>
      <c r="AA235" s="1" t="s">
        <v>181</v>
      </c>
      <c r="AB235" s="1" t="s">
        <v>181</v>
      </c>
      <c r="AC235" s="1" t="s">
        <v>181</v>
      </c>
      <c r="AD235" s="1" t="s">
        <v>182</v>
      </c>
      <c r="AE235" s="1" t="s">
        <v>95</v>
      </c>
      <c r="AF235" s="1" t="s">
        <v>97</v>
      </c>
      <c r="AG235" s="1" t="s">
        <v>95</v>
      </c>
      <c r="AH235" s="1">
        <v>3</v>
      </c>
      <c r="AI235" s="1" t="s">
        <v>183</v>
      </c>
      <c r="AJ235" s="1" t="s">
        <v>31</v>
      </c>
      <c r="AK235" s="1" t="s">
        <v>194</v>
      </c>
      <c r="AL235" s="1" t="s">
        <v>185</v>
      </c>
      <c r="AM235" s="1" t="s">
        <v>186</v>
      </c>
      <c r="AN235" s="1" t="s">
        <v>187</v>
      </c>
      <c r="AO235" s="1" t="s">
        <v>188</v>
      </c>
      <c r="AP235" s="1" t="s">
        <v>103</v>
      </c>
      <c r="AQ235" s="1" t="s">
        <v>189</v>
      </c>
      <c r="AR235" s="1" t="s">
        <v>190</v>
      </c>
      <c r="AS235" s="1" t="s">
        <v>124</v>
      </c>
      <c r="AT235" s="1" t="s">
        <v>128</v>
      </c>
      <c r="AU235" s="1">
        <v>4</v>
      </c>
      <c r="AW235" s="1">
        <v>125.7</v>
      </c>
    </row>
    <row r="236" spans="1:49">
      <c r="A236" s="1">
        <v>5</v>
      </c>
      <c r="B236" s="1" t="s">
        <v>842</v>
      </c>
      <c r="C236" s="1" t="s">
        <v>843</v>
      </c>
      <c r="D236" s="1" t="s">
        <v>182</v>
      </c>
      <c r="E236" s="1" t="s">
        <v>181</v>
      </c>
      <c r="F236" s="1" t="s">
        <v>181</v>
      </c>
      <c r="G236" s="1" t="s">
        <v>181</v>
      </c>
      <c r="H236" s="1" t="s">
        <v>181</v>
      </c>
      <c r="I236" s="1" t="s">
        <v>181</v>
      </c>
      <c r="J236" s="1" t="s">
        <v>182</v>
      </c>
      <c r="K236" s="1" t="s">
        <v>181</v>
      </c>
      <c r="L236" s="1" t="s">
        <v>181</v>
      </c>
      <c r="M236" s="1" t="s">
        <v>182</v>
      </c>
      <c r="N236" s="1" t="s">
        <v>181</v>
      </c>
      <c r="O236" s="1" t="s">
        <v>181</v>
      </c>
      <c r="P236" s="1" t="s">
        <v>181</v>
      </c>
      <c r="Q236" s="1" t="s">
        <v>181</v>
      </c>
      <c r="R236" s="1" t="s">
        <v>181</v>
      </c>
      <c r="S236" s="1" t="s">
        <v>181</v>
      </c>
      <c r="T236" s="1" t="s">
        <v>181</v>
      </c>
      <c r="U236" s="1" t="s">
        <v>181</v>
      </c>
      <c r="V236" s="1" t="s">
        <v>181</v>
      </c>
      <c r="W236" s="1" t="s">
        <v>181</v>
      </c>
      <c r="X236" s="1" t="s">
        <v>181</v>
      </c>
      <c r="Y236" s="1" t="s">
        <v>181</v>
      </c>
      <c r="Z236" s="1" t="s">
        <v>182</v>
      </c>
      <c r="AA236" s="1" t="s">
        <v>181</v>
      </c>
      <c r="AB236" s="1" t="s">
        <v>181</v>
      </c>
      <c r="AC236" s="1" t="s">
        <v>182</v>
      </c>
      <c r="AD236" s="1" t="s">
        <v>181</v>
      </c>
      <c r="AE236" s="1" t="s">
        <v>93</v>
      </c>
      <c r="AF236" s="1" t="s">
        <v>97</v>
      </c>
      <c r="AG236" s="1" t="s">
        <v>97</v>
      </c>
      <c r="AH236" s="1">
        <v>4</v>
      </c>
      <c r="AI236" s="1" t="s">
        <v>18</v>
      </c>
      <c r="AJ236" s="1" t="s">
        <v>31</v>
      </c>
      <c r="AK236" s="1" t="s">
        <v>194</v>
      </c>
      <c r="AL236" s="1" t="s">
        <v>185</v>
      </c>
      <c r="AM236" s="1" t="s">
        <v>186</v>
      </c>
      <c r="AN236" s="1" t="s">
        <v>187</v>
      </c>
      <c r="AO236" s="1" t="s">
        <v>208</v>
      </c>
      <c r="AP236" s="1" t="s">
        <v>103</v>
      </c>
      <c r="AQ236" s="1" t="s">
        <v>387</v>
      </c>
      <c r="AR236" s="1" t="s">
        <v>190</v>
      </c>
      <c r="AS236" s="1" t="s">
        <v>124</v>
      </c>
      <c r="AT236" s="1" t="s">
        <v>128</v>
      </c>
      <c r="AU236" s="1">
        <v>4</v>
      </c>
      <c r="AV236" s="1" t="s">
        <v>844</v>
      </c>
      <c r="AW236" s="1">
        <v>365.98</v>
      </c>
    </row>
    <row r="237" spans="1:49">
      <c r="A237" s="1">
        <v>5</v>
      </c>
      <c r="B237" s="1" t="s">
        <v>845</v>
      </c>
      <c r="C237" s="1" t="s">
        <v>846</v>
      </c>
      <c r="D237" s="1" t="s">
        <v>182</v>
      </c>
      <c r="E237" s="1" t="s">
        <v>181</v>
      </c>
      <c r="F237" s="1" t="s">
        <v>181</v>
      </c>
      <c r="G237" s="1" t="s">
        <v>181</v>
      </c>
      <c r="H237" s="1" t="s">
        <v>181</v>
      </c>
      <c r="I237" s="1" t="s">
        <v>181</v>
      </c>
      <c r="J237" s="1" t="s">
        <v>181</v>
      </c>
      <c r="K237" s="1" t="s">
        <v>182</v>
      </c>
      <c r="L237" s="1" t="s">
        <v>181</v>
      </c>
      <c r="M237" s="1" t="s">
        <v>182</v>
      </c>
      <c r="N237" s="1" t="s">
        <v>181</v>
      </c>
      <c r="O237" s="1" t="s">
        <v>181</v>
      </c>
      <c r="P237" s="1" t="s">
        <v>181</v>
      </c>
      <c r="Q237" s="1" t="s">
        <v>181</v>
      </c>
      <c r="R237" s="1" t="s">
        <v>181</v>
      </c>
      <c r="S237" s="1" t="s">
        <v>181</v>
      </c>
      <c r="T237" s="1" t="s">
        <v>181</v>
      </c>
      <c r="U237" s="1" t="s">
        <v>181</v>
      </c>
      <c r="V237" s="1" t="s">
        <v>181</v>
      </c>
      <c r="W237" s="1" t="s">
        <v>181</v>
      </c>
      <c r="X237" s="1" t="s">
        <v>181</v>
      </c>
      <c r="Y237" s="1" t="s">
        <v>182</v>
      </c>
      <c r="Z237" s="1" t="s">
        <v>181</v>
      </c>
      <c r="AA237" s="1" t="s">
        <v>181</v>
      </c>
      <c r="AB237" s="1" t="s">
        <v>181</v>
      </c>
      <c r="AC237" s="1" t="s">
        <v>182</v>
      </c>
      <c r="AD237" s="1" t="s">
        <v>181</v>
      </c>
      <c r="AE237" s="1" t="s">
        <v>97</v>
      </c>
      <c r="AF237" s="1" t="s">
        <v>97</v>
      </c>
      <c r="AG237" s="1" t="s">
        <v>97</v>
      </c>
      <c r="AH237" s="1">
        <v>4</v>
      </c>
      <c r="AI237" s="1" t="s">
        <v>183</v>
      </c>
      <c r="AJ237" s="1" t="s">
        <v>31</v>
      </c>
      <c r="AK237" s="1" t="s">
        <v>194</v>
      </c>
      <c r="AL237" s="1" t="s">
        <v>327</v>
      </c>
      <c r="AM237" s="1" t="s">
        <v>186</v>
      </c>
      <c r="AN237" s="1" t="s">
        <v>187</v>
      </c>
      <c r="AO237" s="1" t="s">
        <v>96</v>
      </c>
      <c r="AP237" s="1" t="s">
        <v>103</v>
      </c>
      <c r="AQ237" s="1" t="s">
        <v>111</v>
      </c>
      <c r="AR237" s="1" t="s">
        <v>190</v>
      </c>
      <c r="AS237" s="1" t="s">
        <v>121</v>
      </c>
      <c r="AT237" s="1" t="s">
        <v>128</v>
      </c>
      <c r="AU237" s="1">
        <v>3</v>
      </c>
      <c r="AV237" s="1" t="s">
        <v>847</v>
      </c>
      <c r="AW237" s="1">
        <v>376.99</v>
      </c>
    </row>
    <row r="238" spans="1:49">
      <c r="B238" s="1" t="s">
        <v>848</v>
      </c>
      <c r="C238" s="1" t="s">
        <v>848</v>
      </c>
      <c r="D238" s="1" t="s">
        <v>30</v>
      </c>
      <c r="E238" s="1" t="s">
        <v>30</v>
      </c>
      <c r="F238" s="1" t="s">
        <v>30</v>
      </c>
      <c r="G238" s="1" t="s">
        <v>30</v>
      </c>
      <c r="H238" s="1" t="s">
        <v>30</v>
      </c>
      <c r="I238" s="1" t="s">
        <v>30</v>
      </c>
      <c r="J238" s="1" t="s">
        <v>30</v>
      </c>
      <c r="K238" s="1" t="s">
        <v>30</v>
      </c>
      <c r="L238" s="1" t="s">
        <v>30</v>
      </c>
      <c r="M238" s="1" t="s">
        <v>30</v>
      </c>
      <c r="N238" s="1" t="s">
        <v>30</v>
      </c>
      <c r="O238" s="1" t="s">
        <v>30</v>
      </c>
      <c r="P238" s="1" t="s">
        <v>30</v>
      </c>
      <c r="Q238" s="1" t="s">
        <v>30</v>
      </c>
      <c r="R238" s="1" t="s">
        <v>30</v>
      </c>
      <c r="S238" s="1" t="s">
        <v>30</v>
      </c>
      <c r="T238" s="1" t="s">
        <v>30</v>
      </c>
      <c r="U238" s="1" t="s">
        <v>30</v>
      </c>
      <c r="V238" s="1" t="s">
        <v>30</v>
      </c>
      <c r="W238" s="1" t="s">
        <v>30</v>
      </c>
      <c r="X238" s="1" t="s">
        <v>30</v>
      </c>
      <c r="Y238" s="1" t="s">
        <v>30</v>
      </c>
      <c r="Z238" s="1" t="s">
        <v>30</v>
      </c>
      <c r="AA238" s="1" t="s">
        <v>30</v>
      </c>
      <c r="AB238" s="1" t="s">
        <v>30</v>
      </c>
      <c r="AC238" s="1" t="s">
        <v>30</v>
      </c>
      <c r="AD238" s="1" t="s">
        <v>30</v>
      </c>
      <c r="AI238" s="1" t="s">
        <v>183</v>
      </c>
      <c r="AJ238" s="1" t="s">
        <v>31</v>
      </c>
      <c r="AK238" s="1" t="s">
        <v>194</v>
      </c>
      <c r="AL238" s="1" t="s">
        <v>185</v>
      </c>
      <c r="AM238" s="1" t="s">
        <v>186</v>
      </c>
      <c r="AN238" s="1" t="s">
        <v>187</v>
      </c>
      <c r="AO238" s="1" t="s">
        <v>188</v>
      </c>
      <c r="AP238" s="1" t="s">
        <v>103</v>
      </c>
      <c r="AQ238" s="1" t="s">
        <v>189</v>
      </c>
      <c r="AR238" s="1" t="s">
        <v>190</v>
      </c>
      <c r="AS238" s="1" t="s">
        <v>124</v>
      </c>
      <c r="AT238" s="1" t="s">
        <v>128</v>
      </c>
      <c r="AU238" s="1">
        <v>4</v>
      </c>
      <c r="AW238" s="1">
        <v>0</v>
      </c>
    </row>
    <row r="239" spans="1:49">
      <c r="A239" s="1">
        <v>5</v>
      </c>
      <c r="B239" s="1" t="s">
        <v>849</v>
      </c>
      <c r="C239" s="1" t="s">
        <v>850</v>
      </c>
      <c r="D239" s="1" t="s">
        <v>182</v>
      </c>
      <c r="E239" s="1" t="s">
        <v>181</v>
      </c>
      <c r="F239" s="1" t="s">
        <v>181</v>
      </c>
      <c r="G239" s="1" t="s">
        <v>182</v>
      </c>
      <c r="H239" s="1" t="s">
        <v>181</v>
      </c>
      <c r="I239" s="1" t="s">
        <v>181</v>
      </c>
      <c r="J239" s="1" t="s">
        <v>181</v>
      </c>
      <c r="K239" s="1" t="s">
        <v>181</v>
      </c>
      <c r="L239" s="1" t="s">
        <v>181</v>
      </c>
      <c r="M239" s="1" t="s">
        <v>181</v>
      </c>
      <c r="N239" s="1" t="s">
        <v>181</v>
      </c>
      <c r="O239" s="1" t="s">
        <v>181</v>
      </c>
      <c r="P239" s="1" t="s">
        <v>181</v>
      </c>
      <c r="Q239" s="1" t="s">
        <v>181</v>
      </c>
      <c r="R239" s="1" t="s">
        <v>181</v>
      </c>
      <c r="S239" s="1" t="s">
        <v>181</v>
      </c>
      <c r="T239" s="1" t="s">
        <v>181</v>
      </c>
      <c r="U239" s="1" t="s">
        <v>181</v>
      </c>
      <c r="V239" s="1" t="s">
        <v>182</v>
      </c>
      <c r="W239" s="1" t="s">
        <v>181</v>
      </c>
      <c r="X239" s="1" t="s">
        <v>182</v>
      </c>
      <c r="Y239" s="1" t="s">
        <v>181</v>
      </c>
      <c r="Z239" s="1" t="s">
        <v>181</v>
      </c>
      <c r="AA239" s="1" t="s">
        <v>181</v>
      </c>
      <c r="AB239" s="1" t="s">
        <v>181</v>
      </c>
      <c r="AC239" s="1" t="s">
        <v>182</v>
      </c>
      <c r="AD239" s="1" t="s">
        <v>181</v>
      </c>
      <c r="AE239" s="1" t="s">
        <v>90</v>
      </c>
      <c r="AF239" s="1" t="s">
        <v>97</v>
      </c>
      <c r="AG239" s="1" t="s">
        <v>95</v>
      </c>
      <c r="AH239" s="1">
        <v>4</v>
      </c>
      <c r="AI239" s="1" t="s">
        <v>183</v>
      </c>
      <c r="AJ239" s="1" t="s">
        <v>31</v>
      </c>
      <c r="AK239" s="1" t="s">
        <v>194</v>
      </c>
      <c r="AL239" s="1" t="s">
        <v>185</v>
      </c>
      <c r="AM239" s="1" t="s">
        <v>186</v>
      </c>
      <c r="AN239" s="1" t="s">
        <v>187</v>
      </c>
      <c r="AO239" s="1" t="s">
        <v>96</v>
      </c>
      <c r="AP239" s="1" t="s">
        <v>222</v>
      </c>
      <c r="AQ239" s="1" t="s">
        <v>111</v>
      </c>
      <c r="AR239" s="1" t="s">
        <v>440</v>
      </c>
      <c r="AS239" s="1" t="s">
        <v>124</v>
      </c>
      <c r="AT239" s="1" t="s">
        <v>128</v>
      </c>
      <c r="AU239" s="1">
        <v>3</v>
      </c>
      <c r="AV239" s="1" t="s">
        <v>851</v>
      </c>
      <c r="AW239" s="1">
        <v>278.75</v>
      </c>
    </row>
    <row r="240" spans="1:49">
      <c r="A240" s="1">
        <v>2</v>
      </c>
      <c r="B240" s="1" t="s">
        <v>852</v>
      </c>
      <c r="C240" s="1" t="s">
        <v>853</v>
      </c>
      <c r="D240" s="1" t="s">
        <v>182</v>
      </c>
      <c r="E240" s="1" t="s">
        <v>181</v>
      </c>
      <c r="F240" s="1" t="s">
        <v>181</v>
      </c>
      <c r="G240" s="1" t="s">
        <v>182</v>
      </c>
      <c r="H240" s="1" t="s">
        <v>182</v>
      </c>
      <c r="I240" s="1" t="s">
        <v>181</v>
      </c>
      <c r="J240" s="1" t="s">
        <v>181</v>
      </c>
      <c r="K240" s="1" t="s">
        <v>181</v>
      </c>
      <c r="L240" s="1" t="s">
        <v>181</v>
      </c>
      <c r="M240" s="1" t="s">
        <v>181</v>
      </c>
      <c r="N240" s="1" t="s">
        <v>181</v>
      </c>
      <c r="O240" s="1" t="s">
        <v>181</v>
      </c>
      <c r="P240" s="1" t="s">
        <v>181</v>
      </c>
      <c r="Q240" s="1" t="s">
        <v>181</v>
      </c>
      <c r="R240" s="1" t="s">
        <v>181</v>
      </c>
      <c r="S240" s="1" t="s">
        <v>181</v>
      </c>
      <c r="T240" s="1" t="s">
        <v>181</v>
      </c>
      <c r="U240" s="1" t="s">
        <v>181</v>
      </c>
      <c r="V240" s="1" t="s">
        <v>182</v>
      </c>
      <c r="W240" s="1" t="s">
        <v>181</v>
      </c>
      <c r="X240" s="1" t="s">
        <v>182</v>
      </c>
      <c r="Y240" s="1" t="s">
        <v>181</v>
      </c>
      <c r="Z240" s="1" t="s">
        <v>181</v>
      </c>
      <c r="AA240" s="1" t="s">
        <v>181</v>
      </c>
      <c r="AB240" s="1" t="s">
        <v>181</v>
      </c>
      <c r="AC240" s="1" t="s">
        <v>182</v>
      </c>
      <c r="AD240" s="1" t="s">
        <v>181</v>
      </c>
      <c r="AE240" s="1" t="s">
        <v>95</v>
      </c>
      <c r="AF240" s="1" t="s">
        <v>97</v>
      </c>
      <c r="AG240" s="1" t="s">
        <v>97</v>
      </c>
      <c r="AH240" s="1">
        <v>3</v>
      </c>
      <c r="AI240" s="1" t="s">
        <v>183</v>
      </c>
      <c r="AJ240" s="1" t="s">
        <v>31</v>
      </c>
      <c r="AK240" s="1" t="s">
        <v>194</v>
      </c>
      <c r="AL240" s="1" t="s">
        <v>185</v>
      </c>
      <c r="AM240" s="1" t="s">
        <v>186</v>
      </c>
      <c r="AN240" s="1" t="s">
        <v>187</v>
      </c>
      <c r="AO240" s="1" t="s">
        <v>188</v>
      </c>
      <c r="AP240" s="1" t="s">
        <v>103</v>
      </c>
      <c r="AQ240" s="1" t="s">
        <v>189</v>
      </c>
      <c r="AR240" s="1" t="s">
        <v>190</v>
      </c>
      <c r="AS240" s="1" t="s">
        <v>124</v>
      </c>
      <c r="AT240" s="1" t="s">
        <v>128</v>
      </c>
      <c r="AU240" s="1">
        <v>4</v>
      </c>
      <c r="AW240" s="1">
        <v>51.48</v>
      </c>
    </row>
    <row r="241" spans="1:49">
      <c r="A241" s="1">
        <v>1</v>
      </c>
      <c r="B241" s="1" t="s">
        <v>854</v>
      </c>
      <c r="C241" s="1" t="s">
        <v>855</v>
      </c>
      <c r="D241" s="1" t="s">
        <v>182</v>
      </c>
      <c r="E241" s="1" t="s">
        <v>181</v>
      </c>
      <c r="F241" s="1" t="s">
        <v>181</v>
      </c>
      <c r="G241" s="1" t="s">
        <v>181</v>
      </c>
      <c r="H241" s="1" t="s">
        <v>182</v>
      </c>
      <c r="I241" s="1" t="s">
        <v>181</v>
      </c>
      <c r="J241" s="1" t="s">
        <v>182</v>
      </c>
      <c r="K241" s="1" t="s">
        <v>181</v>
      </c>
      <c r="L241" s="1" t="s">
        <v>181</v>
      </c>
      <c r="M241" s="1" t="s">
        <v>181</v>
      </c>
      <c r="N241" s="1" t="s">
        <v>181</v>
      </c>
      <c r="O241" s="1" t="s">
        <v>181</v>
      </c>
      <c r="P241" s="1" t="s">
        <v>181</v>
      </c>
      <c r="Q241" s="1" t="s">
        <v>181</v>
      </c>
      <c r="R241" s="1" t="s">
        <v>181</v>
      </c>
      <c r="S241" s="1" t="s">
        <v>181</v>
      </c>
      <c r="T241" s="1" t="s">
        <v>181</v>
      </c>
      <c r="U241" s="1" t="s">
        <v>181</v>
      </c>
      <c r="V241" s="1" t="s">
        <v>182</v>
      </c>
      <c r="W241" s="1" t="s">
        <v>181</v>
      </c>
      <c r="X241" s="1" t="s">
        <v>182</v>
      </c>
      <c r="Y241" s="1" t="s">
        <v>181</v>
      </c>
      <c r="Z241" s="1" t="s">
        <v>181</v>
      </c>
      <c r="AA241" s="1" t="s">
        <v>181</v>
      </c>
      <c r="AB241" s="1" t="s">
        <v>181</v>
      </c>
      <c r="AC241" s="1" t="s">
        <v>182</v>
      </c>
      <c r="AD241" s="1" t="s">
        <v>181</v>
      </c>
      <c r="AI241" s="1" t="s">
        <v>183</v>
      </c>
      <c r="AJ241" s="1" t="s">
        <v>31</v>
      </c>
      <c r="AK241" s="1" t="s">
        <v>194</v>
      </c>
      <c r="AL241" s="1" t="s">
        <v>185</v>
      </c>
      <c r="AM241" s="1" t="s">
        <v>186</v>
      </c>
      <c r="AN241" s="1" t="s">
        <v>187</v>
      </c>
      <c r="AO241" s="1" t="s">
        <v>188</v>
      </c>
      <c r="AP241" s="1" t="s">
        <v>103</v>
      </c>
      <c r="AQ241" s="1" t="s">
        <v>189</v>
      </c>
      <c r="AR241" s="1" t="s">
        <v>190</v>
      </c>
      <c r="AS241" s="1" t="s">
        <v>124</v>
      </c>
      <c r="AT241" s="1" t="s">
        <v>128</v>
      </c>
      <c r="AU241" s="1">
        <v>4</v>
      </c>
      <c r="AW241" s="1">
        <v>49.56</v>
      </c>
    </row>
    <row r="242" spans="1:49">
      <c r="A242" s="1">
        <v>2</v>
      </c>
      <c r="B242" s="1" t="s">
        <v>856</v>
      </c>
      <c r="C242" s="1" t="s">
        <v>857</v>
      </c>
      <c r="D242" s="1" t="s">
        <v>182</v>
      </c>
      <c r="E242" s="1" t="s">
        <v>181</v>
      </c>
      <c r="F242" s="1" t="s">
        <v>181</v>
      </c>
      <c r="G242" s="1" t="s">
        <v>182</v>
      </c>
      <c r="H242" s="1" t="s">
        <v>181</v>
      </c>
      <c r="I242" s="1" t="s">
        <v>181</v>
      </c>
      <c r="J242" s="1" t="s">
        <v>181</v>
      </c>
      <c r="K242" s="1" t="s">
        <v>181</v>
      </c>
      <c r="L242" s="1" t="s">
        <v>181</v>
      </c>
      <c r="M242" s="1" t="s">
        <v>181</v>
      </c>
      <c r="N242" s="1" t="s">
        <v>181</v>
      </c>
      <c r="O242" s="1" t="s">
        <v>181</v>
      </c>
      <c r="P242" s="1" t="s">
        <v>181</v>
      </c>
      <c r="Q242" s="1" t="s">
        <v>181</v>
      </c>
      <c r="R242" s="1" t="s">
        <v>181</v>
      </c>
      <c r="S242" s="1" t="s">
        <v>181</v>
      </c>
      <c r="T242" s="1" t="s">
        <v>181</v>
      </c>
      <c r="U242" s="1" t="s">
        <v>181</v>
      </c>
      <c r="V242" s="1" t="s">
        <v>182</v>
      </c>
      <c r="W242" s="1" t="s">
        <v>181</v>
      </c>
      <c r="X242" s="1" t="s">
        <v>182</v>
      </c>
      <c r="Y242" s="1" t="s">
        <v>181</v>
      </c>
      <c r="Z242" s="1" t="s">
        <v>181</v>
      </c>
      <c r="AA242" s="1" t="s">
        <v>181</v>
      </c>
      <c r="AB242" s="1" t="s">
        <v>181</v>
      </c>
      <c r="AC242" s="1" t="s">
        <v>182</v>
      </c>
      <c r="AD242" s="1" t="s">
        <v>181</v>
      </c>
      <c r="AE242" s="1" t="s">
        <v>95</v>
      </c>
      <c r="AF242" s="1" t="s">
        <v>95</v>
      </c>
      <c r="AG242" s="1" t="s">
        <v>95</v>
      </c>
      <c r="AH242" s="1">
        <v>3</v>
      </c>
      <c r="AI242" s="1" t="s">
        <v>183</v>
      </c>
      <c r="AJ242" s="1" t="s">
        <v>31</v>
      </c>
      <c r="AK242" s="1" t="s">
        <v>194</v>
      </c>
      <c r="AL242" s="1" t="s">
        <v>185</v>
      </c>
      <c r="AM242" s="1" t="s">
        <v>186</v>
      </c>
      <c r="AN242" s="1" t="s">
        <v>187</v>
      </c>
      <c r="AO242" s="1" t="s">
        <v>188</v>
      </c>
      <c r="AP242" s="1" t="s">
        <v>103</v>
      </c>
      <c r="AQ242" s="1" t="s">
        <v>189</v>
      </c>
      <c r="AR242" s="1" t="s">
        <v>190</v>
      </c>
      <c r="AS242" s="1" t="s">
        <v>124</v>
      </c>
      <c r="AT242" s="1" t="s">
        <v>128</v>
      </c>
      <c r="AU242" s="1">
        <v>4</v>
      </c>
      <c r="AW242" s="1">
        <v>308.82</v>
      </c>
    </row>
    <row r="243" spans="1:49">
      <c r="A243" s="1">
        <v>5</v>
      </c>
      <c r="B243" s="1" t="s">
        <v>858</v>
      </c>
      <c r="C243" s="1" t="s">
        <v>859</v>
      </c>
      <c r="D243" s="1" t="s">
        <v>181</v>
      </c>
      <c r="E243" s="1" t="s">
        <v>182</v>
      </c>
      <c r="F243" s="1" t="s">
        <v>181</v>
      </c>
      <c r="G243" s="1" t="s">
        <v>181</v>
      </c>
      <c r="H243" s="1" t="s">
        <v>181</v>
      </c>
      <c r="I243" s="1" t="s">
        <v>181</v>
      </c>
      <c r="J243" s="1" t="s">
        <v>181</v>
      </c>
      <c r="K243" s="1" t="s">
        <v>181</v>
      </c>
      <c r="L243" s="1" t="s">
        <v>182</v>
      </c>
      <c r="M243" s="1" t="s">
        <v>181</v>
      </c>
      <c r="N243" s="1" t="s">
        <v>181</v>
      </c>
      <c r="O243" s="1" t="s">
        <v>181</v>
      </c>
      <c r="P243" s="1" t="s">
        <v>181</v>
      </c>
      <c r="Q243" s="1" t="s">
        <v>182</v>
      </c>
      <c r="R243" s="1" t="s">
        <v>181</v>
      </c>
      <c r="S243" s="1" t="s">
        <v>181</v>
      </c>
      <c r="T243" s="1" t="s">
        <v>181</v>
      </c>
      <c r="U243" s="1" t="s">
        <v>181</v>
      </c>
      <c r="V243" s="1" t="s">
        <v>181</v>
      </c>
      <c r="W243" s="1" t="s">
        <v>181</v>
      </c>
      <c r="X243" s="1" t="s">
        <v>181</v>
      </c>
      <c r="Y243" s="1" t="s">
        <v>182</v>
      </c>
      <c r="Z243" s="1" t="s">
        <v>181</v>
      </c>
      <c r="AA243" s="1" t="s">
        <v>181</v>
      </c>
      <c r="AB243" s="1" t="s">
        <v>181</v>
      </c>
      <c r="AC243" s="1" t="s">
        <v>182</v>
      </c>
      <c r="AD243" s="1" t="s">
        <v>181</v>
      </c>
      <c r="AE243" s="1" t="s">
        <v>95</v>
      </c>
      <c r="AF243" s="1" t="s">
        <v>93</v>
      </c>
      <c r="AG243" s="1" t="s">
        <v>97</v>
      </c>
      <c r="AH243" s="1">
        <v>4</v>
      </c>
      <c r="AI243" s="1" t="s">
        <v>183</v>
      </c>
      <c r="AJ243" s="1" t="s">
        <v>31</v>
      </c>
      <c r="AK243" s="1" t="s">
        <v>194</v>
      </c>
      <c r="AL243" s="1" t="s">
        <v>185</v>
      </c>
      <c r="AM243" s="1" t="s">
        <v>186</v>
      </c>
      <c r="AN243" s="1" t="s">
        <v>187</v>
      </c>
      <c r="AO243" s="1" t="s">
        <v>98</v>
      </c>
      <c r="AP243" s="1" t="s">
        <v>103</v>
      </c>
      <c r="AQ243" s="1" t="s">
        <v>189</v>
      </c>
      <c r="AR243" s="1" t="s">
        <v>190</v>
      </c>
      <c r="AS243" s="1" t="s">
        <v>124</v>
      </c>
      <c r="AT243" s="1" t="s">
        <v>128</v>
      </c>
      <c r="AU243" s="1">
        <v>4</v>
      </c>
      <c r="AW243" s="1">
        <v>290.8</v>
      </c>
    </row>
    <row r="244" spans="1:49">
      <c r="A244" s="1">
        <v>2</v>
      </c>
      <c r="B244" s="1" t="s">
        <v>860</v>
      </c>
      <c r="C244" s="1" t="s">
        <v>861</v>
      </c>
      <c r="D244" s="1" t="s">
        <v>182</v>
      </c>
      <c r="E244" s="1" t="s">
        <v>181</v>
      </c>
      <c r="F244" s="1" t="s">
        <v>181</v>
      </c>
      <c r="G244" s="1" t="s">
        <v>181</v>
      </c>
      <c r="H244" s="1" t="s">
        <v>182</v>
      </c>
      <c r="I244" s="1" t="s">
        <v>181</v>
      </c>
      <c r="J244" s="1" t="s">
        <v>181</v>
      </c>
      <c r="K244" s="1" t="s">
        <v>181</v>
      </c>
      <c r="L244" s="1" t="s">
        <v>181</v>
      </c>
      <c r="M244" s="1" t="s">
        <v>181</v>
      </c>
      <c r="N244" s="1" t="s">
        <v>181</v>
      </c>
      <c r="O244" s="1" t="s">
        <v>181</v>
      </c>
      <c r="P244" s="1" t="s">
        <v>181</v>
      </c>
      <c r="Q244" s="1" t="s">
        <v>181</v>
      </c>
      <c r="R244" s="1" t="s">
        <v>181</v>
      </c>
      <c r="S244" s="1" t="s">
        <v>181</v>
      </c>
      <c r="T244" s="1" t="s">
        <v>181</v>
      </c>
      <c r="U244" s="1" t="s">
        <v>181</v>
      </c>
      <c r="V244" s="1" t="s">
        <v>182</v>
      </c>
      <c r="W244" s="1" t="s">
        <v>181</v>
      </c>
      <c r="X244" s="1" t="s">
        <v>182</v>
      </c>
      <c r="Y244" s="1" t="s">
        <v>181</v>
      </c>
      <c r="Z244" s="1" t="s">
        <v>181</v>
      </c>
      <c r="AA244" s="1" t="s">
        <v>181</v>
      </c>
      <c r="AB244" s="1" t="s">
        <v>181</v>
      </c>
      <c r="AC244" s="1" t="s">
        <v>181</v>
      </c>
      <c r="AD244" s="1" t="s">
        <v>182</v>
      </c>
      <c r="AE244" s="1" t="s">
        <v>93</v>
      </c>
      <c r="AF244" s="1" t="s">
        <v>95</v>
      </c>
      <c r="AG244" s="1" t="s">
        <v>95</v>
      </c>
      <c r="AH244" s="1">
        <v>3</v>
      </c>
      <c r="AI244" s="1" t="s">
        <v>183</v>
      </c>
      <c r="AJ244" s="1" t="s">
        <v>31</v>
      </c>
      <c r="AK244" s="1" t="s">
        <v>194</v>
      </c>
      <c r="AL244" s="1" t="s">
        <v>185</v>
      </c>
      <c r="AM244" s="1" t="s">
        <v>186</v>
      </c>
      <c r="AN244" s="1" t="s">
        <v>187</v>
      </c>
      <c r="AO244" s="1" t="s">
        <v>188</v>
      </c>
      <c r="AP244" s="1" t="s">
        <v>103</v>
      </c>
      <c r="AQ244" s="1" t="s">
        <v>189</v>
      </c>
      <c r="AR244" s="1" t="s">
        <v>190</v>
      </c>
      <c r="AS244" s="1" t="s">
        <v>124</v>
      </c>
      <c r="AT244" s="1" t="s">
        <v>128</v>
      </c>
      <c r="AU244" s="1">
        <v>4</v>
      </c>
      <c r="AW244" s="1">
        <v>37.57</v>
      </c>
    </row>
    <row r="245" spans="1:49">
      <c r="A245" s="1">
        <v>5</v>
      </c>
      <c r="B245" s="1" t="s">
        <v>862</v>
      </c>
      <c r="C245" s="1" t="s">
        <v>863</v>
      </c>
      <c r="D245" s="1" t="s">
        <v>182</v>
      </c>
      <c r="E245" s="1" t="s">
        <v>181</v>
      </c>
      <c r="F245" s="1" t="s">
        <v>181</v>
      </c>
      <c r="G245" s="1" t="s">
        <v>181</v>
      </c>
      <c r="H245" s="1" t="s">
        <v>182</v>
      </c>
      <c r="I245" s="1" t="s">
        <v>181</v>
      </c>
      <c r="J245" s="1" t="s">
        <v>181</v>
      </c>
      <c r="K245" s="1" t="s">
        <v>181</v>
      </c>
      <c r="L245" s="1" t="s">
        <v>181</v>
      </c>
      <c r="M245" s="1" t="s">
        <v>181</v>
      </c>
      <c r="N245" s="1" t="s">
        <v>181</v>
      </c>
      <c r="O245" s="1" t="s">
        <v>181</v>
      </c>
      <c r="P245" s="1" t="s">
        <v>181</v>
      </c>
      <c r="Q245" s="1" t="s">
        <v>181</v>
      </c>
      <c r="R245" s="1" t="s">
        <v>181</v>
      </c>
      <c r="S245" s="1" t="s">
        <v>181</v>
      </c>
      <c r="T245" s="1" t="s">
        <v>181</v>
      </c>
      <c r="U245" s="1" t="s">
        <v>181</v>
      </c>
      <c r="V245" s="1" t="s">
        <v>182</v>
      </c>
      <c r="W245" s="1" t="s">
        <v>181</v>
      </c>
      <c r="X245" s="1" t="s">
        <v>182</v>
      </c>
      <c r="Y245" s="1" t="s">
        <v>181</v>
      </c>
      <c r="Z245" s="1" t="s">
        <v>181</v>
      </c>
      <c r="AA245" s="1" t="s">
        <v>181</v>
      </c>
      <c r="AB245" s="1" t="s">
        <v>181</v>
      </c>
      <c r="AC245" s="1" t="s">
        <v>181</v>
      </c>
      <c r="AD245" s="1" t="s">
        <v>182</v>
      </c>
      <c r="AE245" s="1" t="s">
        <v>95</v>
      </c>
      <c r="AF245" s="1" t="s">
        <v>93</v>
      </c>
      <c r="AG245" s="1" t="s">
        <v>97</v>
      </c>
      <c r="AH245" s="1">
        <v>3</v>
      </c>
      <c r="AI245" s="1" t="s">
        <v>183</v>
      </c>
      <c r="AJ245" s="1" t="s">
        <v>31</v>
      </c>
      <c r="AK245" s="1" t="s">
        <v>200</v>
      </c>
      <c r="AL245" s="1" t="s">
        <v>200</v>
      </c>
      <c r="AM245" s="1" t="s">
        <v>200</v>
      </c>
      <c r="AN245" s="1" t="s">
        <v>200</v>
      </c>
      <c r="AO245" s="1" t="s">
        <v>200</v>
      </c>
      <c r="AP245" s="1" t="s">
        <v>200</v>
      </c>
      <c r="AQ245" s="1" t="s">
        <v>112</v>
      </c>
      <c r="AR245" s="1" t="s">
        <v>200</v>
      </c>
      <c r="AS245" s="1" t="s">
        <v>124</v>
      </c>
      <c r="AT245" s="1" t="s">
        <v>128</v>
      </c>
      <c r="AU245" s="1">
        <v>1</v>
      </c>
      <c r="AV245" s="1" t="s">
        <v>864</v>
      </c>
      <c r="AW245" s="1">
        <v>257.68</v>
      </c>
    </row>
    <row r="246" spans="1:49">
      <c r="A246" s="1">
        <v>5</v>
      </c>
      <c r="B246" s="1" t="s">
        <v>865</v>
      </c>
      <c r="C246" s="1" t="s">
        <v>866</v>
      </c>
      <c r="D246" s="1" t="s">
        <v>182</v>
      </c>
      <c r="E246" s="1" t="s">
        <v>182</v>
      </c>
      <c r="F246" s="1" t="s">
        <v>181</v>
      </c>
      <c r="G246" s="1" t="s">
        <v>181</v>
      </c>
      <c r="H246" s="1" t="s">
        <v>181</v>
      </c>
      <c r="I246" s="1" t="s">
        <v>181</v>
      </c>
      <c r="J246" s="1" t="s">
        <v>182</v>
      </c>
      <c r="K246" s="1" t="s">
        <v>181</v>
      </c>
      <c r="L246" s="1" t="s">
        <v>181</v>
      </c>
      <c r="M246" s="1" t="s">
        <v>181</v>
      </c>
      <c r="N246" s="1" t="s">
        <v>181</v>
      </c>
      <c r="O246" s="1" t="s">
        <v>181</v>
      </c>
      <c r="P246" s="1" t="s">
        <v>181</v>
      </c>
      <c r="Q246" s="1" t="s">
        <v>181</v>
      </c>
      <c r="R246" s="1" t="s">
        <v>181</v>
      </c>
      <c r="S246" s="1" t="s">
        <v>181</v>
      </c>
      <c r="T246" s="1" t="s">
        <v>181</v>
      </c>
      <c r="U246" s="1" t="s">
        <v>181</v>
      </c>
      <c r="V246" s="1" t="s">
        <v>182</v>
      </c>
      <c r="W246" s="1" t="s">
        <v>181</v>
      </c>
      <c r="X246" s="1" t="s">
        <v>182</v>
      </c>
      <c r="Y246" s="1" t="s">
        <v>182</v>
      </c>
      <c r="Z246" s="1" t="s">
        <v>181</v>
      </c>
      <c r="AA246" s="1" t="s">
        <v>181</v>
      </c>
      <c r="AB246" s="1" t="s">
        <v>181</v>
      </c>
      <c r="AC246" s="1" t="s">
        <v>182</v>
      </c>
      <c r="AD246" s="1" t="s">
        <v>181</v>
      </c>
      <c r="AE246" s="1" t="s">
        <v>95</v>
      </c>
      <c r="AF246" s="1" t="s">
        <v>95</v>
      </c>
      <c r="AG246" s="1" t="s">
        <v>95</v>
      </c>
      <c r="AH246" s="1">
        <v>3</v>
      </c>
      <c r="AI246" s="1" t="s">
        <v>14</v>
      </c>
      <c r="AJ246" s="1" t="s">
        <v>31</v>
      </c>
      <c r="AK246" s="1" t="s">
        <v>194</v>
      </c>
      <c r="AL246" s="1" t="s">
        <v>327</v>
      </c>
      <c r="AM246" s="1" t="s">
        <v>186</v>
      </c>
      <c r="AN246" s="1" t="s">
        <v>187</v>
      </c>
      <c r="AO246" s="1" t="s">
        <v>98</v>
      </c>
      <c r="AP246" s="1" t="s">
        <v>195</v>
      </c>
      <c r="AQ246" s="1" t="s">
        <v>111</v>
      </c>
      <c r="AR246" s="1" t="s">
        <v>190</v>
      </c>
      <c r="AS246" s="1" t="s">
        <v>123</v>
      </c>
      <c r="AT246" s="1" t="s">
        <v>128</v>
      </c>
      <c r="AU246" s="1">
        <v>2</v>
      </c>
      <c r="AV246" s="1" t="s">
        <v>867</v>
      </c>
      <c r="AW246" s="1">
        <v>285.62</v>
      </c>
    </row>
    <row r="247" spans="1:49">
      <c r="A247" s="1">
        <v>5</v>
      </c>
      <c r="B247" s="1" t="s">
        <v>868</v>
      </c>
      <c r="C247" s="1" t="s">
        <v>869</v>
      </c>
      <c r="D247" s="1" t="s">
        <v>182</v>
      </c>
      <c r="E247" s="1" t="s">
        <v>181</v>
      </c>
      <c r="F247" s="1" t="s">
        <v>181</v>
      </c>
      <c r="G247" s="1" t="s">
        <v>182</v>
      </c>
      <c r="H247" s="1" t="s">
        <v>181</v>
      </c>
      <c r="I247" s="1" t="s">
        <v>181</v>
      </c>
      <c r="J247" s="1" t="s">
        <v>181</v>
      </c>
      <c r="K247" s="1" t="s">
        <v>181</v>
      </c>
      <c r="L247" s="1" t="s">
        <v>181</v>
      </c>
      <c r="M247" s="1" t="s">
        <v>181</v>
      </c>
      <c r="N247" s="1" t="s">
        <v>181</v>
      </c>
      <c r="O247" s="1" t="s">
        <v>181</v>
      </c>
      <c r="P247" s="1" t="s">
        <v>181</v>
      </c>
      <c r="Q247" s="1" t="s">
        <v>181</v>
      </c>
      <c r="R247" s="1" t="s">
        <v>181</v>
      </c>
      <c r="S247" s="1" t="s">
        <v>181</v>
      </c>
      <c r="T247" s="1" t="s">
        <v>181</v>
      </c>
      <c r="U247" s="1" t="s">
        <v>181</v>
      </c>
      <c r="V247" s="1" t="s">
        <v>182</v>
      </c>
      <c r="W247" s="1" t="s">
        <v>181</v>
      </c>
      <c r="X247" s="1" t="s">
        <v>182</v>
      </c>
      <c r="Y247" s="1" t="s">
        <v>181</v>
      </c>
      <c r="Z247" s="1" t="s">
        <v>181</v>
      </c>
      <c r="AA247" s="1" t="s">
        <v>181</v>
      </c>
      <c r="AB247" s="1" t="s">
        <v>181</v>
      </c>
      <c r="AC247" s="1" t="s">
        <v>182</v>
      </c>
      <c r="AD247" s="1" t="s">
        <v>181</v>
      </c>
      <c r="AE247" s="1" t="s">
        <v>95</v>
      </c>
      <c r="AF247" s="1" t="s">
        <v>89</v>
      </c>
      <c r="AG247" s="1" t="s">
        <v>97</v>
      </c>
      <c r="AH247" s="1">
        <v>4</v>
      </c>
      <c r="AI247" s="1" t="s">
        <v>199</v>
      </c>
      <c r="AJ247" s="1" t="s">
        <v>31</v>
      </c>
      <c r="AK247" s="1" t="s">
        <v>194</v>
      </c>
      <c r="AL247" s="1" t="s">
        <v>327</v>
      </c>
      <c r="AM247" s="1" t="s">
        <v>186</v>
      </c>
      <c r="AN247" s="1" t="s">
        <v>200</v>
      </c>
      <c r="AO247" s="1" t="s">
        <v>96</v>
      </c>
      <c r="AP247" s="1" t="s">
        <v>200</v>
      </c>
      <c r="AQ247" s="1" t="s">
        <v>200</v>
      </c>
      <c r="AR247" s="1" t="s">
        <v>200</v>
      </c>
      <c r="AS247" s="1" t="s">
        <v>122</v>
      </c>
      <c r="AT247" s="1" t="s">
        <v>128</v>
      </c>
      <c r="AU247" s="1">
        <v>1</v>
      </c>
      <c r="AV247" s="1" t="s">
        <v>870</v>
      </c>
      <c r="AW247" s="1">
        <v>257.18</v>
      </c>
    </row>
    <row r="248" spans="1:49">
      <c r="A248" s="1">
        <v>2</v>
      </c>
      <c r="B248" s="1" t="s">
        <v>871</v>
      </c>
      <c r="C248" s="1" t="s">
        <v>872</v>
      </c>
      <c r="D248" s="1" t="s">
        <v>182</v>
      </c>
      <c r="E248" s="1" t="s">
        <v>181</v>
      </c>
      <c r="F248" s="1" t="s">
        <v>181</v>
      </c>
      <c r="G248" s="1" t="s">
        <v>181</v>
      </c>
      <c r="H248" s="1" t="s">
        <v>182</v>
      </c>
      <c r="I248" s="1" t="s">
        <v>181</v>
      </c>
      <c r="J248" s="1" t="s">
        <v>181</v>
      </c>
      <c r="K248" s="1" t="s">
        <v>181</v>
      </c>
      <c r="L248" s="1" t="s">
        <v>181</v>
      </c>
      <c r="M248" s="1" t="s">
        <v>181</v>
      </c>
      <c r="N248" s="1" t="s">
        <v>181</v>
      </c>
      <c r="O248" s="1" t="s">
        <v>181</v>
      </c>
      <c r="P248" s="1" t="s">
        <v>181</v>
      </c>
      <c r="Q248" s="1" t="s">
        <v>181</v>
      </c>
      <c r="R248" s="1" t="s">
        <v>181</v>
      </c>
      <c r="S248" s="1" t="s">
        <v>181</v>
      </c>
      <c r="T248" s="1" t="s">
        <v>181</v>
      </c>
      <c r="U248" s="1" t="s">
        <v>181</v>
      </c>
      <c r="V248" s="1" t="s">
        <v>182</v>
      </c>
      <c r="W248" s="1" t="s">
        <v>181</v>
      </c>
      <c r="X248" s="1" t="s">
        <v>182</v>
      </c>
      <c r="Y248" s="1" t="s">
        <v>181</v>
      </c>
      <c r="Z248" s="1" t="s">
        <v>181</v>
      </c>
      <c r="AA248" s="1" t="s">
        <v>181</v>
      </c>
      <c r="AB248" s="1" t="s">
        <v>181</v>
      </c>
      <c r="AC248" s="1" t="s">
        <v>182</v>
      </c>
      <c r="AD248" s="1" t="s">
        <v>181</v>
      </c>
      <c r="AE248" s="1" t="s">
        <v>90</v>
      </c>
      <c r="AF248" s="1" t="s">
        <v>95</v>
      </c>
      <c r="AG248" s="1" t="s">
        <v>97</v>
      </c>
      <c r="AH248" s="1">
        <v>4</v>
      </c>
      <c r="AI248" s="1" t="s">
        <v>183</v>
      </c>
      <c r="AJ248" s="1" t="s">
        <v>31</v>
      </c>
      <c r="AK248" s="1" t="s">
        <v>194</v>
      </c>
      <c r="AL248" s="1" t="s">
        <v>185</v>
      </c>
      <c r="AM248" s="1" t="s">
        <v>186</v>
      </c>
      <c r="AN248" s="1" t="s">
        <v>187</v>
      </c>
      <c r="AO248" s="1" t="s">
        <v>188</v>
      </c>
      <c r="AP248" s="1" t="s">
        <v>103</v>
      </c>
      <c r="AQ248" s="1" t="s">
        <v>189</v>
      </c>
      <c r="AR248" s="1" t="s">
        <v>190</v>
      </c>
      <c r="AS248" s="1" t="s">
        <v>124</v>
      </c>
      <c r="AT248" s="1" t="s">
        <v>128</v>
      </c>
      <c r="AU248" s="1">
        <v>4</v>
      </c>
      <c r="AW248" s="1">
        <v>120.87</v>
      </c>
    </row>
    <row r="249" spans="1:49">
      <c r="A249" s="1">
        <v>5</v>
      </c>
      <c r="B249" s="1" t="s">
        <v>873</v>
      </c>
      <c r="C249" s="1" t="s">
        <v>874</v>
      </c>
      <c r="D249" s="1" t="s">
        <v>182</v>
      </c>
      <c r="E249" s="1" t="s">
        <v>181</v>
      </c>
      <c r="F249" s="1" t="s">
        <v>181</v>
      </c>
      <c r="G249" s="1" t="s">
        <v>181</v>
      </c>
      <c r="H249" s="1" t="s">
        <v>181</v>
      </c>
      <c r="I249" s="1" t="s">
        <v>182</v>
      </c>
      <c r="J249" s="1" t="s">
        <v>181</v>
      </c>
      <c r="K249" s="1" t="s">
        <v>181</v>
      </c>
      <c r="L249" s="1" t="s">
        <v>181</v>
      </c>
      <c r="M249" s="1" t="s">
        <v>181</v>
      </c>
      <c r="N249" s="1" t="s">
        <v>181</v>
      </c>
      <c r="O249" s="1" t="s">
        <v>181</v>
      </c>
      <c r="P249" s="1" t="s">
        <v>181</v>
      </c>
      <c r="Q249" s="1" t="s">
        <v>181</v>
      </c>
      <c r="R249" s="1" t="s">
        <v>181</v>
      </c>
      <c r="S249" s="1" t="s">
        <v>181</v>
      </c>
      <c r="T249" s="1" t="s">
        <v>181</v>
      </c>
      <c r="U249" s="1" t="s">
        <v>181</v>
      </c>
      <c r="V249" s="1" t="s">
        <v>182</v>
      </c>
      <c r="W249" s="1" t="s">
        <v>181</v>
      </c>
      <c r="X249" s="1" t="s">
        <v>182</v>
      </c>
      <c r="Y249" s="1" t="s">
        <v>181</v>
      </c>
      <c r="Z249" s="1" t="s">
        <v>181</v>
      </c>
      <c r="AA249" s="1" t="s">
        <v>181</v>
      </c>
      <c r="AB249" s="1" t="s">
        <v>181</v>
      </c>
      <c r="AC249" s="1" t="s">
        <v>181</v>
      </c>
      <c r="AD249" s="1" t="s">
        <v>182</v>
      </c>
      <c r="AE249" s="1" t="s">
        <v>95</v>
      </c>
      <c r="AF249" s="1" t="s">
        <v>97</v>
      </c>
      <c r="AG249" s="1" t="s">
        <v>97</v>
      </c>
      <c r="AH249" s="1">
        <v>3</v>
      </c>
      <c r="AI249" s="1" t="s">
        <v>183</v>
      </c>
      <c r="AJ249" s="1" t="s">
        <v>31</v>
      </c>
      <c r="AK249" s="1" t="s">
        <v>194</v>
      </c>
      <c r="AL249" s="1" t="s">
        <v>246</v>
      </c>
      <c r="AM249" s="1" t="s">
        <v>186</v>
      </c>
      <c r="AN249" s="1" t="s">
        <v>187</v>
      </c>
      <c r="AO249" s="1" t="s">
        <v>98</v>
      </c>
      <c r="AP249" s="1" t="s">
        <v>195</v>
      </c>
      <c r="AQ249" s="1" t="s">
        <v>189</v>
      </c>
      <c r="AR249" s="1" t="s">
        <v>190</v>
      </c>
      <c r="AS249" s="1" t="s">
        <v>123</v>
      </c>
      <c r="AT249" s="1" t="s">
        <v>128</v>
      </c>
      <c r="AU249" s="1">
        <v>2</v>
      </c>
      <c r="AV249" s="1" t="s">
        <v>875</v>
      </c>
      <c r="AW249" s="1">
        <v>467.39</v>
      </c>
    </row>
    <row r="250" spans="1:49">
      <c r="A250" s="1">
        <v>5</v>
      </c>
      <c r="B250" s="1" t="s">
        <v>876</v>
      </c>
      <c r="C250" s="1" t="s">
        <v>877</v>
      </c>
      <c r="D250" s="1" t="s">
        <v>182</v>
      </c>
      <c r="E250" s="1" t="s">
        <v>181</v>
      </c>
      <c r="F250" s="1" t="s">
        <v>181</v>
      </c>
      <c r="G250" s="1" t="s">
        <v>182</v>
      </c>
      <c r="H250" s="1" t="s">
        <v>181</v>
      </c>
      <c r="I250" s="1" t="s">
        <v>181</v>
      </c>
      <c r="J250" s="1" t="s">
        <v>181</v>
      </c>
      <c r="K250" s="1" t="s">
        <v>181</v>
      </c>
      <c r="L250" s="1" t="s">
        <v>181</v>
      </c>
      <c r="M250" s="1" t="s">
        <v>181</v>
      </c>
      <c r="N250" s="1" t="s">
        <v>181</v>
      </c>
      <c r="O250" s="1" t="s">
        <v>181</v>
      </c>
      <c r="P250" s="1" t="s">
        <v>181</v>
      </c>
      <c r="Q250" s="1" t="s">
        <v>181</v>
      </c>
      <c r="R250" s="1" t="s">
        <v>182</v>
      </c>
      <c r="S250" s="1" t="s">
        <v>181</v>
      </c>
      <c r="T250" s="1" t="s">
        <v>181</v>
      </c>
      <c r="U250" s="1" t="s">
        <v>181</v>
      </c>
      <c r="V250" s="1" t="s">
        <v>181</v>
      </c>
      <c r="W250" s="1" t="s">
        <v>181</v>
      </c>
      <c r="X250" s="1" t="s">
        <v>181</v>
      </c>
      <c r="Y250" s="1" t="s">
        <v>182</v>
      </c>
      <c r="Z250" s="1" t="s">
        <v>181</v>
      </c>
      <c r="AA250" s="1" t="s">
        <v>181</v>
      </c>
      <c r="AB250" s="1" t="s">
        <v>181</v>
      </c>
      <c r="AC250" s="1" t="s">
        <v>181</v>
      </c>
      <c r="AD250" s="1" t="s">
        <v>182</v>
      </c>
      <c r="AE250" s="1" t="s">
        <v>97</v>
      </c>
      <c r="AF250" s="1" t="s">
        <v>97</v>
      </c>
      <c r="AG250" s="1" t="s">
        <v>97</v>
      </c>
      <c r="AH250" s="1">
        <v>4</v>
      </c>
      <c r="AI250" s="1" t="s">
        <v>18</v>
      </c>
      <c r="AJ250" s="1" t="s">
        <v>31</v>
      </c>
      <c r="AK250" s="1" t="s">
        <v>194</v>
      </c>
      <c r="AL250" s="1" t="s">
        <v>185</v>
      </c>
      <c r="AM250" s="1" t="s">
        <v>186</v>
      </c>
      <c r="AN250" s="1" t="s">
        <v>187</v>
      </c>
      <c r="AO250" s="1" t="s">
        <v>208</v>
      </c>
      <c r="AP250" s="1" t="s">
        <v>103</v>
      </c>
      <c r="AQ250" s="1" t="s">
        <v>189</v>
      </c>
      <c r="AR250" s="1" t="s">
        <v>190</v>
      </c>
      <c r="AS250" s="1" t="s">
        <v>124</v>
      </c>
      <c r="AT250" s="1" t="s">
        <v>128</v>
      </c>
      <c r="AU250" s="1">
        <v>4</v>
      </c>
      <c r="AV250" s="1" t="s">
        <v>878</v>
      </c>
      <c r="AW250" s="1">
        <v>403.64</v>
      </c>
    </row>
    <row r="251" spans="1:49">
      <c r="A251" s="1">
        <v>5</v>
      </c>
      <c r="B251" s="1" t="s">
        <v>869</v>
      </c>
      <c r="C251" s="1" t="s">
        <v>879</v>
      </c>
      <c r="D251" s="1" t="s">
        <v>182</v>
      </c>
      <c r="E251" s="1" t="s">
        <v>181</v>
      </c>
      <c r="F251" s="1" t="s">
        <v>181</v>
      </c>
      <c r="G251" s="1" t="s">
        <v>181</v>
      </c>
      <c r="H251" s="1" t="s">
        <v>182</v>
      </c>
      <c r="I251" s="1" t="s">
        <v>181</v>
      </c>
      <c r="J251" s="1" t="s">
        <v>181</v>
      </c>
      <c r="K251" s="1" t="s">
        <v>181</v>
      </c>
      <c r="L251" s="1" t="s">
        <v>181</v>
      </c>
      <c r="M251" s="1" t="s">
        <v>181</v>
      </c>
      <c r="N251" s="1" t="s">
        <v>181</v>
      </c>
      <c r="O251" s="1" t="s">
        <v>181</v>
      </c>
      <c r="P251" s="1" t="s">
        <v>181</v>
      </c>
      <c r="Q251" s="1" t="s">
        <v>181</v>
      </c>
      <c r="R251" s="1" t="s">
        <v>181</v>
      </c>
      <c r="S251" s="1" t="s">
        <v>181</v>
      </c>
      <c r="T251" s="1" t="s">
        <v>182</v>
      </c>
      <c r="U251" s="1" t="s">
        <v>181</v>
      </c>
      <c r="V251" s="1" t="s">
        <v>181</v>
      </c>
      <c r="W251" s="1" t="s">
        <v>181</v>
      </c>
      <c r="X251" s="1" t="s">
        <v>182</v>
      </c>
      <c r="Y251" s="1" t="s">
        <v>181</v>
      </c>
      <c r="Z251" s="1" t="s">
        <v>181</v>
      </c>
      <c r="AA251" s="1" t="s">
        <v>181</v>
      </c>
      <c r="AB251" s="1" t="s">
        <v>181</v>
      </c>
      <c r="AC251" s="1" t="s">
        <v>181</v>
      </c>
      <c r="AD251" s="1" t="s">
        <v>182</v>
      </c>
      <c r="AE251" s="1" t="s">
        <v>97</v>
      </c>
      <c r="AF251" s="1" t="s">
        <v>97</v>
      </c>
      <c r="AG251" s="1" t="s">
        <v>97</v>
      </c>
      <c r="AH251" s="1">
        <v>4</v>
      </c>
      <c r="AI251" s="1" t="s">
        <v>183</v>
      </c>
      <c r="AJ251" s="1" t="s">
        <v>31</v>
      </c>
      <c r="AK251" s="1" t="s">
        <v>194</v>
      </c>
      <c r="AL251" s="1" t="s">
        <v>185</v>
      </c>
      <c r="AM251" s="1" t="s">
        <v>186</v>
      </c>
      <c r="AN251" s="1" t="s">
        <v>187</v>
      </c>
      <c r="AO251" s="1" t="s">
        <v>96</v>
      </c>
      <c r="AP251" s="1" t="s">
        <v>195</v>
      </c>
      <c r="AQ251" s="1" t="s">
        <v>112</v>
      </c>
      <c r="AR251" s="1" t="s">
        <v>190</v>
      </c>
      <c r="AS251" s="1" t="s">
        <v>123</v>
      </c>
      <c r="AT251" s="1" t="s">
        <v>128</v>
      </c>
      <c r="AU251" s="1">
        <v>3</v>
      </c>
      <c r="AV251" s="1" t="s">
        <v>880</v>
      </c>
      <c r="AW251" s="1">
        <v>580.21</v>
      </c>
    </row>
    <row r="252" spans="1:49">
      <c r="A252" s="1">
        <v>2</v>
      </c>
      <c r="B252" s="1" t="s">
        <v>881</v>
      </c>
      <c r="C252" s="1" t="s">
        <v>882</v>
      </c>
      <c r="D252" s="1" t="s">
        <v>182</v>
      </c>
      <c r="E252" s="1" t="s">
        <v>181</v>
      </c>
      <c r="F252" s="1" t="s">
        <v>181</v>
      </c>
      <c r="G252" s="1" t="s">
        <v>181</v>
      </c>
      <c r="H252" s="1" t="s">
        <v>181</v>
      </c>
      <c r="I252" s="1" t="s">
        <v>181</v>
      </c>
      <c r="J252" s="1" t="s">
        <v>182</v>
      </c>
      <c r="K252" s="1" t="s">
        <v>181</v>
      </c>
      <c r="L252" s="1" t="s">
        <v>181</v>
      </c>
      <c r="M252" s="1" t="s">
        <v>181</v>
      </c>
      <c r="N252" s="1" t="s">
        <v>181</v>
      </c>
      <c r="O252" s="1" t="s">
        <v>181</v>
      </c>
      <c r="P252" s="1" t="s">
        <v>181</v>
      </c>
      <c r="Q252" s="1" t="s">
        <v>182</v>
      </c>
      <c r="R252" s="1" t="s">
        <v>181</v>
      </c>
      <c r="S252" s="1" t="s">
        <v>181</v>
      </c>
      <c r="T252" s="1" t="s">
        <v>181</v>
      </c>
      <c r="U252" s="1" t="s">
        <v>181</v>
      </c>
      <c r="V252" s="1" t="s">
        <v>181</v>
      </c>
      <c r="W252" s="1" t="s">
        <v>181</v>
      </c>
      <c r="X252" s="1" t="s">
        <v>181</v>
      </c>
      <c r="Y252" s="1" t="s">
        <v>182</v>
      </c>
      <c r="Z252" s="1" t="s">
        <v>181</v>
      </c>
      <c r="AA252" s="1" t="s">
        <v>181</v>
      </c>
      <c r="AB252" s="1" t="s">
        <v>181</v>
      </c>
      <c r="AC252" s="1" t="s">
        <v>182</v>
      </c>
      <c r="AD252" s="1" t="s">
        <v>181</v>
      </c>
      <c r="AE252" s="1" t="s">
        <v>97</v>
      </c>
      <c r="AF252" s="1" t="s">
        <v>95</v>
      </c>
      <c r="AG252" s="1" t="s">
        <v>97</v>
      </c>
      <c r="AH252" s="1">
        <v>4</v>
      </c>
      <c r="AI252" s="1" t="s">
        <v>183</v>
      </c>
      <c r="AJ252" s="1" t="s">
        <v>31</v>
      </c>
      <c r="AK252" s="1" t="s">
        <v>194</v>
      </c>
      <c r="AL252" s="1" t="s">
        <v>185</v>
      </c>
      <c r="AM252" s="1" t="s">
        <v>186</v>
      </c>
      <c r="AN252" s="1" t="s">
        <v>187</v>
      </c>
      <c r="AO252" s="1" t="s">
        <v>188</v>
      </c>
      <c r="AP252" s="1" t="s">
        <v>103</v>
      </c>
      <c r="AQ252" s="1" t="s">
        <v>189</v>
      </c>
      <c r="AR252" s="1" t="s">
        <v>190</v>
      </c>
      <c r="AS252" s="1" t="s">
        <v>124</v>
      </c>
      <c r="AT252" s="1" t="s">
        <v>128</v>
      </c>
      <c r="AU252" s="1">
        <v>4</v>
      </c>
      <c r="AW252" s="1">
        <v>79.52</v>
      </c>
    </row>
    <row r="253" spans="1:49">
      <c r="A253" s="1">
        <v>5</v>
      </c>
      <c r="B253" s="1" t="s">
        <v>883</v>
      </c>
      <c r="C253" s="1" t="s">
        <v>884</v>
      </c>
      <c r="D253" s="1" t="s">
        <v>182</v>
      </c>
      <c r="E253" s="1" t="s">
        <v>181</v>
      </c>
      <c r="F253" s="1" t="s">
        <v>181</v>
      </c>
      <c r="G253" s="1" t="s">
        <v>181</v>
      </c>
      <c r="H253" s="1" t="s">
        <v>181</v>
      </c>
      <c r="I253" s="1" t="s">
        <v>182</v>
      </c>
      <c r="J253" s="1" t="s">
        <v>181</v>
      </c>
      <c r="K253" s="1" t="s">
        <v>181</v>
      </c>
      <c r="L253" s="1" t="s">
        <v>181</v>
      </c>
      <c r="M253" s="1" t="s">
        <v>181</v>
      </c>
      <c r="N253" s="1" t="s">
        <v>181</v>
      </c>
      <c r="O253" s="1" t="s">
        <v>181</v>
      </c>
      <c r="P253" s="1" t="s">
        <v>181</v>
      </c>
      <c r="Q253" s="1" t="s">
        <v>181</v>
      </c>
      <c r="R253" s="1" t="s">
        <v>181</v>
      </c>
      <c r="S253" s="1" t="s">
        <v>181</v>
      </c>
      <c r="T253" s="1" t="s">
        <v>181</v>
      </c>
      <c r="U253" s="1" t="s">
        <v>181</v>
      </c>
      <c r="V253" s="1" t="s">
        <v>182</v>
      </c>
      <c r="W253" s="1" t="s">
        <v>181</v>
      </c>
      <c r="X253" s="1" t="s">
        <v>182</v>
      </c>
      <c r="Y253" s="1" t="s">
        <v>181</v>
      </c>
      <c r="Z253" s="1" t="s">
        <v>181</v>
      </c>
      <c r="AA253" s="1" t="s">
        <v>181</v>
      </c>
      <c r="AB253" s="1" t="s">
        <v>182</v>
      </c>
      <c r="AC253" s="1" t="s">
        <v>181</v>
      </c>
      <c r="AD253" s="1" t="s">
        <v>181</v>
      </c>
      <c r="AE253" s="1" t="s">
        <v>95</v>
      </c>
      <c r="AF253" s="1" t="s">
        <v>97</v>
      </c>
      <c r="AG253" s="1" t="s">
        <v>97</v>
      </c>
      <c r="AH253" s="1">
        <v>1</v>
      </c>
      <c r="AI253" s="1" t="s">
        <v>200</v>
      </c>
      <c r="AJ253" s="1" t="s">
        <v>31</v>
      </c>
      <c r="AK253" s="1" t="s">
        <v>200</v>
      </c>
      <c r="AL253" s="1" t="s">
        <v>185</v>
      </c>
      <c r="AM253" s="1" t="s">
        <v>200</v>
      </c>
      <c r="AN253" s="1" t="s">
        <v>328</v>
      </c>
      <c r="AO253" s="1" t="s">
        <v>188</v>
      </c>
      <c r="AP253" s="1" t="s">
        <v>200</v>
      </c>
      <c r="AQ253" s="1" t="s">
        <v>111</v>
      </c>
      <c r="AR253" s="1" t="s">
        <v>200</v>
      </c>
      <c r="AS253" s="1" t="s">
        <v>122</v>
      </c>
      <c r="AT253" s="1" t="s">
        <v>128</v>
      </c>
      <c r="AU253" s="1">
        <v>2</v>
      </c>
      <c r="AV253" s="1" t="s">
        <v>885</v>
      </c>
      <c r="AW253" s="1">
        <v>382.29</v>
      </c>
    </row>
    <row r="254" spans="1:49">
      <c r="A254" s="1">
        <v>5</v>
      </c>
      <c r="B254" s="1" t="s">
        <v>886</v>
      </c>
      <c r="C254" s="1" t="s">
        <v>887</v>
      </c>
      <c r="D254" s="1" t="s">
        <v>182</v>
      </c>
      <c r="E254" s="1" t="s">
        <v>181</v>
      </c>
      <c r="F254" s="1" t="s">
        <v>181</v>
      </c>
      <c r="G254" s="1" t="s">
        <v>181</v>
      </c>
      <c r="H254" s="1" t="s">
        <v>181</v>
      </c>
      <c r="I254" s="1" t="s">
        <v>182</v>
      </c>
      <c r="J254" s="1" t="s">
        <v>181</v>
      </c>
      <c r="K254" s="1" t="s">
        <v>181</v>
      </c>
      <c r="L254" s="1" t="s">
        <v>181</v>
      </c>
      <c r="M254" s="1" t="s">
        <v>181</v>
      </c>
      <c r="N254" s="1" t="s">
        <v>181</v>
      </c>
      <c r="O254" s="1" t="s">
        <v>181</v>
      </c>
      <c r="P254" s="1" t="s">
        <v>181</v>
      </c>
      <c r="Q254" s="1" t="s">
        <v>181</v>
      </c>
      <c r="R254" s="1" t="s">
        <v>181</v>
      </c>
      <c r="S254" s="1" t="s">
        <v>181</v>
      </c>
      <c r="T254" s="1" t="s">
        <v>181</v>
      </c>
      <c r="U254" s="1" t="s">
        <v>181</v>
      </c>
      <c r="V254" s="1" t="s">
        <v>181</v>
      </c>
      <c r="W254" s="1" t="s">
        <v>182</v>
      </c>
      <c r="X254" s="1" t="s">
        <v>181</v>
      </c>
      <c r="Y254" s="1" t="s">
        <v>181</v>
      </c>
      <c r="Z254" s="1" t="s">
        <v>181</v>
      </c>
      <c r="AA254" s="1" t="s">
        <v>182</v>
      </c>
      <c r="AB254" s="1" t="s">
        <v>181</v>
      </c>
      <c r="AC254" s="1" t="s">
        <v>182</v>
      </c>
      <c r="AD254" s="1" t="s">
        <v>181</v>
      </c>
      <c r="AE254" s="1" t="s">
        <v>95</v>
      </c>
      <c r="AF254" s="1" t="s">
        <v>97</v>
      </c>
      <c r="AG254" s="1" t="s">
        <v>97</v>
      </c>
      <c r="AH254" s="1">
        <v>3</v>
      </c>
      <c r="AI254" s="1" t="s">
        <v>14</v>
      </c>
      <c r="AJ254" s="1" t="s">
        <v>31</v>
      </c>
      <c r="AK254" s="1" t="s">
        <v>194</v>
      </c>
      <c r="AL254" s="1" t="s">
        <v>327</v>
      </c>
      <c r="AM254" s="1" t="s">
        <v>186</v>
      </c>
      <c r="AN254" s="1" t="s">
        <v>187</v>
      </c>
      <c r="AO254" s="1" t="s">
        <v>200</v>
      </c>
      <c r="AP254" s="1" t="s">
        <v>222</v>
      </c>
      <c r="AQ254" s="1" t="s">
        <v>112</v>
      </c>
      <c r="AR254" s="1" t="s">
        <v>190</v>
      </c>
      <c r="AS254" s="1" t="s">
        <v>124</v>
      </c>
      <c r="AT254" s="1" t="s">
        <v>128</v>
      </c>
      <c r="AU254" s="1">
        <v>4</v>
      </c>
      <c r="AV254" s="1" t="s">
        <v>888</v>
      </c>
      <c r="AW254" s="1">
        <v>279.89999999999998</v>
      </c>
    </row>
    <row r="255" spans="1:49">
      <c r="A255" s="1">
        <v>5</v>
      </c>
      <c r="B255" s="1" t="s">
        <v>889</v>
      </c>
      <c r="C255" s="1" t="s">
        <v>890</v>
      </c>
      <c r="D255" s="1" t="s">
        <v>182</v>
      </c>
      <c r="E255" s="1" t="s">
        <v>181</v>
      </c>
      <c r="F255" s="1" t="s">
        <v>181</v>
      </c>
      <c r="G255" s="1" t="s">
        <v>181</v>
      </c>
      <c r="H255" s="1" t="s">
        <v>182</v>
      </c>
      <c r="I255" s="1" t="s">
        <v>181</v>
      </c>
      <c r="J255" s="1" t="s">
        <v>181</v>
      </c>
      <c r="K255" s="1" t="s">
        <v>181</v>
      </c>
      <c r="L255" s="1" t="s">
        <v>181</v>
      </c>
      <c r="M255" s="1" t="s">
        <v>181</v>
      </c>
      <c r="N255" s="1" t="s">
        <v>181</v>
      </c>
      <c r="O255" s="1" t="s">
        <v>182</v>
      </c>
      <c r="P255" s="1" t="s">
        <v>181</v>
      </c>
      <c r="Q255" s="1" t="s">
        <v>181</v>
      </c>
      <c r="R255" s="1" t="s">
        <v>181</v>
      </c>
      <c r="S255" s="1" t="s">
        <v>181</v>
      </c>
      <c r="T255" s="1" t="s">
        <v>181</v>
      </c>
      <c r="U255" s="1" t="s">
        <v>181</v>
      </c>
      <c r="V255" s="1" t="s">
        <v>181</v>
      </c>
      <c r="W255" s="1" t="s">
        <v>181</v>
      </c>
      <c r="X255" s="1" t="s">
        <v>181</v>
      </c>
      <c r="Y255" s="1" t="s">
        <v>182</v>
      </c>
      <c r="Z255" s="1" t="s">
        <v>181</v>
      </c>
      <c r="AA255" s="1" t="s">
        <v>181</v>
      </c>
      <c r="AB255" s="1" t="s">
        <v>181</v>
      </c>
      <c r="AC255" s="1" t="s">
        <v>182</v>
      </c>
      <c r="AD255" s="1" t="s">
        <v>181</v>
      </c>
      <c r="AE255" s="1" t="s">
        <v>97</v>
      </c>
      <c r="AF255" s="1" t="s">
        <v>97</v>
      </c>
      <c r="AG255" s="1" t="s">
        <v>97</v>
      </c>
      <c r="AH255" s="1">
        <v>5</v>
      </c>
      <c r="AI255" s="1" t="s">
        <v>18</v>
      </c>
      <c r="AJ255" s="1" t="s">
        <v>31</v>
      </c>
      <c r="AK255" s="1" t="s">
        <v>414</v>
      </c>
      <c r="AL255" s="1" t="s">
        <v>185</v>
      </c>
      <c r="AM255" s="1" t="s">
        <v>186</v>
      </c>
      <c r="AN255" s="1" t="s">
        <v>187</v>
      </c>
      <c r="AO255" s="1" t="s">
        <v>200</v>
      </c>
      <c r="AP255" s="1" t="s">
        <v>103</v>
      </c>
      <c r="AQ255" s="1" t="s">
        <v>112</v>
      </c>
      <c r="AR255" s="1" t="s">
        <v>190</v>
      </c>
      <c r="AS255" s="1" t="s">
        <v>124</v>
      </c>
      <c r="AT255" s="1" t="s">
        <v>128</v>
      </c>
      <c r="AU255" s="1">
        <v>4</v>
      </c>
      <c r="AV255" s="1" t="s">
        <v>891</v>
      </c>
      <c r="AW255" s="1">
        <v>448.84</v>
      </c>
    </row>
    <row r="256" spans="1:49">
      <c r="A256" s="1">
        <v>5</v>
      </c>
      <c r="B256" s="1" t="s">
        <v>892</v>
      </c>
      <c r="C256" s="1" t="s">
        <v>893</v>
      </c>
      <c r="D256" s="1" t="s">
        <v>182</v>
      </c>
      <c r="E256" s="1" t="s">
        <v>181</v>
      </c>
      <c r="F256" s="1" t="s">
        <v>181</v>
      </c>
      <c r="G256" s="1" t="s">
        <v>181</v>
      </c>
      <c r="H256" s="1" t="s">
        <v>181</v>
      </c>
      <c r="I256" s="1" t="s">
        <v>182</v>
      </c>
      <c r="J256" s="1" t="s">
        <v>181</v>
      </c>
      <c r="K256" s="1" t="s">
        <v>181</v>
      </c>
      <c r="L256" s="1" t="s">
        <v>181</v>
      </c>
      <c r="M256" s="1" t="s">
        <v>181</v>
      </c>
      <c r="N256" s="1" t="s">
        <v>182</v>
      </c>
      <c r="O256" s="1" t="s">
        <v>181</v>
      </c>
      <c r="P256" s="1" t="s">
        <v>181</v>
      </c>
      <c r="Q256" s="1" t="s">
        <v>181</v>
      </c>
      <c r="R256" s="1" t="s">
        <v>181</v>
      </c>
      <c r="S256" s="1" t="s">
        <v>181</v>
      </c>
      <c r="T256" s="1" t="s">
        <v>181</v>
      </c>
      <c r="U256" s="1" t="s">
        <v>181</v>
      </c>
      <c r="V256" s="1" t="s">
        <v>181</v>
      </c>
      <c r="W256" s="1" t="s">
        <v>181</v>
      </c>
      <c r="X256" s="1" t="s">
        <v>181</v>
      </c>
      <c r="Y256" s="1" t="s">
        <v>182</v>
      </c>
      <c r="Z256" s="1" t="s">
        <v>181</v>
      </c>
      <c r="AA256" s="1" t="s">
        <v>181</v>
      </c>
      <c r="AB256" s="1" t="s">
        <v>181</v>
      </c>
      <c r="AC256" s="1" t="s">
        <v>182</v>
      </c>
      <c r="AD256" s="1" t="s">
        <v>181</v>
      </c>
      <c r="AE256" s="1" t="s">
        <v>97</v>
      </c>
      <c r="AF256" s="1" t="s">
        <v>89</v>
      </c>
      <c r="AG256" s="1" t="s">
        <v>93</v>
      </c>
      <c r="AH256" s="1">
        <v>3</v>
      </c>
      <c r="AI256" s="1" t="s">
        <v>199</v>
      </c>
      <c r="AJ256" s="1" t="s">
        <v>26</v>
      </c>
      <c r="AK256" s="1" t="s">
        <v>194</v>
      </c>
      <c r="AL256" s="1" t="s">
        <v>327</v>
      </c>
      <c r="AM256" s="1" t="s">
        <v>207</v>
      </c>
      <c r="AN256" s="1" t="s">
        <v>328</v>
      </c>
      <c r="AO256" s="1" t="s">
        <v>208</v>
      </c>
      <c r="AP256" s="1" t="s">
        <v>209</v>
      </c>
      <c r="AQ256" s="1" t="s">
        <v>387</v>
      </c>
      <c r="AR256" s="1" t="s">
        <v>440</v>
      </c>
      <c r="AS256" s="1" t="s">
        <v>121</v>
      </c>
      <c r="AT256" s="1" t="s">
        <v>128</v>
      </c>
      <c r="AU256" s="1">
        <v>3</v>
      </c>
      <c r="AV256" s="1" t="s">
        <v>894</v>
      </c>
      <c r="AW256" s="1">
        <v>131.47999999999999</v>
      </c>
    </row>
    <row r="257" spans="1:49">
      <c r="A257" s="1">
        <v>2</v>
      </c>
      <c r="B257" s="1" t="s">
        <v>895</v>
      </c>
      <c r="C257" s="1" t="s">
        <v>896</v>
      </c>
      <c r="D257" s="1" t="s">
        <v>182</v>
      </c>
      <c r="E257" s="1" t="s">
        <v>181</v>
      </c>
      <c r="F257" s="1" t="s">
        <v>181</v>
      </c>
      <c r="G257" s="1" t="s">
        <v>182</v>
      </c>
      <c r="H257" s="1" t="s">
        <v>181</v>
      </c>
      <c r="I257" s="1" t="s">
        <v>181</v>
      </c>
      <c r="J257" s="1" t="s">
        <v>181</v>
      </c>
      <c r="K257" s="1" t="s">
        <v>181</v>
      </c>
      <c r="L257" s="1" t="s">
        <v>181</v>
      </c>
      <c r="M257" s="1" t="s">
        <v>182</v>
      </c>
      <c r="N257" s="1" t="s">
        <v>181</v>
      </c>
      <c r="O257" s="1" t="s">
        <v>181</v>
      </c>
      <c r="P257" s="1" t="s">
        <v>181</v>
      </c>
      <c r="Q257" s="1" t="s">
        <v>181</v>
      </c>
      <c r="R257" s="1" t="s">
        <v>181</v>
      </c>
      <c r="S257" s="1" t="s">
        <v>181</v>
      </c>
      <c r="T257" s="1" t="s">
        <v>181</v>
      </c>
      <c r="U257" s="1" t="s">
        <v>181</v>
      </c>
      <c r="V257" s="1" t="s">
        <v>181</v>
      </c>
      <c r="W257" s="1" t="s">
        <v>181</v>
      </c>
      <c r="X257" s="1" t="s">
        <v>182</v>
      </c>
      <c r="Y257" s="1" t="s">
        <v>181</v>
      </c>
      <c r="Z257" s="1" t="s">
        <v>181</v>
      </c>
      <c r="AA257" s="1" t="s">
        <v>181</v>
      </c>
      <c r="AB257" s="1" t="s">
        <v>182</v>
      </c>
      <c r="AC257" s="1" t="s">
        <v>181</v>
      </c>
      <c r="AD257" s="1" t="s">
        <v>181</v>
      </c>
      <c r="AE257" s="1" t="s">
        <v>93</v>
      </c>
      <c r="AF257" s="1" t="s">
        <v>97</v>
      </c>
      <c r="AG257" s="1" t="s">
        <v>95</v>
      </c>
      <c r="AH257" s="1">
        <v>2</v>
      </c>
      <c r="AI257" s="1" t="s">
        <v>183</v>
      </c>
      <c r="AJ257" s="1" t="s">
        <v>31</v>
      </c>
      <c r="AK257" s="1" t="s">
        <v>194</v>
      </c>
      <c r="AL257" s="1" t="s">
        <v>185</v>
      </c>
      <c r="AM257" s="1" t="s">
        <v>186</v>
      </c>
      <c r="AN257" s="1" t="s">
        <v>187</v>
      </c>
      <c r="AO257" s="1" t="s">
        <v>188</v>
      </c>
      <c r="AP257" s="1" t="s">
        <v>103</v>
      </c>
      <c r="AQ257" s="1" t="s">
        <v>189</v>
      </c>
      <c r="AR257" s="1" t="s">
        <v>190</v>
      </c>
      <c r="AS257" s="1" t="s">
        <v>124</v>
      </c>
      <c r="AT257" s="1" t="s">
        <v>128</v>
      </c>
      <c r="AU257" s="1">
        <v>4</v>
      </c>
      <c r="AW257" s="1">
        <v>48.6</v>
      </c>
    </row>
    <row r="258" spans="1:49">
      <c r="A258" s="1">
        <v>5</v>
      </c>
      <c r="B258" s="1" t="s">
        <v>897</v>
      </c>
      <c r="C258" s="1" t="s">
        <v>898</v>
      </c>
      <c r="D258" s="1" t="s">
        <v>182</v>
      </c>
      <c r="E258" s="1" t="s">
        <v>181</v>
      </c>
      <c r="F258" s="1" t="s">
        <v>181</v>
      </c>
      <c r="G258" s="1" t="s">
        <v>181</v>
      </c>
      <c r="H258" s="1" t="s">
        <v>182</v>
      </c>
      <c r="I258" s="1" t="s">
        <v>181</v>
      </c>
      <c r="J258" s="1" t="s">
        <v>181</v>
      </c>
      <c r="K258" s="1" t="s">
        <v>181</v>
      </c>
      <c r="L258" s="1" t="s">
        <v>181</v>
      </c>
      <c r="M258" s="1" t="s">
        <v>182</v>
      </c>
      <c r="N258" s="1" t="s">
        <v>181</v>
      </c>
      <c r="O258" s="1" t="s">
        <v>181</v>
      </c>
      <c r="P258" s="1" t="s">
        <v>181</v>
      </c>
      <c r="Q258" s="1" t="s">
        <v>181</v>
      </c>
      <c r="R258" s="1" t="s">
        <v>181</v>
      </c>
      <c r="S258" s="1" t="s">
        <v>181</v>
      </c>
      <c r="T258" s="1" t="s">
        <v>181</v>
      </c>
      <c r="U258" s="1" t="s">
        <v>181</v>
      </c>
      <c r="V258" s="1" t="s">
        <v>181</v>
      </c>
      <c r="W258" s="1" t="s">
        <v>181</v>
      </c>
      <c r="X258" s="1" t="s">
        <v>182</v>
      </c>
      <c r="Y258" s="1" t="s">
        <v>181</v>
      </c>
      <c r="Z258" s="1" t="s">
        <v>181</v>
      </c>
      <c r="AA258" s="1" t="s">
        <v>181</v>
      </c>
      <c r="AB258" s="1" t="s">
        <v>181</v>
      </c>
      <c r="AC258" s="1" t="s">
        <v>182</v>
      </c>
      <c r="AD258" s="1" t="s">
        <v>181</v>
      </c>
      <c r="AE258" s="1" t="s">
        <v>95</v>
      </c>
      <c r="AF258" s="1" t="s">
        <v>95</v>
      </c>
      <c r="AG258" s="1" t="s">
        <v>95</v>
      </c>
      <c r="AH258" s="1">
        <v>3</v>
      </c>
      <c r="AI258" s="1" t="s">
        <v>14</v>
      </c>
      <c r="AJ258" s="1" t="s">
        <v>200</v>
      </c>
      <c r="AK258" s="1" t="s">
        <v>200</v>
      </c>
      <c r="AL258" s="1" t="s">
        <v>246</v>
      </c>
      <c r="AM258" s="1" t="s">
        <v>200</v>
      </c>
      <c r="AN258" s="1" t="s">
        <v>398</v>
      </c>
      <c r="AO258" s="1" t="s">
        <v>188</v>
      </c>
      <c r="AP258" s="1" t="s">
        <v>200</v>
      </c>
      <c r="AQ258" s="1" t="s">
        <v>111</v>
      </c>
      <c r="AR258" s="1" t="s">
        <v>200</v>
      </c>
      <c r="AS258" s="1" t="s">
        <v>200</v>
      </c>
      <c r="AT258" s="1" t="s">
        <v>126</v>
      </c>
      <c r="AU258" s="1">
        <v>2</v>
      </c>
      <c r="AV258" s="1" t="s">
        <v>899</v>
      </c>
      <c r="AW258" s="1">
        <v>300.76</v>
      </c>
    </row>
    <row r="259" spans="1:49">
      <c r="A259" s="1">
        <v>5</v>
      </c>
      <c r="B259" s="1" t="s">
        <v>900</v>
      </c>
      <c r="C259" s="1" t="s">
        <v>901</v>
      </c>
      <c r="D259" s="1" t="s">
        <v>181</v>
      </c>
      <c r="E259" s="1" t="s">
        <v>182</v>
      </c>
      <c r="F259" s="1" t="s">
        <v>181</v>
      </c>
      <c r="G259" s="1" t="s">
        <v>181</v>
      </c>
      <c r="H259" s="1" t="s">
        <v>181</v>
      </c>
      <c r="I259" s="1" t="s">
        <v>181</v>
      </c>
      <c r="J259" s="1" t="s">
        <v>181</v>
      </c>
      <c r="K259" s="1" t="s">
        <v>181</v>
      </c>
      <c r="L259" s="1" t="s">
        <v>182</v>
      </c>
      <c r="M259" s="1" t="s">
        <v>181</v>
      </c>
      <c r="N259" s="1" t="s">
        <v>181</v>
      </c>
      <c r="O259" s="1" t="s">
        <v>181</v>
      </c>
      <c r="P259" s="1" t="s">
        <v>182</v>
      </c>
      <c r="Q259" s="1" t="s">
        <v>181</v>
      </c>
      <c r="R259" s="1" t="s">
        <v>181</v>
      </c>
      <c r="S259" s="1" t="s">
        <v>181</v>
      </c>
      <c r="T259" s="1" t="s">
        <v>181</v>
      </c>
      <c r="U259" s="1" t="s">
        <v>181</v>
      </c>
      <c r="V259" s="1" t="s">
        <v>181</v>
      </c>
      <c r="W259" s="1" t="s">
        <v>181</v>
      </c>
      <c r="X259" s="1" t="s">
        <v>182</v>
      </c>
      <c r="Y259" s="1" t="s">
        <v>181</v>
      </c>
      <c r="Z259" s="1" t="s">
        <v>181</v>
      </c>
      <c r="AA259" s="1" t="s">
        <v>181</v>
      </c>
      <c r="AB259" s="1" t="s">
        <v>182</v>
      </c>
      <c r="AC259" s="1" t="s">
        <v>181</v>
      </c>
      <c r="AD259" s="1" t="s">
        <v>181</v>
      </c>
      <c r="AE259" s="1" t="s">
        <v>95</v>
      </c>
      <c r="AF259" s="1" t="s">
        <v>97</v>
      </c>
      <c r="AG259" s="1" t="s">
        <v>95</v>
      </c>
      <c r="AH259" s="1">
        <v>2</v>
      </c>
      <c r="AI259" s="1" t="s">
        <v>200</v>
      </c>
      <c r="AJ259" s="1" t="s">
        <v>221</v>
      </c>
      <c r="AK259" s="1" t="s">
        <v>200</v>
      </c>
      <c r="AL259" s="1" t="s">
        <v>200</v>
      </c>
      <c r="AM259" s="1" t="s">
        <v>207</v>
      </c>
      <c r="AN259" s="1" t="s">
        <v>200</v>
      </c>
      <c r="AO259" s="1" t="s">
        <v>200</v>
      </c>
      <c r="AP259" s="1" t="s">
        <v>200</v>
      </c>
      <c r="AQ259" s="1" t="s">
        <v>112</v>
      </c>
      <c r="AR259" s="1" t="s">
        <v>200</v>
      </c>
      <c r="AS259" s="1" t="s">
        <v>200</v>
      </c>
      <c r="AT259" s="1" t="s">
        <v>128</v>
      </c>
      <c r="AU259" s="1">
        <v>1</v>
      </c>
      <c r="AV259" s="1" t="s">
        <v>902</v>
      </c>
      <c r="AW259" s="1">
        <v>334.55</v>
      </c>
    </row>
    <row r="260" spans="1:49">
      <c r="A260" s="1">
        <v>5</v>
      </c>
      <c r="B260" s="1" t="s">
        <v>903</v>
      </c>
      <c r="C260" s="1" t="s">
        <v>904</v>
      </c>
      <c r="D260" s="1" t="s">
        <v>182</v>
      </c>
      <c r="E260" s="1" t="s">
        <v>181</v>
      </c>
      <c r="F260" s="1" t="s">
        <v>181</v>
      </c>
      <c r="G260" s="1" t="s">
        <v>181</v>
      </c>
      <c r="H260" s="1" t="s">
        <v>181</v>
      </c>
      <c r="I260" s="1" t="s">
        <v>182</v>
      </c>
      <c r="J260" s="1" t="s">
        <v>181</v>
      </c>
      <c r="K260" s="1" t="s">
        <v>181</v>
      </c>
      <c r="L260" s="1" t="s">
        <v>181</v>
      </c>
      <c r="M260" s="1" t="s">
        <v>181</v>
      </c>
      <c r="N260" s="1" t="s">
        <v>181</v>
      </c>
      <c r="O260" s="1" t="s">
        <v>181</v>
      </c>
      <c r="P260" s="1" t="s">
        <v>181</v>
      </c>
      <c r="Q260" s="1" t="s">
        <v>181</v>
      </c>
      <c r="R260" s="1" t="s">
        <v>182</v>
      </c>
      <c r="S260" s="1" t="s">
        <v>181</v>
      </c>
      <c r="T260" s="1" t="s">
        <v>181</v>
      </c>
      <c r="U260" s="1" t="s">
        <v>181</v>
      </c>
      <c r="V260" s="1" t="s">
        <v>181</v>
      </c>
      <c r="W260" s="1" t="s">
        <v>181</v>
      </c>
      <c r="X260" s="1" t="s">
        <v>182</v>
      </c>
      <c r="Y260" s="1" t="s">
        <v>181</v>
      </c>
      <c r="Z260" s="1" t="s">
        <v>181</v>
      </c>
      <c r="AA260" s="1" t="s">
        <v>181</v>
      </c>
      <c r="AB260" s="1" t="s">
        <v>182</v>
      </c>
      <c r="AC260" s="1" t="s">
        <v>181</v>
      </c>
      <c r="AD260" s="1" t="s">
        <v>181</v>
      </c>
      <c r="AE260" s="1" t="s">
        <v>95</v>
      </c>
      <c r="AF260" s="1" t="s">
        <v>95</v>
      </c>
      <c r="AG260" s="1" t="s">
        <v>97</v>
      </c>
      <c r="AH260" s="1">
        <v>3</v>
      </c>
      <c r="AI260" s="1" t="s">
        <v>18</v>
      </c>
      <c r="AJ260" s="1" t="s">
        <v>31</v>
      </c>
      <c r="AK260" s="1" t="s">
        <v>194</v>
      </c>
      <c r="AL260" s="1" t="s">
        <v>185</v>
      </c>
      <c r="AM260" s="1" t="s">
        <v>186</v>
      </c>
      <c r="AN260" s="1" t="s">
        <v>187</v>
      </c>
      <c r="AO260" s="1" t="s">
        <v>188</v>
      </c>
      <c r="AP260" s="1" t="s">
        <v>195</v>
      </c>
      <c r="AQ260" s="1" t="s">
        <v>387</v>
      </c>
      <c r="AR260" s="1" t="s">
        <v>190</v>
      </c>
      <c r="AS260" s="1" t="s">
        <v>124</v>
      </c>
      <c r="AT260" s="1" t="s">
        <v>128</v>
      </c>
      <c r="AU260" s="1">
        <v>3</v>
      </c>
      <c r="AV260" s="1" t="s">
        <v>905</v>
      </c>
      <c r="AW260" s="1">
        <v>3416.33</v>
      </c>
    </row>
    <row r="261" spans="1:49">
      <c r="A261" s="1">
        <v>5</v>
      </c>
      <c r="B261" s="1" t="s">
        <v>906</v>
      </c>
      <c r="C261" s="1" t="s">
        <v>907</v>
      </c>
      <c r="D261" s="1" t="s">
        <v>182</v>
      </c>
      <c r="E261" s="1" t="s">
        <v>181</v>
      </c>
      <c r="F261" s="1" t="s">
        <v>181</v>
      </c>
      <c r="G261" s="1" t="s">
        <v>181</v>
      </c>
      <c r="H261" s="1" t="s">
        <v>181</v>
      </c>
      <c r="I261" s="1" t="s">
        <v>181</v>
      </c>
      <c r="J261" s="1" t="s">
        <v>182</v>
      </c>
      <c r="K261" s="1" t="s">
        <v>181</v>
      </c>
      <c r="L261" s="1" t="s">
        <v>181</v>
      </c>
      <c r="M261" s="1" t="s">
        <v>181</v>
      </c>
      <c r="N261" s="1" t="s">
        <v>181</v>
      </c>
      <c r="O261" s="1" t="s">
        <v>182</v>
      </c>
      <c r="P261" s="1" t="s">
        <v>181</v>
      </c>
      <c r="Q261" s="1" t="s">
        <v>181</v>
      </c>
      <c r="R261" s="1" t="s">
        <v>181</v>
      </c>
      <c r="S261" s="1" t="s">
        <v>181</v>
      </c>
      <c r="T261" s="1" t="s">
        <v>181</v>
      </c>
      <c r="U261" s="1" t="s">
        <v>181</v>
      </c>
      <c r="V261" s="1" t="s">
        <v>181</v>
      </c>
      <c r="W261" s="1" t="s">
        <v>182</v>
      </c>
      <c r="X261" s="1" t="s">
        <v>182</v>
      </c>
      <c r="Y261" s="1" t="s">
        <v>181</v>
      </c>
      <c r="Z261" s="1" t="s">
        <v>181</v>
      </c>
      <c r="AA261" s="1" t="s">
        <v>181</v>
      </c>
      <c r="AB261" s="1" t="s">
        <v>181</v>
      </c>
      <c r="AC261" s="1" t="s">
        <v>182</v>
      </c>
      <c r="AD261" s="1" t="s">
        <v>181</v>
      </c>
      <c r="AE261" s="1" t="s">
        <v>90</v>
      </c>
      <c r="AF261" s="1" t="s">
        <v>97</v>
      </c>
      <c r="AG261" s="1" t="s">
        <v>97</v>
      </c>
      <c r="AH261" s="1">
        <v>4</v>
      </c>
      <c r="AI261" s="1" t="s">
        <v>18</v>
      </c>
      <c r="AJ261" s="1" t="s">
        <v>31</v>
      </c>
      <c r="AK261" s="1" t="s">
        <v>194</v>
      </c>
      <c r="AL261" s="1" t="s">
        <v>185</v>
      </c>
      <c r="AM261" s="1" t="s">
        <v>186</v>
      </c>
      <c r="AN261" s="1" t="s">
        <v>187</v>
      </c>
      <c r="AO261" s="1" t="s">
        <v>96</v>
      </c>
      <c r="AP261" s="1" t="s">
        <v>222</v>
      </c>
      <c r="AQ261" s="1" t="s">
        <v>112</v>
      </c>
      <c r="AR261" s="1" t="s">
        <v>190</v>
      </c>
      <c r="AS261" s="1" t="s">
        <v>124</v>
      </c>
      <c r="AT261" s="1" t="s">
        <v>128</v>
      </c>
      <c r="AU261" s="1">
        <v>4</v>
      </c>
      <c r="AV261" s="1" t="s">
        <v>908</v>
      </c>
      <c r="AW261" s="1">
        <v>260.35000000000002</v>
      </c>
    </row>
    <row r="262" spans="1:49">
      <c r="A262" s="1">
        <v>5</v>
      </c>
      <c r="B262" s="1" t="s">
        <v>909</v>
      </c>
      <c r="C262" s="1" t="s">
        <v>910</v>
      </c>
      <c r="D262" s="1" t="s">
        <v>182</v>
      </c>
      <c r="E262" s="1" t="s">
        <v>181</v>
      </c>
      <c r="F262" s="1" t="s">
        <v>181</v>
      </c>
      <c r="G262" s="1" t="s">
        <v>181</v>
      </c>
      <c r="H262" s="1" t="s">
        <v>181</v>
      </c>
      <c r="I262" s="1" t="s">
        <v>181</v>
      </c>
      <c r="J262" s="1" t="s">
        <v>182</v>
      </c>
      <c r="K262" s="1" t="s">
        <v>181</v>
      </c>
      <c r="L262" s="1" t="s">
        <v>181</v>
      </c>
      <c r="M262" s="1" t="s">
        <v>182</v>
      </c>
      <c r="N262" s="1" t="s">
        <v>181</v>
      </c>
      <c r="O262" s="1" t="s">
        <v>181</v>
      </c>
      <c r="P262" s="1" t="s">
        <v>181</v>
      </c>
      <c r="Q262" s="1" t="s">
        <v>181</v>
      </c>
      <c r="R262" s="1" t="s">
        <v>181</v>
      </c>
      <c r="S262" s="1" t="s">
        <v>181</v>
      </c>
      <c r="T262" s="1" t="s">
        <v>181</v>
      </c>
      <c r="U262" s="1" t="s">
        <v>181</v>
      </c>
      <c r="V262" s="1" t="s">
        <v>181</v>
      </c>
      <c r="W262" s="1" t="s">
        <v>181</v>
      </c>
      <c r="X262" s="1" t="s">
        <v>181</v>
      </c>
      <c r="Y262" s="1" t="s">
        <v>181</v>
      </c>
      <c r="Z262" s="1" t="s">
        <v>182</v>
      </c>
      <c r="AA262" s="1" t="s">
        <v>181</v>
      </c>
      <c r="AB262" s="1" t="s">
        <v>181</v>
      </c>
      <c r="AC262" s="1" t="s">
        <v>181</v>
      </c>
      <c r="AD262" s="1" t="s">
        <v>182</v>
      </c>
      <c r="AE262" s="1" t="s">
        <v>95</v>
      </c>
      <c r="AF262" s="1" t="s">
        <v>97</v>
      </c>
      <c r="AG262" s="1" t="s">
        <v>97</v>
      </c>
      <c r="AH262" s="1">
        <v>5</v>
      </c>
      <c r="AI262" s="1" t="s">
        <v>183</v>
      </c>
      <c r="AJ262" s="1" t="s">
        <v>31</v>
      </c>
      <c r="AK262" s="1" t="s">
        <v>194</v>
      </c>
      <c r="AL262" s="1" t="s">
        <v>185</v>
      </c>
      <c r="AM262" s="1" t="s">
        <v>186</v>
      </c>
      <c r="AN262" s="1" t="s">
        <v>187</v>
      </c>
      <c r="AO262" s="1" t="s">
        <v>96</v>
      </c>
      <c r="AP262" s="1" t="s">
        <v>103</v>
      </c>
      <c r="AQ262" s="1" t="s">
        <v>189</v>
      </c>
      <c r="AR262" s="1" t="s">
        <v>190</v>
      </c>
      <c r="AS262" s="1" t="s">
        <v>124</v>
      </c>
      <c r="AT262" s="1" t="s">
        <v>128</v>
      </c>
      <c r="AU262" s="1">
        <v>3</v>
      </c>
      <c r="AV262" s="1" t="s">
        <v>911</v>
      </c>
      <c r="AW262" s="1">
        <v>1051.3800000000001</v>
      </c>
    </row>
    <row r="263" spans="1:49">
      <c r="A263" s="1">
        <v>5</v>
      </c>
      <c r="B263" s="1" t="s">
        <v>912</v>
      </c>
      <c r="C263" s="1" t="s">
        <v>913</v>
      </c>
      <c r="D263" s="1" t="s">
        <v>182</v>
      </c>
      <c r="E263" s="1" t="s">
        <v>181</v>
      </c>
      <c r="F263" s="1" t="s">
        <v>181</v>
      </c>
      <c r="G263" s="1" t="s">
        <v>182</v>
      </c>
      <c r="H263" s="1" t="s">
        <v>181</v>
      </c>
      <c r="I263" s="1" t="s">
        <v>182</v>
      </c>
      <c r="J263" s="1" t="s">
        <v>181</v>
      </c>
      <c r="K263" s="1" t="s">
        <v>181</v>
      </c>
      <c r="L263" s="1" t="s">
        <v>181</v>
      </c>
      <c r="M263" s="1" t="s">
        <v>181</v>
      </c>
      <c r="N263" s="1" t="s">
        <v>181</v>
      </c>
      <c r="O263" s="1" t="s">
        <v>181</v>
      </c>
      <c r="P263" s="1" t="s">
        <v>181</v>
      </c>
      <c r="Q263" s="1" t="s">
        <v>181</v>
      </c>
      <c r="R263" s="1" t="s">
        <v>181</v>
      </c>
      <c r="S263" s="1" t="s">
        <v>181</v>
      </c>
      <c r="T263" s="1" t="s">
        <v>181</v>
      </c>
      <c r="U263" s="1" t="s">
        <v>181</v>
      </c>
      <c r="V263" s="1" t="s">
        <v>182</v>
      </c>
      <c r="W263" s="1" t="s">
        <v>181</v>
      </c>
      <c r="X263" s="1" t="s">
        <v>182</v>
      </c>
      <c r="Y263" s="1" t="s">
        <v>181</v>
      </c>
      <c r="Z263" s="1" t="s">
        <v>181</v>
      </c>
      <c r="AA263" s="1" t="s">
        <v>181</v>
      </c>
      <c r="AB263" s="1" t="s">
        <v>181</v>
      </c>
      <c r="AC263" s="1" t="s">
        <v>182</v>
      </c>
      <c r="AD263" s="1" t="s">
        <v>181</v>
      </c>
      <c r="AE263" s="1" t="s">
        <v>97</v>
      </c>
      <c r="AF263" s="1" t="s">
        <v>97</v>
      </c>
      <c r="AG263" s="1" t="s">
        <v>97</v>
      </c>
      <c r="AH263" s="1">
        <v>3</v>
      </c>
      <c r="AI263" s="1" t="s">
        <v>14</v>
      </c>
      <c r="AJ263" s="1" t="s">
        <v>221</v>
      </c>
      <c r="AK263" s="1" t="s">
        <v>194</v>
      </c>
      <c r="AL263" s="1" t="s">
        <v>185</v>
      </c>
      <c r="AM263" s="1" t="s">
        <v>207</v>
      </c>
      <c r="AN263" s="1" t="s">
        <v>187</v>
      </c>
      <c r="AO263" s="1" t="s">
        <v>188</v>
      </c>
      <c r="AP263" s="1" t="s">
        <v>103</v>
      </c>
      <c r="AQ263" s="1" t="s">
        <v>112</v>
      </c>
      <c r="AR263" s="1" t="s">
        <v>287</v>
      </c>
      <c r="AS263" s="1" t="s">
        <v>122</v>
      </c>
      <c r="AT263" s="1" t="s">
        <v>128</v>
      </c>
      <c r="AU263" s="1">
        <v>3</v>
      </c>
      <c r="AW263" s="1">
        <v>366.54</v>
      </c>
    </row>
    <row r="264" spans="1:49">
      <c r="B264" s="1" t="s">
        <v>914</v>
      </c>
      <c r="C264" s="1" t="s">
        <v>914</v>
      </c>
      <c r="D264" s="1" t="s">
        <v>30</v>
      </c>
      <c r="E264" s="1" t="s">
        <v>30</v>
      </c>
      <c r="F264" s="1" t="s">
        <v>30</v>
      </c>
      <c r="G264" s="1" t="s">
        <v>30</v>
      </c>
      <c r="H264" s="1" t="s">
        <v>30</v>
      </c>
      <c r="I264" s="1" t="s">
        <v>30</v>
      </c>
      <c r="J264" s="1" t="s">
        <v>30</v>
      </c>
      <c r="K264" s="1" t="s">
        <v>30</v>
      </c>
      <c r="L264" s="1" t="s">
        <v>30</v>
      </c>
      <c r="M264" s="1" t="s">
        <v>30</v>
      </c>
      <c r="N264" s="1" t="s">
        <v>30</v>
      </c>
      <c r="O264" s="1" t="s">
        <v>30</v>
      </c>
      <c r="P264" s="1" t="s">
        <v>30</v>
      </c>
      <c r="Q264" s="1" t="s">
        <v>30</v>
      </c>
      <c r="R264" s="1" t="s">
        <v>30</v>
      </c>
      <c r="S264" s="1" t="s">
        <v>30</v>
      </c>
      <c r="T264" s="1" t="s">
        <v>30</v>
      </c>
      <c r="U264" s="1" t="s">
        <v>30</v>
      </c>
      <c r="V264" s="1" t="s">
        <v>30</v>
      </c>
      <c r="W264" s="1" t="s">
        <v>30</v>
      </c>
      <c r="X264" s="1" t="s">
        <v>30</v>
      </c>
      <c r="Y264" s="1" t="s">
        <v>30</v>
      </c>
      <c r="Z264" s="1" t="s">
        <v>30</v>
      </c>
      <c r="AA264" s="1" t="s">
        <v>30</v>
      </c>
      <c r="AB264" s="1" t="s">
        <v>30</v>
      </c>
      <c r="AC264" s="1" t="s">
        <v>30</v>
      </c>
      <c r="AD264" s="1" t="s">
        <v>30</v>
      </c>
      <c r="AI264" s="1" t="s">
        <v>183</v>
      </c>
      <c r="AJ264" s="1" t="s">
        <v>31</v>
      </c>
      <c r="AK264" s="1" t="s">
        <v>194</v>
      </c>
      <c r="AL264" s="1" t="s">
        <v>185</v>
      </c>
      <c r="AM264" s="1" t="s">
        <v>186</v>
      </c>
      <c r="AN264" s="1" t="s">
        <v>187</v>
      </c>
      <c r="AO264" s="1" t="s">
        <v>188</v>
      </c>
      <c r="AP264" s="1" t="s">
        <v>103</v>
      </c>
      <c r="AQ264" s="1" t="s">
        <v>189</v>
      </c>
      <c r="AR264" s="1" t="s">
        <v>190</v>
      </c>
      <c r="AS264" s="1" t="s">
        <v>124</v>
      </c>
      <c r="AT264" s="1" t="s">
        <v>128</v>
      </c>
      <c r="AU264" s="1">
        <v>4</v>
      </c>
      <c r="AW264" s="1">
        <v>0</v>
      </c>
    </row>
    <row r="265" spans="1:49">
      <c r="A265" s="1">
        <v>5</v>
      </c>
      <c r="B265" s="1" t="s">
        <v>915</v>
      </c>
      <c r="C265" s="1" t="s">
        <v>916</v>
      </c>
      <c r="D265" s="1" t="s">
        <v>182</v>
      </c>
      <c r="E265" s="1" t="s">
        <v>181</v>
      </c>
      <c r="F265" s="1" t="s">
        <v>181</v>
      </c>
      <c r="G265" s="1" t="s">
        <v>181</v>
      </c>
      <c r="H265" s="1" t="s">
        <v>182</v>
      </c>
      <c r="I265" s="1" t="s">
        <v>181</v>
      </c>
      <c r="J265" s="1" t="s">
        <v>181</v>
      </c>
      <c r="K265" s="1" t="s">
        <v>181</v>
      </c>
      <c r="L265" s="1" t="s">
        <v>181</v>
      </c>
      <c r="M265" s="1" t="s">
        <v>181</v>
      </c>
      <c r="N265" s="1" t="s">
        <v>181</v>
      </c>
      <c r="O265" s="1" t="s">
        <v>181</v>
      </c>
      <c r="P265" s="1" t="s">
        <v>181</v>
      </c>
      <c r="Q265" s="1" t="s">
        <v>182</v>
      </c>
      <c r="R265" s="1" t="s">
        <v>181</v>
      </c>
      <c r="S265" s="1" t="s">
        <v>181</v>
      </c>
      <c r="T265" s="1" t="s">
        <v>181</v>
      </c>
      <c r="U265" s="1" t="s">
        <v>181</v>
      </c>
      <c r="V265" s="1" t="s">
        <v>181</v>
      </c>
      <c r="W265" s="1" t="s">
        <v>181</v>
      </c>
      <c r="X265" s="1" t="s">
        <v>181</v>
      </c>
      <c r="Y265" s="1" t="s">
        <v>182</v>
      </c>
      <c r="Z265" s="1" t="s">
        <v>181</v>
      </c>
      <c r="AA265" s="1" t="s">
        <v>181</v>
      </c>
      <c r="AB265" s="1" t="s">
        <v>181</v>
      </c>
      <c r="AC265" s="1" t="s">
        <v>182</v>
      </c>
      <c r="AD265" s="1" t="s">
        <v>181</v>
      </c>
      <c r="AE265" s="1" t="s">
        <v>95</v>
      </c>
      <c r="AF265" s="1" t="s">
        <v>95</v>
      </c>
      <c r="AG265" s="1" t="s">
        <v>95</v>
      </c>
      <c r="AH265" s="1">
        <v>3</v>
      </c>
      <c r="AI265" s="1" t="s">
        <v>183</v>
      </c>
      <c r="AJ265" s="1" t="s">
        <v>31</v>
      </c>
      <c r="AK265" s="1" t="s">
        <v>194</v>
      </c>
      <c r="AL265" s="1" t="s">
        <v>185</v>
      </c>
      <c r="AM265" s="1" t="s">
        <v>186</v>
      </c>
      <c r="AN265" s="1" t="s">
        <v>187</v>
      </c>
      <c r="AO265" s="1" t="s">
        <v>96</v>
      </c>
      <c r="AP265" s="1" t="s">
        <v>103</v>
      </c>
      <c r="AQ265" s="1" t="s">
        <v>200</v>
      </c>
      <c r="AR265" s="1" t="s">
        <v>200</v>
      </c>
      <c r="AS265" s="1" t="s">
        <v>124</v>
      </c>
      <c r="AT265" s="1" t="s">
        <v>128</v>
      </c>
      <c r="AU265" s="1">
        <v>3</v>
      </c>
      <c r="AV265" s="1" t="s">
        <v>917</v>
      </c>
      <c r="AW265" s="1">
        <v>2065.23</v>
      </c>
    </row>
    <row r="266" spans="1:49">
      <c r="A266" s="1">
        <v>5</v>
      </c>
      <c r="B266" s="1" t="s">
        <v>918</v>
      </c>
      <c r="C266" s="1" t="s">
        <v>919</v>
      </c>
      <c r="D266" s="1" t="s">
        <v>181</v>
      </c>
      <c r="E266" s="1" t="s">
        <v>182</v>
      </c>
      <c r="F266" s="1" t="s">
        <v>181</v>
      </c>
      <c r="G266" s="1" t="s">
        <v>181</v>
      </c>
      <c r="H266" s="1" t="s">
        <v>181</v>
      </c>
      <c r="I266" s="1" t="s">
        <v>181</v>
      </c>
      <c r="J266" s="1" t="s">
        <v>181</v>
      </c>
      <c r="K266" s="1" t="s">
        <v>181</v>
      </c>
      <c r="L266" s="1" t="s">
        <v>182</v>
      </c>
      <c r="M266" s="1" t="s">
        <v>181</v>
      </c>
      <c r="N266" s="1" t="s">
        <v>182</v>
      </c>
      <c r="O266" s="1" t="s">
        <v>181</v>
      </c>
      <c r="P266" s="1" t="s">
        <v>181</v>
      </c>
      <c r="Q266" s="1" t="s">
        <v>181</v>
      </c>
      <c r="R266" s="1" t="s">
        <v>181</v>
      </c>
      <c r="S266" s="1" t="s">
        <v>181</v>
      </c>
      <c r="T266" s="1" t="s">
        <v>181</v>
      </c>
      <c r="U266" s="1" t="s">
        <v>181</v>
      </c>
      <c r="V266" s="1" t="s">
        <v>181</v>
      </c>
      <c r="W266" s="1" t="s">
        <v>181</v>
      </c>
      <c r="X266" s="1" t="s">
        <v>181</v>
      </c>
      <c r="Y266" s="1" t="s">
        <v>182</v>
      </c>
      <c r="Z266" s="1" t="s">
        <v>181</v>
      </c>
      <c r="AA266" s="1" t="s">
        <v>181</v>
      </c>
      <c r="AB266" s="1" t="s">
        <v>182</v>
      </c>
      <c r="AC266" s="1" t="s">
        <v>181</v>
      </c>
      <c r="AD266" s="1" t="s">
        <v>181</v>
      </c>
      <c r="AE266" s="1" t="s">
        <v>95</v>
      </c>
      <c r="AF266" s="1" t="s">
        <v>97</v>
      </c>
      <c r="AG266" s="1" t="s">
        <v>97</v>
      </c>
      <c r="AH266" s="1">
        <v>5</v>
      </c>
      <c r="AI266" s="1" t="s">
        <v>18</v>
      </c>
      <c r="AJ266" s="1" t="s">
        <v>31</v>
      </c>
      <c r="AK266" s="1" t="s">
        <v>194</v>
      </c>
      <c r="AL266" s="1" t="s">
        <v>327</v>
      </c>
      <c r="AM266" s="1" t="s">
        <v>186</v>
      </c>
      <c r="AN266" s="1" t="s">
        <v>187</v>
      </c>
      <c r="AO266" s="1" t="s">
        <v>96</v>
      </c>
      <c r="AP266" s="1" t="s">
        <v>195</v>
      </c>
      <c r="AQ266" s="1" t="s">
        <v>189</v>
      </c>
      <c r="AR266" s="1" t="s">
        <v>190</v>
      </c>
      <c r="AS266" s="1" t="s">
        <v>124</v>
      </c>
      <c r="AT266" s="1" t="s">
        <v>128</v>
      </c>
      <c r="AU266" s="1">
        <v>5</v>
      </c>
      <c r="AV266" s="1" t="s">
        <v>920</v>
      </c>
      <c r="AW266" s="1">
        <v>313.35000000000002</v>
      </c>
    </row>
    <row r="267" spans="1:49">
      <c r="B267" s="1" t="s">
        <v>921</v>
      </c>
      <c r="C267" s="1" t="s">
        <v>921</v>
      </c>
      <c r="D267" s="1" t="s">
        <v>30</v>
      </c>
      <c r="E267" s="1" t="s">
        <v>30</v>
      </c>
      <c r="F267" s="1" t="s">
        <v>30</v>
      </c>
      <c r="G267" s="1" t="s">
        <v>30</v>
      </c>
      <c r="H267" s="1" t="s">
        <v>30</v>
      </c>
      <c r="I267" s="1" t="s">
        <v>30</v>
      </c>
      <c r="J267" s="1" t="s">
        <v>30</v>
      </c>
      <c r="K267" s="1" t="s">
        <v>30</v>
      </c>
      <c r="L267" s="1" t="s">
        <v>30</v>
      </c>
      <c r="M267" s="1" t="s">
        <v>30</v>
      </c>
      <c r="N267" s="1" t="s">
        <v>30</v>
      </c>
      <c r="O267" s="1" t="s">
        <v>30</v>
      </c>
      <c r="P267" s="1" t="s">
        <v>30</v>
      </c>
      <c r="Q267" s="1" t="s">
        <v>30</v>
      </c>
      <c r="R267" s="1" t="s">
        <v>30</v>
      </c>
      <c r="S267" s="1" t="s">
        <v>30</v>
      </c>
      <c r="T267" s="1" t="s">
        <v>30</v>
      </c>
      <c r="U267" s="1" t="s">
        <v>30</v>
      </c>
      <c r="V267" s="1" t="s">
        <v>30</v>
      </c>
      <c r="W267" s="1" t="s">
        <v>30</v>
      </c>
      <c r="X267" s="1" t="s">
        <v>30</v>
      </c>
      <c r="Y267" s="1" t="s">
        <v>30</v>
      </c>
      <c r="Z267" s="1" t="s">
        <v>30</v>
      </c>
      <c r="AA267" s="1" t="s">
        <v>30</v>
      </c>
      <c r="AB267" s="1" t="s">
        <v>30</v>
      </c>
      <c r="AC267" s="1" t="s">
        <v>30</v>
      </c>
      <c r="AD267" s="1" t="s">
        <v>30</v>
      </c>
      <c r="AI267" s="1" t="s">
        <v>183</v>
      </c>
      <c r="AJ267" s="1" t="s">
        <v>31</v>
      </c>
      <c r="AK267" s="1" t="s">
        <v>194</v>
      </c>
      <c r="AL267" s="1" t="s">
        <v>185</v>
      </c>
      <c r="AM267" s="1" t="s">
        <v>186</v>
      </c>
      <c r="AN267" s="1" t="s">
        <v>187</v>
      </c>
      <c r="AO267" s="1" t="s">
        <v>188</v>
      </c>
      <c r="AP267" s="1" t="s">
        <v>103</v>
      </c>
      <c r="AQ267" s="1" t="s">
        <v>189</v>
      </c>
      <c r="AR267" s="1" t="s">
        <v>190</v>
      </c>
      <c r="AS267" s="1" t="s">
        <v>124</v>
      </c>
      <c r="AT267" s="1" t="s">
        <v>128</v>
      </c>
      <c r="AU267" s="1">
        <v>4</v>
      </c>
      <c r="AW267" s="1">
        <v>0</v>
      </c>
    </row>
    <row r="268" spans="1:49">
      <c r="A268" s="1">
        <v>5</v>
      </c>
      <c r="B268" s="1" t="s">
        <v>922</v>
      </c>
      <c r="C268" s="1" t="s">
        <v>923</v>
      </c>
      <c r="D268" s="1" t="s">
        <v>182</v>
      </c>
      <c r="E268" s="1" t="s">
        <v>181</v>
      </c>
      <c r="F268" s="1" t="s">
        <v>181</v>
      </c>
      <c r="G268" s="1" t="s">
        <v>181</v>
      </c>
      <c r="H268" s="1" t="s">
        <v>181</v>
      </c>
      <c r="I268" s="1" t="s">
        <v>182</v>
      </c>
      <c r="J268" s="1" t="s">
        <v>181</v>
      </c>
      <c r="K268" s="1" t="s">
        <v>181</v>
      </c>
      <c r="L268" s="1" t="s">
        <v>181</v>
      </c>
      <c r="M268" s="1" t="s">
        <v>181</v>
      </c>
      <c r="N268" s="1" t="s">
        <v>181</v>
      </c>
      <c r="O268" s="1" t="s">
        <v>181</v>
      </c>
      <c r="P268" s="1" t="s">
        <v>181</v>
      </c>
      <c r="Q268" s="1" t="s">
        <v>181</v>
      </c>
      <c r="R268" s="1" t="s">
        <v>181</v>
      </c>
      <c r="S268" s="1" t="s">
        <v>181</v>
      </c>
      <c r="T268" s="1" t="s">
        <v>181</v>
      </c>
      <c r="U268" s="1" t="s">
        <v>181</v>
      </c>
      <c r="V268" s="1" t="s">
        <v>182</v>
      </c>
      <c r="W268" s="1" t="s">
        <v>181</v>
      </c>
      <c r="X268" s="1" t="s">
        <v>182</v>
      </c>
      <c r="Y268" s="1" t="s">
        <v>181</v>
      </c>
      <c r="Z268" s="1" t="s">
        <v>181</v>
      </c>
      <c r="AA268" s="1" t="s">
        <v>181</v>
      </c>
      <c r="AB268" s="1" t="s">
        <v>181</v>
      </c>
      <c r="AC268" s="1" t="s">
        <v>182</v>
      </c>
      <c r="AD268" s="1" t="s">
        <v>181</v>
      </c>
      <c r="AE268" s="1" t="s">
        <v>95</v>
      </c>
      <c r="AF268" s="1" t="s">
        <v>95</v>
      </c>
      <c r="AG268" s="1" t="s">
        <v>97</v>
      </c>
      <c r="AH268" s="1">
        <v>4</v>
      </c>
      <c r="AI268" s="1" t="s">
        <v>183</v>
      </c>
      <c r="AJ268" s="1" t="s">
        <v>31</v>
      </c>
      <c r="AK268" s="1" t="s">
        <v>194</v>
      </c>
      <c r="AL268" s="1" t="s">
        <v>185</v>
      </c>
      <c r="AM268" s="1" t="s">
        <v>200</v>
      </c>
      <c r="AN268" s="1" t="s">
        <v>187</v>
      </c>
      <c r="AO268" s="1" t="s">
        <v>98</v>
      </c>
      <c r="AP268" s="1" t="s">
        <v>195</v>
      </c>
      <c r="AQ268" s="1" t="s">
        <v>112</v>
      </c>
      <c r="AR268" s="1" t="s">
        <v>190</v>
      </c>
      <c r="AS268" s="1" t="s">
        <v>200</v>
      </c>
      <c r="AT268" s="1" t="s">
        <v>200</v>
      </c>
      <c r="AU268" s="1">
        <v>3</v>
      </c>
      <c r="AV268" s="1" t="s">
        <v>924</v>
      </c>
      <c r="AW268" s="1">
        <v>583.33000000000004</v>
      </c>
    </row>
    <row r="269" spans="1:49">
      <c r="A269" s="1">
        <v>5</v>
      </c>
      <c r="B269" s="1" t="s">
        <v>925</v>
      </c>
      <c r="C269" s="1" t="s">
        <v>926</v>
      </c>
      <c r="D269" s="1" t="s">
        <v>182</v>
      </c>
      <c r="E269" s="1" t="s">
        <v>181</v>
      </c>
      <c r="F269" s="1" t="s">
        <v>181</v>
      </c>
      <c r="G269" s="1" t="s">
        <v>181</v>
      </c>
      <c r="H269" s="1" t="s">
        <v>181</v>
      </c>
      <c r="I269" s="1" t="s">
        <v>181</v>
      </c>
      <c r="J269" s="1" t="s">
        <v>181</v>
      </c>
      <c r="K269" s="1" t="s">
        <v>182</v>
      </c>
      <c r="L269" s="1" t="s">
        <v>181</v>
      </c>
      <c r="M269" s="1" t="s">
        <v>181</v>
      </c>
      <c r="N269" s="1" t="s">
        <v>181</v>
      </c>
      <c r="O269" s="1" t="s">
        <v>181</v>
      </c>
      <c r="P269" s="1" t="s">
        <v>181</v>
      </c>
      <c r="Q269" s="1" t="s">
        <v>181</v>
      </c>
      <c r="R269" s="1" t="s">
        <v>181</v>
      </c>
      <c r="S269" s="1" t="s">
        <v>181</v>
      </c>
      <c r="T269" s="1" t="s">
        <v>181</v>
      </c>
      <c r="U269" s="1" t="s">
        <v>181</v>
      </c>
      <c r="V269" s="1" t="s">
        <v>182</v>
      </c>
      <c r="W269" s="1" t="s">
        <v>181</v>
      </c>
      <c r="X269" s="1" t="s">
        <v>182</v>
      </c>
      <c r="Y269" s="1" t="s">
        <v>181</v>
      </c>
      <c r="Z269" s="1" t="s">
        <v>181</v>
      </c>
      <c r="AA269" s="1" t="s">
        <v>181</v>
      </c>
      <c r="AB269" s="1" t="s">
        <v>181</v>
      </c>
      <c r="AC269" s="1" t="s">
        <v>182</v>
      </c>
      <c r="AD269" s="1" t="s">
        <v>181</v>
      </c>
      <c r="AE269" s="1" t="s">
        <v>95</v>
      </c>
      <c r="AF269" s="1" t="s">
        <v>97</v>
      </c>
      <c r="AG269" s="1" t="s">
        <v>97</v>
      </c>
      <c r="AH269" s="1">
        <v>2</v>
      </c>
      <c r="AI269" s="1" t="s">
        <v>183</v>
      </c>
      <c r="AJ269" s="1" t="s">
        <v>31</v>
      </c>
      <c r="AK269" s="1" t="s">
        <v>194</v>
      </c>
      <c r="AL269" s="1" t="s">
        <v>327</v>
      </c>
      <c r="AM269" s="1" t="s">
        <v>186</v>
      </c>
      <c r="AN269" s="1" t="s">
        <v>328</v>
      </c>
      <c r="AO269" s="1" t="s">
        <v>188</v>
      </c>
      <c r="AP269" s="1" t="s">
        <v>103</v>
      </c>
      <c r="AQ269" s="1" t="s">
        <v>387</v>
      </c>
      <c r="AR269" s="1" t="s">
        <v>200</v>
      </c>
      <c r="AS269" s="1" t="s">
        <v>123</v>
      </c>
      <c r="AT269" s="1" t="s">
        <v>128</v>
      </c>
      <c r="AU269" s="1">
        <v>2</v>
      </c>
      <c r="AV269" s="1" t="s">
        <v>927</v>
      </c>
      <c r="AW269" s="1">
        <v>810.28</v>
      </c>
    </row>
    <row r="270" spans="1:49">
      <c r="A270" s="1">
        <v>5</v>
      </c>
      <c r="B270" s="1" t="s">
        <v>928</v>
      </c>
      <c r="C270" s="1" t="s">
        <v>929</v>
      </c>
      <c r="D270" s="1" t="s">
        <v>182</v>
      </c>
      <c r="E270" s="1" t="s">
        <v>181</v>
      </c>
      <c r="F270" s="1" t="s">
        <v>181</v>
      </c>
      <c r="G270" s="1" t="s">
        <v>181</v>
      </c>
      <c r="H270" s="1" t="s">
        <v>181</v>
      </c>
      <c r="I270" s="1" t="s">
        <v>182</v>
      </c>
      <c r="J270" s="1" t="s">
        <v>181</v>
      </c>
      <c r="K270" s="1" t="s">
        <v>181</v>
      </c>
      <c r="L270" s="1" t="s">
        <v>181</v>
      </c>
      <c r="M270" s="1" t="s">
        <v>181</v>
      </c>
      <c r="N270" s="1" t="s">
        <v>181</v>
      </c>
      <c r="O270" s="1" t="s">
        <v>181</v>
      </c>
      <c r="P270" s="1" t="s">
        <v>181</v>
      </c>
      <c r="Q270" s="1" t="s">
        <v>181</v>
      </c>
      <c r="R270" s="1" t="s">
        <v>181</v>
      </c>
      <c r="S270" s="1" t="s">
        <v>181</v>
      </c>
      <c r="T270" s="1" t="s">
        <v>181</v>
      </c>
      <c r="U270" s="1" t="s">
        <v>181</v>
      </c>
      <c r="V270" s="1" t="s">
        <v>182</v>
      </c>
      <c r="W270" s="1" t="s">
        <v>181</v>
      </c>
      <c r="X270" s="1" t="s">
        <v>182</v>
      </c>
      <c r="Y270" s="1" t="s">
        <v>181</v>
      </c>
      <c r="Z270" s="1" t="s">
        <v>181</v>
      </c>
      <c r="AA270" s="1" t="s">
        <v>181</v>
      </c>
      <c r="AB270" s="1" t="s">
        <v>181</v>
      </c>
      <c r="AC270" s="1" t="s">
        <v>181</v>
      </c>
      <c r="AD270" s="1" t="s">
        <v>182</v>
      </c>
      <c r="AE270" s="1" t="s">
        <v>97</v>
      </c>
      <c r="AF270" s="1" t="s">
        <v>97</v>
      </c>
      <c r="AG270" s="1" t="s">
        <v>97</v>
      </c>
      <c r="AH270" s="1">
        <v>4</v>
      </c>
      <c r="AI270" s="1" t="s">
        <v>183</v>
      </c>
      <c r="AJ270" s="1" t="s">
        <v>31</v>
      </c>
      <c r="AK270" s="1" t="s">
        <v>194</v>
      </c>
      <c r="AL270" s="1" t="s">
        <v>185</v>
      </c>
      <c r="AM270" s="1" t="s">
        <v>186</v>
      </c>
      <c r="AN270" s="1" t="s">
        <v>187</v>
      </c>
      <c r="AO270" s="1" t="s">
        <v>200</v>
      </c>
      <c r="AP270" s="1" t="s">
        <v>200</v>
      </c>
      <c r="AQ270" s="1" t="s">
        <v>200</v>
      </c>
      <c r="AR270" s="1" t="s">
        <v>190</v>
      </c>
      <c r="AS270" s="1" t="s">
        <v>124</v>
      </c>
      <c r="AT270" s="1" t="s">
        <v>128</v>
      </c>
      <c r="AU270" s="1">
        <v>1</v>
      </c>
      <c r="AV270" s="1" t="s">
        <v>930</v>
      </c>
      <c r="AW270" s="1">
        <v>430.38</v>
      </c>
    </row>
    <row r="271" spans="1:49">
      <c r="A271" s="1">
        <v>5</v>
      </c>
      <c r="B271" s="1" t="s">
        <v>931</v>
      </c>
      <c r="C271" s="1" t="s">
        <v>932</v>
      </c>
      <c r="D271" s="1" t="s">
        <v>182</v>
      </c>
      <c r="E271" s="1" t="s">
        <v>181</v>
      </c>
      <c r="F271" s="1" t="s">
        <v>181</v>
      </c>
      <c r="G271" s="1" t="s">
        <v>182</v>
      </c>
      <c r="H271" s="1" t="s">
        <v>181</v>
      </c>
      <c r="I271" s="1" t="s">
        <v>181</v>
      </c>
      <c r="J271" s="1" t="s">
        <v>181</v>
      </c>
      <c r="K271" s="1" t="s">
        <v>181</v>
      </c>
      <c r="L271" s="1" t="s">
        <v>181</v>
      </c>
      <c r="M271" s="1" t="s">
        <v>181</v>
      </c>
      <c r="N271" s="1" t="s">
        <v>181</v>
      </c>
      <c r="O271" s="1" t="s">
        <v>181</v>
      </c>
      <c r="P271" s="1" t="s">
        <v>181</v>
      </c>
      <c r="Q271" s="1" t="s">
        <v>182</v>
      </c>
      <c r="R271" s="1" t="s">
        <v>181</v>
      </c>
      <c r="S271" s="1" t="s">
        <v>181</v>
      </c>
      <c r="T271" s="1" t="s">
        <v>181</v>
      </c>
      <c r="U271" s="1" t="s">
        <v>181</v>
      </c>
      <c r="V271" s="1" t="s">
        <v>181</v>
      </c>
      <c r="W271" s="1" t="s">
        <v>181</v>
      </c>
      <c r="X271" s="1" t="s">
        <v>181</v>
      </c>
      <c r="Y271" s="1" t="s">
        <v>182</v>
      </c>
      <c r="Z271" s="1" t="s">
        <v>181</v>
      </c>
      <c r="AA271" s="1" t="s">
        <v>181</v>
      </c>
      <c r="AB271" s="1" t="s">
        <v>181</v>
      </c>
      <c r="AC271" s="1" t="s">
        <v>182</v>
      </c>
      <c r="AD271" s="1" t="s">
        <v>181</v>
      </c>
      <c r="AE271" s="1" t="s">
        <v>95</v>
      </c>
      <c r="AF271" s="1" t="s">
        <v>95</v>
      </c>
      <c r="AG271" s="1" t="s">
        <v>97</v>
      </c>
      <c r="AH271" s="1">
        <v>2</v>
      </c>
      <c r="AI271" s="1" t="s">
        <v>199</v>
      </c>
      <c r="AJ271" s="1" t="s">
        <v>31</v>
      </c>
      <c r="AK271" s="1" t="s">
        <v>194</v>
      </c>
      <c r="AL271" s="1" t="s">
        <v>185</v>
      </c>
      <c r="AM271" s="1" t="s">
        <v>186</v>
      </c>
      <c r="AN271" s="1" t="s">
        <v>187</v>
      </c>
      <c r="AO271" s="1" t="s">
        <v>96</v>
      </c>
      <c r="AP271" s="1" t="s">
        <v>103</v>
      </c>
      <c r="AQ271" s="1" t="s">
        <v>189</v>
      </c>
      <c r="AR271" s="1" t="s">
        <v>190</v>
      </c>
      <c r="AS271" s="1" t="s">
        <v>124</v>
      </c>
      <c r="AT271" s="1" t="s">
        <v>128</v>
      </c>
      <c r="AU271" s="1">
        <v>4</v>
      </c>
      <c r="AV271" s="1" t="s">
        <v>933</v>
      </c>
      <c r="AW271" s="1">
        <v>310.72000000000003</v>
      </c>
    </row>
    <row r="272" spans="1:49">
      <c r="A272" s="1">
        <v>5</v>
      </c>
      <c r="B272" s="1" t="s">
        <v>934</v>
      </c>
      <c r="C272" s="1" t="s">
        <v>935</v>
      </c>
      <c r="D272" s="1" t="s">
        <v>181</v>
      </c>
      <c r="E272" s="1" t="s">
        <v>182</v>
      </c>
      <c r="F272" s="1" t="s">
        <v>181</v>
      </c>
      <c r="G272" s="1" t="s">
        <v>181</v>
      </c>
      <c r="H272" s="1" t="s">
        <v>181</v>
      </c>
      <c r="I272" s="1" t="s">
        <v>181</v>
      </c>
      <c r="J272" s="1" t="s">
        <v>181</v>
      </c>
      <c r="K272" s="1" t="s">
        <v>181</v>
      </c>
      <c r="L272" s="1" t="s">
        <v>182</v>
      </c>
      <c r="M272" s="1" t="s">
        <v>181</v>
      </c>
      <c r="N272" s="1" t="s">
        <v>181</v>
      </c>
      <c r="O272" s="1" t="s">
        <v>181</v>
      </c>
      <c r="P272" s="1" t="s">
        <v>181</v>
      </c>
      <c r="Q272" s="1" t="s">
        <v>181</v>
      </c>
      <c r="R272" s="1" t="s">
        <v>182</v>
      </c>
      <c r="S272" s="1" t="s">
        <v>181</v>
      </c>
      <c r="T272" s="1" t="s">
        <v>181</v>
      </c>
      <c r="U272" s="1" t="s">
        <v>181</v>
      </c>
      <c r="V272" s="1" t="s">
        <v>181</v>
      </c>
      <c r="W272" s="1" t="s">
        <v>181</v>
      </c>
      <c r="X272" s="1" t="s">
        <v>182</v>
      </c>
      <c r="Y272" s="1" t="s">
        <v>181</v>
      </c>
      <c r="Z272" s="1" t="s">
        <v>181</v>
      </c>
      <c r="AA272" s="1" t="s">
        <v>181</v>
      </c>
      <c r="AB272" s="1" t="s">
        <v>181</v>
      </c>
      <c r="AC272" s="1" t="s">
        <v>181</v>
      </c>
      <c r="AD272" s="1" t="s">
        <v>182</v>
      </c>
      <c r="AE272" s="1" t="s">
        <v>95</v>
      </c>
      <c r="AF272" s="1" t="s">
        <v>95</v>
      </c>
      <c r="AG272" s="1" t="s">
        <v>97</v>
      </c>
      <c r="AH272" s="1">
        <v>4</v>
      </c>
      <c r="AI272" s="1" t="s">
        <v>183</v>
      </c>
      <c r="AJ272" s="1" t="s">
        <v>31</v>
      </c>
      <c r="AK272" s="1" t="s">
        <v>194</v>
      </c>
      <c r="AL272" s="1" t="s">
        <v>185</v>
      </c>
      <c r="AM272" s="1" t="s">
        <v>186</v>
      </c>
      <c r="AN272" s="1" t="s">
        <v>200</v>
      </c>
      <c r="AO272" s="1" t="s">
        <v>200</v>
      </c>
      <c r="AP272" s="1" t="s">
        <v>195</v>
      </c>
      <c r="AQ272" s="1" t="s">
        <v>189</v>
      </c>
      <c r="AR272" s="1" t="s">
        <v>190</v>
      </c>
      <c r="AS272" s="1" t="s">
        <v>124</v>
      </c>
      <c r="AT272" s="1" t="s">
        <v>128</v>
      </c>
      <c r="AU272" s="1">
        <v>4</v>
      </c>
      <c r="AV272" s="1" t="s">
        <v>936</v>
      </c>
      <c r="AW272" s="1">
        <v>534.16</v>
      </c>
    </row>
    <row r="273" spans="1:49">
      <c r="A273" s="1">
        <v>2</v>
      </c>
      <c r="B273" s="1" t="s">
        <v>937</v>
      </c>
      <c r="C273" s="1" t="s">
        <v>938</v>
      </c>
      <c r="D273" s="1" t="s">
        <v>182</v>
      </c>
      <c r="E273" s="1" t="s">
        <v>181</v>
      </c>
      <c r="F273" s="1" t="s">
        <v>181</v>
      </c>
      <c r="G273" s="1" t="s">
        <v>182</v>
      </c>
      <c r="H273" s="1" t="s">
        <v>181</v>
      </c>
      <c r="I273" s="1" t="s">
        <v>181</v>
      </c>
      <c r="J273" s="1" t="s">
        <v>181</v>
      </c>
      <c r="K273" s="1" t="s">
        <v>181</v>
      </c>
      <c r="L273" s="1" t="s">
        <v>181</v>
      </c>
      <c r="M273" s="1" t="s">
        <v>181</v>
      </c>
      <c r="N273" s="1" t="s">
        <v>181</v>
      </c>
      <c r="O273" s="1" t="s">
        <v>181</v>
      </c>
      <c r="P273" s="1" t="s">
        <v>181</v>
      </c>
      <c r="Q273" s="1" t="s">
        <v>181</v>
      </c>
      <c r="R273" s="1" t="s">
        <v>181</v>
      </c>
      <c r="S273" s="1" t="s">
        <v>181</v>
      </c>
      <c r="T273" s="1" t="s">
        <v>181</v>
      </c>
      <c r="U273" s="1" t="s">
        <v>181</v>
      </c>
      <c r="V273" s="1" t="s">
        <v>181</v>
      </c>
      <c r="W273" s="1" t="s">
        <v>182</v>
      </c>
      <c r="X273" s="1" t="s">
        <v>182</v>
      </c>
      <c r="Y273" s="1" t="s">
        <v>181</v>
      </c>
      <c r="Z273" s="1" t="s">
        <v>181</v>
      </c>
      <c r="AA273" s="1" t="s">
        <v>181</v>
      </c>
      <c r="AB273" s="1" t="s">
        <v>181</v>
      </c>
      <c r="AC273" s="1" t="s">
        <v>181</v>
      </c>
      <c r="AD273" s="1" t="s">
        <v>182</v>
      </c>
      <c r="AE273" s="1" t="s">
        <v>95</v>
      </c>
      <c r="AF273" s="1" t="s">
        <v>97</v>
      </c>
      <c r="AG273" s="1" t="s">
        <v>97</v>
      </c>
      <c r="AH273" s="1">
        <v>3</v>
      </c>
      <c r="AI273" s="1" t="s">
        <v>183</v>
      </c>
      <c r="AJ273" s="1" t="s">
        <v>31</v>
      </c>
      <c r="AK273" s="1" t="s">
        <v>194</v>
      </c>
      <c r="AL273" s="1" t="s">
        <v>185</v>
      </c>
      <c r="AM273" s="1" t="s">
        <v>186</v>
      </c>
      <c r="AN273" s="1" t="s">
        <v>187</v>
      </c>
      <c r="AO273" s="1" t="s">
        <v>188</v>
      </c>
      <c r="AP273" s="1" t="s">
        <v>195</v>
      </c>
      <c r="AQ273" s="1" t="s">
        <v>189</v>
      </c>
      <c r="AR273" s="1" t="s">
        <v>190</v>
      </c>
      <c r="AS273" s="1" t="s">
        <v>124</v>
      </c>
      <c r="AT273" s="1" t="s">
        <v>128</v>
      </c>
      <c r="AU273" s="1">
        <v>2</v>
      </c>
      <c r="AW273" s="1">
        <v>73.17</v>
      </c>
    </row>
    <row r="274" spans="1:49">
      <c r="A274" s="1">
        <v>5</v>
      </c>
      <c r="B274" s="1" t="s">
        <v>939</v>
      </c>
      <c r="C274" s="1" t="s">
        <v>940</v>
      </c>
      <c r="D274" s="1" t="s">
        <v>182</v>
      </c>
      <c r="E274" s="1" t="s">
        <v>181</v>
      </c>
      <c r="F274" s="1" t="s">
        <v>181</v>
      </c>
      <c r="G274" s="1" t="s">
        <v>181</v>
      </c>
      <c r="H274" s="1" t="s">
        <v>182</v>
      </c>
      <c r="I274" s="1" t="s">
        <v>181</v>
      </c>
      <c r="J274" s="1" t="s">
        <v>181</v>
      </c>
      <c r="K274" s="1" t="s">
        <v>181</v>
      </c>
      <c r="L274" s="1" t="s">
        <v>181</v>
      </c>
      <c r="M274" s="1" t="s">
        <v>181</v>
      </c>
      <c r="N274" s="1" t="s">
        <v>182</v>
      </c>
      <c r="O274" s="1" t="s">
        <v>181</v>
      </c>
      <c r="P274" s="1" t="s">
        <v>181</v>
      </c>
      <c r="Q274" s="1" t="s">
        <v>181</v>
      </c>
      <c r="R274" s="1" t="s">
        <v>181</v>
      </c>
      <c r="S274" s="1" t="s">
        <v>181</v>
      </c>
      <c r="T274" s="1" t="s">
        <v>181</v>
      </c>
      <c r="U274" s="1" t="s">
        <v>181</v>
      </c>
      <c r="V274" s="1" t="s">
        <v>181</v>
      </c>
      <c r="W274" s="1" t="s">
        <v>181</v>
      </c>
      <c r="X274" s="1" t="s">
        <v>182</v>
      </c>
      <c r="Y274" s="1" t="s">
        <v>181</v>
      </c>
      <c r="Z274" s="1" t="s">
        <v>181</v>
      </c>
      <c r="AA274" s="1" t="s">
        <v>181</v>
      </c>
      <c r="AB274" s="1" t="s">
        <v>181</v>
      </c>
      <c r="AC274" s="1" t="s">
        <v>181</v>
      </c>
      <c r="AD274" s="1" t="s">
        <v>182</v>
      </c>
      <c r="AE274" s="1" t="s">
        <v>95</v>
      </c>
      <c r="AF274" s="1" t="s">
        <v>97</v>
      </c>
      <c r="AG274" s="1" t="s">
        <v>97</v>
      </c>
      <c r="AH274" s="1">
        <v>3</v>
      </c>
      <c r="AI274" s="1" t="s">
        <v>183</v>
      </c>
      <c r="AJ274" s="1" t="s">
        <v>31</v>
      </c>
      <c r="AK274" s="1" t="s">
        <v>194</v>
      </c>
      <c r="AL274" s="1" t="s">
        <v>185</v>
      </c>
      <c r="AM274" s="1" t="s">
        <v>186</v>
      </c>
      <c r="AN274" s="1" t="s">
        <v>187</v>
      </c>
      <c r="AO274" s="1" t="s">
        <v>188</v>
      </c>
      <c r="AP274" s="1" t="s">
        <v>195</v>
      </c>
      <c r="AQ274" s="1" t="s">
        <v>189</v>
      </c>
      <c r="AR274" s="1" t="s">
        <v>190</v>
      </c>
      <c r="AS274" s="1" t="s">
        <v>124</v>
      </c>
      <c r="AT274" s="1" t="s">
        <v>128</v>
      </c>
      <c r="AU274" s="1">
        <v>2</v>
      </c>
      <c r="AV274" s="1" t="s">
        <v>941</v>
      </c>
      <c r="AW274" s="1">
        <v>336.34</v>
      </c>
    </row>
    <row r="275" spans="1:49">
      <c r="A275" s="1">
        <v>5</v>
      </c>
      <c r="B275" s="1" t="s">
        <v>942</v>
      </c>
      <c r="C275" s="1" t="s">
        <v>943</v>
      </c>
      <c r="D275" s="1" t="s">
        <v>182</v>
      </c>
      <c r="E275" s="1" t="s">
        <v>181</v>
      </c>
      <c r="F275" s="1" t="s">
        <v>181</v>
      </c>
      <c r="G275" s="1" t="s">
        <v>181</v>
      </c>
      <c r="H275" s="1" t="s">
        <v>181</v>
      </c>
      <c r="I275" s="1" t="s">
        <v>181</v>
      </c>
      <c r="J275" s="1" t="s">
        <v>182</v>
      </c>
      <c r="K275" s="1" t="s">
        <v>181</v>
      </c>
      <c r="L275" s="1" t="s">
        <v>181</v>
      </c>
      <c r="M275" s="1" t="s">
        <v>181</v>
      </c>
      <c r="N275" s="1" t="s">
        <v>181</v>
      </c>
      <c r="O275" s="1" t="s">
        <v>181</v>
      </c>
      <c r="P275" s="1" t="s">
        <v>181</v>
      </c>
      <c r="Q275" s="1" t="s">
        <v>181</v>
      </c>
      <c r="R275" s="1" t="s">
        <v>181</v>
      </c>
      <c r="S275" s="1" t="s">
        <v>181</v>
      </c>
      <c r="T275" s="1" t="s">
        <v>181</v>
      </c>
      <c r="U275" s="1" t="s">
        <v>181</v>
      </c>
      <c r="V275" s="1" t="s">
        <v>182</v>
      </c>
      <c r="W275" s="1" t="s">
        <v>181</v>
      </c>
      <c r="X275" s="1" t="s">
        <v>182</v>
      </c>
      <c r="Y275" s="1" t="s">
        <v>181</v>
      </c>
      <c r="Z275" s="1" t="s">
        <v>181</v>
      </c>
      <c r="AA275" s="1" t="s">
        <v>181</v>
      </c>
      <c r="AB275" s="1" t="s">
        <v>181</v>
      </c>
      <c r="AC275" s="1" t="s">
        <v>182</v>
      </c>
      <c r="AD275" s="1" t="s">
        <v>181</v>
      </c>
      <c r="AE275" s="1" t="s">
        <v>95</v>
      </c>
      <c r="AF275" s="1" t="s">
        <v>95</v>
      </c>
      <c r="AG275" s="1" t="s">
        <v>95</v>
      </c>
      <c r="AH275" s="1">
        <v>3</v>
      </c>
      <c r="AI275" s="1" t="s">
        <v>200</v>
      </c>
      <c r="AJ275" s="1" t="s">
        <v>31</v>
      </c>
      <c r="AK275" s="1" t="s">
        <v>194</v>
      </c>
      <c r="AL275" s="1" t="s">
        <v>185</v>
      </c>
      <c r="AM275" s="1" t="s">
        <v>200</v>
      </c>
      <c r="AN275" s="1" t="s">
        <v>187</v>
      </c>
      <c r="AO275" s="1" t="s">
        <v>200</v>
      </c>
      <c r="AP275" s="1" t="s">
        <v>200</v>
      </c>
      <c r="AQ275" s="1" t="s">
        <v>200</v>
      </c>
      <c r="AR275" s="1" t="s">
        <v>190</v>
      </c>
      <c r="AS275" s="1" t="s">
        <v>200</v>
      </c>
      <c r="AT275" s="1" t="s">
        <v>128</v>
      </c>
      <c r="AU275" s="1">
        <v>1</v>
      </c>
      <c r="AW275" s="1">
        <v>264.99</v>
      </c>
    </row>
    <row r="276" spans="1:49">
      <c r="A276" s="1">
        <v>5</v>
      </c>
      <c r="B276" s="1" t="s">
        <v>944</v>
      </c>
      <c r="C276" s="1" t="s">
        <v>945</v>
      </c>
      <c r="D276" s="1" t="s">
        <v>182</v>
      </c>
      <c r="E276" s="1" t="s">
        <v>181</v>
      </c>
      <c r="F276" s="1" t="s">
        <v>181</v>
      </c>
      <c r="G276" s="1" t="s">
        <v>181</v>
      </c>
      <c r="H276" s="1" t="s">
        <v>182</v>
      </c>
      <c r="I276" s="1" t="s">
        <v>181</v>
      </c>
      <c r="J276" s="1" t="s">
        <v>181</v>
      </c>
      <c r="K276" s="1" t="s">
        <v>181</v>
      </c>
      <c r="L276" s="1" t="s">
        <v>181</v>
      </c>
      <c r="M276" s="1" t="s">
        <v>181</v>
      </c>
      <c r="N276" s="1" t="s">
        <v>181</v>
      </c>
      <c r="O276" s="1" t="s">
        <v>181</v>
      </c>
      <c r="P276" s="1" t="s">
        <v>181</v>
      </c>
      <c r="Q276" s="1" t="s">
        <v>182</v>
      </c>
      <c r="R276" s="1" t="s">
        <v>181</v>
      </c>
      <c r="S276" s="1" t="s">
        <v>181</v>
      </c>
      <c r="T276" s="1" t="s">
        <v>181</v>
      </c>
      <c r="U276" s="1" t="s">
        <v>181</v>
      </c>
      <c r="V276" s="1" t="s">
        <v>181</v>
      </c>
      <c r="W276" s="1" t="s">
        <v>181</v>
      </c>
      <c r="X276" s="1" t="s">
        <v>182</v>
      </c>
      <c r="Y276" s="1" t="s">
        <v>181</v>
      </c>
      <c r="Z276" s="1" t="s">
        <v>181</v>
      </c>
      <c r="AA276" s="1" t="s">
        <v>181</v>
      </c>
      <c r="AB276" s="1" t="s">
        <v>181</v>
      </c>
      <c r="AC276" s="1" t="s">
        <v>181</v>
      </c>
      <c r="AD276" s="1" t="s">
        <v>182</v>
      </c>
      <c r="AE276" s="1" t="s">
        <v>93</v>
      </c>
      <c r="AF276" s="1" t="s">
        <v>97</v>
      </c>
      <c r="AG276" s="1" t="s">
        <v>97</v>
      </c>
      <c r="AH276" s="1">
        <v>3</v>
      </c>
      <c r="AI276" s="1" t="s">
        <v>183</v>
      </c>
      <c r="AJ276" s="1" t="s">
        <v>31</v>
      </c>
      <c r="AK276" s="1" t="s">
        <v>194</v>
      </c>
      <c r="AL276" s="1" t="s">
        <v>185</v>
      </c>
      <c r="AM276" s="1" t="s">
        <v>186</v>
      </c>
      <c r="AN276" s="1" t="s">
        <v>187</v>
      </c>
      <c r="AO276" s="1" t="s">
        <v>96</v>
      </c>
      <c r="AP276" s="1" t="s">
        <v>200</v>
      </c>
      <c r="AQ276" s="1" t="s">
        <v>111</v>
      </c>
      <c r="AR276" s="1" t="s">
        <v>190</v>
      </c>
      <c r="AS276" s="1" t="s">
        <v>123</v>
      </c>
      <c r="AT276" s="1" t="s">
        <v>128</v>
      </c>
      <c r="AU276" s="1">
        <v>2</v>
      </c>
      <c r="AV276" s="1" t="s">
        <v>946</v>
      </c>
      <c r="AW276" s="1">
        <v>299.86</v>
      </c>
    </row>
    <row r="277" spans="1:49">
      <c r="A277" s="1">
        <v>5</v>
      </c>
      <c r="B277" s="1" t="s">
        <v>947</v>
      </c>
      <c r="C277" s="1" t="s">
        <v>948</v>
      </c>
      <c r="D277" s="1" t="s">
        <v>182</v>
      </c>
      <c r="E277" s="1" t="s">
        <v>181</v>
      </c>
      <c r="F277" s="1" t="s">
        <v>181</v>
      </c>
      <c r="G277" s="1" t="s">
        <v>182</v>
      </c>
      <c r="H277" s="1" t="s">
        <v>181</v>
      </c>
      <c r="I277" s="1" t="s">
        <v>181</v>
      </c>
      <c r="J277" s="1" t="s">
        <v>181</v>
      </c>
      <c r="K277" s="1" t="s">
        <v>182</v>
      </c>
      <c r="L277" s="1" t="s">
        <v>181</v>
      </c>
      <c r="M277" s="1" t="s">
        <v>181</v>
      </c>
      <c r="N277" s="1" t="s">
        <v>181</v>
      </c>
      <c r="O277" s="1" t="s">
        <v>182</v>
      </c>
      <c r="P277" s="1" t="s">
        <v>181</v>
      </c>
      <c r="Q277" s="1" t="s">
        <v>181</v>
      </c>
      <c r="R277" s="1" t="s">
        <v>181</v>
      </c>
      <c r="S277" s="1" t="s">
        <v>181</v>
      </c>
      <c r="T277" s="1" t="s">
        <v>181</v>
      </c>
      <c r="U277" s="1" t="s">
        <v>181</v>
      </c>
      <c r="V277" s="1" t="s">
        <v>181</v>
      </c>
      <c r="W277" s="1" t="s">
        <v>181</v>
      </c>
      <c r="X277" s="1" t="s">
        <v>182</v>
      </c>
      <c r="Y277" s="1" t="s">
        <v>181</v>
      </c>
      <c r="Z277" s="1" t="s">
        <v>181</v>
      </c>
      <c r="AA277" s="1" t="s">
        <v>181</v>
      </c>
      <c r="AB277" s="1" t="s">
        <v>181</v>
      </c>
      <c r="AC277" s="1" t="s">
        <v>182</v>
      </c>
      <c r="AD277" s="1" t="s">
        <v>181</v>
      </c>
      <c r="AE277" s="1" t="s">
        <v>95</v>
      </c>
      <c r="AF277" s="1" t="s">
        <v>97</v>
      </c>
      <c r="AG277" s="1" t="s">
        <v>97</v>
      </c>
      <c r="AH277" s="1">
        <v>4</v>
      </c>
      <c r="AI277" s="1" t="s">
        <v>183</v>
      </c>
      <c r="AJ277" s="1" t="s">
        <v>31</v>
      </c>
      <c r="AK277" s="1" t="s">
        <v>194</v>
      </c>
      <c r="AL277" s="1" t="s">
        <v>185</v>
      </c>
      <c r="AM277" s="1" t="s">
        <v>186</v>
      </c>
      <c r="AN277" s="1" t="s">
        <v>187</v>
      </c>
      <c r="AO277" s="1" t="s">
        <v>208</v>
      </c>
      <c r="AP277" s="1" t="s">
        <v>103</v>
      </c>
      <c r="AQ277" s="1" t="s">
        <v>111</v>
      </c>
      <c r="AR277" s="1" t="s">
        <v>190</v>
      </c>
      <c r="AS277" s="1" t="s">
        <v>123</v>
      </c>
      <c r="AT277" s="1" t="s">
        <v>128</v>
      </c>
      <c r="AU277" s="1">
        <v>4</v>
      </c>
      <c r="AV277" s="1" t="s">
        <v>949</v>
      </c>
      <c r="AW277" s="1">
        <v>319.29000000000002</v>
      </c>
    </row>
    <row r="278" spans="1:49">
      <c r="A278" s="1">
        <v>5</v>
      </c>
      <c r="B278" s="1" t="s">
        <v>950</v>
      </c>
      <c r="C278" s="1" t="s">
        <v>951</v>
      </c>
      <c r="D278" s="1" t="s">
        <v>182</v>
      </c>
      <c r="E278" s="1" t="s">
        <v>181</v>
      </c>
      <c r="F278" s="1" t="s">
        <v>181</v>
      </c>
      <c r="G278" s="1" t="s">
        <v>182</v>
      </c>
      <c r="H278" s="1" t="s">
        <v>181</v>
      </c>
      <c r="I278" s="1" t="s">
        <v>181</v>
      </c>
      <c r="J278" s="1" t="s">
        <v>181</v>
      </c>
      <c r="K278" s="1" t="s">
        <v>181</v>
      </c>
      <c r="L278" s="1" t="s">
        <v>181</v>
      </c>
      <c r="M278" s="1" t="s">
        <v>181</v>
      </c>
      <c r="N278" s="1" t="s">
        <v>181</v>
      </c>
      <c r="O278" s="1" t="s">
        <v>181</v>
      </c>
      <c r="P278" s="1" t="s">
        <v>181</v>
      </c>
      <c r="Q278" s="1" t="s">
        <v>181</v>
      </c>
      <c r="R278" s="1" t="s">
        <v>181</v>
      </c>
      <c r="S278" s="1" t="s">
        <v>182</v>
      </c>
      <c r="T278" s="1" t="s">
        <v>181</v>
      </c>
      <c r="U278" s="1" t="s">
        <v>181</v>
      </c>
      <c r="V278" s="1" t="s">
        <v>181</v>
      </c>
      <c r="W278" s="1" t="s">
        <v>181</v>
      </c>
      <c r="X278" s="1" t="s">
        <v>182</v>
      </c>
      <c r="Y278" s="1" t="s">
        <v>181</v>
      </c>
      <c r="Z278" s="1" t="s">
        <v>181</v>
      </c>
      <c r="AA278" s="1" t="s">
        <v>181</v>
      </c>
      <c r="AB278" s="1" t="s">
        <v>181</v>
      </c>
      <c r="AC278" s="1" t="s">
        <v>181</v>
      </c>
      <c r="AD278" s="1" t="s">
        <v>182</v>
      </c>
      <c r="AE278" s="1" t="s">
        <v>93</v>
      </c>
      <c r="AF278" s="1" t="s">
        <v>95</v>
      </c>
      <c r="AG278" s="1" t="s">
        <v>97</v>
      </c>
      <c r="AH278" s="1">
        <v>4</v>
      </c>
      <c r="AI278" s="1" t="s">
        <v>183</v>
      </c>
      <c r="AJ278" s="1" t="s">
        <v>31</v>
      </c>
      <c r="AK278" s="1" t="s">
        <v>194</v>
      </c>
      <c r="AL278" s="1" t="s">
        <v>185</v>
      </c>
      <c r="AM278" s="1" t="s">
        <v>186</v>
      </c>
      <c r="AN278" s="1" t="s">
        <v>187</v>
      </c>
      <c r="AO278" s="1" t="s">
        <v>188</v>
      </c>
      <c r="AP278" s="1" t="s">
        <v>103</v>
      </c>
      <c r="AQ278" s="1" t="s">
        <v>189</v>
      </c>
      <c r="AR278" s="1" t="s">
        <v>190</v>
      </c>
      <c r="AS278" s="1" t="s">
        <v>123</v>
      </c>
      <c r="AT278" s="1" t="s">
        <v>128</v>
      </c>
      <c r="AU278" s="1">
        <v>4</v>
      </c>
      <c r="AV278" s="1" t="s">
        <v>952</v>
      </c>
      <c r="AW278" s="1">
        <v>416.6</v>
      </c>
    </row>
    <row r="279" spans="1:49">
      <c r="A279" s="1">
        <v>1</v>
      </c>
      <c r="B279" s="1" t="s">
        <v>953</v>
      </c>
      <c r="C279" s="1" t="s">
        <v>954</v>
      </c>
      <c r="D279" s="1" t="s">
        <v>182</v>
      </c>
      <c r="E279" s="1" t="s">
        <v>181</v>
      </c>
      <c r="F279" s="1" t="s">
        <v>181</v>
      </c>
      <c r="G279" s="1" t="s">
        <v>181</v>
      </c>
      <c r="H279" s="1" t="s">
        <v>182</v>
      </c>
      <c r="I279" s="1" t="s">
        <v>181</v>
      </c>
      <c r="J279" s="1" t="s">
        <v>181</v>
      </c>
      <c r="K279" s="1" t="s">
        <v>181</v>
      </c>
      <c r="L279" s="1" t="s">
        <v>181</v>
      </c>
      <c r="M279" s="1" t="s">
        <v>181</v>
      </c>
      <c r="N279" s="1" t="s">
        <v>181</v>
      </c>
      <c r="O279" s="1" t="s">
        <v>181</v>
      </c>
      <c r="P279" s="1" t="s">
        <v>181</v>
      </c>
      <c r="Q279" s="1" t="s">
        <v>181</v>
      </c>
      <c r="R279" s="1" t="s">
        <v>181</v>
      </c>
      <c r="S279" s="1" t="s">
        <v>181</v>
      </c>
      <c r="T279" s="1" t="s">
        <v>181</v>
      </c>
      <c r="U279" s="1" t="s">
        <v>181</v>
      </c>
      <c r="V279" s="1" t="s">
        <v>181</v>
      </c>
      <c r="W279" s="1" t="s">
        <v>182</v>
      </c>
      <c r="X279" s="1" t="s">
        <v>181</v>
      </c>
      <c r="Y279" s="1" t="s">
        <v>182</v>
      </c>
      <c r="Z279" s="1" t="s">
        <v>181</v>
      </c>
      <c r="AA279" s="1" t="s">
        <v>181</v>
      </c>
      <c r="AB279" s="1" t="s">
        <v>181</v>
      </c>
      <c r="AC279" s="1" t="s">
        <v>182</v>
      </c>
      <c r="AD279" s="1" t="s">
        <v>181</v>
      </c>
      <c r="AI279" s="1" t="s">
        <v>183</v>
      </c>
      <c r="AJ279" s="1" t="s">
        <v>31</v>
      </c>
      <c r="AK279" s="1" t="s">
        <v>194</v>
      </c>
      <c r="AL279" s="1" t="s">
        <v>185</v>
      </c>
      <c r="AM279" s="1" t="s">
        <v>186</v>
      </c>
      <c r="AN279" s="1" t="s">
        <v>187</v>
      </c>
      <c r="AO279" s="1" t="s">
        <v>188</v>
      </c>
      <c r="AP279" s="1" t="s">
        <v>195</v>
      </c>
      <c r="AQ279" s="1" t="s">
        <v>189</v>
      </c>
      <c r="AR279" s="1" t="s">
        <v>190</v>
      </c>
      <c r="AS279" s="1" t="s">
        <v>124</v>
      </c>
      <c r="AT279" s="1" t="s">
        <v>128</v>
      </c>
      <c r="AU279" s="1">
        <v>2</v>
      </c>
      <c r="AW279" s="1">
        <v>20.329999999999998</v>
      </c>
    </row>
    <row r="280" spans="1:49">
      <c r="A280" s="1">
        <v>5</v>
      </c>
      <c r="B280" s="1" t="s">
        <v>955</v>
      </c>
      <c r="C280" s="1" t="s">
        <v>956</v>
      </c>
      <c r="D280" s="1" t="s">
        <v>182</v>
      </c>
      <c r="E280" s="1" t="s">
        <v>181</v>
      </c>
      <c r="F280" s="1" t="s">
        <v>181</v>
      </c>
      <c r="G280" s="1" t="s">
        <v>181</v>
      </c>
      <c r="H280" s="1" t="s">
        <v>181</v>
      </c>
      <c r="I280" s="1" t="s">
        <v>182</v>
      </c>
      <c r="J280" s="1" t="s">
        <v>181</v>
      </c>
      <c r="K280" s="1" t="s">
        <v>181</v>
      </c>
      <c r="L280" s="1" t="s">
        <v>181</v>
      </c>
      <c r="M280" s="1" t="s">
        <v>181</v>
      </c>
      <c r="N280" s="1" t="s">
        <v>181</v>
      </c>
      <c r="O280" s="1" t="s">
        <v>181</v>
      </c>
      <c r="P280" s="1" t="s">
        <v>181</v>
      </c>
      <c r="Q280" s="1" t="s">
        <v>181</v>
      </c>
      <c r="R280" s="1" t="s">
        <v>181</v>
      </c>
      <c r="S280" s="1" t="s">
        <v>181</v>
      </c>
      <c r="T280" s="1" t="s">
        <v>181</v>
      </c>
      <c r="U280" s="1" t="s">
        <v>182</v>
      </c>
      <c r="V280" s="1" t="s">
        <v>181</v>
      </c>
      <c r="W280" s="1" t="s">
        <v>181</v>
      </c>
      <c r="X280" s="1" t="s">
        <v>181</v>
      </c>
      <c r="Y280" s="1" t="s">
        <v>182</v>
      </c>
      <c r="Z280" s="1" t="s">
        <v>181</v>
      </c>
      <c r="AA280" s="1" t="s">
        <v>181</v>
      </c>
      <c r="AB280" s="1" t="s">
        <v>181</v>
      </c>
      <c r="AC280" s="1" t="s">
        <v>182</v>
      </c>
      <c r="AD280" s="1" t="s">
        <v>181</v>
      </c>
      <c r="AE280" s="1" t="s">
        <v>95</v>
      </c>
      <c r="AF280" s="1" t="s">
        <v>97</v>
      </c>
      <c r="AG280" s="1" t="s">
        <v>97</v>
      </c>
      <c r="AH280" s="1">
        <v>3</v>
      </c>
      <c r="AI280" s="1" t="s">
        <v>183</v>
      </c>
      <c r="AJ280" s="1" t="s">
        <v>31</v>
      </c>
      <c r="AK280" s="1" t="s">
        <v>194</v>
      </c>
      <c r="AL280" s="1" t="s">
        <v>185</v>
      </c>
      <c r="AM280" s="1" t="s">
        <v>186</v>
      </c>
      <c r="AN280" s="1" t="s">
        <v>187</v>
      </c>
      <c r="AO280" s="1" t="s">
        <v>98</v>
      </c>
      <c r="AP280" s="1" t="s">
        <v>200</v>
      </c>
      <c r="AQ280" s="1" t="s">
        <v>111</v>
      </c>
      <c r="AR280" s="1" t="s">
        <v>190</v>
      </c>
      <c r="AS280" s="1" t="s">
        <v>124</v>
      </c>
      <c r="AT280" s="1" t="s">
        <v>128</v>
      </c>
      <c r="AU280" s="1">
        <v>4</v>
      </c>
      <c r="AV280" s="1" t="s">
        <v>957</v>
      </c>
      <c r="AW280" s="1">
        <v>402.68</v>
      </c>
    </row>
    <row r="281" spans="1:49">
      <c r="A281" s="1">
        <v>5</v>
      </c>
      <c r="B281" s="1" t="s">
        <v>958</v>
      </c>
      <c r="C281" s="1" t="s">
        <v>959</v>
      </c>
      <c r="D281" s="1" t="s">
        <v>182</v>
      </c>
      <c r="E281" s="1" t="s">
        <v>181</v>
      </c>
      <c r="F281" s="1" t="s">
        <v>181</v>
      </c>
      <c r="G281" s="1" t="s">
        <v>181</v>
      </c>
      <c r="H281" s="1" t="s">
        <v>181</v>
      </c>
      <c r="I281" s="1" t="s">
        <v>182</v>
      </c>
      <c r="J281" s="1" t="s">
        <v>181</v>
      </c>
      <c r="K281" s="1" t="s">
        <v>181</v>
      </c>
      <c r="L281" s="1" t="s">
        <v>181</v>
      </c>
      <c r="M281" s="1" t="s">
        <v>182</v>
      </c>
      <c r="N281" s="1" t="s">
        <v>181</v>
      </c>
      <c r="O281" s="1" t="s">
        <v>181</v>
      </c>
      <c r="P281" s="1" t="s">
        <v>181</v>
      </c>
      <c r="Q281" s="1" t="s">
        <v>181</v>
      </c>
      <c r="R281" s="1" t="s">
        <v>181</v>
      </c>
      <c r="S281" s="1" t="s">
        <v>181</v>
      </c>
      <c r="T281" s="1" t="s">
        <v>181</v>
      </c>
      <c r="U281" s="1" t="s">
        <v>181</v>
      </c>
      <c r="V281" s="1" t="s">
        <v>181</v>
      </c>
      <c r="W281" s="1" t="s">
        <v>181</v>
      </c>
      <c r="X281" s="1" t="s">
        <v>182</v>
      </c>
      <c r="Y281" s="1" t="s">
        <v>181</v>
      </c>
      <c r="Z281" s="1" t="s">
        <v>181</v>
      </c>
      <c r="AA281" s="1" t="s">
        <v>181</v>
      </c>
      <c r="AB281" s="1" t="s">
        <v>181</v>
      </c>
      <c r="AC281" s="1" t="s">
        <v>182</v>
      </c>
      <c r="AD281" s="1" t="s">
        <v>181</v>
      </c>
      <c r="AE281" s="1" t="s">
        <v>90</v>
      </c>
      <c r="AF281" s="1" t="s">
        <v>93</v>
      </c>
      <c r="AG281" s="1" t="s">
        <v>95</v>
      </c>
      <c r="AH281" s="1">
        <v>4</v>
      </c>
      <c r="AI281" s="1" t="s">
        <v>18</v>
      </c>
      <c r="AJ281" s="1" t="s">
        <v>31</v>
      </c>
      <c r="AK281" s="1" t="s">
        <v>194</v>
      </c>
      <c r="AL281" s="1" t="s">
        <v>185</v>
      </c>
      <c r="AM281" s="1" t="s">
        <v>186</v>
      </c>
      <c r="AN281" s="1" t="s">
        <v>187</v>
      </c>
      <c r="AO281" s="1" t="s">
        <v>98</v>
      </c>
      <c r="AP281" s="1" t="s">
        <v>103</v>
      </c>
      <c r="AQ281" s="1" t="s">
        <v>112</v>
      </c>
      <c r="AR281" s="1" t="s">
        <v>190</v>
      </c>
      <c r="AS281" s="1" t="s">
        <v>200</v>
      </c>
      <c r="AT281" s="1" t="s">
        <v>128</v>
      </c>
      <c r="AU281" s="1">
        <v>4</v>
      </c>
      <c r="AV281" s="1" t="s">
        <v>960</v>
      </c>
      <c r="AW281" s="1">
        <v>360.2</v>
      </c>
    </row>
    <row r="282" spans="1:49">
      <c r="A282" s="1">
        <v>5</v>
      </c>
      <c r="B282" s="1" t="s">
        <v>961</v>
      </c>
      <c r="C282" s="1" t="s">
        <v>962</v>
      </c>
      <c r="D282" s="1" t="s">
        <v>182</v>
      </c>
      <c r="E282" s="1" t="s">
        <v>181</v>
      </c>
      <c r="F282" s="1" t="s">
        <v>181</v>
      </c>
      <c r="G282" s="1" t="s">
        <v>182</v>
      </c>
      <c r="H282" s="1" t="s">
        <v>181</v>
      </c>
      <c r="I282" s="1" t="s">
        <v>181</v>
      </c>
      <c r="J282" s="1" t="s">
        <v>181</v>
      </c>
      <c r="K282" s="1" t="s">
        <v>181</v>
      </c>
      <c r="L282" s="1" t="s">
        <v>181</v>
      </c>
      <c r="M282" s="1" t="s">
        <v>181</v>
      </c>
      <c r="N282" s="1" t="s">
        <v>181</v>
      </c>
      <c r="O282" s="1" t="s">
        <v>181</v>
      </c>
      <c r="P282" s="1" t="s">
        <v>181</v>
      </c>
      <c r="Q282" s="1" t="s">
        <v>181</v>
      </c>
      <c r="R282" s="1" t="s">
        <v>181</v>
      </c>
      <c r="S282" s="1" t="s">
        <v>182</v>
      </c>
      <c r="T282" s="1" t="s">
        <v>181</v>
      </c>
      <c r="U282" s="1" t="s">
        <v>181</v>
      </c>
      <c r="V282" s="1" t="s">
        <v>181</v>
      </c>
      <c r="W282" s="1" t="s">
        <v>181</v>
      </c>
      <c r="X282" s="1" t="s">
        <v>182</v>
      </c>
      <c r="Y282" s="1" t="s">
        <v>181</v>
      </c>
      <c r="Z282" s="1" t="s">
        <v>181</v>
      </c>
      <c r="AA282" s="1" t="s">
        <v>181</v>
      </c>
      <c r="AB282" s="1" t="s">
        <v>181</v>
      </c>
      <c r="AC282" s="1" t="s">
        <v>182</v>
      </c>
      <c r="AD282" s="1" t="s">
        <v>181</v>
      </c>
      <c r="AE282" s="1" t="s">
        <v>93</v>
      </c>
      <c r="AF282" s="1" t="s">
        <v>95</v>
      </c>
      <c r="AG282" s="1" t="s">
        <v>95</v>
      </c>
      <c r="AH282" s="1">
        <v>2</v>
      </c>
      <c r="AI282" s="1" t="s">
        <v>183</v>
      </c>
      <c r="AJ282" s="1" t="s">
        <v>31</v>
      </c>
      <c r="AK282" s="1" t="s">
        <v>194</v>
      </c>
      <c r="AL282" s="1" t="s">
        <v>185</v>
      </c>
      <c r="AM282" s="1" t="s">
        <v>186</v>
      </c>
      <c r="AN282" s="1" t="s">
        <v>187</v>
      </c>
      <c r="AO282" s="1" t="s">
        <v>188</v>
      </c>
      <c r="AP282" s="1" t="s">
        <v>103</v>
      </c>
      <c r="AQ282" s="1" t="s">
        <v>189</v>
      </c>
      <c r="AR282" s="1" t="s">
        <v>190</v>
      </c>
      <c r="AS282" s="1" t="s">
        <v>124</v>
      </c>
      <c r="AT282" s="1" t="s">
        <v>128</v>
      </c>
      <c r="AU282" s="1">
        <v>3</v>
      </c>
      <c r="AV282" s="1" t="s">
        <v>963</v>
      </c>
      <c r="AW282" s="1">
        <v>451.63</v>
      </c>
    </row>
    <row r="283" spans="1:49">
      <c r="A283" s="1">
        <v>5</v>
      </c>
      <c r="B283" s="1" t="s">
        <v>964</v>
      </c>
      <c r="C283" s="1" t="s">
        <v>965</v>
      </c>
      <c r="D283" s="1" t="s">
        <v>181</v>
      </c>
      <c r="E283" s="1" t="s">
        <v>182</v>
      </c>
      <c r="F283" s="1" t="s">
        <v>181</v>
      </c>
      <c r="G283" s="1" t="s">
        <v>181</v>
      </c>
      <c r="H283" s="1" t="s">
        <v>181</v>
      </c>
      <c r="I283" s="1" t="s">
        <v>181</v>
      </c>
      <c r="J283" s="1" t="s">
        <v>181</v>
      </c>
      <c r="K283" s="1" t="s">
        <v>181</v>
      </c>
      <c r="L283" s="1" t="s">
        <v>182</v>
      </c>
      <c r="M283" s="1" t="s">
        <v>181</v>
      </c>
      <c r="N283" s="1" t="s">
        <v>181</v>
      </c>
      <c r="O283" s="1" t="s">
        <v>181</v>
      </c>
      <c r="P283" s="1" t="s">
        <v>181</v>
      </c>
      <c r="Q283" s="1" t="s">
        <v>181</v>
      </c>
      <c r="R283" s="1" t="s">
        <v>182</v>
      </c>
      <c r="S283" s="1" t="s">
        <v>181</v>
      </c>
      <c r="T283" s="1" t="s">
        <v>181</v>
      </c>
      <c r="U283" s="1" t="s">
        <v>181</v>
      </c>
      <c r="V283" s="1" t="s">
        <v>181</v>
      </c>
      <c r="W283" s="1" t="s">
        <v>181</v>
      </c>
      <c r="X283" s="1" t="s">
        <v>182</v>
      </c>
      <c r="Y283" s="1" t="s">
        <v>181</v>
      </c>
      <c r="Z283" s="1" t="s">
        <v>181</v>
      </c>
      <c r="AA283" s="1" t="s">
        <v>181</v>
      </c>
      <c r="AB283" s="1" t="s">
        <v>181</v>
      </c>
      <c r="AC283" s="1" t="s">
        <v>182</v>
      </c>
      <c r="AD283" s="1" t="s">
        <v>181</v>
      </c>
      <c r="AE283" s="1" t="s">
        <v>93</v>
      </c>
      <c r="AF283" s="1" t="s">
        <v>95</v>
      </c>
      <c r="AG283" s="1" t="s">
        <v>97</v>
      </c>
      <c r="AH283" s="1">
        <v>4</v>
      </c>
      <c r="AI283" s="1" t="s">
        <v>183</v>
      </c>
      <c r="AJ283" s="1" t="s">
        <v>31</v>
      </c>
      <c r="AK283" s="1" t="s">
        <v>194</v>
      </c>
      <c r="AL283" s="1" t="s">
        <v>185</v>
      </c>
      <c r="AM283" s="1" t="s">
        <v>186</v>
      </c>
      <c r="AN283" s="1" t="s">
        <v>187</v>
      </c>
      <c r="AO283" s="1" t="s">
        <v>188</v>
      </c>
      <c r="AP283" s="1" t="s">
        <v>222</v>
      </c>
      <c r="AQ283" s="1" t="s">
        <v>112</v>
      </c>
      <c r="AR283" s="1" t="s">
        <v>190</v>
      </c>
      <c r="AS283" s="1" t="s">
        <v>124</v>
      </c>
      <c r="AT283" s="1" t="s">
        <v>128</v>
      </c>
      <c r="AU283" s="1">
        <v>4</v>
      </c>
      <c r="AW283" s="1">
        <v>220.07</v>
      </c>
    </row>
    <row r="284" spans="1:49">
      <c r="A284" s="1">
        <v>5</v>
      </c>
      <c r="B284" s="1" t="s">
        <v>966</v>
      </c>
      <c r="C284" s="1" t="s">
        <v>967</v>
      </c>
      <c r="D284" s="1" t="s">
        <v>182</v>
      </c>
      <c r="E284" s="1" t="s">
        <v>181</v>
      </c>
      <c r="F284" s="1" t="s">
        <v>181</v>
      </c>
      <c r="G284" s="1" t="s">
        <v>182</v>
      </c>
      <c r="H284" s="1" t="s">
        <v>181</v>
      </c>
      <c r="I284" s="1" t="s">
        <v>181</v>
      </c>
      <c r="J284" s="1" t="s">
        <v>181</v>
      </c>
      <c r="K284" s="1" t="s">
        <v>181</v>
      </c>
      <c r="L284" s="1" t="s">
        <v>181</v>
      </c>
      <c r="M284" s="1" t="s">
        <v>182</v>
      </c>
      <c r="N284" s="1" t="s">
        <v>181</v>
      </c>
      <c r="O284" s="1" t="s">
        <v>181</v>
      </c>
      <c r="P284" s="1" t="s">
        <v>181</v>
      </c>
      <c r="Q284" s="1" t="s">
        <v>181</v>
      </c>
      <c r="R284" s="1" t="s">
        <v>181</v>
      </c>
      <c r="S284" s="1" t="s">
        <v>181</v>
      </c>
      <c r="T284" s="1" t="s">
        <v>181</v>
      </c>
      <c r="U284" s="1" t="s">
        <v>181</v>
      </c>
      <c r="V284" s="1" t="s">
        <v>181</v>
      </c>
      <c r="W284" s="1" t="s">
        <v>181</v>
      </c>
      <c r="X284" s="1" t="s">
        <v>181</v>
      </c>
      <c r="Y284" s="1" t="s">
        <v>181</v>
      </c>
      <c r="Z284" s="1" t="s">
        <v>181</v>
      </c>
      <c r="AA284" s="1" t="s">
        <v>182</v>
      </c>
      <c r="AB284" s="1" t="s">
        <v>181</v>
      </c>
      <c r="AC284" s="1" t="s">
        <v>182</v>
      </c>
      <c r="AD284" s="1" t="s">
        <v>181</v>
      </c>
      <c r="AE284" s="1" t="s">
        <v>95</v>
      </c>
      <c r="AF284" s="1" t="s">
        <v>95</v>
      </c>
      <c r="AG284" s="1" t="s">
        <v>95</v>
      </c>
      <c r="AH284" s="1">
        <v>3</v>
      </c>
      <c r="AI284" s="1" t="s">
        <v>199</v>
      </c>
      <c r="AJ284" s="1" t="s">
        <v>31</v>
      </c>
      <c r="AK284" s="1" t="s">
        <v>194</v>
      </c>
      <c r="AL284" s="1" t="s">
        <v>185</v>
      </c>
      <c r="AM284" s="1" t="s">
        <v>186</v>
      </c>
      <c r="AN284" s="1" t="s">
        <v>187</v>
      </c>
      <c r="AO284" s="1" t="s">
        <v>208</v>
      </c>
      <c r="AP284" s="1" t="s">
        <v>103</v>
      </c>
      <c r="AQ284" s="1" t="s">
        <v>189</v>
      </c>
      <c r="AR284" s="1" t="s">
        <v>190</v>
      </c>
      <c r="AS284" s="1" t="s">
        <v>122</v>
      </c>
      <c r="AT284" s="1" t="s">
        <v>128</v>
      </c>
      <c r="AU284" s="1">
        <v>4</v>
      </c>
      <c r="AV284" s="1" t="s">
        <v>968</v>
      </c>
      <c r="AW284" s="1">
        <v>391.84</v>
      </c>
    </row>
    <row r="285" spans="1:49">
      <c r="A285" s="1">
        <v>5</v>
      </c>
      <c r="B285" s="1" t="s">
        <v>969</v>
      </c>
      <c r="C285" s="1" t="s">
        <v>970</v>
      </c>
      <c r="D285" s="1" t="s">
        <v>182</v>
      </c>
      <c r="E285" s="1" t="s">
        <v>181</v>
      </c>
      <c r="F285" s="1" t="s">
        <v>181</v>
      </c>
      <c r="G285" s="1" t="s">
        <v>182</v>
      </c>
      <c r="H285" s="1" t="s">
        <v>181</v>
      </c>
      <c r="I285" s="1" t="s">
        <v>181</v>
      </c>
      <c r="J285" s="1" t="s">
        <v>181</v>
      </c>
      <c r="K285" s="1" t="s">
        <v>181</v>
      </c>
      <c r="L285" s="1" t="s">
        <v>181</v>
      </c>
      <c r="M285" s="1" t="s">
        <v>182</v>
      </c>
      <c r="N285" s="1" t="s">
        <v>181</v>
      </c>
      <c r="O285" s="1" t="s">
        <v>182</v>
      </c>
      <c r="P285" s="1" t="s">
        <v>181</v>
      </c>
      <c r="Q285" s="1" t="s">
        <v>181</v>
      </c>
      <c r="R285" s="1" t="s">
        <v>181</v>
      </c>
      <c r="S285" s="1" t="s">
        <v>181</v>
      </c>
      <c r="T285" s="1" t="s">
        <v>181</v>
      </c>
      <c r="U285" s="1" t="s">
        <v>181</v>
      </c>
      <c r="V285" s="1" t="s">
        <v>181</v>
      </c>
      <c r="W285" s="1" t="s">
        <v>181</v>
      </c>
      <c r="X285" s="1" t="s">
        <v>182</v>
      </c>
      <c r="Y285" s="1" t="s">
        <v>181</v>
      </c>
      <c r="Z285" s="1" t="s">
        <v>181</v>
      </c>
      <c r="AA285" s="1" t="s">
        <v>181</v>
      </c>
      <c r="AB285" s="1" t="s">
        <v>181</v>
      </c>
      <c r="AC285" s="1" t="s">
        <v>182</v>
      </c>
      <c r="AD285" s="1" t="s">
        <v>181</v>
      </c>
      <c r="AE285" s="1" t="s">
        <v>97</v>
      </c>
      <c r="AF285" s="1" t="s">
        <v>97</v>
      </c>
      <c r="AG285" s="1" t="s">
        <v>97</v>
      </c>
      <c r="AH285" s="1">
        <v>4</v>
      </c>
      <c r="AI285" s="1" t="s">
        <v>183</v>
      </c>
      <c r="AJ285" s="1" t="s">
        <v>31</v>
      </c>
      <c r="AK285" s="1" t="s">
        <v>200</v>
      </c>
      <c r="AL285" s="1" t="s">
        <v>185</v>
      </c>
      <c r="AM285" s="1" t="s">
        <v>186</v>
      </c>
      <c r="AN285" s="1" t="s">
        <v>187</v>
      </c>
      <c r="AO285" s="1" t="s">
        <v>200</v>
      </c>
      <c r="AP285" s="1" t="s">
        <v>222</v>
      </c>
      <c r="AQ285" s="1" t="s">
        <v>189</v>
      </c>
      <c r="AR285" s="1" t="s">
        <v>190</v>
      </c>
      <c r="AS285" s="1" t="s">
        <v>124</v>
      </c>
      <c r="AT285" s="1" t="s">
        <v>128</v>
      </c>
      <c r="AU285" s="1">
        <v>3</v>
      </c>
      <c r="AV285" s="1" t="s">
        <v>971</v>
      </c>
      <c r="AW285" s="1">
        <v>453.86</v>
      </c>
    </row>
    <row r="286" spans="1:49">
      <c r="A286" s="1">
        <v>5</v>
      </c>
      <c r="B286" s="1" t="s">
        <v>972</v>
      </c>
      <c r="C286" s="1" t="s">
        <v>973</v>
      </c>
      <c r="D286" s="1" t="s">
        <v>182</v>
      </c>
      <c r="E286" s="1" t="s">
        <v>181</v>
      </c>
      <c r="F286" s="1" t="s">
        <v>181</v>
      </c>
      <c r="G286" s="1" t="s">
        <v>182</v>
      </c>
      <c r="H286" s="1" t="s">
        <v>181</v>
      </c>
      <c r="I286" s="1" t="s">
        <v>181</v>
      </c>
      <c r="J286" s="1" t="s">
        <v>181</v>
      </c>
      <c r="K286" s="1" t="s">
        <v>181</v>
      </c>
      <c r="L286" s="1" t="s">
        <v>181</v>
      </c>
      <c r="M286" s="1" t="s">
        <v>181</v>
      </c>
      <c r="N286" s="1" t="s">
        <v>181</v>
      </c>
      <c r="O286" s="1" t="s">
        <v>181</v>
      </c>
      <c r="P286" s="1" t="s">
        <v>181</v>
      </c>
      <c r="Q286" s="1" t="s">
        <v>182</v>
      </c>
      <c r="R286" s="1" t="s">
        <v>181</v>
      </c>
      <c r="S286" s="1" t="s">
        <v>181</v>
      </c>
      <c r="T286" s="1" t="s">
        <v>181</v>
      </c>
      <c r="U286" s="1" t="s">
        <v>181</v>
      </c>
      <c r="V286" s="1" t="s">
        <v>181</v>
      </c>
      <c r="W286" s="1" t="s">
        <v>181</v>
      </c>
      <c r="X286" s="1" t="s">
        <v>181</v>
      </c>
      <c r="Y286" s="1" t="s">
        <v>182</v>
      </c>
      <c r="Z286" s="1" t="s">
        <v>181</v>
      </c>
      <c r="AA286" s="1" t="s">
        <v>181</v>
      </c>
      <c r="AB286" s="1" t="s">
        <v>182</v>
      </c>
      <c r="AC286" s="1" t="s">
        <v>181</v>
      </c>
      <c r="AD286" s="1" t="s">
        <v>181</v>
      </c>
      <c r="AE286" s="1" t="s">
        <v>93</v>
      </c>
      <c r="AF286" s="1" t="s">
        <v>93</v>
      </c>
      <c r="AG286" s="1" t="s">
        <v>97</v>
      </c>
      <c r="AH286" s="1">
        <v>3</v>
      </c>
      <c r="AI286" s="1" t="s">
        <v>18</v>
      </c>
      <c r="AJ286" s="1" t="s">
        <v>31</v>
      </c>
      <c r="AK286" s="1" t="s">
        <v>194</v>
      </c>
      <c r="AL286" s="1" t="s">
        <v>185</v>
      </c>
      <c r="AM286" s="1" t="s">
        <v>186</v>
      </c>
      <c r="AN286" s="1" t="s">
        <v>187</v>
      </c>
      <c r="AO286" s="1" t="s">
        <v>96</v>
      </c>
      <c r="AP286" s="1" t="s">
        <v>200</v>
      </c>
      <c r="AQ286" s="1" t="s">
        <v>112</v>
      </c>
      <c r="AR286" s="1" t="s">
        <v>200</v>
      </c>
      <c r="AS286" s="1" t="s">
        <v>122</v>
      </c>
      <c r="AT286" s="1" t="s">
        <v>200</v>
      </c>
      <c r="AU286" s="1">
        <v>2</v>
      </c>
      <c r="AV286" s="1" t="s">
        <v>974</v>
      </c>
      <c r="AW286" s="1">
        <v>172.17</v>
      </c>
    </row>
    <row r="287" spans="1:49">
      <c r="A287" s="1">
        <v>2</v>
      </c>
      <c r="B287" s="1" t="s">
        <v>975</v>
      </c>
      <c r="C287" s="1" t="s">
        <v>976</v>
      </c>
      <c r="D287" s="1" t="s">
        <v>182</v>
      </c>
      <c r="E287" s="1" t="s">
        <v>181</v>
      </c>
      <c r="F287" s="1" t="s">
        <v>181</v>
      </c>
      <c r="G287" s="1" t="s">
        <v>181</v>
      </c>
      <c r="H287" s="1" t="s">
        <v>181</v>
      </c>
      <c r="I287" s="1" t="s">
        <v>181</v>
      </c>
      <c r="J287" s="1" t="s">
        <v>182</v>
      </c>
      <c r="K287" s="1" t="s">
        <v>181</v>
      </c>
      <c r="L287" s="1" t="s">
        <v>181</v>
      </c>
      <c r="M287" s="1" t="s">
        <v>181</v>
      </c>
      <c r="N287" s="1" t="s">
        <v>181</v>
      </c>
      <c r="O287" s="1" t="s">
        <v>181</v>
      </c>
      <c r="P287" s="1" t="s">
        <v>181</v>
      </c>
      <c r="Q287" s="1" t="s">
        <v>181</v>
      </c>
      <c r="R287" s="1" t="s">
        <v>182</v>
      </c>
      <c r="S287" s="1" t="s">
        <v>181</v>
      </c>
      <c r="T287" s="1" t="s">
        <v>181</v>
      </c>
      <c r="U287" s="1" t="s">
        <v>181</v>
      </c>
      <c r="V287" s="1" t="s">
        <v>181</v>
      </c>
      <c r="W287" s="1" t="s">
        <v>181</v>
      </c>
      <c r="X287" s="1" t="s">
        <v>182</v>
      </c>
      <c r="Y287" s="1" t="s">
        <v>181</v>
      </c>
      <c r="Z287" s="1" t="s">
        <v>181</v>
      </c>
      <c r="AA287" s="1" t="s">
        <v>181</v>
      </c>
      <c r="AB287" s="1" t="s">
        <v>182</v>
      </c>
      <c r="AC287" s="1" t="s">
        <v>181</v>
      </c>
      <c r="AD287" s="1" t="s">
        <v>181</v>
      </c>
      <c r="AE287" s="1" t="s">
        <v>95</v>
      </c>
      <c r="AF287" s="1" t="s">
        <v>97</v>
      </c>
      <c r="AG287" s="1" t="s">
        <v>97</v>
      </c>
      <c r="AH287" s="1">
        <v>4</v>
      </c>
      <c r="AI287" s="1" t="s">
        <v>183</v>
      </c>
      <c r="AJ287" s="1" t="s">
        <v>31</v>
      </c>
      <c r="AK287" s="1" t="s">
        <v>194</v>
      </c>
      <c r="AL287" s="1" t="s">
        <v>185</v>
      </c>
      <c r="AM287" s="1" t="s">
        <v>186</v>
      </c>
      <c r="AN287" s="1" t="s">
        <v>187</v>
      </c>
      <c r="AO287" s="1" t="s">
        <v>188</v>
      </c>
      <c r="AP287" s="1" t="s">
        <v>195</v>
      </c>
      <c r="AQ287" s="1" t="s">
        <v>189</v>
      </c>
      <c r="AR287" s="1" t="s">
        <v>190</v>
      </c>
      <c r="AS287" s="1" t="s">
        <v>124</v>
      </c>
      <c r="AT287" s="1" t="s">
        <v>128</v>
      </c>
      <c r="AU287" s="1">
        <v>2</v>
      </c>
      <c r="AW287" s="1">
        <v>42.31</v>
      </c>
    </row>
    <row r="288" spans="1:49">
      <c r="A288" s="1">
        <v>5</v>
      </c>
      <c r="B288" s="1" t="s">
        <v>977</v>
      </c>
      <c r="C288" s="1" t="s">
        <v>978</v>
      </c>
      <c r="D288" s="1" t="s">
        <v>182</v>
      </c>
      <c r="E288" s="1" t="s">
        <v>181</v>
      </c>
      <c r="F288" s="1" t="s">
        <v>181</v>
      </c>
      <c r="G288" s="1" t="s">
        <v>181</v>
      </c>
      <c r="H288" s="1" t="s">
        <v>181</v>
      </c>
      <c r="I288" s="1" t="s">
        <v>182</v>
      </c>
      <c r="J288" s="1" t="s">
        <v>181</v>
      </c>
      <c r="K288" s="1" t="s">
        <v>181</v>
      </c>
      <c r="L288" s="1" t="s">
        <v>181</v>
      </c>
      <c r="M288" s="1" t="s">
        <v>182</v>
      </c>
      <c r="N288" s="1" t="s">
        <v>181</v>
      </c>
      <c r="O288" s="1" t="s">
        <v>181</v>
      </c>
      <c r="P288" s="1" t="s">
        <v>181</v>
      </c>
      <c r="Q288" s="1" t="s">
        <v>181</v>
      </c>
      <c r="R288" s="1" t="s">
        <v>181</v>
      </c>
      <c r="S288" s="1" t="s">
        <v>181</v>
      </c>
      <c r="T288" s="1" t="s">
        <v>181</v>
      </c>
      <c r="U288" s="1" t="s">
        <v>181</v>
      </c>
      <c r="V288" s="1" t="s">
        <v>181</v>
      </c>
      <c r="W288" s="1" t="s">
        <v>181</v>
      </c>
      <c r="X288" s="1" t="s">
        <v>182</v>
      </c>
      <c r="Y288" s="1" t="s">
        <v>181</v>
      </c>
      <c r="Z288" s="1" t="s">
        <v>181</v>
      </c>
      <c r="AA288" s="1" t="s">
        <v>181</v>
      </c>
      <c r="AB288" s="1" t="s">
        <v>182</v>
      </c>
      <c r="AC288" s="1" t="s">
        <v>181</v>
      </c>
      <c r="AD288" s="1" t="s">
        <v>181</v>
      </c>
      <c r="AE288" s="1" t="s">
        <v>95</v>
      </c>
      <c r="AF288" s="1" t="s">
        <v>97</v>
      </c>
      <c r="AG288" s="1" t="s">
        <v>97</v>
      </c>
      <c r="AH288" s="1">
        <v>4</v>
      </c>
      <c r="AI288" s="1" t="s">
        <v>14</v>
      </c>
      <c r="AJ288" s="1" t="s">
        <v>31</v>
      </c>
      <c r="AK288" s="1" t="s">
        <v>194</v>
      </c>
      <c r="AL288" s="1" t="s">
        <v>185</v>
      </c>
      <c r="AM288" s="1" t="s">
        <v>186</v>
      </c>
      <c r="AN288" s="1" t="s">
        <v>187</v>
      </c>
      <c r="AO288" s="1" t="s">
        <v>96</v>
      </c>
      <c r="AP288" s="1" t="s">
        <v>195</v>
      </c>
      <c r="AQ288" s="1" t="s">
        <v>189</v>
      </c>
      <c r="AR288" s="1" t="s">
        <v>190</v>
      </c>
      <c r="AS288" s="1" t="s">
        <v>124</v>
      </c>
      <c r="AT288" s="1" t="s">
        <v>128</v>
      </c>
      <c r="AU288" s="1">
        <v>3</v>
      </c>
      <c r="AV288" s="1" t="s">
        <v>979</v>
      </c>
      <c r="AW288" s="1">
        <v>1144.04</v>
      </c>
    </row>
    <row r="289" spans="1:49">
      <c r="A289" s="1">
        <v>0</v>
      </c>
      <c r="B289" s="1" t="s">
        <v>980</v>
      </c>
      <c r="C289" s="1" t="s">
        <v>981</v>
      </c>
      <c r="D289" s="1" t="s">
        <v>181</v>
      </c>
      <c r="E289" s="1" t="s">
        <v>181</v>
      </c>
      <c r="F289" s="1" t="s">
        <v>181</v>
      </c>
      <c r="G289" s="1" t="s">
        <v>181</v>
      </c>
      <c r="H289" s="1" t="s">
        <v>181</v>
      </c>
      <c r="I289" s="1" t="s">
        <v>181</v>
      </c>
      <c r="J289" s="1" t="s">
        <v>181</v>
      </c>
      <c r="K289" s="1" t="s">
        <v>181</v>
      </c>
      <c r="L289" s="1" t="s">
        <v>182</v>
      </c>
      <c r="M289" s="1" t="s">
        <v>181</v>
      </c>
      <c r="N289" s="1" t="s">
        <v>181</v>
      </c>
      <c r="O289" s="1" t="s">
        <v>181</v>
      </c>
      <c r="P289" s="1" t="s">
        <v>181</v>
      </c>
      <c r="Q289" s="1" t="s">
        <v>181</v>
      </c>
      <c r="R289" s="1" t="s">
        <v>181</v>
      </c>
      <c r="S289" s="1" t="s">
        <v>181</v>
      </c>
      <c r="T289" s="1" t="s">
        <v>181</v>
      </c>
      <c r="U289" s="1" t="s">
        <v>181</v>
      </c>
      <c r="V289" s="1" t="s">
        <v>181</v>
      </c>
      <c r="W289" s="1" t="s">
        <v>181</v>
      </c>
      <c r="X289" s="1" t="s">
        <v>181</v>
      </c>
      <c r="Y289" s="1" t="s">
        <v>182</v>
      </c>
      <c r="Z289" s="1" t="s">
        <v>181</v>
      </c>
      <c r="AA289" s="1" t="s">
        <v>181</v>
      </c>
      <c r="AB289" s="1" t="s">
        <v>181</v>
      </c>
      <c r="AC289" s="1" t="s">
        <v>182</v>
      </c>
      <c r="AD289" s="1" t="s">
        <v>181</v>
      </c>
      <c r="AE289" s="1" t="s">
        <v>95</v>
      </c>
      <c r="AF289" s="1" t="s">
        <v>95</v>
      </c>
      <c r="AG289" s="1" t="s">
        <v>95</v>
      </c>
      <c r="AH289" s="1">
        <v>3</v>
      </c>
      <c r="AI289" s="1" t="s">
        <v>183</v>
      </c>
      <c r="AJ289" s="1" t="s">
        <v>31</v>
      </c>
      <c r="AK289" s="1" t="s">
        <v>194</v>
      </c>
      <c r="AL289" s="1" t="s">
        <v>185</v>
      </c>
      <c r="AM289" s="1" t="s">
        <v>186</v>
      </c>
      <c r="AN289" s="1" t="s">
        <v>187</v>
      </c>
      <c r="AO289" s="1" t="s">
        <v>188</v>
      </c>
      <c r="AP289" s="1" t="s">
        <v>195</v>
      </c>
      <c r="AQ289" s="1" t="s">
        <v>189</v>
      </c>
      <c r="AR289" s="1" t="s">
        <v>190</v>
      </c>
      <c r="AS289" s="1" t="s">
        <v>124</v>
      </c>
      <c r="AT289" s="1" t="s">
        <v>128</v>
      </c>
      <c r="AU289" s="1">
        <v>2</v>
      </c>
      <c r="AW289" s="1">
        <v>62.38</v>
      </c>
    </row>
    <row r="290" spans="1:49">
      <c r="B290" s="1" t="s">
        <v>982</v>
      </c>
      <c r="C290" s="1" t="s">
        <v>982</v>
      </c>
      <c r="D290" s="1" t="s">
        <v>30</v>
      </c>
      <c r="E290" s="1" t="s">
        <v>30</v>
      </c>
      <c r="F290" s="1" t="s">
        <v>30</v>
      </c>
      <c r="G290" s="1" t="s">
        <v>30</v>
      </c>
      <c r="H290" s="1" t="s">
        <v>30</v>
      </c>
      <c r="I290" s="1" t="s">
        <v>30</v>
      </c>
      <c r="J290" s="1" t="s">
        <v>30</v>
      </c>
      <c r="K290" s="1" t="s">
        <v>30</v>
      </c>
      <c r="L290" s="1" t="s">
        <v>30</v>
      </c>
      <c r="M290" s="1" t="s">
        <v>30</v>
      </c>
      <c r="N290" s="1" t="s">
        <v>30</v>
      </c>
      <c r="O290" s="1" t="s">
        <v>30</v>
      </c>
      <c r="P290" s="1" t="s">
        <v>30</v>
      </c>
      <c r="Q290" s="1" t="s">
        <v>30</v>
      </c>
      <c r="R290" s="1" t="s">
        <v>30</v>
      </c>
      <c r="S290" s="1" t="s">
        <v>30</v>
      </c>
      <c r="T290" s="1" t="s">
        <v>30</v>
      </c>
      <c r="U290" s="1" t="s">
        <v>30</v>
      </c>
      <c r="V290" s="1" t="s">
        <v>30</v>
      </c>
      <c r="W290" s="1" t="s">
        <v>30</v>
      </c>
      <c r="X290" s="1" t="s">
        <v>30</v>
      </c>
      <c r="Y290" s="1" t="s">
        <v>30</v>
      </c>
      <c r="Z290" s="1" t="s">
        <v>30</v>
      </c>
      <c r="AA290" s="1" t="s">
        <v>30</v>
      </c>
      <c r="AB290" s="1" t="s">
        <v>30</v>
      </c>
      <c r="AC290" s="1" t="s">
        <v>30</v>
      </c>
      <c r="AD290" s="1" t="s">
        <v>30</v>
      </c>
      <c r="AE290" s="1" t="s">
        <v>95</v>
      </c>
      <c r="AF290" s="1" t="s">
        <v>95</v>
      </c>
      <c r="AG290" s="1" t="s">
        <v>95</v>
      </c>
      <c r="AH290" s="1">
        <v>3</v>
      </c>
      <c r="AI290" s="1" t="s">
        <v>183</v>
      </c>
      <c r="AJ290" s="1" t="s">
        <v>31</v>
      </c>
      <c r="AK290" s="1" t="s">
        <v>194</v>
      </c>
      <c r="AL290" s="1" t="s">
        <v>185</v>
      </c>
      <c r="AM290" s="1" t="s">
        <v>186</v>
      </c>
      <c r="AN290" s="1" t="s">
        <v>187</v>
      </c>
      <c r="AO290" s="1" t="s">
        <v>188</v>
      </c>
      <c r="AP290" s="1" t="s">
        <v>195</v>
      </c>
      <c r="AQ290" s="1" t="s">
        <v>189</v>
      </c>
      <c r="AR290" s="1" t="s">
        <v>190</v>
      </c>
      <c r="AS290" s="1" t="s">
        <v>124</v>
      </c>
      <c r="AT290" s="1" t="s">
        <v>128</v>
      </c>
      <c r="AU290" s="1">
        <v>2</v>
      </c>
      <c r="AW290" s="1">
        <v>0</v>
      </c>
    </row>
    <row r="291" spans="1:49">
      <c r="A291" s="1">
        <v>0</v>
      </c>
      <c r="B291" s="1" t="s">
        <v>983</v>
      </c>
      <c r="C291" s="1" t="s">
        <v>984</v>
      </c>
      <c r="D291" s="1" t="s">
        <v>181</v>
      </c>
      <c r="E291" s="1" t="s">
        <v>181</v>
      </c>
      <c r="F291" s="1" t="s">
        <v>181</v>
      </c>
      <c r="G291" s="1" t="s">
        <v>181</v>
      </c>
      <c r="H291" s="1" t="s">
        <v>181</v>
      </c>
      <c r="I291" s="1" t="s">
        <v>181</v>
      </c>
      <c r="J291" s="1" t="s">
        <v>181</v>
      </c>
      <c r="K291" s="1" t="s">
        <v>181</v>
      </c>
      <c r="L291" s="1" t="s">
        <v>181</v>
      </c>
      <c r="M291" s="1" t="s">
        <v>181</v>
      </c>
      <c r="N291" s="1" t="s">
        <v>181</v>
      </c>
      <c r="O291" s="1" t="s">
        <v>181</v>
      </c>
      <c r="P291" s="1" t="s">
        <v>181</v>
      </c>
      <c r="Q291" s="1" t="s">
        <v>181</v>
      </c>
      <c r="R291" s="1" t="s">
        <v>181</v>
      </c>
      <c r="S291" s="1" t="s">
        <v>181</v>
      </c>
      <c r="T291" s="1" t="s">
        <v>181</v>
      </c>
      <c r="U291" s="1" t="s">
        <v>181</v>
      </c>
      <c r="V291" s="1" t="s">
        <v>181</v>
      </c>
      <c r="W291" s="1" t="s">
        <v>181</v>
      </c>
      <c r="X291" s="1" t="s">
        <v>181</v>
      </c>
      <c r="Y291" s="1" t="s">
        <v>181</v>
      </c>
      <c r="Z291" s="1" t="s">
        <v>181</v>
      </c>
      <c r="AA291" s="1" t="s">
        <v>181</v>
      </c>
      <c r="AB291" s="1" t="s">
        <v>181</v>
      </c>
      <c r="AC291" s="1" t="s">
        <v>181</v>
      </c>
      <c r="AD291" s="1" t="s">
        <v>181</v>
      </c>
      <c r="AE291" s="1" t="s">
        <v>95</v>
      </c>
      <c r="AF291" s="1" t="s">
        <v>95</v>
      </c>
      <c r="AG291" s="1" t="s">
        <v>95</v>
      </c>
      <c r="AH291" s="1">
        <v>3</v>
      </c>
      <c r="AI291" s="1" t="s">
        <v>183</v>
      </c>
      <c r="AJ291" s="1" t="s">
        <v>31</v>
      </c>
      <c r="AK291" s="1" t="s">
        <v>194</v>
      </c>
      <c r="AL291" s="1" t="s">
        <v>185</v>
      </c>
      <c r="AM291" s="1" t="s">
        <v>186</v>
      </c>
      <c r="AN291" s="1" t="s">
        <v>187</v>
      </c>
      <c r="AO291" s="1" t="s">
        <v>188</v>
      </c>
      <c r="AP291" s="1" t="s">
        <v>195</v>
      </c>
      <c r="AQ291" s="1" t="s">
        <v>189</v>
      </c>
      <c r="AR291" s="1" t="s">
        <v>190</v>
      </c>
      <c r="AS291" s="1" t="s">
        <v>124</v>
      </c>
      <c r="AT291" s="1" t="s">
        <v>128</v>
      </c>
      <c r="AU291" s="1">
        <v>2</v>
      </c>
      <c r="AW291" s="1">
        <v>4.71</v>
      </c>
    </row>
    <row r="292" spans="1:49">
      <c r="B292" s="1" t="s">
        <v>985</v>
      </c>
      <c r="C292" s="1" t="s">
        <v>985</v>
      </c>
      <c r="D292" s="1" t="s">
        <v>30</v>
      </c>
      <c r="E292" s="1" t="s">
        <v>30</v>
      </c>
      <c r="F292" s="1" t="s">
        <v>30</v>
      </c>
      <c r="G292" s="1" t="s">
        <v>30</v>
      </c>
      <c r="H292" s="1" t="s">
        <v>30</v>
      </c>
      <c r="I292" s="1" t="s">
        <v>30</v>
      </c>
      <c r="J292" s="1" t="s">
        <v>30</v>
      </c>
      <c r="K292" s="1" t="s">
        <v>30</v>
      </c>
      <c r="L292" s="1" t="s">
        <v>30</v>
      </c>
      <c r="M292" s="1" t="s">
        <v>30</v>
      </c>
      <c r="N292" s="1" t="s">
        <v>30</v>
      </c>
      <c r="O292" s="1" t="s">
        <v>30</v>
      </c>
      <c r="P292" s="1" t="s">
        <v>30</v>
      </c>
      <c r="Q292" s="1" t="s">
        <v>30</v>
      </c>
      <c r="R292" s="1" t="s">
        <v>30</v>
      </c>
      <c r="S292" s="1" t="s">
        <v>30</v>
      </c>
      <c r="T292" s="1" t="s">
        <v>30</v>
      </c>
      <c r="U292" s="1" t="s">
        <v>30</v>
      </c>
      <c r="V292" s="1" t="s">
        <v>30</v>
      </c>
      <c r="W292" s="1" t="s">
        <v>30</v>
      </c>
      <c r="X292" s="1" t="s">
        <v>30</v>
      </c>
      <c r="Y292" s="1" t="s">
        <v>30</v>
      </c>
      <c r="Z292" s="1" t="s">
        <v>30</v>
      </c>
      <c r="AA292" s="1" t="s">
        <v>30</v>
      </c>
      <c r="AB292" s="1" t="s">
        <v>30</v>
      </c>
      <c r="AC292" s="1" t="s">
        <v>30</v>
      </c>
      <c r="AD292" s="1" t="s">
        <v>30</v>
      </c>
      <c r="AE292" s="1" t="s">
        <v>95</v>
      </c>
      <c r="AF292" s="1" t="s">
        <v>95</v>
      </c>
      <c r="AG292" s="1" t="s">
        <v>95</v>
      </c>
      <c r="AH292" s="1">
        <v>3</v>
      </c>
      <c r="AI292" s="1" t="s">
        <v>183</v>
      </c>
      <c r="AJ292" s="1" t="s">
        <v>31</v>
      </c>
      <c r="AK292" s="1" t="s">
        <v>194</v>
      </c>
      <c r="AL292" s="1" t="s">
        <v>185</v>
      </c>
      <c r="AM292" s="1" t="s">
        <v>186</v>
      </c>
      <c r="AN292" s="1" t="s">
        <v>187</v>
      </c>
      <c r="AO292" s="1" t="s">
        <v>188</v>
      </c>
      <c r="AP292" s="1" t="s">
        <v>195</v>
      </c>
      <c r="AQ292" s="1" t="s">
        <v>189</v>
      </c>
      <c r="AR292" s="1" t="s">
        <v>190</v>
      </c>
      <c r="AS292" s="1" t="s">
        <v>124</v>
      </c>
      <c r="AT292" s="1" t="s">
        <v>128</v>
      </c>
      <c r="AU292" s="1">
        <v>2</v>
      </c>
      <c r="AW292" s="1">
        <v>0</v>
      </c>
    </row>
    <row r="293" spans="1:49">
      <c r="A293" s="1">
        <v>4</v>
      </c>
      <c r="B293" s="1" t="s">
        <v>986</v>
      </c>
      <c r="C293" s="1" t="s">
        <v>987</v>
      </c>
      <c r="D293" s="1" t="s">
        <v>182</v>
      </c>
      <c r="E293" s="1" t="s">
        <v>181</v>
      </c>
      <c r="F293" s="1" t="s">
        <v>181</v>
      </c>
      <c r="G293" s="1" t="s">
        <v>181</v>
      </c>
      <c r="H293" s="1" t="s">
        <v>181</v>
      </c>
      <c r="I293" s="1" t="s">
        <v>182</v>
      </c>
      <c r="J293" s="1" t="s">
        <v>181</v>
      </c>
      <c r="K293" s="1" t="s">
        <v>181</v>
      </c>
      <c r="L293" s="1" t="s">
        <v>181</v>
      </c>
      <c r="M293" s="1" t="s">
        <v>181</v>
      </c>
      <c r="N293" s="1" t="s">
        <v>181</v>
      </c>
      <c r="O293" s="1" t="s">
        <v>181</v>
      </c>
      <c r="P293" s="1" t="s">
        <v>181</v>
      </c>
      <c r="Q293" s="1" t="s">
        <v>182</v>
      </c>
      <c r="R293" s="1" t="s">
        <v>181</v>
      </c>
      <c r="S293" s="1" t="s">
        <v>181</v>
      </c>
      <c r="T293" s="1" t="s">
        <v>181</v>
      </c>
      <c r="U293" s="1" t="s">
        <v>181</v>
      </c>
      <c r="V293" s="1" t="s">
        <v>181</v>
      </c>
      <c r="W293" s="1" t="s">
        <v>181</v>
      </c>
      <c r="X293" s="1" t="s">
        <v>181</v>
      </c>
      <c r="Y293" s="1" t="s">
        <v>182</v>
      </c>
      <c r="Z293" s="1" t="s">
        <v>181</v>
      </c>
      <c r="AA293" s="1" t="s">
        <v>181</v>
      </c>
      <c r="AB293" s="1" t="s">
        <v>181</v>
      </c>
      <c r="AC293" s="1" t="s">
        <v>182</v>
      </c>
      <c r="AD293" s="1" t="s">
        <v>181</v>
      </c>
      <c r="AE293" s="1" t="s">
        <v>95</v>
      </c>
      <c r="AF293" s="1" t="s">
        <v>95</v>
      </c>
      <c r="AG293" s="1" t="s">
        <v>97</v>
      </c>
      <c r="AH293" s="1">
        <v>3</v>
      </c>
      <c r="AI293" s="1" t="s">
        <v>199</v>
      </c>
      <c r="AJ293" s="1" t="s">
        <v>31</v>
      </c>
      <c r="AK293" s="1" t="s">
        <v>194</v>
      </c>
      <c r="AL293" s="1" t="s">
        <v>327</v>
      </c>
      <c r="AM293" s="1" t="s">
        <v>186</v>
      </c>
      <c r="AN293" s="1" t="s">
        <v>187</v>
      </c>
      <c r="AO293" s="1" t="s">
        <v>96</v>
      </c>
      <c r="AP293" s="1" t="s">
        <v>103</v>
      </c>
      <c r="AQ293" s="1" t="s">
        <v>111</v>
      </c>
      <c r="AR293" s="1" t="s">
        <v>440</v>
      </c>
      <c r="AS293" s="1" t="s">
        <v>122</v>
      </c>
      <c r="AT293" s="1" t="s">
        <v>128</v>
      </c>
      <c r="AU293" s="1">
        <v>4</v>
      </c>
      <c r="AW293" s="1">
        <v>339.77</v>
      </c>
    </row>
    <row r="294" spans="1:49">
      <c r="A294" s="1">
        <v>5</v>
      </c>
      <c r="B294" s="1" t="s">
        <v>988</v>
      </c>
      <c r="C294" s="1" t="s">
        <v>989</v>
      </c>
      <c r="D294" s="1" t="s">
        <v>182</v>
      </c>
      <c r="E294" s="1" t="s">
        <v>181</v>
      </c>
      <c r="F294" s="1" t="s">
        <v>181</v>
      </c>
      <c r="G294" s="1" t="s">
        <v>182</v>
      </c>
      <c r="H294" s="1" t="s">
        <v>181</v>
      </c>
      <c r="I294" s="1" t="s">
        <v>181</v>
      </c>
      <c r="J294" s="1" t="s">
        <v>181</v>
      </c>
      <c r="K294" s="1" t="s">
        <v>181</v>
      </c>
      <c r="L294" s="1" t="s">
        <v>181</v>
      </c>
      <c r="M294" s="1" t="s">
        <v>181</v>
      </c>
      <c r="N294" s="1" t="s">
        <v>181</v>
      </c>
      <c r="O294" s="1" t="s">
        <v>181</v>
      </c>
      <c r="P294" s="1" t="s">
        <v>181</v>
      </c>
      <c r="Q294" s="1" t="s">
        <v>181</v>
      </c>
      <c r="R294" s="1" t="s">
        <v>181</v>
      </c>
      <c r="S294" s="1" t="s">
        <v>181</v>
      </c>
      <c r="T294" s="1" t="s">
        <v>181</v>
      </c>
      <c r="U294" s="1" t="s">
        <v>181</v>
      </c>
      <c r="V294" s="1" t="s">
        <v>181</v>
      </c>
      <c r="W294" s="1" t="s">
        <v>182</v>
      </c>
      <c r="X294" s="1" t="s">
        <v>182</v>
      </c>
      <c r="Y294" s="1" t="s">
        <v>181</v>
      </c>
      <c r="Z294" s="1" t="s">
        <v>181</v>
      </c>
      <c r="AA294" s="1" t="s">
        <v>181</v>
      </c>
      <c r="AB294" s="1" t="s">
        <v>181</v>
      </c>
      <c r="AC294" s="1" t="s">
        <v>182</v>
      </c>
      <c r="AD294" s="1" t="s">
        <v>181</v>
      </c>
      <c r="AE294" s="1" t="s">
        <v>93</v>
      </c>
      <c r="AF294" s="1" t="s">
        <v>93</v>
      </c>
      <c r="AG294" s="1" t="s">
        <v>95</v>
      </c>
      <c r="AH294" s="1">
        <v>3</v>
      </c>
      <c r="AI294" s="1" t="s">
        <v>199</v>
      </c>
      <c r="AJ294" s="1" t="s">
        <v>31</v>
      </c>
      <c r="AK294" s="1" t="s">
        <v>414</v>
      </c>
      <c r="AL294" s="1" t="s">
        <v>327</v>
      </c>
      <c r="AM294" s="1" t="s">
        <v>207</v>
      </c>
      <c r="AN294" s="1" t="s">
        <v>187</v>
      </c>
      <c r="AO294" s="1" t="s">
        <v>96</v>
      </c>
      <c r="AP294" s="1" t="s">
        <v>209</v>
      </c>
      <c r="AQ294" s="1" t="s">
        <v>111</v>
      </c>
      <c r="AR294" s="1" t="s">
        <v>287</v>
      </c>
      <c r="AS294" s="1" t="s">
        <v>124</v>
      </c>
      <c r="AT294" s="1" t="s">
        <v>200</v>
      </c>
      <c r="AU294" s="1">
        <v>1</v>
      </c>
      <c r="AV294" s="1" t="s">
        <v>990</v>
      </c>
      <c r="AW294" s="1">
        <v>196.43</v>
      </c>
    </row>
    <row r="295" spans="1:49">
      <c r="A295" s="1">
        <v>5</v>
      </c>
      <c r="B295" s="1" t="s">
        <v>991</v>
      </c>
      <c r="C295" s="1" t="s">
        <v>992</v>
      </c>
      <c r="D295" s="1" t="s">
        <v>182</v>
      </c>
      <c r="E295" s="1" t="s">
        <v>181</v>
      </c>
      <c r="F295" s="1" t="s">
        <v>181</v>
      </c>
      <c r="G295" s="1" t="s">
        <v>182</v>
      </c>
      <c r="H295" s="1" t="s">
        <v>181</v>
      </c>
      <c r="I295" s="1" t="s">
        <v>181</v>
      </c>
      <c r="J295" s="1" t="s">
        <v>181</v>
      </c>
      <c r="K295" s="1" t="s">
        <v>181</v>
      </c>
      <c r="L295" s="1" t="s">
        <v>181</v>
      </c>
      <c r="M295" s="1" t="s">
        <v>181</v>
      </c>
      <c r="N295" s="1" t="s">
        <v>181</v>
      </c>
      <c r="O295" s="1" t="s">
        <v>181</v>
      </c>
      <c r="P295" s="1" t="s">
        <v>181</v>
      </c>
      <c r="Q295" s="1" t="s">
        <v>182</v>
      </c>
      <c r="R295" s="1" t="s">
        <v>181</v>
      </c>
      <c r="S295" s="1" t="s">
        <v>181</v>
      </c>
      <c r="T295" s="1" t="s">
        <v>181</v>
      </c>
      <c r="U295" s="1" t="s">
        <v>181</v>
      </c>
      <c r="V295" s="1" t="s">
        <v>181</v>
      </c>
      <c r="W295" s="1" t="s">
        <v>181</v>
      </c>
      <c r="X295" s="1" t="s">
        <v>182</v>
      </c>
      <c r="Y295" s="1" t="s">
        <v>181</v>
      </c>
      <c r="Z295" s="1" t="s">
        <v>181</v>
      </c>
      <c r="AA295" s="1" t="s">
        <v>181</v>
      </c>
      <c r="AB295" s="1" t="s">
        <v>181</v>
      </c>
      <c r="AC295" s="1" t="s">
        <v>181</v>
      </c>
      <c r="AD295" s="1" t="s">
        <v>182</v>
      </c>
      <c r="AE295" s="1" t="s">
        <v>95</v>
      </c>
      <c r="AF295" s="1" t="s">
        <v>97</v>
      </c>
      <c r="AG295" s="1" t="s">
        <v>97</v>
      </c>
      <c r="AH295" s="1">
        <v>3</v>
      </c>
      <c r="AI295" s="1" t="s">
        <v>183</v>
      </c>
      <c r="AJ295" s="1" t="s">
        <v>31</v>
      </c>
      <c r="AK295" s="1" t="s">
        <v>194</v>
      </c>
      <c r="AL295" s="1" t="s">
        <v>185</v>
      </c>
      <c r="AM295" s="1" t="s">
        <v>186</v>
      </c>
      <c r="AN295" s="1" t="s">
        <v>187</v>
      </c>
      <c r="AO295" s="1" t="s">
        <v>188</v>
      </c>
      <c r="AP295" s="1" t="s">
        <v>103</v>
      </c>
      <c r="AQ295" s="1" t="s">
        <v>112</v>
      </c>
      <c r="AR295" s="1" t="s">
        <v>190</v>
      </c>
      <c r="AS295" s="1" t="s">
        <v>124</v>
      </c>
      <c r="AT295" s="1" t="s">
        <v>128</v>
      </c>
      <c r="AU295" s="1">
        <v>3</v>
      </c>
      <c r="AV295" s="1" t="s">
        <v>993</v>
      </c>
      <c r="AW295" s="1">
        <v>183.74</v>
      </c>
    </row>
    <row r="296" spans="1:49">
      <c r="B296" s="1" t="s">
        <v>994</v>
      </c>
      <c r="C296" s="1" t="s">
        <v>994</v>
      </c>
      <c r="D296" s="1" t="s">
        <v>30</v>
      </c>
      <c r="E296" s="1" t="s">
        <v>30</v>
      </c>
      <c r="F296" s="1" t="s">
        <v>30</v>
      </c>
      <c r="G296" s="1" t="s">
        <v>30</v>
      </c>
      <c r="H296" s="1" t="s">
        <v>30</v>
      </c>
      <c r="I296" s="1" t="s">
        <v>30</v>
      </c>
      <c r="J296" s="1" t="s">
        <v>30</v>
      </c>
      <c r="K296" s="1" t="s">
        <v>30</v>
      </c>
      <c r="L296" s="1" t="s">
        <v>30</v>
      </c>
      <c r="M296" s="1" t="s">
        <v>30</v>
      </c>
      <c r="N296" s="1" t="s">
        <v>30</v>
      </c>
      <c r="O296" s="1" t="s">
        <v>30</v>
      </c>
      <c r="P296" s="1" t="s">
        <v>30</v>
      </c>
      <c r="Q296" s="1" t="s">
        <v>30</v>
      </c>
      <c r="R296" s="1" t="s">
        <v>30</v>
      </c>
      <c r="S296" s="1" t="s">
        <v>30</v>
      </c>
      <c r="T296" s="1" t="s">
        <v>30</v>
      </c>
      <c r="U296" s="1" t="s">
        <v>30</v>
      </c>
      <c r="V296" s="1" t="s">
        <v>30</v>
      </c>
      <c r="W296" s="1" t="s">
        <v>30</v>
      </c>
      <c r="X296" s="1" t="s">
        <v>30</v>
      </c>
      <c r="Y296" s="1" t="s">
        <v>30</v>
      </c>
      <c r="Z296" s="1" t="s">
        <v>30</v>
      </c>
      <c r="AA296" s="1" t="s">
        <v>30</v>
      </c>
      <c r="AB296" s="1" t="s">
        <v>30</v>
      </c>
      <c r="AC296" s="1" t="s">
        <v>30</v>
      </c>
      <c r="AD296" s="1" t="s">
        <v>30</v>
      </c>
      <c r="AE296" s="1" t="s">
        <v>95</v>
      </c>
      <c r="AF296" s="1" t="s">
        <v>95</v>
      </c>
      <c r="AG296" s="1" t="s">
        <v>95</v>
      </c>
      <c r="AH296" s="1">
        <v>3</v>
      </c>
      <c r="AI296" s="1" t="s">
        <v>199</v>
      </c>
      <c r="AJ296" s="1" t="s">
        <v>31</v>
      </c>
      <c r="AK296" s="1" t="s">
        <v>194</v>
      </c>
      <c r="AL296" s="1" t="s">
        <v>327</v>
      </c>
      <c r="AM296" s="1" t="s">
        <v>186</v>
      </c>
      <c r="AN296" s="1" t="s">
        <v>187</v>
      </c>
      <c r="AO296" s="1" t="s">
        <v>96</v>
      </c>
      <c r="AP296" s="1" t="s">
        <v>103</v>
      </c>
      <c r="AQ296" s="1" t="s">
        <v>111</v>
      </c>
      <c r="AR296" s="1" t="s">
        <v>440</v>
      </c>
      <c r="AS296" s="1" t="s">
        <v>122</v>
      </c>
      <c r="AT296" s="1" t="s">
        <v>128</v>
      </c>
      <c r="AU296" s="1">
        <v>4</v>
      </c>
      <c r="AW296" s="1">
        <v>0</v>
      </c>
    </row>
    <row r="297" spans="1:49">
      <c r="A297" s="1">
        <v>5</v>
      </c>
      <c r="B297" s="1" t="s">
        <v>995</v>
      </c>
      <c r="C297" s="1" t="s">
        <v>996</v>
      </c>
      <c r="D297" s="1" t="s">
        <v>182</v>
      </c>
      <c r="E297" s="1" t="s">
        <v>181</v>
      </c>
      <c r="F297" s="1" t="s">
        <v>181</v>
      </c>
      <c r="G297" s="1" t="s">
        <v>181</v>
      </c>
      <c r="H297" s="1" t="s">
        <v>182</v>
      </c>
      <c r="I297" s="1" t="s">
        <v>181</v>
      </c>
      <c r="J297" s="1" t="s">
        <v>181</v>
      </c>
      <c r="K297" s="1" t="s">
        <v>181</v>
      </c>
      <c r="L297" s="1" t="s">
        <v>181</v>
      </c>
      <c r="M297" s="1" t="s">
        <v>181</v>
      </c>
      <c r="N297" s="1" t="s">
        <v>181</v>
      </c>
      <c r="O297" s="1" t="s">
        <v>181</v>
      </c>
      <c r="P297" s="1" t="s">
        <v>181</v>
      </c>
      <c r="Q297" s="1" t="s">
        <v>182</v>
      </c>
      <c r="R297" s="1" t="s">
        <v>181</v>
      </c>
      <c r="S297" s="1" t="s">
        <v>181</v>
      </c>
      <c r="T297" s="1" t="s">
        <v>181</v>
      </c>
      <c r="U297" s="1" t="s">
        <v>181</v>
      </c>
      <c r="V297" s="1" t="s">
        <v>181</v>
      </c>
      <c r="W297" s="1" t="s">
        <v>181</v>
      </c>
      <c r="X297" s="1" t="s">
        <v>181</v>
      </c>
      <c r="Y297" s="1" t="s">
        <v>182</v>
      </c>
      <c r="Z297" s="1" t="s">
        <v>181</v>
      </c>
      <c r="AA297" s="1" t="s">
        <v>181</v>
      </c>
      <c r="AB297" s="1" t="s">
        <v>181</v>
      </c>
      <c r="AC297" s="1" t="s">
        <v>182</v>
      </c>
      <c r="AD297" s="1" t="s">
        <v>181</v>
      </c>
      <c r="AE297" s="1" t="s">
        <v>95</v>
      </c>
      <c r="AF297" s="1" t="s">
        <v>95</v>
      </c>
      <c r="AG297" s="1" t="s">
        <v>95</v>
      </c>
      <c r="AH297" s="1">
        <v>4</v>
      </c>
      <c r="AI297" s="1" t="s">
        <v>18</v>
      </c>
      <c r="AJ297" s="1" t="s">
        <v>26</v>
      </c>
      <c r="AK297" s="1" t="s">
        <v>184</v>
      </c>
      <c r="AL297" s="1" t="s">
        <v>327</v>
      </c>
      <c r="AM297" s="1" t="s">
        <v>207</v>
      </c>
      <c r="AN297" s="1" t="s">
        <v>398</v>
      </c>
      <c r="AO297" s="1" t="s">
        <v>96</v>
      </c>
      <c r="AP297" s="1" t="s">
        <v>195</v>
      </c>
      <c r="AQ297" s="1" t="s">
        <v>111</v>
      </c>
      <c r="AR297" s="1" t="s">
        <v>210</v>
      </c>
      <c r="AS297" s="1" t="s">
        <v>124</v>
      </c>
      <c r="AT297" s="1" t="s">
        <v>127</v>
      </c>
      <c r="AU297" s="1">
        <v>2</v>
      </c>
      <c r="AV297" s="1" t="s">
        <v>997</v>
      </c>
      <c r="AW297" s="1">
        <v>191.26</v>
      </c>
    </row>
    <row r="298" spans="1:49">
      <c r="A298" s="1">
        <v>5</v>
      </c>
      <c r="B298" s="1" t="s">
        <v>998</v>
      </c>
      <c r="C298" s="1" t="s">
        <v>999</v>
      </c>
      <c r="D298" s="1" t="s">
        <v>182</v>
      </c>
      <c r="E298" s="1" t="s">
        <v>181</v>
      </c>
      <c r="F298" s="1" t="s">
        <v>181</v>
      </c>
      <c r="G298" s="1" t="s">
        <v>181</v>
      </c>
      <c r="H298" s="1" t="s">
        <v>182</v>
      </c>
      <c r="I298" s="1" t="s">
        <v>181</v>
      </c>
      <c r="J298" s="1" t="s">
        <v>181</v>
      </c>
      <c r="K298" s="1" t="s">
        <v>181</v>
      </c>
      <c r="L298" s="1" t="s">
        <v>181</v>
      </c>
      <c r="M298" s="1" t="s">
        <v>181</v>
      </c>
      <c r="N298" s="1" t="s">
        <v>181</v>
      </c>
      <c r="O298" s="1" t="s">
        <v>181</v>
      </c>
      <c r="P298" s="1" t="s">
        <v>181</v>
      </c>
      <c r="Q298" s="1" t="s">
        <v>182</v>
      </c>
      <c r="R298" s="1" t="s">
        <v>181</v>
      </c>
      <c r="S298" s="1" t="s">
        <v>181</v>
      </c>
      <c r="T298" s="1" t="s">
        <v>181</v>
      </c>
      <c r="U298" s="1" t="s">
        <v>181</v>
      </c>
      <c r="V298" s="1" t="s">
        <v>181</v>
      </c>
      <c r="W298" s="1" t="s">
        <v>181</v>
      </c>
      <c r="X298" s="1" t="s">
        <v>181</v>
      </c>
      <c r="Y298" s="1" t="s">
        <v>182</v>
      </c>
      <c r="Z298" s="1" t="s">
        <v>181</v>
      </c>
      <c r="AA298" s="1" t="s">
        <v>181</v>
      </c>
      <c r="AB298" s="1" t="s">
        <v>181</v>
      </c>
      <c r="AC298" s="1" t="s">
        <v>182</v>
      </c>
      <c r="AD298" s="1" t="s">
        <v>181</v>
      </c>
      <c r="AE298" s="1" t="s">
        <v>95</v>
      </c>
      <c r="AF298" s="1" t="s">
        <v>95</v>
      </c>
      <c r="AG298" s="1" t="s">
        <v>97</v>
      </c>
      <c r="AH298" s="1">
        <v>3</v>
      </c>
      <c r="AI298" s="1" t="s">
        <v>199</v>
      </c>
      <c r="AJ298" s="1" t="s">
        <v>31</v>
      </c>
      <c r="AK298" s="1" t="s">
        <v>194</v>
      </c>
      <c r="AL298" s="1" t="s">
        <v>185</v>
      </c>
      <c r="AM298" s="1" t="s">
        <v>186</v>
      </c>
      <c r="AN298" s="1" t="s">
        <v>187</v>
      </c>
      <c r="AO298" s="1" t="s">
        <v>96</v>
      </c>
      <c r="AP298" s="1" t="s">
        <v>103</v>
      </c>
      <c r="AQ298" s="1" t="s">
        <v>200</v>
      </c>
      <c r="AR298" s="1" t="s">
        <v>190</v>
      </c>
      <c r="AS298" s="1" t="s">
        <v>122</v>
      </c>
      <c r="AT298" s="1" t="s">
        <v>128</v>
      </c>
      <c r="AU298" s="1">
        <v>2</v>
      </c>
      <c r="AV298" s="1" t="s">
        <v>1000</v>
      </c>
      <c r="AW298" s="1">
        <v>967</v>
      </c>
    </row>
    <row r="299" spans="1:49">
      <c r="A299" s="1">
        <v>5</v>
      </c>
      <c r="B299" s="1" t="s">
        <v>1001</v>
      </c>
      <c r="C299" s="1" t="s">
        <v>1002</v>
      </c>
      <c r="D299" s="1" t="s">
        <v>182</v>
      </c>
      <c r="E299" s="1" t="s">
        <v>181</v>
      </c>
      <c r="F299" s="1" t="s">
        <v>181</v>
      </c>
      <c r="G299" s="1" t="s">
        <v>182</v>
      </c>
      <c r="H299" s="1" t="s">
        <v>181</v>
      </c>
      <c r="I299" s="1" t="s">
        <v>181</v>
      </c>
      <c r="J299" s="1" t="s">
        <v>181</v>
      </c>
      <c r="K299" s="1" t="s">
        <v>181</v>
      </c>
      <c r="L299" s="1" t="s">
        <v>181</v>
      </c>
      <c r="M299" s="1" t="s">
        <v>181</v>
      </c>
      <c r="N299" s="1" t="s">
        <v>181</v>
      </c>
      <c r="O299" s="1" t="s">
        <v>181</v>
      </c>
      <c r="P299" s="1" t="s">
        <v>181</v>
      </c>
      <c r="Q299" s="1" t="s">
        <v>181</v>
      </c>
      <c r="R299" s="1" t="s">
        <v>181</v>
      </c>
      <c r="S299" s="1" t="s">
        <v>181</v>
      </c>
      <c r="T299" s="1" t="s">
        <v>181</v>
      </c>
      <c r="U299" s="1" t="s">
        <v>181</v>
      </c>
      <c r="V299" s="1" t="s">
        <v>181</v>
      </c>
      <c r="W299" s="1" t="s">
        <v>182</v>
      </c>
      <c r="X299" s="1" t="s">
        <v>181</v>
      </c>
      <c r="Y299" s="1" t="s">
        <v>182</v>
      </c>
      <c r="Z299" s="1" t="s">
        <v>181</v>
      </c>
      <c r="AA299" s="1" t="s">
        <v>181</v>
      </c>
      <c r="AB299" s="1" t="s">
        <v>181</v>
      </c>
      <c r="AC299" s="1" t="s">
        <v>182</v>
      </c>
      <c r="AD299" s="1" t="s">
        <v>181</v>
      </c>
      <c r="AE299" s="1" t="s">
        <v>93</v>
      </c>
      <c r="AF299" s="1" t="s">
        <v>95</v>
      </c>
      <c r="AG299" s="1" t="s">
        <v>95</v>
      </c>
      <c r="AH299" s="1">
        <v>4</v>
      </c>
      <c r="AI299" s="1" t="s">
        <v>199</v>
      </c>
      <c r="AJ299" s="1" t="s">
        <v>31</v>
      </c>
      <c r="AK299" s="1" t="s">
        <v>184</v>
      </c>
      <c r="AL299" s="1" t="s">
        <v>185</v>
      </c>
      <c r="AM299" s="1" t="s">
        <v>207</v>
      </c>
      <c r="AN299" s="1" t="s">
        <v>187</v>
      </c>
      <c r="AO299" s="1" t="s">
        <v>96</v>
      </c>
      <c r="AP299" s="1" t="s">
        <v>103</v>
      </c>
      <c r="AQ299" s="1" t="s">
        <v>189</v>
      </c>
      <c r="AR299" s="1" t="s">
        <v>210</v>
      </c>
      <c r="AS299" s="1" t="s">
        <v>122</v>
      </c>
      <c r="AT299" s="1" t="s">
        <v>128</v>
      </c>
      <c r="AU299" s="1">
        <v>2</v>
      </c>
      <c r="AV299" s="1" t="s">
        <v>1003</v>
      </c>
      <c r="AW299" s="1">
        <v>293.63</v>
      </c>
    </row>
    <row r="300" spans="1:49">
      <c r="A300" s="1">
        <v>5</v>
      </c>
      <c r="B300" s="1" t="s">
        <v>1004</v>
      </c>
      <c r="C300" s="1" t="s">
        <v>1005</v>
      </c>
      <c r="D300" s="1" t="s">
        <v>181</v>
      </c>
      <c r="E300" s="1" t="s">
        <v>182</v>
      </c>
      <c r="F300" s="1" t="s">
        <v>181</v>
      </c>
      <c r="G300" s="1" t="s">
        <v>181</v>
      </c>
      <c r="H300" s="1" t="s">
        <v>181</v>
      </c>
      <c r="I300" s="1" t="s">
        <v>181</v>
      </c>
      <c r="J300" s="1" t="s">
        <v>181</v>
      </c>
      <c r="K300" s="1" t="s">
        <v>181</v>
      </c>
      <c r="L300" s="1" t="s">
        <v>182</v>
      </c>
      <c r="M300" s="1" t="s">
        <v>181</v>
      </c>
      <c r="N300" s="1" t="s">
        <v>181</v>
      </c>
      <c r="O300" s="1" t="s">
        <v>181</v>
      </c>
      <c r="P300" s="1" t="s">
        <v>181</v>
      </c>
      <c r="Q300" s="1" t="s">
        <v>182</v>
      </c>
      <c r="R300" s="1" t="s">
        <v>181</v>
      </c>
      <c r="S300" s="1" t="s">
        <v>181</v>
      </c>
      <c r="T300" s="1" t="s">
        <v>181</v>
      </c>
      <c r="U300" s="1" t="s">
        <v>181</v>
      </c>
      <c r="V300" s="1" t="s">
        <v>181</v>
      </c>
      <c r="W300" s="1" t="s">
        <v>181</v>
      </c>
      <c r="X300" s="1" t="s">
        <v>181</v>
      </c>
      <c r="Y300" s="1" t="s">
        <v>182</v>
      </c>
      <c r="Z300" s="1" t="s">
        <v>181</v>
      </c>
      <c r="AA300" s="1" t="s">
        <v>181</v>
      </c>
      <c r="AB300" s="1" t="s">
        <v>181</v>
      </c>
      <c r="AC300" s="1" t="s">
        <v>182</v>
      </c>
      <c r="AD300" s="1" t="s">
        <v>181</v>
      </c>
      <c r="AE300" s="1" t="s">
        <v>97</v>
      </c>
      <c r="AF300" s="1" t="s">
        <v>97</v>
      </c>
      <c r="AG300" s="1" t="s">
        <v>97</v>
      </c>
      <c r="AH300" s="1">
        <v>4</v>
      </c>
      <c r="AI300" s="1" t="s">
        <v>183</v>
      </c>
      <c r="AJ300" s="1" t="s">
        <v>31</v>
      </c>
      <c r="AK300" s="1" t="s">
        <v>194</v>
      </c>
      <c r="AL300" s="1" t="s">
        <v>185</v>
      </c>
      <c r="AM300" s="1" t="s">
        <v>186</v>
      </c>
      <c r="AN300" s="1" t="s">
        <v>187</v>
      </c>
      <c r="AO300" s="1" t="s">
        <v>96</v>
      </c>
      <c r="AP300" s="1" t="s">
        <v>103</v>
      </c>
      <c r="AQ300" s="1" t="s">
        <v>112</v>
      </c>
      <c r="AR300" s="1" t="s">
        <v>190</v>
      </c>
      <c r="AS300" s="1" t="s">
        <v>122</v>
      </c>
      <c r="AT300" s="1" t="s">
        <v>128</v>
      </c>
      <c r="AU300" s="1">
        <v>4</v>
      </c>
      <c r="AV300" s="1" t="s">
        <v>1006</v>
      </c>
      <c r="AW300" s="1">
        <v>309.26</v>
      </c>
    </row>
    <row r="301" spans="1:49">
      <c r="A301" s="1">
        <v>5</v>
      </c>
      <c r="B301" s="1" t="s">
        <v>1007</v>
      </c>
      <c r="C301" s="1" t="s">
        <v>1008</v>
      </c>
      <c r="D301" s="1" t="s">
        <v>181</v>
      </c>
      <c r="E301" s="1" t="s">
        <v>182</v>
      </c>
      <c r="F301" s="1" t="s">
        <v>181</v>
      </c>
      <c r="G301" s="1" t="s">
        <v>181</v>
      </c>
      <c r="H301" s="1" t="s">
        <v>181</v>
      </c>
      <c r="I301" s="1" t="s">
        <v>181</v>
      </c>
      <c r="J301" s="1" t="s">
        <v>181</v>
      </c>
      <c r="K301" s="1" t="s">
        <v>182</v>
      </c>
      <c r="L301" s="1" t="s">
        <v>181</v>
      </c>
      <c r="M301" s="1" t="s">
        <v>181</v>
      </c>
      <c r="N301" s="1" t="s">
        <v>181</v>
      </c>
      <c r="O301" s="1" t="s">
        <v>182</v>
      </c>
      <c r="P301" s="1" t="s">
        <v>181</v>
      </c>
      <c r="Q301" s="1" t="s">
        <v>181</v>
      </c>
      <c r="R301" s="1" t="s">
        <v>181</v>
      </c>
      <c r="S301" s="1" t="s">
        <v>181</v>
      </c>
      <c r="T301" s="1" t="s">
        <v>181</v>
      </c>
      <c r="U301" s="1" t="s">
        <v>181</v>
      </c>
      <c r="V301" s="1" t="s">
        <v>181</v>
      </c>
      <c r="W301" s="1" t="s">
        <v>181</v>
      </c>
      <c r="X301" s="1" t="s">
        <v>181</v>
      </c>
      <c r="Y301" s="1" t="s">
        <v>182</v>
      </c>
      <c r="Z301" s="1" t="s">
        <v>181</v>
      </c>
      <c r="AA301" s="1" t="s">
        <v>181</v>
      </c>
      <c r="AB301" s="1" t="s">
        <v>182</v>
      </c>
      <c r="AC301" s="1" t="s">
        <v>181</v>
      </c>
      <c r="AD301" s="1" t="s">
        <v>181</v>
      </c>
      <c r="AE301" s="1" t="s">
        <v>97</v>
      </c>
      <c r="AF301" s="1" t="s">
        <v>97</v>
      </c>
      <c r="AG301" s="1" t="s">
        <v>97</v>
      </c>
      <c r="AH301" s="1">
        <v>4</v>
      </c>
      <c r="AI301" s="1" t="s">
        <v>18</v>
      </c>
      <c r="AJ301" s="1" t="s">
        <v>31</v>
      </c>
      <c r="AK301" s="1" t="s">
        <v>194</v>
      </c>
      <c r="AL301" s="1" t="s">
        <v>185</v>
      </c>
      <c r="AM301" s="1" t="s">
        <v>186</v>
      </c>
      <c r="AN301" s="1" t="s">
        <v>187</v>
      </c>
      <c r="AO301" s="1" t="s">
        <v>98</v>
      </c>
      <c r="AP301" s="1" t="s">
        <v>103</v>
      </c>
      <c r="AQ301" s="1" t="s">
        <v>189</v>
      </c>
      <c r="AR301" s="1" t="s">
        <v>190</v>
      </c>
      <c r="AS301" s="1" t="s">
        <v>124</v>
      </c>
      <c r="AT301" s="1" t="s">
        <v>128</v>
      </c>
      <c r="AU301" s="1">
        <v>5</v>
      </c>
      <c r="AV301" s="1" t="s">
        <v>1009</v>
      </c>
      <c r="AW301" s="1">
        <v>356.9</v>
      </c>
    </row>
    <row r="302" spans="1:49">
      <c r="A302" s="1">
        <v>5</v>
      </c>
      <c r="B302" s="1" t="s">
        <v>1010</v>
      </c>
      <c r="C302" s="1" t="s">
        <v>1011</v>
      </c>
      <c r="D302" s="1" t="s">
        <v>182</v>
      </c>
      <c r="E302" s="1" t="s">
        <v>181</v>
      </c>
      <c r="F302" s="1" t="s">
        <v>181</v>
      </c>
      <c r="G302" s="1" t="s">
        <v>181</v>
      </c>
      <c r="H302" s="1" t="s">
        <v>181</v>
      </c>
      <c r="I302" s="1" t="s">
        <v>182</v>
      </c>
      <c r="J302" s="1" t="s">
        <v>181</v>
      </c>
      <c r="K302" s="1" t="s">
        <v>181</v>
      </c>
      <c r="L302" s="1" t="s">
        <v>181</v>
      </c>
      <c r="M302" s="1" t="s">
        <v>181</v>
      </c>
      <c r="N302" s="1" t="s">
        <v>181</v>
      </c>
      <c r="O302" s="1" t="s">
        <v>181</v>
      </c>
      <c r="P302" s="1" t="s">
        <v>181</v>
      </c>
      <c r="Q302" s="1" t="s">
        <v>181</v>
      </c>
      <c r="R302" s="1" t="s">
        <v>182</v>
      </c>
      <c r="S302" s="1" t="s">
        <v>181</v>
      </c>
      <c r="T302" s="1" t="s">
        <v>181</v>
      </c>
      <c r="U302" s="1" t="s">
        <v>181</v>
      </c>
      <c r="V302" s="1" t="s">
        <v>181</v>
      </c>
      <c r="W302" s="1" t="s">
        <v>181</v>
      </c>
      <c r="X302" s="1" t="s">
        <v>182</v>
      </c>
      <c r="Y302" s="1" t="s">
        <v>181</v>
      </c>
      <c r="Z302" s="1" t="s">
        <v>181</v>
      </c>
      <c r="AA302" s="1" t="s">
        <v>181</v>
      </c>
      <c r="AB302" s="1" t="s">
        <v>181</v>
      </c>
      <c r="AC302" s="1" t="s">
        <v>182</v>
      </c>
      <c r="AD302" s="1" t="s">
        <v>181</v>
      </c>
      <c r="AE302" s="1" t="s">
        <v>95</v>
      </c>
      <c r="AF302" s="1" t="s">
        <v>95</v>
      </c>
      <c r="AG302" s="1" t="s">
        <v>97</v>
      </c>
      <c r="AH302" s="1">
        <v>4</v>
      </c>
      <c r="AI302" s="1" t="s">
        <v>183</v>
      </c>
      <c r="AJ302" s="1" t="s">
        <v>31</v>
      </c>
      <c r="AK302" s="1" t="s">
        <v>194</v>
      </c>
      <c r="AL302" s="1" t="s">
        <v>185</v>
      </c>
      <c r="AM302" s="1" t="s">
        <v>186</v>
      </c>
      <c r="AN302" s="1" t="s">
        <v>187</v>
      </c>
      <c r="AO302" s="1" t="s">
        <v>188</v>
      </c>
      <c r="AP302" s="1" t="s">
        <v>195</v>
      </c>
      <c r="AQ302" s="1" t="s">
        <v>112</v>
      </c>
      <c r="AR302" s="1" t="s">
        <v>200</v>
      </c>
      <c r="AS302" s="1" t="s">
        <v>124</v>
      </c>
      <c r="AT302" s="1" t="s">
        <v>128</v>
      </c>
      <c r="AU302" s="1">
        <v>4</v>
      </c>
      <c r="AV302" s="1" t="s">
        <v>1012</v>
      </c>
      <c r="AW302" s="1">
        <v>635.08000000000004</v>
      </c>
    </row>
    <row r="303" spans="1:49">
      <c r="A303" s="1">
        <v>5</v>
      </c>
      <c r="B303" s="1" t="s">
        <v>1013</v>
      </c>
      <c r="C303" s="1" t="s">
        <v>1014</v>
      </c>
      <c r="D303" s="1" t="s">
        <v>181</v>
      </c>
      <c r="E303" s="1" t="s">
        <v>182</v>
      </c>
      <c r="F303" s="1" t="s">
        <v>181</v>
      </c>
      <c r="G303" s="1" t="s">
        <v>181</v>
      </c>
      <c r="H303" s="1" t="s">
        <v>181</v>
      </c>
      <c r="I303" s="1" t="s">
        <v>181</v>
      </c>
      <c r="J303" s="1" t="s">
        <v>181</v>
      </c>
      <c r="K303" s="1" t="s">
        <v>181</v>
      </c>
      <c r="L303" s="1" t="s">
        <v>182</v>
      </c>
      <c r="M303" s="1" t="s">
        <v>181</v>
      </c>
      <c r="N303" s="1" t="s">
        <v>182</v>
      </c>
      <c r="O303" s="1" t="s">
        <v>181</v>
      </c>
      <c r="P303" s="1" t="s">
        <v>181</v>
      </c>
      <c r="Q303" s="1" t="s">
        <v>181</v>
      </c>
      <c r="R303" s="1" t="s">
        <v>181</v>
      </c>
      <c r="S303" s="1" t="s">
        <v>181</v>
      </c>
      <c r="T303" s="1" t="s">
        <v>181</v>
      </c>
      <c r="U303" s="1" t="s">
        <v>181</v>
      </c>
      <c r="V303" s="1" t="s">
        <v>181</v>
      </c>
      <c r="W303" s="1" t="s">
        <v>181</v>
      </c>
      <c r="X303" s="1" t="s">
        <v>181</v>
      </c>
      <c r="Y303" s="1" t="s">
        <v>182</v>
      </c>
      <c r="Z303" s="1" t="s">
        <v>181</v>
      </c>
      <c r="AA303" s="1" t="s">
        <v>181</v>
      </c>
      <c r="AB303" s="1" t="s">
        <v>182</v>
      </c>
      <c r="AC303" s="1" t="s">
        <v>181</v>
      </c>
      <c r="AD303" s="1" t="s">
        <v>181</v>
      </c>
      <c r="AE303" s="1" t="s">
        <v>97</v>
      </c>
      <c r="AF303" s="1" t="s">
        <v>95</v>
      </c>
      <c r="AG303" s="1" t="s">
        <v>95</v>
      </c>
      <c r="AH303" s="1">
        <v>3</v>
      </c>
      <c r="AI303" s="1" t="s">
        <v>18</v>
      </c>
      <c r="AJ303" s="1" t="s">
        <v>26</v>
      </c>
      <c r="AK303" s="1" t="s">
        <v>217</v>
      </c>
      <c r="AL303" s="1" t="s">
        <v>327</v>
      </c>
      <c r="AM303" s="1" t="s">
        <v>580</v>
      </c>
      <c r="AN303" s="1" t="s">
        <v>328</v>
      </c>
      <c r="AO303" s="1" t="s">
        <v>188</v>
      </c>
      <c r="AP303" s="1" t="s">
        <v>209</v>
      </c>
      <c r="AQ303" s="1" t="s">
        <v>387</v>
      </c>
      <c r="AR303" s="1" t="s">
        <v>210</v>
      </c>
      <c r="AS303" s="1" t="s">
        <v>122</v>
      </c>
      <c r="AT303" s="1" t="s">
        <v>128</v>
      </c>
      <c r="AU303" s="1">
        <v>4</v>
      </c>
      <c r="AW303" s="1">
        <v>822.26</v>
      </c>
    </row>
    <row r="304" spans="1:49">
      <c r="B304" s="1" t="s">
        <v>1015</v>
      </c>
      <c r="C304" s="1" t="s">
        <v>1015</v>
      </c>
      <c r="D304" s="1" t="s">
        <v>30</v>
      </c>
      <c r="E304" s="1" t="s">
        <v>30</v>
      </c>
      <c r="F304" s="1" t="s">
        <v>30</v>
      </c>
      <c r="G304" s="1" t="s">
        <v>30</v>
      </c>
      <c r="H304" s="1" t="s">
        <v>30</v>
      </c>
      <c r="I304" s="1" t="s">
        <v>30</v>
      </c>
      <c r="J304" s="1" t="s">
        <v>30</v>
      </c>
      <c r="K304" s="1" t="s">
        <v>30</v>
      </c>
      <c r="L304" s="1" t="s">
        <v>30</v>
      </c>
      <c r="M304" s="1" t="s">
        <v>30</v>
      </c>
      <c r="N304" s="1" t="s">
        <v>30</v>
      </c>
      <c r="O304" s="1" t="s">
        <v>30</v>
      </c>
      <c r="P304" s="1" t="s">
        <v>30</v>
      </c>
      <c r="Q304" s="1" t="s">
        <v>30</v>
      </c>
      <c r="R304" s="1" t="s">
        <v>30</v>
      </c>
      <c r="S304" s="1" t="s">
        <v>30</v>
      </c>
      <c r="T304" s="1" t="s">
        <v>30</v>
      </c>
      <c r="U304" s="1" t="s">
        <v>30</v>
      </c>
      <c r="V304" s="1" t="s">
        <v>30</v>
      </c>
      <c r="W304" s="1" t="s">
        <v>30</v>
      </c>
      <c r="X304" s="1" t="s">
        <v>30</v>
      </c>
      <c r="Y304" s="1" t="s">
        <v>30</v>
      </c>
      <c r="Z304" s="1" t="s">
        <v>30</v>
      </c>
      <c r="AA304" s="1" t="s">
        <v>30</v>
      </c>
      <c r="AB304" s="1" t="s">
        <v>30</v>
      </c>
      <c r="AC304" s="1" t="s">
        <v>30</v>
      </c>
      <c r="AD304" s="1" t="s">
        <v>30</v>
      </c>
      <c r="AE304" s="1" t="s">
        <v>95</v>
      </c>
      <c r="AF304" s="1" t="s">
        <v>95</v>
      </c>
      <c r="AG304" s="1" t="s">
        <v>95</v>
      </c>
      <c r="AH304" s="1">
        <v>3</v>
      </c>
      <c r="AI304" s="1" t="s">
        <v>199</v>
      </c>
      <c r="AJ304" s="1" t="s">
        <v>31</v>
      </c>
      <c r="AK304" s="1" t="s">
        <v>194</v>
      </c>
      <c r="AL304" s="1" t="s">
        <v>327</v>
      </c>
      <c r="AM304" s="1" t="s">
        <v>186</v>
      </c>
      <c r="AN304" s="1" t="s">
        <v>187</v>
      </c>
      <c r="AO304" s="1" t="s">
        <v>96</v>
      </c>
      <c r="AP304" s="1" t="s">
        <v>103</v>
      </c>
      <c r="AQ304" s="1" t="s">
        <v>111</v>
      </c>
      <c r="AR304" s="1" t="s">
        <v>440</v>
      </c>
      <c r="AS304" s="1" t="s">
        <v>122</v>
      </c>
      <c r="AT304" s="1" t="s">
        <v>128</v>
      </c>
      <c r="AU304" s="1">
        <v>4</v>
      </c>
      <c r="AW304" s="1">
        <v>0</v>
      </c>
    </row>
    <row r="305" spans="1:49">
      <c r="B305" s="1" t="s">
        <v>1016</v>
      </c>
      <c r="C305" s="1" t="s">
        <v>1016</v>
      </c>
      <c r="D305" s="1" t="s">
        <v>30</v>
      </c>
      <c r="E305" s="1" t="s">
        <v>30</v>
      </c>
      <c r="F305" s="1" t="s">
        <v>30</v>
      </c>
      <c r="G305" s="1" t="s">
        <v>30</v>
      </c>
      <c r="H305" s="1" t="s">
        <v>30</v>
      </c>
      <c r="I305" s="1" t="s">
        <v>30</v>
      </c>
      <c r="J305" s="1" t="s">
        <v>30</v>
      </c>
      <c r="K305" s="1" t="s">
        <v>30</v>
      </c>
      <c r="L305" s="1" t="s">
        <v>30</v>
      </c>
      <c r="M305" s="1" t="s">
        <v>30</v>
      </c>
      <c r="N305" s="1" t="s">
        <v>30</v>
      </c>
      <c r="O305" s="1" t="s">
        <v>30</v>
      </c>
      <c r="P305" s="1" t="s">
        <v>30</v>
      </c>
      <c r="Q305" s="1" t="s">
        <v>30</v>
      </c>
      <c r="R305" s="1" t="s">
        <v>30</v>
      </c>
      <c r="S305" s="1" t="s">
        <v>30</v>
      </c>
      <c r="T305" s="1" t="s">
        <v>30</v>
      </c>
      <c r="U305" s="1" t="s">
        <v>30</v>
      </c>
      <c r="V305" s="1" t="s">
        <v>30</v>
      </c>
      <c r="W305" s="1" t="s">
        <v>30</v>
      </c>
      <c r="X305" s="1" t="s">
        <v>30</v>
      </c>
      <c r="Y305" s="1" t="s">
        <v>30</v>
      </c>
      <c r="Z305" s="1" t="s">
        <v>30</v>
      </c>
      <c r="AA305" s="1" t="s">
        <v>30</v>
      </c>
      <c r="AB305" s="1" t="s">
        <v>30</v>
      </c>
      <c r="AC305" s="1" t="s">
        <v>30</v>
      </c>
      <c r="AD305" s="1" t="s">
        <v>30</v>
      </c>
      <c r="AE305" s="1" t="s">
        <v>95</v>
      </c>
      <c r="AF305" s="1" t="s">
        <v>95</v>
      </c>
      <c r="AG305" s="1" t="s">
        <v>95</v>
      </c>
      <c r="AH305" s="1">
        <v>3</v>
      </c>
      <c r="AI305" s="1" t="s">
        <v>199</v>
      </c>
      <c r="AJ305" s="1" t="s">
        <v>31</v>
      </c>
      <c r="AK305" s="1" t="s">
        <v>194</v>
      </c>
      <c r="AL305" s="1" t="s">
        <v>327</v>
      </c>
      <c r="AM305" s="1" t="s">
        <v>186</v>
      </c>
      <c r="AN305" s="1" t="s">
        <v>187</v>
      </c>
      <c r="AO305" s="1" t="s">
        <v>96</v>
      </c>
      <c r="AP305" s="1" t="s">
        <v>103</v>
      </c>
      <c r="AQ305" s="1" t="s">
        <v>111</v>
      </c>
      <c r="AR305" s="1" t="s">
        <v>440</v>
      </c>
      <c r="AS305" s="1" t="s">
        <v>122</v>
      </c>
      <c r="AT305" s="1" t="s">
        <v>128</v>
      </c>
      <c r="AU305" s="1">
        <v>4</v>
      </c>
      <c r="AW305" s="1">
        <v>0</v>
      </c>
    </row>
    <row r="306" spans="1:49">
      <c r="A306" s="1">
        <v>5</v>
      </c>
      <c r="B306" s="1" t="s">
        <v>1017</v>
      </c>
      <c r="C306" s="1" t="s">
        <v>1018</v>
      </c>
      <c r="D306" s="1" t="s">
        <v>182</v>
      </c>
      <c r="E306" s="1" t="s">
        <v>181</v>
      </c>
      <c r="F306" s="1" t="s">
        <v>181</v>
      </c>
      <c r="G306" s="1" t="s">
        <v>182</v>
      </c>
      <c r="H306" s="1" t="s">
        <v>181</v>
      </c>
      <c r="I306" s="1" t="s">
        <v>181</v>
      </c>
      <c r="J306" s="1" t="s">
        <v>181</v>
      </c>
      <c r="K306" s="1" t="s">
        <v>181</v>
      </c>
      <c r="L306" s="1" t="s">
        <v>181</v>
      </c>
      <c r="M306" s="1" t="s">
        <v>181</v>
      </c>
      <c r="N306" s="1" t="s">
        <v>181</v>
      </c>
      <c r="O306" s="1" t="s">
        <v>181</v>
      </c>
      <c r="P306" s="1" t="s">
        <v>181</v>
      </c>
      <c r="Q306" s="1" t="s">
        <v>181</v>
      </c>
      <c r="R306" s="1" t="s">
        <v>181</v>
      </c>
      <c r="S306" s="1" t="s">
        <v>181</v>
      </c>
      <c r="T306" s="1" t="s">
        <v>181</v>
      </c>
      <c r="U306" s="1" t="s">
        <v>181</v>
      </c>
      <c r="V306" s="1" t="s">
        <v>181</v>
      </c>
      <c r="W306" s="1" t="s">
        <v>182</v>
      </c>
      <c r="X306" s="1" t="s">
        <v>182</v>
      </c>
      <c r="Y306" s="1" t="s">
        <v>181</v>
      </c>
      <c r="Z306" s="1" t="s">
        <v>181</v>
      </c>
      <c r="AA306" s="1" t="s">
        <v>181</v>
      </c>
      <c r="AB306" s="1" t="s">
        <v>181</v>
      </c>
      <c r="AC306" s="1" t="s">
        <v>182</v>
      </c>
      <c r="AD306" s="1" t="s">
        <v>181</v>
      </c>
      <c r="AE306" s="1" t="s">
        <v>95</v>
      </c>
      <c r="AF306" s="1" t="s">
        <v>97</v>
      </c>
      <c r="AG306" s="1" t="s">
        <v>97</v>
      </c>
      <c r="AH306" s="1">
        <v>2</v>
      </c>
      <c r="AI306" s="1" t="s">
        <v>199</v>
      </c>
      <c r="AJ306" s="1" t="s">
        <v>31</v>
      </c>
      <c r="AK306" s="1" t="s">
        <v>194</v>
      </c>
      <c r="AL306" s="1" t="s">
        <v>185</v>
      </c>
      <c r="AM306" s="1" t="s">
        <v>186</v>
      </c>
      <c r="AN306" s="1" t="s">
        <v>187</v>
      </c>
      <c r="AO306" s="1" t="s">
        <v>200</v>
      </c>
      <c r="AP306" s="1" t="s">
        <v>200</v>
      </c>
      <c r="AQ306" s="1" t="s">
        <v>111</v>
      </c>
      <c r="AR306" s="1" t="s">
        <v>190</v>
      </c>
      <c r="AS306" s="1" t="s">
        <v>122</v>
      </c>
      <c r="AT306" s="1" t="s">
        <v>128</v>
      </c>
      <c r="AU306" s="1">
        <v>2</v>
      </c>
      <c r="AV306" s="1" t="s">
        <v>1019</v>
      </c>
      <c r="AW306" s="1">
        <v>401.19</v>
      </c>
    </row>
    <row r="307" spans="1:49">
      <c r="A307" s="1">
        <v>0</v>
      </c>
      <c r="B307" s="1" t="s">
        <v>1020</v>
      </c>
      <c r="C307" s="1" t="s">
        <v>1021</v>
      </c>
      <c r="D307" s="1" t="s">
        <v>181</v>
      </c>
      <c r="E307" s="1" t="s">
        <v>181</v>
      </c>
      <c r="F307" s="1" t="s">
        <v>181</v>
      </c>
      <c r="G307" s="1" t="s">
        <v>181</v>
      </c>
      <c r="H307" s="1" t="s">
        <v>181</v>
      </c>
      <c r="I307" s="1" t="s">
        <v>181</v>
      </c>
      <c r="J307" s="1" t="s">
        <v>181</v>
      </c>
      <c r="K307" s="1" t="s">
        <v>181</v>
      </c>
      <c r="L307" s="1" t="s">
        <v>182</v>
      </c>
      <c r="M307" s="1" t="s">
        <v>181</v>
      </c>
      <c r="N307" s="1" t="s">
        <v>181</v>
      </c>
      <c r="O307" s="1" t="s">
        <v>181</v>
      </c>
      <c r="P307" s="1" t="s">
        <v>181</v>
      </c>
      <c r="Q307" s="1" t="s">
        <v>181</v>
      </c>
      <c r="R307" s="1" t="s">
        <v>181</v>
      </c>
      <c r="S307" s="1" t="s">
        <v>181</v>
      </c>
      <c r="T307" s="1" t="s">
        <v>181</v>
      </c>
      <c r="U307" s="1" t="s">
        <v>181</v>
      </c>
      <c r="V307" s="1" t="s">
        <v>181</v>
      </c>
      <c r="W307" s="1" t="s">
        <v>182</v>
      </c>
      <c r="X307" s="1" t="s">
        <v>182</v>
      </c>
      <c r="Y307" s="1" t="s">
        <v>181</v>
      </c>
      <c r="Z307" s="1" t="s">
        <v>181</v>
      </c>
      <c r="AA307" s="1" t="s">
        <v>181</v>
      </c>
      <c r="AB307" s="1" t="s">
        <v>181</v>
      </c>
      <c r="AC307" s="1" t="s">
        <v>182</v>
      </c>
      <c r="AD307" s="1" t="s">
        <v>181</v>
      </c>
      <c r="AE307" s="1" t="s">
        <v>95</v>
      </c>
      <c r="AF307" s="1" t="s">
        <v>95</v>
      </c>
      <c r="AG307" s="1" t="s">
        <v>95</v>
      </c>
      <c r="AH307" s="1">
        <v>3</v>
      </c>
      <c r="AI307" s="1" t="s">
        <v>199</v>
      </c>
      <c r="AJ307" s="1" t="s">
        <v>31</v>
      </c>
      <c r="AK307" s="1" t="s">
        <v>194</v>
      </c>
      <c r="AL307" s="1" t="s">
        <v>327</v>
      </c>
      <c r="AM307" s="1" t="s">
        <v>186</v>
      </c>
      <c r="AN307" s="1" t="s">
        <v>187</v>
      </c>
      <c r="AO307" s="1" t="s">
        <v>96</v>
      </c>
      <c r="AP307" s="1" t="s">
        <v>103</v>
      </c>
      <c r="AQ307" s="1" t="s">
        <v>111</v>
      </c>
      <c r="AR307" s="1" t="s">
        <v>440</v>
      </c>
      <c r="AS307" s="1" t="s">
        <v>122</v>
      </c>
      <c r="AT307" s="1" t="s">
        <v>128</v>
      </c>
      <c r="AU307" s="1">
        <v>4</v>
      </c>
      <c r="AW307" s="1">
        <v>35.11</v>
      </c>
    </row>
    <row r="308" spans="1:49">
      <c r="A308" s="1">
        <v>5</v>
      </c>
      <c r="B308" s="1" t="s">
        <v>1022</v>
      </c>
      <c r="C308" s="1" t="s">
        <v>1023</v>
      </c>
      <c r="D308" s="1" t="s">
        <v>182</v>
      </c>
      <c r="E308" s="1" t="s">
        <v>181</v>
      </c>
      <c r="F308" s="1" t="s">
        <v>181</v>
      </c>
      <c r="G308" s="1" t="s">
        <v>181</v>
      </c>
      <c r="H308" s="1" t="s">
        <v>182</v>
      </c>
      <c r="I308" s="1" t="s">
        <v>181</v>
      </c>
      <c r="J308" s="1" t="s">
        <v>181</v>
      </c>
      <c r="K308" s="1" t="s">
        <v>181</v>
      </c>
      <c r="L308" s="1" t="s">
        <v>181</v>
      </c>
      <c r="M308" s="1" t="s">
        <v>181</v>
      </c>
      <c r="N308" s="1" t="s">
        <v>182</v>
      </c>
      <c r="O308" s="1" t="s">
        <v>181</v>
      </c>
      <c r="P308" s="1" t="s">
        <v>181</v>
      </c>
      <c r="Q308" s="1" t="s">
        <v>181</v>
      </c>
      <c r="R308" s="1" t="s">
        <v>181</v>
      </c>
      <c r="S308" s="1" t="s">
        <v>181</v>
      </c>
      <c r="T308" s="1" t="s">
        <v>181</v>
      </c>
      <c r="U308" s="1" t="s">
        <v>182</v>
      </c>
      <c r="V308" s="1" t="s">
        <v>181</v>
      </c>
      <c r="W308" s="1" t="s">
        <v>181</v>
      </c>
      <c r="X308" s="1" t="s">
        <v>181</v>
      </c>
      <c r="Y308" s="1" t="s">
        <v>182</v>
      </c>
      <c r="Z308" s="1" t="s">
        <v>181</v>
      </c>
      <c r="AA308" s="1" t="s">
        <v>181</v>
      </c>
      <c r="AB308" s="1" t="s">
        <v>182</v>
      </c>
      <c r="AC308" s="1" t="s">
        <v>181</v>
      </c>
      <c r="AD308" s="1" t="s">
        <v>181</v>
      </c>
      <c r="AE308" s="1" t="s">
        <v>95</v>
      </c>
      <c r="AF308" s="1" t="s">
        <v>97</v>
      </c>
      <c r="AG308" s="1" t="s">
        <v>97</v>
      </c>
      <c r="AH308" s="1">
        <v>4</v>
      </c>
      <c r="AI308" s="1" t="s">
        <v>199</v>
      </c>
      <c r="AJ308" s="1" t="s">
        <v>31</v>
      </c>
      <c r="AK308" s="1" t="s">
        <v>184</v>
      </c>
      <c r="AL308" s="1" t="s">
        <v>185</v>
      </c>
      <c r="AM308" s="1" t="s">
        <v>186</v>
      </c>
      <c r="AN308" s="1" t="s">
        <v>187</v>
      </c>
      <c r="AO308" s="1" t="s">
        <v>188</v>
      </c>
      <c r="AP308" s="1" t="s">
        <v>209</v>
      </c>
      <c r="AQ308" s="1" t="s">
        <v>111</v>
      </c>
      <c r="AR308" s="1" t="s">
        <v>190</v>
      </c>
      <c r="AS308" s="1" t="s">
        <v>121</v>
      </c>
      <c r="AT308" s="1" t="s">
        <v>128</v>
      </c>
      <c r="AU308" s="1">
        <v>5</v>
      </c>
      <c r="AV308" s="1" t="s">
        <v>1024</v>
      </c>
      <c r="AW308" s="1">
        <v>3667.88</v>
      </c>
    </row>
    <row r="309" spans="1:49">
      <c r="B309" s="1" t="s">
        <v>1025</v>
      </c>
      <c r="C309" s="1" t="s">
        <v>1025</v>
      </c>
      <c r="D309" s="1" t="s">
        <v>30</v>
      </c>
      <c r="E309" s="1" t="s">
        <v>30</v>
      </c>
      <c r="F309" s="1" t="s">
        <v>30</v>
      </c>
      <c r="G309" s="1" t="s">
        <v>30</v>
      </c>
      <c r="H309" s="1" t="s">
        <v>30</v>
      </c>
      <c r="I309" s="1" t="s">
        <v>30</v>
      </c>
      <c r="J309" s="1" t="s">
        <v>30</v>
      </c>
      <c r="K309" s="1" t="s">
        <v>30</v>
      </c>
      <c r="L309" s="1" t="s">
        <v>30</v>
      </c>
      <c r="M309" s="1" t="s">
        <v>30</v>
      </c>
      <c r="N309" s="1" t="s">
        <v>30</v>
      </c>
      <c r="O309" s="1" t="s">
        <v>30</v>
      </c>
      <c r="P309" s="1" t="s">
        <v>30</v>
      </c>
      <c r="Q309" s="1" t="s">
        <v>30</v>
      </c>
      <c r="R309" s="1" t="s">
        <v>30</v>
      </c>
      <c r="S309" s="1" t="s">
        <v>30</v>
      </c>
      <c r="T309" s="1" t="s">
        <v>30</v>
      </c>
      <c r="U309" s="1" t="s">
        <v>30</v>
      </c>
      <c r="V309" s="1" t="s">
        <v>30</v>
      </c>
      <c r="W309" s="1" t="s">
        <v>30</v>
      </c>
      <c r="X309" s="1" t="s">
        <v>30</v>
      </c>
      <c r="Y309" s="1" t="s">
        <v>30</v>
      </c>
      <c r="Z309" s="1" t="s">
        <v>30</v>
      </c>
      <c r="AA309" s="1" t="s">
        <v>30</v>
      </c>
      <c r="AB309" s="1" t="s">
        <v>30</v>
      </c>
      <c r="AC309" s="1" t="s">
        <v>30</v>
      </c>
      <c r="AD309" s="1" t="s">
        <v>30</v>
      </c>
      <c r="AE309" s="1" t="s">
        <v>95</v>
      </c>
      <c r="AF309" s="1" t="s">
        <v>95</v>
      </c>
      <c r="AG309" s="1" t="s">
        <v>95</v>
      </c>
      <c r="AH309" s="1">
        <v>3</v>
      </c>
      <c r="AI309" s="1" t="s">
        <v>199</v>
      </c>
      <c r="AJ309" s="1" t="s">
        <v>31</v>
      </c>
      <c r="AK309" s="1" t="s">
        <v>194</v>
      </c>
      <c r="AL309" s="1" t="s">
        <v>327</v>
      </c>
      <c r="AM309" s="1" t="s">
        <v>186</v>
      </c>
      <c r="AN309" s="1" t="s">
        <v>187</v>
      </c>
      <c r="AO309" s="1" t="s">
        <v>96</v>
      </c>
      <c r="AP309" s="1" t="s">
        <v>103</v>
      </c>
      <c r="AQ309" s="1" t="s">
        <v>111</v>
      </c>
      <c r="AR309" s="1" t="s">
        <v>440</v>
      </c>
      <c r="AS309" s="1" t="s">
        <v>122</v>
      </c>
      <c r="AT309" s="1" t="s">
        <v>128</v>
      </c>
      <c r="AU309" s="1">
        <v>4</v>
      </c>
      <c r="AW309" s="1">
        <v>0</v>
      </c>
    </row>
    <row r="310" spans="1:49">
      <c r="A310" s="1">
        <v>2</v>
      </c>
      <c r="B310" s="1" t="s">
        <v>1026</v>
      </c>
      <c r="C310" s="1" t="s">
        <v>1027</v>
      </c>
      <c r="D310" s="1" t="s">
        <v>181</v>
      </c>
      <c r="E310" s="1" t="s">
        <v>182</v>
      </c>
      <c r="F310" s="1" t="s">
        <v>181</v>
      </c>
      <c r="G310" s="1" t="s">
        <v>181</v>
      </c>
      <c r="H310" s="1" t="s">
        <v>181</v>
      </c>
      <c r="I310" s="1" t="s">
        <v>181</v>
      </c>
      <c r="J310" s="1" t="s">
        <v>181</v>
      </c>
      <c r="K310" s="1" t="s">
        <v>182</v>
      </c>
      <c r="L310" s="1" t="s">
        <v>181</v>
      </c>
      <c r="M310" s="1" t="s">
        <v>181</v>
      </c>
      <c r="N310" s="1" t="s">
        <v>181</v>
      </c>
      <c r="O310" s="1" t="s">
        <v>181</v>
      </c>
      <c r="P310" s="1" t="s">
        <v>181</v>
      </c>
      <c r="Q310" s="1" t="s">
        <v>181</v>
      </c>
      <c r="R310" s="1" t="s">
        <v>181</v>
      </c>
      <c r="S310" s="1" t="s">
        <v>182</v>
      </c>
      <c r="T310" s="1" t="s">
        <v>181</v>
      </c>
      <c r="U310" s="1" t="s">
        <v>181</v>
      </c>
      <c r="V310" s="1" t="s">
        <v>181</v>
      </c>
      <c r="W310" s="1" t="s">
        <v>181</v>
      </c>
      <c r="X310" s="1" t="s">
        <v>181</v>
      </c>
      <c r="Y310" s="1" t="s">
        <v>182</v>
      </c>
      <c r="Z310" s="1" t="s">
        <v>181</v>
      </c>
      <c r="AA310" s="1" t="s">
        <v>181</v>
      </c>
      <c r="AB310" s="1" t="s">
        <v>181</v>
      </c>
      <c r="AC310" s="1" t="s">
        <v>181</v>
      </c>
      <c r="AD310" s="1" t="s">
        <v>182</v>
      </c>
      <c r="AE310" s="1" t="s">
        <v>95</v>
      </c>
      <c r="AF310" s="1" t="s">
        <v>95</v>
      </c>
      <c r="AG310" s="1" t="s">
        <v>95</v>
      </c>
      <c r="AH310" s="1">
        <v>3</v>
      </c>
      <c r="AI310" s="105" t="s">
        <v>199</v>
      </c>
      <c r="AJ310" s="105" t="s">
        <v>31</v>
      </c>
      <c r="AK310" s="105" t="s">
        <v>194</v>
      </c>
      <c r="AL310" s="105" t="s">
        <v>327</v>
      </c>
      <c r="AM310" s="105" t="s">
        <v>186</v>
      </c>
      <c r="AN310" s="105" t="s">
        <v>187</v>
      </c>
      <c r="AO310" s="105" t="s">
        <v>96</v>
      </c>
      <c r="AP310" s="105" t="s">
        <v>103</v>
      </c>
      <c r="AQ310" s="105" t="s">
        <v>111</v>
      </c>
      <c r="AR310" s="105" t="s">
        <v>440</v>
      </c>
      <c r="AS310" s="105" t="s">
        <v>122</v>
      </c>
      <c r="AT310" s="105" t="s">
        <v>128</v>
      </c>
      <c r="AU310" s="105">
        <v>4</v>
      </c>
      <c r="AW310" s="1">
        <v>82.26</v>
      </c>
    </row>
    <row r="311" spans="1:49">
      <c r="A311" s="1">
        <v>5</v>
      </c>
      <c r="B311" s="1" t="s">
        <v>1028</v>
      </c>
      <c r="C311" s="1" t="s">
        <v>1029</v>
      </c>
      <c r="D311" s="1" t="s">
        <v>182</v>
      </c>
      <c r="E311" s="1" t="s">
        <v>181</v>
      </c>
      <c r="F311" s="1" t="s">
        <v>181</v>
      </c>
      <c r="G311" s="1" t="s">
        <v>181</v>
      </c>
      <c r="H311" s="1" t="s">
        <v>182</v>
      </c>
      <c r="I311" s="1" t="s">
        <v>181</v>
      </c>
      <c r="J311" s="1" t="s">
        <v>181</v>
      </c>
      <c r="K311" s="1" t="s">
        <v>181</v>
      </c>
      <c r="L311" s="1" t="s">
        <v>181</v>
      </c>
      <c r="M311" s="1" t="s">
        <v>181</v>
      </c>
      <c r="N311" s="1" t="s">
        <v>181</v>
      </c>
      <c r="O311" s="1" t="s">
        <v>181</v>
      </c>
      <c r="P311" s="1" t="s">
        <v>181</v>
      </c>
      <c r="Q311" s="1" t="s">
        <v>181</v>
      </c>
      <c r="R311" s="1" t="s">
        <v>181</v>
      </c>
      <c r="S311" s="1" t="s">
        <v>181</v>
      </c>
      <c r="T311" s="1" t="s">
        <v>181</v>
      </c>
      <c r="U311" s="1" t="s">
        <v>181</v>
      </c>
      <c r="V311" s="1" t="s">
        <v>181</v>
      </c>
      <c r="W311" s="1" t="s">
        <v>182</v>
      </c>
      <c r="X311" s="1" t="s">
        <v>182</v>
      </c>
      <c r="Y311" s="1" t="s">
        <v>181</v>
      </c>
      <c r="Z311" s="1" t="s">
        <v>181</v>
      </c>
      <c r="AA311" s="1" t="s">
        <v>181</v>
      </c>
      <c r="AB311" s="1" t="s">
        <v>181</v>
      </c>
      <c r="AC311" s="1" t="s">
        <v>182</v>
      </c>
      <c r="AD311" s="1" t="s">
        <v>181</v>
      </c>
      <c r="AE311" s="1" t="s">
        <v>95</v>
      </c>
      <c r="AF311" s="1" t="s">
        <v>97</v>
      </c>
      <c r="AG311" s="1" t="s">
        <v>97</v>
      </c>
      <c r="AH311" s="1">
        <v>4</v>
      </c>
      <c r="AI311" s="1" t="s">
        <v>199</v>
      </c>
      <c r="AJ311" s="1" t="s">
        <v>31</v>
      </c>
      <c r="AK311" s="1" t="s">
        <v>414</v>
      </c>
      <c r="AL311" s="1" t="s">
        <v>185</v>
      </c>
      <c r="AM311" s="1" t="s">
        <v>186</v>
      </c>
      <c r="AN311" s="1" t="s">
        <v>200</v>
      </c>
      <c r="AO311" s="1" t="s">
        <v>200</v>
      </c>
      <c r="AP311" s="1" t="s">
        <v>200</v>
      </c>
      <c r="AQ311" s="1" t="s">
        <v>189</v>
      </c>
      <c r="AR311" s="1" t="s">
        <v>200</v>
      </c>
      <c r="AS311" s="1" t="s">
        <v>122</v>
      </c>
      <c r="AT311" s="1" t="s">
        <v>200</v>
      </c>
      <c r="AU311" s="1">
        <v>2</v>
      </c>
      <c r="AV311" s="1" t="s">
        <v>1030</v>
      </c>
      <c r="AW311" s="1">
        <v>306.74</v>
      </c>
    </row>
    <row r="312" spans="1:49">
      <c r="A312" s="1">
        <v>5</v>
      </c>
      <c r="B312" s="1" t="s">
        <v>1031</v>
      </c>
      <c r="C312" s="1" t="s">
        <v>1032</v>
      </c>
      <c r="D312" s="1" t="s">
        <v>182</v>
      </c>
      <c r="E312" s="1" t="s">
        <v>181</v>
      </c>
      <c r="F312" s="1" t="s">
        <v>181</v>
      </c>
      <c r="G312" s="1" t="s">
        <v>181</v>
      </c>
      <c r="H312" s="1" t="s">
        <v>181</v>
      </c>
      <c r="I312" s="1" t="s">
        <v>182</v>
      </c>
      <c r="J312" s="1" t="s">
        <v>181</v>
      </c>
      <c r="K312" s="1" t="s">
        <v>181</v>
      </c>
      <c r="L312" s="1" t="s">
        <v>181</v>
      </c>
      <c r="M312" s="1" t="s">
        <v>181</v>
      </c>
      <c r="N312" s="1" t="s">
        <v>181</v>
      </c>
      <c r="O312" s="1" t="s">
        <v>181</v>
      </c>
      <c r="P312" s="1" t="s">
        <v>181</v>
      </c>
      <c r="Q312" s="1" t="s">
        <v>182</v>
      </c>
      <c r="R312" s="1" t="s">
        <v>181</v>
      </c>
      <c r="S312" s="1" t="s">
        <v>181</v>
      </c>
      <c r="T312" s="1" t="s">
        <v>181</v>
      </c>
      <c r="U312" s="1" t="s">
        <v>181</v>
      </c>
      <c r="V312" s="1" t="s">
        <v>181</v>
      </c>
      <c r="W312" s="1" t="s">
        <v>181</v>
      </c>
      <c r="X312" s="1" t="s">
        <v>182</v>
      </c>
      <c r="Y312" s="1" t="s">
        <v>181</v>
      </c>
      <c r="Z312" s="1" t="s">
        <v>181</v>
      </c>
      <c r="AA312" s="1" t="s">
        <v>181</v>
      </c>
      <c r="AB312" s="1" t="s">
        <v>181</v>
      </c>
      <c r="AC312" s="1" t="s">
        <v>181</v>
      </c>
      <c r="AD312" s="1" t="s">
        <v>182</v>
      </c>
      <c r="AE312" s="1" t="s">
        <v>95</v>
      </c>
      <c r="AF312" s="1" t="s">
        <v>95</v>
      </c>
      <c r="AG312" s="1" t="s">
        <v>97</v>
      </c>
      <c r="AH312" s="1">
        <v>4</v>
      </c>
      <c r="AI312" s="1" t="s">
        <v>183</v>
      </c>
      <c r="AJ312" s="1" t="s">
        <v>31</v>
      </c>
      <c r="AK312" s="1" t="s">
        <v>194</v>
      </c>
      <c r="AL312" s="1" t="s">
        <v>185</v>
      </c>
      <c r="AM312" s="1" t="s">
        <v>186</v>
      </c>
      <c r="AN312" s="1" t="s">
        <v>187</v>
      </c>
      <c r="AO312" s="1" t="s">
        <v>208</v>
      </c>
      <c r="AP312" s="1" t="s">
        <v>103</v>
      </c>
      <c r="AQ312" s="1" t="s">
        <v>189</v>
      </c>
      <c r="AR312" s="1" t="s">
        <v>190</v>
      </c>
      <c r="AS312" s="1" t="s">
        <v>124</v>
      </c>
      <c r="AT312" s="1" t="s">
        <v>128</v>
      </c>
      <c r="AU312" s="1">
        <v>4</v>
      </c>
      <c r="AV312" s="1" t="s">
        <v>1033</v>
      </c>
      <c r="AW312" s="1">
        <v>409.78</v>
      </c>
    </row>
    <row r="313" spans="1:49">
      <c r="B313" s="1" t="s">
        <v>1034</v>
      </c>
      <c r="C313" s="1" t="s">
        <v>1034</v>
      </c>
      <c r="D313" s="1" t="s">
        <v>30</v>
      </c>
      <c r="E313" s="1" t="s">
        <v>30</v>
      </c>
      <c r="F313" s="1" t="s">
        <v>30</v>
      </c>
      <c r="G313" s="1" t="s">
        <v>30</v>
      </c>
      <c r="H313" s="1" t="s">
        <v>30</v>
      </c>
      <c r="I313" s="1" t="s">
        <v>30</v>
      </c>
      <c r="J313" s="1" t="s">
        <v>30</v>
      </c>
      <c r="K313" s="1" t="s">
        <v>30</v>
      </c>
      <c r="L313" s="1" t="s">
        <v>30</v>
      </c>
      <c r="M313" s="1" t="s">
        <v>30</v>
      </c>
      <c r="N313" s="1" t="s">
        <v>30</v>
      </c>
      <c r="O313" s="1" t="s">
        <v>30</v>
      </c>
      <c r="P313" s="1" t="s">
        <v>30</v>
      </c>
      <c r="Q313" s="1" t="s">
        <v>30</v>
      </c>
      <c r="R313" s="1" t="s">
        <v>30</v>
      </c>
      <c r="S313" s="1" t="s">
        <v>30</v>
      </c>
      <c r="T313" s="1" t="s">
        <v>30</v>
      </c>
      <c r="U313" s="1" t="s">
        <v>30</v>
      </c>
      <c r="V313" s="1" t="s">
        <v>30</v>
      </c>
      <c r="W313" s="1" t="s">
        <v>30</v>
      </c>
      <c r="X313" s="1" t="s">
        <v>30</v>
      </c>
      <c r="Y313" s="1" t="s">
        <v>30</v>
      </c>
      <c r="Z313" s="1" t="s">
        <v>30</v>
      </c>
      <c r="AA313" s="1" t="s">
        <v>30</v>
      </c>
      <c r="AB313" s="1" t="s">
        <v>30</v>
      </c>
      <c r="AC313" s="1" t="s">
        <v>30</v>
      </c>
      <c r="AD313" s="1" t="s">
        <v>30</v>
      </c>
      <c r="AE313" s="1" t="s">
        <v>95</v>
      </c>
      <c r="AF313" s="1" t="s">
        <v>95</v>
      </c>
      <c r="AG313" s="1" t="s">
        <v>95</v>
      </c>
      <c r="AH313" s="1">
        <v>3</v>
      </c>
      <c r="AI313" s="105" t="s">
        <v>199</v>
      </c>
      <c r="AJ313" s="105" t="s">
        <v>31</v>
      </c>
      <c r="AK313" s="105" t="s">
        <v>194</v>
      </c>
      <c r="AL313" s="105" t="s">
        <v>327</v>
      </c>
      <c r="AM313" s="105" t="s">
        <v>186</v>
      </c>
      <c r="AN313" s="105" t="s">
        <v>187</v>
      </c>
      <c r="AO313" s="105" t="s">
        <v>96</v>
      </c>
      <c r="AP313" s="105" t="s">
        <v>103</v>
      </c>
      <c r="AQ313" s="105" t="s">
        <v>111</v>
      </c>
      <c r="AR313" s="105" t="s">
        <v>440</v>
      </c>
      <c r="AS313" s="105" t="s">
        <v>122</v>
      </c>
      <c r="AT313" s="105" t="s">
        <v>128</v>
      </c>
      <c r="AU313" s="105">
        <v>4</v>
      </c>
      <c r="AW313" s="1">
        <v>0</v>
      </c>
    </row>
    <row r="314" spans="1:49">
      <c r="A314" s="1">
        <v>5</v>
      </c>
      <c r="B314" s="1" t="s">
        <v>1035</v>
      </c>
      <c r="C314" s="1" t="s">
        <v>1036</v>
      </c>
      <c r="D314" s="1" t="s">
        <v>182</v>
      </c>
      <c r="E314" s="1" t="s">
        <v>181</v>
      </c>
      <c r="F314" s="1" t="s">
        <v>181</v>
      </c>
      <c r="G314" s="1" t="s">
        <v>181</v>
      </c>
      <c r="H314" s="1" t="s">
        <v>181</v>
      </c>
      <c r="I314" s="1" t="s">
        <v>182</v>
      </c>
      <c r="J314" s="1" t="s">
        <v>181</v>
      </c>
      <c r="K314" s="1" t="s">
        <v>181</v>
      </c>
      <c r="L314" s="1" t="s">
        <v>181</v>
      </c>
      <c r="M314" s="1" t="s">
        <v>182</v>
      </c>
      <c r="N314" s="1" t="s">
        <v>181</v>
      </c>
      <c r="O314" s="1" t="s">
        <v>181</v>
      </c>
      <c r="P314" s="1" t="s">
        <v>181</v>
      </c>
      <c r="Q314" s="1" t="s">
        <v>181</v>
      </c>
      <c r="R314" s="1" t="s">
        <v>181</v>
      </c>
      <c r="S314" s="1" t="s">
        <v>181</v>
      </c>
      <c r="T314" s="1" t="s">
        <v>181</v>
      </c>
      <c r="U314" s="1" t="s">
        <v>181</v>
      </c>
      <c r="V314" s="1" t="s">
        <v>181</v>
      </c>
      <c r="W314" s="1" t="s">
        <v>181</v>
      </c>
      <c r="X314" s="1" t="s">
        <v>182</v>
      </c>
      <c r="Y314" s="1" t="s">
        <v>181</v>
      </c>
      <c r="Z314" s="1" t="s">
        <v>181</v>
      </c>
      <c r="AA314" s="1" t="s">
        <v>181</v>
      </c>
      <c r="AB314" s="1" t="s">
        <v>181</v>
      </c>
      <c r="AC314" s="1" t="s">
        <v>181</v>
      </c>
      <c r="AD314" s="1" t="s">
        <v>182</v>
      </c>
      <c r="AE314" s="1" t="s">
        <v>97</v>
      </c>
      <c r="AF314" s="1" t="s">
        <v>97</v>
      </c>
      <c r="AG314" s="1" t="s">
        <v>97</v>
      </c>
      <c r="AH314" s="1">
        <v>4</v>
      </c>
      <c r="AI314" s="1" t="s">
        <v>18</v>
      </c>
      <c r="AJ314" s="1" t="s">
        <v>31</v>
      </c>
      <c r="AK314" s="1" t="s">
        <v>414</v>
      </c>
      <c r="AL314" s="1" t="s">
        <v>327</v>
      </c>
      <c r="AM314" s="1" t="s">
        <v>186</v>
      </c>
      <c r="AN314" s="1" t="s">
        <v>187</v>
      </c>
      <c r="AO314" s="1" t="s">
        <v>98</v>
      </c>
      <c r="AP314" s="1" t="s">
        <v>200</v>
      </c>
      <c r="AQ314" s="1" t="s">
        <v>189</v>
      </c>
      <c r="AR314" s="1" t="s">
        <v>200</v>
      </c>
      <c r="AS314" s="1" t="s">
        <v>124</v>
      </c>
      <c r="AT314" s="1" t="s">
        <v>200</v>
      </c>
      <c r="AU314" s="1">
        <v>2</v>
      </c>
      <c r="AV314" s="1" t="s">
        <v>1037</v>
      </c>
      <c r="AW314" s="1">
        <v>296.58</v>
      </c>
    </row>
    <row r="315" spans="1:49">
      <c r="B315" s="1" t="s">
        <v>1038</v>
      </c>
      <c r="C315" s="1" t="s">
        <v>1038</v>
      </c>
      <c r="D315" s="1" t="s">
        <v>30</v>
      </c>
      <c r="E315" s="1" t="s">
        <v>30</v>
      </c>
      <c r="F315" s="1" t="s">
        <v>30</v>
      </c>
      <c r="G315" s="1" t="s">
        <v>30</v>
      </c>
      <c r="H315" s="1" t="s">
        <v>30</v>
      </c>
      <c r="I315" s="1" t="s">
        <v>30</v>
      </c>
      <c r="J315" s="1" t="s">
        <v>30</v>
      </c>
      <c r="K315" s="1" t="s">
        <v>30</v>
      </c>
      <c r="L315" s="1" t="s">
        <v>30</v>
      </c>
      <c r="M315" s="1" t="s">
        <v>30</v>
      </c>
      <c r="N315" s="1" t="s">
        <v>30</v>
      </c>
      <c r="O315" s="1" t="s">
        <v>30</v>
      </c>
      <c r="P315" s="1" t="s">
        <v>30</v>
      </c>
      <c r="Q315" s="1" t="s">
        <v>30</v>
      </c>
      <c r="R315" s="1" t="s">
        <v>30</v>
      </c>
      <c r="S315" s="1" t="s">
        <v>30</v>
      </c>
      <c r="T315" s="1" t="s">
        <v>30</v>
      </c>
      <c r="U315" s="1" t="s">
        <v>30</v>
      </c>
      <c r="V315" s="1" t="s">
        <v>30</v>
      </c>
      <c r="W315" s="1" t="s">
        <v>30</v>
      </c>
      <c r="X315" s="1" t="s">
        <v>30</v>
      </c>
      <c r="Y315" s="1" t="s">
        <v>30</v>
      </c>
      <c r="Z315" s="1" t="s">
        <v>30</v>
      </c>
      <c r="AA315" s="1" t="s">
        <v>30</v>
      </c>
      <c r="AB315" s="1" t="s">
        <v>30</v>
      </c>
      <c r="AC315" s="1" t="s">
        <v>30</v>
      </c>
      <c r="AD315" s="1" t="s">
        <v>30</v>
      </c>
      <c r="AE315" s="1" t="s">
        <v>95</v>
      </c>
      <c r="AF315" s="1" t="s">
        <v>95</v>
      </c>
      <c r="AG315" s="1" t="s">
        <v>95</v>
      </c>
      <c r="AH315" s="1">
        <v>3</v>
      </c>
      <c r="AI315" s="105" t="s">
        <v>199</v>
      </c>
      <c r="AJ315" s="105" t="s">
        <v>31</v>
      </c>
      <c r="AK315" s="105" t="s">
        <v>194</v>
      </c>
      <c r="AL315" s="105" t="s">
        <v>327</v>
      </c>
      <c r="AM315" s="105" t="s">
        <v>186</v>
      </c>
      <c r="AN315" s="105" t="s">
        <v>187</v>
      </c>
      <c r="AO315" s="105" t="s">
        <v>96</v>
      </c>
      <c r="AP315" s="105" t="s">
        <v>103</v>
      </c>
      <c r="AQ315" s="105" t="s">
        <v>111</v>
      </c>
      <c r="AR315" s="105" t="s">
        <v>440</v>
      </c>
      <c r="AS315" s="105" t="s">
        <v>122</v>
      </c>
      <c r="AT315" s="105" t="s">
        <v>128</v>
      </c>
      <c r="AU315" s="105">
        <v>4</v>
      </c>
      <c r="AW315" s="1">
        <v>0</v>
      </c>
    </row>
    <row r="316" spans="1:49">
      <c r="B316" s="1" t="s">
        <v>1039</v>
      </c>
      <c r="C316" s="1" t="s">
        <v>1039</v>
      </c>
      <c r="D316" s="1" t="s">
        <v>30</v>
      </c>
      <c r="E316" s="1" t="s">
        <v>30</v>
      </c>
      <c r="F316" s="1" t="s">
        <v>30</v>
      </c>
      <c r="G316" s="1" t="s">
        <v>30</v>
      </c>
      <c r="H316" s="1" t="s">
        <v>30</v>
      </c>
      <c r="I316" s="1" t="s">
        <v>30</v>
      </c>
      <c r="J316" s="1" t="s">
        <v>30</v>
      </c>
      <c r="K316" s="1" t="s">
        <v>30</v>
      </c>
      <c r="L316" s="1" t="s">
        <v>30</v>
      </c>
      <c r="M316" s="1" t="s">
        <v>30</v>
      </c>
      <c r="N316" s="1" t="s">
        <v>30</v>
      </c>
      <c r="O316" s="1" t="s">
        <v>30</v>
      </c>
      <c r="P316" s="1" t="s">
        <v>30</v>
      </c>
      <c r="Q316" s="1" t="s">
        <v>30</v>
      </c>
      <c r="R316" s="1" t="s">
        <v>30</v>
      </c>
      <c r="S316" s="1" t="s">
        <v>30</v>
      </c>
      <c r="T316" s="1" t="s">
        <v>30</v>
      </c>
      <c r="U316" s="1" t="s">
        <v>30</v>
      </c>
      <c r="V316" s="1" t="s">
        <v>30</v>
      </c>
      <c r="W316" s="1" t="s">
        <v>30</v>
      </c>
      <c r="X316" s="1" t="s">
        <v>30</v>
      </c>
      <c r="Y316" s="1" t="s">
        <v>30</v>
      </c>
      <c r="Z316" s="1" t="s">
        <v>30</v>
      </c>
      <c r="AA316" s="1" t="s">
        <v>30</v>
      </c>
      <c r="AB316" s="1" t="s">
        <v>30</v>
      </c>
      <c r="AC316" s="1" t="s">
        <v>30</v>
      </c>
      <c r="AD316" s="1" t="s">
        <v>30</v>
      </c>
      <c r="AE316" s="1" t="s">
        <v>95</v>
      </c>
      <c r="AF316" s="1" t="s">
        <v>95</v>
      </c>
      <c r="AG316" s="1" t="s">
        <v>95</v>
      </c>
      <c r="AH316" s="1">
        <v>3</v>
      </c>
      <c r="AI316" s="105" t="s">
        <v>199</v>
      </c>
      <c r="AJ316" s="105" t="s">
        <v>31</v>
      </c>
      <c r="AK316" s="105" t="s">
        <v>194</v>
      </c>
      <c r="AL316" s="105" t="s">
        <v>327</v>
      </c>
      <c r="AM316" s="105" t="s">
        <v>186</v>
      </c>
      <c r="AN316" s="105" t="s">
        <v>187</v>
      </c>
      <c r="AO316" s="105" t="s">
        <v>96</v>
      </c>
      <c r="AP316" s="105" t="s">
        <v>103</v>
      </c>
      <c r="AQ316" s="105" t="s">
        <v>111</v>
      </c>
      <c r="AR316" s="105" t="s">
        <v>440</v>
      </c>
      <c r="AS316" s="105" t="s">
        <v>122</v>
      </c>
      <c r="AT316" s="105" t="s">
        <v>128</v>
      </c>
      <c r="AU316" s="105">
        <v>4</v>
      </c>
      <c r="AW316" s="1">
        <v>0</v>
      </c>
    </row>
    <row r="317" spans="1:49">
      <c r="A317" s="1">
        <v>5</v>
      </c>
      <c r="B317" s="1" t="s">
        <v>1040</v>
      </c>
      <c r="C317" s="1" t="s">
        <v>1041</v>
      </c>
      <c r="D317" s="1" t="s">
        <v>182</v>
      </c>
      <c r="E317" s="1" t="s">
        <v>181</v>
      </c>
      <c r="F317" s="1" t="s">
        <v>181</v>
      </c>
      <c r="G317" s="1" t="s">
        <v>181</v>
      </c>
      <c r="H317" s="1" t="s">
        <v>182</v>
      </c>
      <c r="I317" s="1" t="s">
        <v>181</v>
      </c>
      <c r="J317" s="1" t="s">
        <v>181</v>
      </c>
      <c r="K317" s="1" t="s">
        <v>181</v>
      </c>
      <c r="L317" s="1" t="s">
        <v>181</v>
      </c>
      <c r="M317" s="1" t="s">
        <v>181</v>
      </c>
      <c r="N317" s="1" t="s">
        <v>181</v>
      </c>
      <c r="O317" s="1" t="s">
        <v>181</v>
      </c>
      <c r="P317" s="1" t="s">
        <v>181</v>
      </c>
      <c r="Q317" s="1" t="s">
        <v>181</v>
      </c>
      <c r="R317" s="1" t="s">
        <v>181</v>
      </c>
      <c r="S317" s="1" t="s">
        <v>181</v>
      </c>
      <c r="T317" s="1" t="s">
        <v>182</v>
      </c>
      <c r="U317" s="1" t="s">
        <v>181</v>
      </c>
      <c r="V317" s="1" t="s">
        <v>181</v>
      </c>
      <c r="W317" s="1" t="s">
        <v>181</v>
      </c>
      <c r="X317" s="1" t="s">
        <v>181</v>
      </c>
      <c r="Y317" s="1" t="s">
        <v>182</v>
      </c>
      <c r="Z317" s="1" t="s">
        <v>181</v>
      </c>
      <c r="AA317" s="1" t="s">
        <v>181</v>
      </c>
      <c r="AB317" s="1" t="s">
        <v>181</v>
      </c>
      <c r="AC317" s="1" t="s">
        <v>182</v>
      </c>
      <c r="AD317" s="1" t="s">
        <v>181</v>
      </c>
      <c r="AE317" s="1" t="s">
        <v>95</v>
      </c>
      <c r="AF317" s="1" t="s">
        <v>95</v>
      </c>
      <c r="AG317" s="1" t="s">
        <v>95</v>
      </c>
      <c r="AH317" s="1">
        <v>3</v>
      </c>
      <c r="AI317" s="1" t="s">
        <v>14</v>
      </c>
      <c r="AJ317" s="1" t="s">
        <v>31</v>
      </c>
      <c r="AK317" s="1" t="s">
        <v>194</v>
      </c>
      <c r="AL317" s="1" t="s">
        <v>327</v>
      </c>
      <c r="AM317" s="1" t="s">
        <v>186</v>
      </c>
      <c r="AN317" s="1" t="s">
        <v>187</v>
      </c>
      <c r="AO317" s="1" t="s">
        <v>98</v>
      </c>
      <c r="AP317" s="1" t="s">
        <v>103</v>
      </c>
      <c r="AQ317" s="1" t="s">
        <v>387</v>
      </c>
      <c r="AR317" s="1" t="s">
        <v>190</v>
      </c>
      <c r="AS317" s="1" t="s">
        <v>121</v>
      </c>
      <c r="AT317" s="1" t="s">
        <v>128</v>
      </c>
      <c r="AU317" s="1">
        <v>3</v>
      </c>
      <c r="AV317" s="1" t="s">
        <v>1042</v>
      </c>
      <c r="AW317" s="1">
        <v>202.05</v>
      </c>
    </row>
    <row r="318" spans="1:49">
      <c r="A318" s="1">
        <v>5</v>
      </c>
      <c r="B318" s="1" t="s">
        <v>1043</v>
      </c>
      <c r="C318" s="1" t="s">
        <v>1044</v>
      </c>
      <c r="D318" s="1" t="s">
        <v>182</v>
      </c>
      <c r="E318" s="1" t="s">
        <v>181</v>
      </c>
      <c r="F318" s="1" t="s">
        <v>181</v>
      </c>
      <c r="G318" s="1" t="s">
        <v>181</v>
      </c>
      <c r="H318" s="1" t="s">
        <v>181</v>
      </c>
      <c r="I318" s="1" t="s">
        <v>181</v>
      </c>
      <c r="J318" s="1" t="s">
        <v>182</v>
      </c>
      <c r="K318" s="1" t="s">
        <v>181</v>
      </c>
      <c r="L318" s="1" t="s">
        <v>181</v>
      </c>
      <c r="M318" s="1" t="s">
        <v>182</v>
      </c>
      <c r="N318" s="1" t="s">
        <v>181</v>
      </c>
      <c r="O318" s="1" t="s">
        <v>181</v>
      </c>
      <c r="P318" s="1" t="s">
        <v>181</v>
      </c>
      <c r="Q318" s="1" t="s">
        <v>181</v>
      </c>
      <c r="R318" s="1" t="s">
        <v>181</v>
      </c>
      <c r="S318" s="1" t="s">
        <v>181</v>
      </c>
      <c r="T318" s="1" t="s">
        <v>181</v>
      </c>
      <c r="U318" s="1" t="s">
        <v>181</v>
      </c>
      <c r="V318" s="1" t="s">
        <v>181</v>
      </c>
      <c r="W318" s="1" t="s">
        <v>181</v>
      </c>
      <c r="X318" s="1" t="s">
        <v>182</v>
      </c>
      <c r="Y318" s="1" t="s">
        <v>181</v>
      </c>
      <c r="Z318" s="1" t="s">
        <v>181</v>
      </c>
      <c r="AA318" s="1" t="s">
        <v>181</v>
      </c>
      <c r="AB318" s="1" t="s">
        <v>181</v>
      </c>
      <c r="AC318" s="1" t="s">
        <v>182</v>
      </c>
      <c r="AD318" s="1" t="s">
        <v>181</v>
      </c>
      <c r="AE318" s="1" t="s">
        <v>97</v>
      </c>
      <c r="AF318" s="1" t="s">
        <v>97</v>
      </c>
      <c r="AG318" s="1" t="s">
        <v>97</v>
      </c>
      <c r="AH318" s="1">
        <v>1</v>
      </c>
      <c r="AI318" s="1" t="s">
        <v>183</v>
      </c>
      <c r="AJ318" s="1" t="s">
        <v>31</v>
      </c>
      <c r="AK318" s="1" t="s">
        <v>194</v>
      </c>
      <c r="AL318" s="1" t="s">
        <v>327</v>
      </c>
      <c r="AM318" s="1" t="s">
        <v>580</v>
      </c>
      <c r="AN318" s="1" t="s">
        <v>187</v>
      </c>
      <c r="AO318" s="1" t="s">
        <v>200</v>
      </c>
      <c r="AP318" s="1" t="s">
        <v>103</v>
      </c>
      <c r="AQ318" s="1" t="s">
        <v>189</v>
      </c>
      <c r="AR318" s="1" t="s">
        <v>190</v>
      </c>
      <c r="AS318" s="1" t="s">
        <v>124</v>
      </c>
      <c r="AT318" s="1" t="s">
        <v>128</v>
      </c>
      <c r="AU318" s="1">
        <v>1</v>
      </c>
      <c r="AV318" s="1" t="s">
        <v>1045</v>
      </c>
      <c r="AW318" s="1">
        <v>957.7</v>
      </c>
    </row>
    <row r="319" spans="1:49">
      <c r="A319" s="1">
        <v>5</v>
      </c>
      <c r="B319" s="1" t="s">
        <v>1046</v>
      </c>
      <c r="C319" s="1" t="s">
        <v>1047</v>
      </c>
      <c r="D319" s="1" t="s">
        <v>181</v>
      </c>
      <c r="E319" s="1" t="s">
        <v>182</v>
      </c>
      <c r="F319" s="1" t="s">
        <v>181</v>
      </c>
      <c r="G319" s="1" t="s">
        <v>181</v>
      </c>
      <c r="H319" s="1" t="s">
        <v>181</v>
      </c>
      <c r="I319" s="1" t="s">
        <v>181</v>
      </c>
      <c r="J319" s="1" t="s">
        <v>181</v>
      </c>
      <c r="K319" s="1" t="s">
        <v>181</v>
      </c>
      <c r="L319" s="1" t="s">
        <v>182</v>
      </c>
      <c r="M319" s="1" t="s">
        <v>181</v>
      </c>
      <c r="N319" s="1" t="s">
        <v>181</v>
      </c>
      <c r="O319" s="1" t="s">
        <v>181</v>
      </c>
      <c r="P319" s="1" t="s">
        <v>181</v>
      </c>
      <c r="Q319" s="1" t="s">
        <v>181</v>
      </c>
      <c r="R319" s="1" t="s">
        <v>181</v>
      </c>
      <c r="S319" s="1" t="s">
        <v>181</v>
      </c>
      <c r="T319" s="1" t="s">
        <v>182</v>
      </c>
      <c r="U319" s="1" t="s">
        <v>181</v>
      </c>
      <c r="V319" s="1" t="s">
        <v>181</v>
      </c>
      <c r="W319" s="1" t="s">
        <v>181</v>
      </c>
      <c r="X319" s="1" t="s">
        <v>182</v>
      </c>
      <c r="Y319" s="1" t="s">
        <v>181</v>
      </c>
      <c r="Z319" s="1" t="s">
        <v>181</v>
      </c>
      <c r="AA319" s="1" t="s">
        <v>181</v>
      </c>
      <c r="AB319" s="1" t="s">
        <v>181</v>
      </c>
      <c r="AC319" s="1" t="s">
        <v>181</v>
      </c>
      <c r="AD319" s="1" t="s">
        <v>182</v>
      </c>
      <c r="AE319" s="1" t="s">
        <v>95</v>
      </c>
      <c r="AF319" s="1" t="s">
        <v>95</v>
      </c>
      <c r="AG319" s="1" t="s">
        <v>95</v>
      </c>
      <c r="AH319" s="1">
        <v>3</v>
      </c>
      <c r="AI319" s="1" t="s">
        <v>183</v>
      </c>
      <c r="AJ319" s="1" t="s">
        <v>31</v>
      </c>
      <c r="AK319" s="1" t="s">
        <v>194</v>
      </c>
      <c r="AL319" s="1" t="s">
        <v>246</v>
      </c>
      <c r="AM319" s="1" t="s">
        <v>186</v>
      </c>
      <c r="AN319" s="1" t="s">
        <v>187</v>
      </c>
      <c r="AO319" s="1" t="s">
        <v>96</v>
      </c>
      <c r="AP319" s="1" t="s">
        <v>103</v>
      </c>
      <c r="AQ319" s="1" t="s">
        <v>112</v>
      </c>
      <c r="AR319" s="1" t="s">
        <v>190</v>
      </c>
      <c r="AS319" s="1" t="s">
        <v>123</v>
      </c>
      <c r="AT319" s="1" t="s">
        <v>129</v>
      </c>
      <c r="AU319" s="1">
        <v>3</v>
      </c>
      <c r="AV319" s="1" t="s">
        <v>1048</v>
      </c>
      <c r="AW319" s="1">
        <v>292.64</v>
      </c>
    </row>
    <row r="320" spans="1:49">
      <c r="B320" s="1" t="s">
        <v>1049</v>
      </c>
      <c r="C320" s="1" t="s">
        <v>1049</v>
      </c>
      <c r="D320" s="1" t="s">
        <v>30</v>
      </c>
      <c r="E320" s="1" t="s">
        <v>30</v>
      </c>
      <c r="F320" s="1" t="s">
        <v>30</v>
      </c>
      <c r="G320" s="1" t="s">
        <v>30</v>
      </c>
      <c r="H320" s="1" t="s">
        <v>30</v>
      </c>
      <c r="I320" s="1" t="s">
        <v>30</v>
      </c>
      <c r="J320" s="1" t="s">
        <v>30</v>
      </c>
      <c r="K320" s="1" t="s">
        <v>30</v>
      </c>
      <c r="L320" s="1" t="s">
        <v>30</v>
      </c>
      <c r="M320" s="1" t="s">
        <v>30</v>
      </c>
      <c r="N320" s="1" t="s">
        <v>30</v>
      </c>
      <c r="O320" s="1" t="s">
        <v>30</v>
      </c>
      <c r="P320" s="1" t="s">
        <v>30</v>
      </c>
      <c r="Q320" s="1" t="s">
        <v>30</v>
      </c>
      <c r="R320" s="1" t="s">
        <v>30</v>
      </c>
      <c r="S320" s="1" t="s">
        <v>30</v>
      </c>
      <c r="T320" s="1" t="s">
        <v>30</v>
      </c>
      <c r="U320" s="1" t="s">
        <v>30</v>
      </c>
      <c r="V320" s="1" t="s">
        <v>30</v>
      </c>
      <c r="W320" s="1" t="s">
        <v>30</v>
      </c>
      <c r="X320" s="1" t="s">
        <v>30</v>
      </c>
      <c r="Y320" s="1" t="s">
        <v>30</v>
      </c>
      <c r="Z320" s="1" t="s">
        <v>30</v>
      </c>
      <c r="AA320" s="1" t="s">
        <v>30</v>
      </c>
      <c r="AB320" s="1" t="s">
        <v>30</v>
      </c>
      <c r="AC320" s="1" t="s">
        <v>30</v>
      </c>
      <c r="AD320" s="1" t="s">
        <v>30</v>
      </c>
      <c r="AE320" s="1" t="s">
        <v>95</v>
      </c>
      <c r="AF320" s="1" t="s">
        <v>95</v>
      </c>
      <c r="AG320" s="1" t="s">
        <v>95</v>
      </c>
      <c r="AH320" s="1">
        <v>3</v>
      </c>
      <c r="AI320" s="105" t="s">
        <v>199</v>
      </c>
      <c r="AJ320" s="105" t="s">
        <v>31</v>
      </c>
      <c r="AK320" s="105" t="s">
        <v>194</v>
      </c>
      <c r="AL320" s="105" t="s">
        <v>327</v>
      </c>
      <c r="AM320" s="105" t="s">
        <v>186</v>
      </c>
      <c r="AN320" s="105" t="s">
        <v>187</v>
      </c>
      <c r="AO320" s="105" t="s">
        <v>96</v>
      </c>
      <c r="AP320" s="105" t="s">
        <v>103</v>
      </c>
      <c r="AQ320" s="105" t="s">
        <v>111</v>
      </c>
      <c r="AR320" s="105" t="s">
        <v>440</v>
      </c>
      <c r="AS320" s="105" t="s">
        <v>122</v>
      </c>
      <c r="AT320" s="105" t="s">
        <v>128</v>
      </c>
      <c r="AU320" s="105">
        <v>4</v>
      </c>
      <c r="AW320" s="1">
        <v>0</v>
      </c>
    </row>
    <row r="321" spans="1:49">
      <c r="A321" s="1">
        <v>5</v>
      </c>
      <c r="B321" s="1" t="s">
        <v>1050</v>
      </c>
      <c r="C321" s="1" t="s">
        <v>1051</v>
      </c>
      <c r="D321" s="1" t="s">
        <v>181</v>
      </c>
      <c r="E321" s="1" t="s">
        <v>182</v>
      </c>
      <c r="F321" s="1" t="s">
        <v>181</v>
      </c>
      <c r="G321" s="1" t="s">
        <v>181</v>
      </c>
      <c r="H321" s="1" t="s">
        <v>181</v>
      </c>
      <c r="I321" s="1" t="s">
        <v>181</v>
      </c>
      <c r="J321" s="1" t="s">
        <v>181</v>
      </c>
      <c r="K321" s="1" t="s">
        <v>181</v>
      </c>
      <c r="L321" s="1" t="s">
        <v>182</v>
      </c>
      <c r="M321" s="1" t="s">
        <v>181</v>
      </c>
      <c r="N321" s="1" t="s">
        <v>181</v>
      </c>
      <c r="O321" s="1" t="s">
        <v>181</v>
      </c>
      <c r="P321" s="1" t="s">
        <v>181</v>
      </c>
      <c r="Q321" s="1" t="s">
        <v>181</v>
      </c>
      <c r="R321" s="1" t="s">
        <v>181</v>
      </c>
      <c r="S321" s="1" t="s">
        <v>181</v>
      </c>
      <c r="T321" s="1" t="s">
        <v>181</v>
      </c>
      <c r="U321" s="1" t="s">
        <v>181</v>
      </c>
      <c r="V321" s="1" t="s">
        <v>181</v>
      </c>
      <c r="W321" s="1" t="s">
        <v>182</v>
      </c>
      <c r="X321" s="1" t="s">
        <v>181</v>
      </c>
      <c r="Y321" s="1" t="s">
        <v>182</v>
      </c>
      <c r="Z321" s="1" t="s">
        <v>181</v>
      </c>
      <c r="AA321" s="1" t="s">
        <v>181</v>
      </c>
      <c r="AB321" s="1" t="s">
        <v>181</v>
      </c>
      <c r="AC321" s="1" t="s">
        <v>182</v>
      </c>
      <c r="AD321" s="1" t="s">
        <v>181</v>
      </c>
      <c r="AE321" s="1" t="s">
        <v>97</v>
      </c>
      <c r="AF321" s="1" t="s">
        <v>95</v>
      </c>
      <c r="AG321" s="1" t="s">
        <v>95</v>
      </c>
      <c r="AH321" s="1">
        <v>4</v>
      </c>
      <c r="AI321" s="1" t="s">
        <v>183</v>
      </c>
      <c r="AJ321" s="1" t="s">
        <v>31</v>
      </c>
      <c r="AK321" s="1" t="s">
        <v>414</v>
      </c>
      <c r="AL321" s="1" t="s">
        <v>185</v>
      </c>
      <c r="AM321" s="1" t="s">
        <v>186</v>
      </c>
      <c r="AN321" s="1" t="s">
        <v>187</v>
      </c>
      <c r="AO321" s="1" t="s">
        <v>96</v>
      </c>
      <c r="AP321" s="1" t="s">
        <v>195</v>
      </c>
      <c r="AQ321" s="1" t="s">
        <v>189</v>
      </c>
      <c r="AR321" s="1" t="s">
        <v>190</v>
      </c>
      <c r="AS321" s="1" t="s">
        <v>124</v>
      </c>
      <c r="AT321" s="1" t="s">
        <v>128</v>
      </c>
      <c r="AU321" s="1">
        <v>4</v>
      </c>
      <c r="AV321" s="1" t="s">
        <v>1052</v>
      </c>
      <c r="AW321" s="1">
        <v>488.13</v>
      </c>
    </row>
    <row r="322" spans="1:49">
      <c r="A322" s="1">
        <v>5</v>
      </c>
      <c r="B322" s="1" t="s">
        <v>1053</v>
      </c>
      <c r="C322" s="1" t="s">
        <v>1054</v>
      </c>
      <c r="D322" s="1" t="s">
        <v>182</v>
      </c>
      <c r="E322" s="1" t="s">
        <v>181</v>
      </c>
      <c r="F322" s="1" t="s">
        <v>181</v>
      </c>
      <c r="G322" s="1" t="s">
        <v>181</v>
      </c>
      <c r="H322" s="1" t="s">
        <v>181</v>
      </c>
      <c r="I322" s="1" t="s">
        <v>181</v>
      </c>
      <c r="J322" s="1" t="s">
        <v>182</v>
      </c>
      <c r="K322" s="1" t="s">
        <v>181</v>
      </c>
      <c r="L322" s="1" t="s">
        <v>181</v>
      </c>
      <c r="M322" s="1" t="s">
        <v>182</v>
      </c>
      <c r="N322" s="1" t="s">
        <v>181</v>
      </c>
      <c r="O322" s="1" t="s">
        <v>181</v>
      </c>
      <c r="P322" s="1" t="s">
        <v>181</v>
      </c>
      <c r="Q322" s="1" t="s">
        <v>181</v>
      </c>
      <c r="R322" s="1" t="s">
        <v>181</v>
      </c>
      <c r="S322" s="1" t="s">
        <v>181</v>
      </c>
      <c r="T322" s="1" t="s">
        <v>181</v>
      </c>
      <c r="U322" s="1" t="s">
        <v>181</v>
      </c>
      <c r="V322" s="1" t="s">
        <v>181</v>
      </c>
      <c r="W322" s="1" t="s">
        <v>181</v>
      </c>
      <c r="X322" s="1" t="s">
        <v>182</v>
      </c>
      <c r="Y322" s="1" t="s">
        <v>181</v>
      </c>
      <c r="Z322" s="1" t="s">
        <v>181</v>
      </c>
      <c r="AA322" s="1" t="s">
        <v>181</v>
      </c>
      <c r="AB322" s="1" t="s">
        <v>181</v>
      </c>
      <c r="AC322" s="1" t="s">
        <v>182</v>
      </c>
      <c r="AD322" s="1" t="s">
        <v>181</v>
      </c>
      <c r="AE322" s="1" t="s">
        <v>97</v>
      </c>
      <c r="AF322" s="1" t="s">
        <v>95</v>
      </c>
      <c r="AG322" s="1" t="s">
        <v>97</v>
      </c>
      <c r="AH322" s="1">
        <v>3</v>
      </c>
      <c r="AI322" s="1" t="s">
        <v>183</v>
      </c>
      <c r="AJ322" s="1" t="s">
        <v>31</v>
      </c>
      <c r="AK322" s="1" t="s">
        <v>194</v>
      </c>
      <c r="AL322" s="1" t="s">
        <v>185</v>
      </c>
      <c r="AM322" s="1" t="s">
        <v>186</v>
      </c>
      <c r="AN322" s="1" t="s">
        <v>187</v>
      </c>
      <c r="AO322" s="1" t="s">
        <v>200</v>
      </c>
      <c r="AP322" s="1" t="s">
        <v>200</v>
      </c>
      <c r="AQ322" s="1" t="s">
        <v>112</v>
      </c>
      <c r="AR322" s="1" t="s">
        <v>190</v>
      </c>
      <c r="AS322" s="1" t="s">
        <v>124</v>
      </c>
      <c r="AT322" s="1" t="s">
        <v>128</v>
      </c>
      <c r="AU322" s="1">
        <v>3</v>
      </c>
      <c r="AV322" s="1" t="s">
        <v>1055</v>
      </c>
      <c r="AW322" s="1">
        <v>570.34</v>
      </c>
    </row>
    <row r="323" spans="1:49">
      <c r="A323" s="1">
        <v>5</v>
      </c>
      <c r="B323" s="1" t="s">
        <v>1056</v>
      </c>
      <c r="C323" s="1" t="s">
        <v>1057</v>
      </c>
      <c r="D323" s="1" t="s">
        <v>181</v>
      </c>
      <c r="E323" s="1" t="s">
        <v>182</v>
      </c>
      <c r="F323" s="1" t="s">
        <v>181</v>
      </c>
      <c r="G323" s="1" t="s">
        <v>181</v>
      </c>
      <c r="H323" s="1" t="s">
        <v>181</v>
      </c>
      <c r="I323" s="1" t="s">
        <v>181</v>
      </c>
      <c r="J323" s="1" t="s">
        <v>181</v>
      </c>
      <c r="K323" s="1" t="s">
        <v>181</v>
      </c>
      <c r="L323" s="1" t="s">
        <v>182</v>
      </c>
      <c r="M323" s="1" t="s">
        <v>181</v>
      </c>
      <c r="N323" s="1" t="s">
        <v>181</v>
      </c>
      <c r="O323" s="1" t="s">
        <v>181</v>
      </c>
      <c r="P323" s="1" t="s">
        <v>181</v>
      </c>
      <c r="Q323" s="1" t="s">
        <v>181</v>
      </c>
      <c r="R323" s="1" t="s">
        <v>181</v>
      </c>
      <c r="S323" s="1" t="s">
        <v>181</v>
      </c>
      <c r="T323" s="1" t="s">
        <v>182</v>
      </c>
      <c r="U323" s="1" t="s">
        <v>181</v>
      </c>
      <c r="V323" s="1" t="s">
        <v>181</v>
      </c>
      <c r="W323" s="1" t="s">
        <v>181</v>
      </c>
      <c r="X323" s="1" t="s">
        <v>182</v>
      </c>
      <c r="Y323" s="1" t="s">
        <v>181</v>
      </c>
      <c r="Z323" s="1" t="s">
        <v>181</v>
      </c>
      <c r="AA323" s="1" t="s">
        <v>181</v>
      </c>
      <c r="AB323" s="1" t="s">
        <v>181</v>
      </c>
      <c r="AC323" s="1" t="s">
        <v>182</v>
      </c>
      <c r="AD323" s="1" t="s">
        <v>181</v>
      </c>
      <c r="AE323" s="1" t="s">
        <v>95</v>
      </c>
      <c r="AF323" s="1" t="s">
        <v>97</v>
      </c>
      <c r="AG323" s="1" t="s">
        <v>97</v>
      </c>
      <c r="AH323" s="1">
        <v>4</v>
      </c>
      <c r="AI323" s="1" t="s">
        <v>18</v>
      </c>
      <c r="AJ323" s="1" t="s">
        <v>31</v>
      </c>
      <c r="AK323" s="1" t="s">
        <v>194</v>
      </c>
      <c r="AL323" s="1" t="s">
        <v>185</v>
      </c>
      <c r="AM323" s="1" t="s">
        <v>186</v>
      </c>
      <c r="AN323" s="1" t="s">
        <v>187</v>
      </c>
      <c r="AO323" s="1" t="s">
        <v>96</v>
      </c>
      <c r="AP323" s="1" t="s">
        <v>200</v>
      </c>
      <c r="AQ323" s="1" t="s">
        <v>112</v>
      </c>
      <c r="AR323" s="1" t="s">
        <v>190</v>
      </c>
      <c r="AS323" s="1" t="s">
        <v>124</v>
      </c>
      <c r="AT323" s="1" t="s">
        <v>128</v>
      </c>
      <c r="AU323" s="1">
        <v>3</v>
      </c>
      <c r="AW323" s="1">
        <v>323.94</v>
      </c>
    </row>
    <row r="324" spans="1:49">
      <c r="A324" s="1">
        <v>5</v>
      </c>
      <c r="B324" s="1" t="s">
        <v>1058</v>
      </c>
      <c r="C324" s="1" t="s">
        <v>1059</v>
      </c>
      <c r="D324" s="1" t="s">
        <v>182</v>
      </c>
      <c r="E324" s="1" t="s">
        <v>181</v>
      </c>
      <c r="F324" s="1" t="s">
        <v>181</v>
      </c>
      <c r="G324" s="1" t="s">
        <v>181</v>
      </c>
      <c r="H324" s="1" t="s">
        <v>181</v>
      </c>
      <c r="I324" s="1" t="s">
        <v>181</v>
      </c>
      <c r="J324" s="1" t="s">
        <v>182</v>
      </c>
      <c r="K324" s="1" t="s">
        <v>181</v>
      </c>
      <c r="L324" s="1" t="s">
        <v>181</v>
      </c>
      <c r="M324" s="1" t="s">
        <v>182</v>
      </c>
      <c r="N324" s="1" t="s">
        <v>181</v>
      </c>
      <c r="O324" s="1" t="s">
        <v>181</v>
      </c>
      <c r="P324" s="1" t="s">
        <v>181</v>
      </c>
      <c r="Q324" s="1" t="s">
        <v>181</v>
      </c>
      <c r="R324" s="1" t="s">
        <v>181</v>
      </c>
      <c r="S324" s="1" t="s">
        <v>181</v>
      </c>
      <c r="T324" s="1" t="s">
        <v>181</v>
      </c>
      <c r="U324" s="1" t="s">
        <v>181</v>
      </c>
      <c r="V324" s="1" t="s">
        <v>181</v>
      </c>
      <c r="W324" s="1" t="s">
        <v>182</v>
      </c>
      <c r="X324" s="1" t="s">
        <v>182</v>
      </c>
      <c r="Y324" s="1" t="s">
        <v>181</v>
      </c>
      <c r="Z324" s="1" t="s">
        <v>181</v>
      </c>
      <c r="AA324" s="1" t="s">
        <v>181</v>
      </c>
      <c r="AB324" s="1" t="s">
        <v>181</v>
      </c>
      <c r="AC324" s="1" t="s">
        <v>182</v>
      </c>
      <c r="AD324" s="1" t="s">
        <v>181</v>
      </c>
      <c r="AE324" s="1" t="s">
        <v>97</v>
      </c>
      <c r="AF324" s="1" t="s">
        <v>97</v>
      </c>
      <c r="AG324" s="1" t="s">
        <v>97</v>
      </c>
      <c r="AH324" s="1">
        <v>5</v>
      </c>
      <c r="AI324" s="1" t="s">
        <v>183</v>
      </c>
      <c r="AJ324" s="1" t="s">
        <v>31</v>
      </c>
      <c r="AK324" s="1" t="s">
        <v>194</v>
      </c>
      <c r="AL324" s="1" t="s">
        <v>185</v>
      </c>
      <c r="AM324" s="1" t="s">
        <v>186</v>
      </c>
      <c r="AN324" s="1" t="s">
        <v>187</v>
      </c>
      <c r="AO324" s="1" t="s">
        <v>188</v>
      </c>
      <c r="AP324" s="1" t="s">
        <v>103</v>
      </c>
      <c r="AQ324" s="1" t="s">
        <v>112</v>
      </c>
      <c r="AR324" s="1" t="s">
        <v>190</v>
      </c>
      <c r="AS324" s="1" t="s">
        <v>124</v>
      </c>
      <c r="AT324" s="1" t="s">
        <v>128</v>
      </c>
      <c r="AU324" s="1">
        <v>4</v>
      </c>
      <c r="AV324" s="1" t="s">
        <v>1060</v>
      </c>
      <c r="AW324" s="1">
        <v>494.52</v>
      </c>
    </row>
    <row r="325" spans="1:49">
      <c r="A325" s="1">
        <v>5</v>
      </c>
      <c r="B325" s="1" t="s">
        <v>1061</v>
      </c>
      <c r="C325" s="1" t="s">
        <v>1062</v>
      </c>
      <c r="D325" s="1" t="s">
        <v>181</v>
      </c>
      <c r="E325" s="1" t="s">
        <v>182</v>
      </c>
      <c r="F325" s="1" t="s">
        <v>181</v>
      </c>
      <c r="G325" s="1" t="s">
        <v>181</v>
      </c>
      <c r="H325" s="1" t="s">
        <v>181</v>
      </c>
      <c r="I325" s="1" t="s">
        <v>181</v>
      </c>
      <c r="J325" s="1" t="s">
        <v>181</v>
      </c>
      <c r="K325" s="1" t="s">
        <v>181</v>
      </c>
      <c r="L325" s="1" t="s">
        <v>182</v>
      </c>
      <c r="M325" s="1" t="s">
        <v>181</v>
      </c>
      <c r="N325" s="1" t="s">
        <v>181</v>
      </c>
      <c r="O325" s="1" t="s">
        <v>182</v>
      </c>
      <c r="P325" s="1" t="s">
        <v>181</v>
      </c>
      <c r="Q325" s="1" t="s">
        <v>181</v>
      </c>
      <c r="R325" s="1" t="s">
        <v>181</v>
      </c>
      <c r="S325" s="1" t="s">
        <v>181</v>
      </c>
      <c r="T325" s="1" t="s">
        <v>181</v>
      </c>
      <c r="U325" s="1" t="s">
        <v>181</v>
      </c>
      <c r="V325" s="1" t="s">
        <v>181</v>
      </c>
      <c r="W325" s="1" t="s">
        <v>181</v>
      </c>
      <c r="X325" s="1" t="s">
        <v>182</v>
      </c>
      <c r="Y325" s="1" t="s">
        <v>181</v>
      </c>
      <c r="Z325" s="1" t="s">
        <v>181</v>
      </c>
      <c r="AA325" s="1" t="s">
        <v>181</v>
      </c>
      <c r="AB325" s="1" t="s">
        <v>182</v>
      </c>
      <c r="AC325" s="1" t="s">
        <v>181</v>
      </c>
      <c r="AD325" s="1" t="s">
        <v>181</v>
      </c>
      <c r="AE325" s="1" t="s">
        <v>93</v>
      </c>
      <c r="AF325" s="1" t="s">
        <v>95</v>
      </c>
      <c r="AG325" s="1" t="s">
        <v>97</v>
      </c>
      <c r="AH325" s="1">
        <v>4</v>
      </c>
      <c r="AI325" s="1" t="s">
        <v>199</v>
      </c>
      <c r="AJ325" s="1" t="s">
        <v>31</v>
      </c>
      <c r="AK325" s="1" t="s">
        <v>414</v>
      </c>
      <c r="AL325" s="1" t="s">
        <v>327</v>
      </c>
      <c r="AM325" s="1" t="s">
        <v>186</v>
      </c>
      <c r="AN325" s="1" t="s">
        <v>398</v>
      </c>
      <c r="AO325" s="1" t="s">
        <v>98</v>
      </c>
      <c r="AP325" s="1" t="s">
        <v>195</v>
      </c>
      <c r="AQ325" s="1" t="s">
        <v>387</v>
      </c>
      <c r="AR325" s="1" t="s">
        <v>190</v>
      </c>
      <c r="AS325" s="1" t="s">
        <v>122</v>
      </c>
      <c r="AT325" s="1" t="s">
        <v>128</v>
      </c>
      <c r="AU325" s="1">
        <v>5</v>
      </c>
      <c r="AV325" s="1" t="s">
        <v>1063</v>
      </c>
      <c r="AW325" s="1">
        <v>473.74</v>
      </c>
    </row>
    <row r="326" spans="1:49">
      <c r="A326" s="1">
        <v>2</v>
      </c>
      <c r="B326" s="1" t="s">
        <v>1064</v>
      </c>
      <c r="C326" s="1" t="s">
        <v>1065</v>
      </c>
      <c r="D326" s="1" t="s">
        <v>182</v>
      </c>
      <c r="E326" s="1" t="s">
        <v>181</v>
      </c>
      <c r="F326" s="1" t="s">
        <v>181</v>
      </c>
      <c r="G326" s="1" t="s">
        <v>182</v>
      </c>
      <c r="H326" s="1" t="s">
        <v>181</v>
      </c>
      <c r="I326" s="1" t="s">
        <v>181</v>
      </c>
      <c r="J326" s="1" t="s">
        <v>181</v>
      </c>
      <c r="K326" s="1" t="s">
        <v>181</v>
      </c>
      <c r="L326" s="1" t="s">
        <v>181</v>
      </c>
      <c r="M326" s="1" t="s">
        <v>181</v>
      </c>
      <c r="N326" s="1" t="s">
        <v>181</v>
      </c>
      <c r="O326" s="1" t="s">
        <v>181</v>
      </c>
      <c r="P326" s="1" t="s">
        <v>181</v>
      </c>
      <c r="Q326" s="1" t="s">
        <v>181</v>
      </c>
      <c r="R326" s="1" t="s">
        <v>181</v>
      </c>
      <c r="S326" s="1" t="s">
        <v>181</v>
      </c>
      <c r="T326" s="1" t="s">
        <v>181</v>
      </c>
      <c r="U326" s="1" t="s">
        <v>181</v>
      </c>
      <c r="V326" s="1" t="s">
        <v>182</v>
      </c>
      <c r="W326" s="1" t="s">
        <v>181</v>
      </c>
      <c r="X326" s="1" t="s">
        <v>182</v>
      </c>
      <c r="Y326" s="1" t="s">
        <v>181</v>
      </c>
      <c r="Z326" s="1" t="s">
        <v>181</v>
      </c>
      <c r="AA326" s="1" t="s">
        <v>181</v>
      </c>
      <c r="AB326" s="1" t="s">
        <v>181</v>
      </c>
      <c r="AC326" s="1" t="s">
        <v>182</v>
      </c>
      <c r="AD326" s="1" t="s">
        <v>181</v>
      </c>
      <c r="AE326" s="1" t="s">
        <v>90</v>
      </c>
      <c r="AF326" s="1" t="s">
        <v>95</v>
      </c>
      <c r="AG326" s="1" t="s">
        <v>97</v>
      </c>
      <c r="AH326" s="1">
        <v>4</v>
      </c>
      <c r="AI326" s="105" t="s">
        <v>199</v>
      </c>
      <c r="AJ326" s="105" t="s">
        <v>31</v>
      </c>
      <c r="AK326" s="105" t="s">
        <v>194</v>
      </c>
      <c r="AL326" s="105" t="s">
        <v>327</v>
      </c>
      <c r="AM326" s="105" t="s">
        <v>186</v>
      </c>
      <c r="AN326" s="105" t="s">
        <v>187</v>
      </c>
      <c r="AO326" s="105" t="s">
        <v>96</v>
      </c>
      <c r="AP326" s="105" t="s">
        <v>103</v>
      </c>
      <c r="AQ326" s="105" t="s">
        <v>111</v>
      </c>
      <c r="AR326" s="105" t="s">
        <v>440</v>
      </c>
      <c r="AS326" s="105" t="s">
        <v>122</v>
      </c>
      <c r="AT326" s="105" t="s">
        <v>128</v>
      </c>
      <c r="AU326" s="105">
        <v>4</v>
      </c>
      <c r="AW326" s="1">
        <v>37.25</v>
      </c>
    </row>
    <row r="327" spans="1:49">
      <c r="A327" s="1">
        <v>5</v>
      </c>
      <c r="B327" s="1" t="s">
        <v>1066</v>
      </c>
      <c r="C327" s="1" t="s">
        <v>1067</v>
      </c>
      <c r="D327" s="1" t="s">
        <v>182</v>
      </c>
      <c r="E327" s="1" t="s">
        <v>181</v>
      </c>
      <c r="F327" s="1" t="s">
        <v>181</v>
      </c>
      <c r="G327" s="1" t="s">
        <v>181</v>
      </c>
      <c r="H327" s="1" t="s">
        <v>181</v>
      </c>
      <c r="I327" s="1" t="s">
        <v>182</v>
      </c>
      <c r="J327" s="1" t="s">
        <v>181</v>
      </c>
      <c r="K327" s="1" t="s">
        <v>181</v>
      </c>
      <c r="L327" s="1" t="s">
        <v>181</v>
      </c>
      <c r="M327" s="1" t="s">
        <v>181</v>
      </c>
      <c r="N327" s="1" t="s">
        <v>182</v>
      </c>
      <c r="O327" s="1" t="s">
        <v>181</v>
      </c>
      <c r="P327" s="1" t="s">
        <v>181</v>
      </c>
      <c r="Q327" s="1" t="s">
        <v>181</v>
      </c>
      <c r="R327" s="1" t="s">
        <v>181</v>
      </c>
      <c r="S327" s="1" t="s">
        <v>181</v>
      </c>
      <c r="T327" s="1" t="s">
        <v>181</v>
      </c>
      <c r="U327" s="1" t="s">
        <v>181</v>
      </c>
      <c r="V327" s="1" t="s">
        <v>181</v>
      </c>
      <c r="W327" s="1" t="s">
        <v>181</v>
      </c>
      <c r="X327" s="1" t="s">
        <v>182</v>
      </c>
      <c r="Y327" s="1" t="s">
        <v>181</v>
      </c>
      <c r="Z327" s="1" t="s">
        <v>181</v>
      </c>
      <c r="AA327" s="1" t="s">
        <v>181</v>
      </c>
      <c r="AB327" s="1" t="s">
        <v>181</v>
      </c>
      <c r="AC327" s="1" t="s">
        <v>181</v>
      </c>
      <c r="AD327" s="1" t="s">
        <v>182</v>
      </c>
      <c r="AE327" s="1" t="s">
        <v>97</v>
      </c>
      <c r="AF327" s="1" t="s">
        <v>95</v>
      </c>
      <c r="AG327" s="1" t="s">
        <v>97</v>
      </c>
      <c r="AH327" s="1">
        <v>3</v>
      </c>
      <c r="AI327" s="1" t="s">
        <v>183</v>
      </c>
      <c r="AJ327" s="1" t="s">
        <v>31</v>
      </c>
      <c r="AK327" s="1" t="s">
        <v>194</v>
      </c>
      <c r="AL327" s="1" t="s">
        <v>185</v>
      </c>
      <c r="AM327" s="1" t="s">
        <v>186</v>
      </c>
      <c r="AN327" s="1" t="s">
        <v>187</v>
      </c>
      <c r="AO327" s="1" t="s">
        <v>188</v>
      </c>
      <c r="AP327" s="1" t="s">
        <v>195</v>
      </c>
      <c r="AQ327" s="1" t="s">
        <v>189</v>
      </c>
      <c r="AR327" s="1" t="s">
        <v>190</v>
      </c>
      <c r="AS327" s="1" t="s">
        <v>124</v>
      </c>
      <c r="AT327" s="1" t="s">
        <v>128</v>
      </c>
      <c r="AU327" s="1">
        <v>4</v>
      </c>
      <c r="AV327" s="1" t="s">
        <v>1068</v>
      </c>
      <c r="AW327" s="1">
        <v>233.92</v>
      </c>
    </row>
    <row r="328" spans="1:49">
      <c r="A328" s="1">
        <v>5</v>
      </c>
      <c r="B328" s="1" t="s">
        <v>1069</v>
      </c>
      <c r="C328" s="1" t="s">
        <v>1070</v>
      </c>
      <c r="D328" s="1" t="s">
        <v>182</v>
      </c>
      <c r="E328" s="1" t="s">
        <v>181</v>
      </c>
      <c r="F328" s="1" t="s">
        <v>181</v>
      </c>
      <c r="G328" s="1" t="s">
        <v>181</v>
      </c>
      <c r="H328" s="1" t="s">
        <v>181</v>
      </c>
      <c r="I328" s="1" t="s">
        <v>181</v>
      </c>
      <c r="J328" s="1" t="s">
        <v>181</v>
      </c>
      <c r="K328" s="1" t="s">
        <v>182</v>
      </c>
      <c r="L328" s="1" t="s">
        <v>181</v>
      </c>
      <c r="M328" s="1" t="s">
        <v>181</v>
      </c>
      <c r="N328" s="1" t="s">
        <v>181</v>
      </c>
      <c r="O328" s="1" t="s">
        <v>181</v>
      </c>
      <c r="P328" s="1" t="s">
        <v>181</v>
      </c>
      <c r="Q328" s="1" t="s">
        <v>181</v>
      </c>
      <c r="R328" s="1" t="s">
        <v>181</v>
      </c>
      <c r="S328" s="1" t="s">
        <v>181</v>
      </c>
      <c r="T328" s="1" t="s">
        <v>181</v>
      </c>
      <c r="U328" s="1" t="s">
        <v>181</v>
      </c>
      <c r="V328" s="1" t="s">
        <v>181</v>
      </c>
      <c r="W328" s="1" t="s">
        <v>182</v>
      </c>
      <c r="X328" s="1" t="s">
        <v>182</v>
      </c>
      <c r="Y328" s="1" t="s">
        <v>181</v>
      </c>
      <c r="Z328" s="1" t="s">
        <v>181</v>
      </c>
      <c r="AA328" s="1" t="s">
        <v>181</v>
      </c>
      <c r="AB328" s="1" t="s">
        <v>181</v>
      </c>
      <c r="AC328" s="1" t="s">
        <v>182</v>
      </c>
      <c r="AD328" s="1" t="s">
        <v>181</v>
      </c>
      <c r="AE328" s="1" t="s">
        <v>93</v>
      </c>
      <c r="AF328" s="1" t="s">
        <v>97</v>
      </c>
      <c r="AG328" s="1" t="s">
        <v>97</v>
      </c>
      <c r="AH328" s="1">
        <v>4</v>
      </c>
      <c r="AI328" s="1" t="s">
        <v>199</v>
      </c>
      <c r="AJ328" s="1" t="s">
        <v>31</v>
      </c>
      <c r="AK328" s="1" t="s">
        <v>194</v>
      </c>
      <c r="AL328" s="1" t="s">
        <v>185</v>
      </c>
      <c r="AM328" s="1" t="s">
        <v>397</v>
      </c>
      <c r="AN328" s="1" t="s">
        <v>187</v>
      </c>
      <c r="AO328" s="1" t="s">
        <v>188</v>
      </c>
      <c r="AP328" s="1" t="s">
        <v>103</v>
      </c>
      <c r="AQ328" s="1" t="s">
        <v>189</v>
      </c>
      <c r="AR328" s="1" t="s">
        <v>190</v>
      </c>
      <c r="AS328" s="1" t="s">
        <v>124</v>
      </c>
      <c r="AT328" s="1" t="s">
        <v>128</v>
      </c>
      <c r="AU328" s="1">
        <v>4</v>
      </c>
      <c r="AV328" s="1" t="s">
        <v>1071</v>
      </c>
      <c r="AW328" s="1">
        <v>264.77999999999997</v>
      </c>
    </row>
    <row r="329" spans="1:49">
      <c r="A329" s="1">
        <v>4</v>
      </c>
      <c r="B329" s="1" t="s">
        <v>1072</v>
      </c>
      <c r="C329" s="1" t="s">
        <v>1073</v>
      </c>
      <c r="D329" s="1" t="s">
        <v>181</v>
      </c>
      <c r="E329" s="1" t="s">
        <v>182</v>
      </c>
      <c r="F329" s="1" t="s">
        <v>181</v>
      </c>
      <c r="G329" s="1" t="s">
        <v>181</v>
      </c>
      <c r="H329" s="1" t="s">
        <v>181</v>
      </c>
      <c r="I329" s="1" t="s">
        <v>181</v>
      </c>
      <c r="J329" s="1" t="s">
        <v>181</v>
      </c>
      <c r="K329" s="1" t="s">
        <v>181</v>
      </c>
      <c r="L329" s="1" t="s">
        <v>182</v>
      </c>
      <c r="M329" s="1" t="s">
        <v>181</v>
      </c>
      <c r="N329" s="1" t="s">
        <v>181</v>
      </c>
      <c r="O329" s="1" t="s">
        <v>181</v>
      </c>
      <c r="P329" s="1" t="s">
        <v>181</v>
      </c>
      <c r="Q329" s="1" t="s">
        <v>181</v>
      </c>
      <c r="R329" s="1" t="s">
        <v>181</v>
      </c>
      <c r="S329" s="1" t="s">
        <v>181</v>
      </c>
      <c r="T329" s="1" t="s">
        <v>181</v>
      </c>
      <c r="U329" s="1" t="s">
        <v>181</v>
      </c>
      <c r="V329" s="1" t="s">
        <v>181</v>
      </c>
      <c r="W329" s="1" t="s">
        <v>182</v>
      </c>
      <c r="X329" s="1" t="s">
        <v>182</v>
      </c>
      <c r="Y329" s="1" t="s">
        <v>181</v>
      </c>
      <c r="Z329" s="1" t="s">
        <v>181</v>
      </c>
      <c r="AA329" s="1" t="s">
        <v>181</v>
      </c>
      <c r="AB329" s="1" t="s">
        <v>181</v>
      </c>
      <c r="AC329" s="1" t="s">
        <v>182</v>
      </c>
      <c r="AD329" s="1" t="s">
        <v>181</v>
      </c>
      <c r="AE329" s="1" t="s">
        <v>97</v>
      </c>
      <c r="AF329" s="1" t="s">
        <v>97</v>
      </c>
      <c r="AG329" s="1" t="s">
        <v>97</v>
      </c>
      <c r="AH329" s="1">
        <v>4</v>
      </c>
      <c r="AI329" s="1" t="s">
        <v>199</v>
      </c>
      <c r="AJ329" s="1" t="s">
        <v>31</v>
      </c>
      <c r="AK329" s="1" t="s">
        <v>194</v>
      </c>
      <c r="AL329" s="1" t="s">
        <v>185</v>
      </c>
      <c r="AM329" s="1" t="s">
        <v>207</v>
      </c>
      <c r="AN329" s="1" t="s">
        <v>187</v>
      </c>
      <c r="AO329" s="1" t="s">
        <v>98</v>
      </c>
      <c r="AP329" s="1" t="s">
        <v>103</v>
      </c>
      <c r="AQ329" s="1" t="s">
        <v>112</v>
      </c>
      <c r="AR329" s="1" t="s">
        <v>190</v>
      </c>
      <c r="AS329" s="1" t="s">
        <v>122</v>
      </c>
      <c r="AT329" s="1" t="s">
        <v>128</v>
      </c>
      <c r="AU329" s="1">
        <v>4</v>
      </c>
      <c r="AW329" s="1">
        <v>371.85</v>
      </c>
    </row>
    <row r="330" spans="1:49">
      <c r="A330" s="1">
        <v>5</v>
      </c>
      <c r="B330" s="1" t="s">
        <v>1074</v>
      </c>
      <c r="C330" s="1" t="s">
        <v>1075</v>
      </c>
      <c r="D330" s="1" t="s">
        <v>182</v>
      </c>
      <c r="E330" s="1" t="s">
        <v>181</v>
      </c>
      <c r="F330" s="1" t="s">
        <v>181</v>
      </c>
      <c r="G330" s="1" t="s">
        <v>181</v>
      </c>
      <c r="H330" s="1" t="s">
        <v>181</v>
      </c>
      <c r="I330" s="1" t="s">
        <v>181</v>
      </c>
      <c r="J330" s="1" t="s">
        <v>182</v>
      </c>
      <c r="K330" s="1" t="s">
        <v>181</v>
      </c>
      <c r="L330" s="1" t="s">
        <v>181</v>
      </c>
      <c r="M330" s="1" t="s">
        <v>181</v>
      </c>
      <c r="N330" s="1" t="s">
        <v>181</v>
      </c>
      <c r="O330" s="1" t="s">
        <v>181</v>
      </c>
      <c r="P330" s="1" t="s">
        <v>181</v>
      </c>
      <c r="Q330" s="1" t="s">
        <v>182</v>
      </c>
      <c r="R330" s="1" t="s">
        <v>181</v>
      </c>
      <c r="S330" s="1" t="s">
        <v>181</v>
      </c>
      <c r="T330" s="1" t="s">
        <v>181</v>
      </c>
      <c r="U330" s="1" t="s">
        <v>181</v>
      </c>
      <c r="V330" s="1" t="s">
        <v>181</v>
      </c>
      <c r="W330" s="1" t="s">
        <v>181</v>
      </c>
      <c r="X330" s="1" t="s">
        <v>181</v>
      </c>
      <c r="Y330" s="1" t="s">
        <v>182</v>
      </c>
      <c r="Z330" s="1" t="s">
        <v>181</v>
      </c>
      <c r="AA330" s="1" t="s">
        <v>181</v>
      </c>
      <c r="AB330" s="1" t="s">
        <v>181</v>
      </c>
      <c r="AC330" s="1" t="s">
        <v>182</v>
      </c>
      <c r="AD330" s="1" t="s">
        <v>181</v>
      </c>
      <c r="AE330" s="1" t="s">
        <v>90</v>
      </c>
      <c r="AF330" s="1" t="s">
        <v>97</v>
      </c>
      <c r="AG330" s="1" t="s">
        <v>97</v>
      </c>
      <c r="AH330" s="1">
        <v>5</v>
      </c>
      <c r="AI330" s="1" t="s">
        <v>18</v>
      </c>
      <c r="AJ330" s="1" t="s">
        <v>31</v>
      </c>
      <c r="AK330" s="1" t="s">
        <v>194</v>
      </c>
      <c r="AL330" s="1" t="s">
        <v>185</v>
      </c>
      <c r="AM330" s="1" t="s">
        <v>186</v>
      </c>
      <c r="AN330" s="1" t="s">
        <v>187</v>
      </c>
      <c r="AO330" s="1" t="s">
        <v>96</v>
      </c>
      <c r="AP330" s="1" t="s">
        <v>103</v>
      </c>
      <c r="AQ330" s="1" t="s">
        <v>111</v>
      </c>
      <c r="AR330" s="1" t="s">
        <v>190</v>
      </c>
      <c r="AS330" s="1" t="s">
        <v>124</v>
      </c>
      <c r="AT330" s="1" t="s">
        <v>128</v>
      </c>
      <c r="AU330" s="1">
        <v>3</v>
      </c>
      <c r="AV330" s="1" t="s">
        <v>1076</v>
      </c>
      <c r="AW330" s="1">
        <v>437.67</v>
      </c>
    </row>
    <row r="331" spans="1:49">
      <c r="A331" s="1">
        <v>5</v>
      </c>
      <c r="B331" s="1" t="s">
        <v>1077</v>
      </c>
      <c r="C331" s="1" t="s">
        <v>1078</v>
      </c>
      <c r="D331" s="1" t="s">
        <v>182</v>
      </c>
      <c r="E331" s="1" t="s">
        <v>181</v>
      </c>
      <c r="F331" s="1" t="s">
        <v>181</v>
      </c>
      <c r="G331" s="1" t="s">
        <v>181</v>
      </c>
      <c r="H331" s="1" t="s">
        <v>181</v>
      </c>
      <c r="I331" s="1" t="s">
        <v>182</v>
      </c>
      <c r="J331" s="1" t="s">
        <v>181</v>
      </c>
      <c r="K331" s="1" t="s">
        <v>181</v>
      </c>
      <c r="L331" s="1" t="s">
        <v>181</v>
      </c>
      <c r="M331" s="1" t="s">
        <v>182</v>
      </c>
      <c r="N331" s="1" t="s">
        <v>181</v>
      </c>
      <c r="O331" s="1" t="s">
        <v>181</v>
      </c>
      <c r="P331" s="1" t="s">
        <v>181</v>
      </c>
      <c r="Q331" s="1" t="s">
        <v>181</v>
      </c>
      <c r="R331" s="1" t="s">
        <v>181</v>
      </c>
      <c r="S331" s="1" t="s">
        <v>181</v>
      </c>
      <c r="T331" s="1" t="s">
        <v>181</v>
      </c>
      <c r="U331" s="1" t="s">
        <v>181</v>
      </c>
      <c r="V331" s="1" t="s">
        <v>181</v>
      </c>
      <c r="W331" s="1" t="s">
        <v>181</v>
      </c>
      <c r="X331" s="1" t="s">
        <v>182</v>
      </c>
      <c r="Y331" s="1" t="s">
        <v>181</v>
      </c>
      <c r="Z331" s="1" t="s">
        <v>181</v>
      </c>
      <c r="AA331" s="1" t="s">
        <v>181</v>
      </c>
      <c r="AB331" s="1" t="s">
        <v>181</v>
      </c>
      <c r="AC331" s="1" t="s">
        <v>181</v>
      </c>
      <c r="AD331" s="1" t="s">
        <v>182</v>
      </c>
      <c r="AE331" s="1" t="s">
        <v>95</v>
      </c>
      <c r="AF331" s="1" t="s">
        <v>97</v>
      </c>
      <c r="AG331" s="1" t="s">
        <v>95</v>
      </c>
      <c r="AH331" s="1">
        <v>3</v>
      </c>
      <c r="AI331" s="1" t="s">
        <v>18</v>
      </c>
      <c r="AJ331" s="1" t="s">
        <v>31</v>
      </c>
      <c r="AK331" s="1" t="s">
        <v>194</v>
      </c>
      <c r="AL331" s="1" t="s">
        <v>327</v>
      </c>
      <c r="AM331" s="1" t="s">
        <v>186</v>
      </c>
      <c r="AN331" s="1" t="s">
        <v>187</v>
      </c>
      <c r="AO331" s="1" t="s">
        <v>188</v>
      </c>
      <c r="AP331" s="1" t="s">
        <v>103</v>
      </c>
      <c r="AQ331" s="1" t="s">
        <v>112</v>
      </c>
      <c r="AR331" s="1" t="s">
        <v>190</v>
      </c>
      <c r="AS331" s="1" t="s">
        <v>122</v>
      </c>
      <c r="AT331" s="1" t="s">
        <v>128</v>
      </c>
      <c r="AU331" s="1">
        <v>2</v>
      </c>
      <c r="AV331" s="1" t="s">
        <v>1079</v>
      </c>
      <c r="AW331" s="1">
        <v>252.36</v>
      </c>
    </row>
    <row r="332" spans="1:49">
      <c r="A332" s="1">
        <v>5</v>
      </c>
      <c r="B332" s="1" t="s">
        <v>1080</v>
      </c>
      <c r="C332" s="1" t="s">
        <v>1081</v>
      </c>
      <c r="D332" s="1" t="s">
        <v>182</v>
      </c>
      <c r="E332" s="1" t="s">
        <v>181</v>
      </c>
      <c r="F332" s="1" t="s">
        <v>181</v>
      </c>
      <c r="G332" s="1" t="s">
        <v>181</v>
      </c>
      <c r="H332" s="1" t="s">
        <v>181</v>
      </c>
      <c r="I332" s="1" t="s">
        <v>181</v>
      </c>
      <c r="J332" s="1" t="s">
        <v>181</v>
      </c>
      <c r="K332" s="1" t="s">
        <v>181</v>
      </c>
      <c r="L332" s="1" t="s">
        <v>182</v>
      </c>
      <c r="M332" s="1" t="s">
        <v>181</v>
      </c>
      <c r="N332" s="1" t="s">
        <v>181</v>
      </c>
      <c r="O332" s="1" t="s">
        <v>181</v>
      </c>
      <c r="P332" s="1" t="s">
        <v>181</v>
      </c>
      <c r="Q332" s="1" t="s">
        <v>181</v>
      </c>
      <c r="R332" s="1" t="s">
        <v>182</v>
      </c>
      <c r="S332" s="1" t="s">
        <v>181</v>
      </c>
      <c r="T332" s="1" t="s">
        <v>181</v>
      </c>
      <c r="U332" s="1" t="s">
        <v>181</v>
      </c>
      <c r="V332" s="1" t="s">
        <v>181</v>
      </c>
      <c r="W332" s="1" t="s">
        <v>181</v>
      </c>
      <c r="X332" s="1" t="s">
        <v>181</v>
      </c>
      <c r="Y332" s="1" t="s">
        <v>181</v>
      </c>
      <c r="Z332" s="1" t="s">
        <v>181</v>
      </c>
      <c r="AA332" s="1" t="s">
        <v>182</v>
      </c>
      <c r="AB332" s="1" t="s">
        <v>181</v>
      </c>
      <c r="AC332" s="1" t="s">
        <v>182</v>
      </c>
      <c r="AD332" s="1" t="s">
        <v>181</v>
      </c>
      <c r="AE332" s="1" t="s">
        <v>90</v>
      </c>
      <c r="AF332" s="1" t="s">
        <v>97</v>
      </c>
      <c r="AG332" s="1" t="s">
        <v>97</v>
      </c>
      <c r="AH332" s="1">
        <v>4</v>
      </c>
      <c r="AI332" s="1" t="s">
        <v>183</v>
      </c>
      <c r="AJ332" s="1" t="s">
        <v>31</v>
      </c>
      <c r="AK332" s="1" t="s">
        <v>194</v>
      </c>
      <c r="AL332" s="1" t="s">
        <v>185</v>
      </c>
      <c r="AM332" s="1" t="s">
        <v>186</v>
      </c>
      <c r="AN332" s="1" t="s">
        <v>187</v>
      </c>
      <c r="AO332" s="1" t="s">
        <v>96</v>
      </c>
      <c r="AP332" s="1" t="s">
        <v>103</v>
      </c>
      <c r="AQ332" s="1" t="s">
        <v>189</v>
      </c>
      <c r="AR332" s="1" t="s">
        <v>190</v>
      </c>
      <c r="AS332" s="1" t="s">
        <v>124</v>
      </c>
      <c r="AT332" s="1" t="s">
        <v>128</v>
      </c>
      <c r="AU332" s="1">
        <v>4</v>
      </c>
      <c r="AV332" s="1" t="s">
        <v>1082</v>
      </c>
      <c r="AW332" s="1">
        <v>486.36</v>
      </c>
    </row>
    <row r="333" spans="1:49">
      <c r="B333" s="1" t="s">
        <v>1083</v>
      </c>
      <c r="C333" s="1" t="s">
        <v>1083</v>
      </c>
      <c r="D333" s="1" t="s">
        <v>30</v>
      </c>
      <c r="E333" s="1" t="s">
        <v>30</v>
      </c>
      <c r="F333" s="1" t="s">
        <v>30</v>
      </c>
      <c r="G333" s="1" t="s">
        <v>30</v>
      </c>
      <c r="H333" s="1" t="s">
        <v>30</v>
      </c>
      <c r="I333" s="1" t="s">
        <v>30</v>
      </c>
      <c r="J333" s="1" t="s">
        <v>30</v>
      </c>
      <c r="K333" s="1" t="s">
        <v>30</v>
      </c>
      <c r="L333" s="1" t="s">
        <v>30</v>
      </c>
      <c r="M333" s="1" t="s">
        <v>30</v>
      </c>
      <c r="N333" s="1" t="s">
        <v>30</v>
      </c>
      <c r="O333" s="1" t="s">
        <v>30</v>
      </c>
      <c r="P333" s="1" t="s">
        <v>30</v>
      </c>
      <c r="Q333" s="1" t="s">
        <v>30</v>
      </c>
      <c r="R333" s="1" t="s">
        <v>30</v>
      </c>
      <c r="S333" s="1" t="s">
        <v>30</v>
      </c>
      <c r="T333" s="1" t="s">
        <v>30</v>
      </c>
      <c r="U333" s="1" t="s">
        <v>30</v>
      </c>
      <c r="V333" s="1" t="s">
        <v>30</v>
      </c>
      <c r="W333" s="1" t="s">
        <v>30</v>
      </c>
      <c r="X333" s="1" t="s">
        <v>30</v>
      </c>
      <c r="Y333" s="1" t="s">
        <v>30</v>
      </c>
      <c r="Z333" s="1" t="s">
        <v>30</v>
      </c>
      <c r="AA333" s="1" t="s">
        <v>30</v>
      </c>
      <c r="AB333" s="1" t="s">
        <v>30</v>
      </c>
      <c r="AC333" s="1" t="s">
        <v>30</v>
      </c>
      <c r="AD333" s="1" t="s">
        <v>30</v>
      </c>
      <c r="AE333" s="1" t="s">
        <v>95</v>
      </c>
      <c r="AF333" s="1" t="s">
        <v>95</v>
      </c>
      <c r="AG333" s="1" t="s">
        <v>95</v>
      </c>
      <c r="AH333" s="1">
        <v>3</v>
      </c>
      <c r="AI333" s="1" t="s">
        <v>199</v>
      </c>
      <c r="AJ333" s="1" t="s">
        <v>31</v>
      </c>
      <c r="AK333" s="1" t="s">
        <v>194</v>
      </c>
      <c r="AL333" s="1" t="s">
        <v>185</v>
      </c>
      <c r="AM333" s="1" t="s">
        <v>207</v>
      </c>
      <c r="AN333" s="1" t="s">
        <v>187</v>
      </c>
      <c r="AO333" s="1" t="s">
        <v>98</v>
      </c>
      <c r="AP333" s="1" t="s">
        <v>103</v>
      </c>
      <c r="AQ333" s="1" t="s">
        <v>112</v>
      </c>
      <c r="AR333" s="1" t="s">
        <v>190</v>
      </c>
      <c r="AS333" s="1" t="s">
        <v>122</v>
      </c>
      <c r="AT333" s="1" t="s">
        <v>128</v>
      </c>
      <c r="AU333" s="1">
        <v>4</v>
      </c>
      <c r="AW333" s="1">
        <v>0</v>
      </c>
    </row>
    <row r="334" spans="1:49">
      <c r="A334" s="1">
        <v>5</v>
      </c>
      <c r="B334" s="1" t="s">
        <v>1084</v>
      </c>
      <c r="C334" s="1" t="s">
        <v>1085</v>
      </c>
      <c r="D334" s="1" t="s">
        <v>181</v>
      </c>
      <c r="E334" s="1" t="s">
        <v>182</v>
      </c>
      <c r="F334" s="1" t="s">
        <v>181</v>
      </c>
      <c r="G334" s="1" t="s">
        <v>181</v>
      </c>
      <c r="H334" s="1" t="s">
        <v>181</v>
      </c>
      <c r="I334" s="1" t="s">
        <v>181</v>
      </c>
      <c r="J334" s="1" t="s">
        <v>181</v>
      </c>
      <c r="K334" s="1" t="s">
        <v>181</v>
      </c>
      <c r="L334" s="1" t="s">
        <v>182</v>
      </c>
      <c r="M334" s="1" t="s">
        <v>181</v>
      </c>
      <c r="N334" s="1" t="s">
        <v>181</v>
      </c>
      <c r="O334" s="1" t="s">
        <v>181</v>
      </c>
      <c r="P334" s="1" t="s">
        <v>182</v>
      </c>
      <c r="Q334" s="1" t="s">
        <v>181</v>
      </c>
      <c r="R334" s="1" t="s">
        <v>181</v>
      </c>
      <c r="S334" s="1" t="s">
        <v>181</v>
      </c>
      <c r="T334" s="1" t="s">
        <v>181</v>
      </c>
      <c r="U334" s="1" t="s">
        <v>181</v>
      </c>
      <c r="V334" s="1" t="s">
        <v>181</v>
      </c>
      <c r="W334" s="1" t="s">
        <v>181</v>
      </c>
      <c r="X334" s="1" t="s">
        <v>182</v>
      </c>
      <c r="Y334" s="1" t="s">
        <v>181</v>
      </c>
      <c r="Z334" s="1" t="s">
        <v>181</v>
      </c>
      <c r="AA334" s="1" t="s">
        <v>181</v>
      </c>
      <c r="AB334" s="1" t="s">
        <v>181</v>
      </c>
      <c r="AC334" s="1" t="s">
        <v>181</v>
      </c>
      <c r="AD334" s="1" t="s">
        <v>182</v>
      </c>
      <c r="AE334" s="1" t="s">
        <v>95</v>
      </c>
      <c r="AF334" s="1" t="s">
        <v>97</v>
      </c>
      <c r="AG334" s="1" t="s">
        <v>97</v>
      </c>
      <c r="AH334" s="1">
        <v>4</v>
      </c>
      <c r="AI334" s="1" t="s">
        <v>18</v>
      </c>
      <c r="AJ334" s="1" t="s">
        <v>31</v>
      </c>
      <c r="AK334" s="1" t="s">
        <v>194</v>
      </c>
      <c r="AL334" s="1" t="s">
        <v>185</v>
      </c>
      <c r="AM334" s="1" t="s">
        <v>186</v>
      </c>
      <c r="AN334" s="1" t="s">
        <v>187</v>
      </c>
      <c r="AO334" s="1" t="s">
        <v>96</v>
      </c>
      <c r="AP334" s="1" t="s">
        <v>200</v>
      </c>
      <c r="AQ334" s="1" t="s">
        <v>189</v>
      </c>
      <c r="AR334" s="1" t="s">
        <v>200</v>
      </c>
      <c r="AS334" s="1" t="s">
        <v>124</v>
      </c>
      <c r="AT334" s="1" t="s">
        <v>128</v>
      </c>
      <c r="AU334" s="1">
        <v>3</v>
      </c>
      <c r="AV334" s="1" t="s">
        <v>1086</v>
      </c>
      <c r="AW334" s="1">
        <v>366.83</v>
      </c>
    </row>
    <row r="335" spans="1:49">
      <c r="A335" s="1">
        <v>5</v>
      </c>
      <c r="B335" s="1" t="s">
        <v>1087</v>
      </c>
      <c r="C335" s="1" t="s">
        <v>1088</v>
      </c>
      <c r="D335" s="1" t="s">
        <v>181</v>
      </c>
      <c r="E335" s="1" t="s">
        <v>181</v>
      </c>
      <c r="F335" s="1" t="s">
        <v>182</v>
      </c>
      <c r="G335" s="1" t="s">
        <v>181</v>
      </c>
      <c r="H335" s="1" t="s">
        <v>181</v>
      </c>
      <c r="I335" s="1" t="s">
        <v>181</v>
      </c>
      <c r="J335" s="1" t="s">
        <v>181</v>
      </c>
      <c r="K335" s="1" t="s">
        <v>181</v>
      </c>
      <c r="L335" s="1" t="s">
        <v>182</v>
      </c>
      <c r="M335" s="1" t="s">
        <v>182</v>
      </c>
      <c r="N335" s="1" t="s">
        <v>181</v>
      </c>
      <c r="O335" s="1" t="s">
        <v>181</v>
      </c>
      <c r="P335" s="1" t="s">
        <v>181</v>
      </c>
      <c r="Q335" s="1" t="s">
        <v>181</v>
      </c>
      <c r="R335" s="1" t="s">
        <v>181</v>
      </c>
      <c r="S335" s="1" t="s">
        <v>181</v>
      </c>
      <c r="T335" s="1" t="s">
        <v>181</v>
      </c>
      <c r="U335" s="1" t="s">
        <v>181</v>
      </c>
      <c r="V335" s="1" t="s">
        <v>181</v>
      </c>
      <c r="W335" s="1" t="s">
        <v>181</v>
      </c>
      <c r="X335" s="1" t="s">
        <v>182</v>
      </c>
      <c r="Y335" s="1" t="s">
        <v>181</v>
      </c>
      <c r="Z335" s="1" t="s">
        <v>181</v>
      </c>
      <c r="AA335" s="1" t="s">
        <v>181</v>
      </c>
      <c r="AB335" s="1" t="s">
        <v>181</v>
      </c>
      <c r="AC335" s="1" t="s">
        <v>182</v>
      </c>
      <c r="AD335" s="1" t="s">
        <v>181</v>
      </c>
      <c r="AE335" s="1" t="s">
        <v>95</v>
      </c>
      <c r="AF335" s="1" t="s">
        <v>95</v>
      </c>
      <c r="AG335" s="1" t="s">
        <v>95</v>
      </c>
      <c r="AH335" s="1">
        <v>1</v>
      </c>
      <c r="AI335" s="1" t="s">
        <v>200</v>
      </c>
      <c r="AJ335" s="1" t="s">
        <v>31</v>
      </c>
      <c r="AK335" s="1" t="s">
        <v>200</v>
      </c>
      <c r="AL335" s="1" t="s">
        <v>185</v>
      </c>
      <c r="AM335" s="1" t="s">
        <v>186</v>
      </c>
      <c r="AN335" s="1" t="s">
        <v>187</v>
      </c>
      <c r="AO335" s="1" t="s">
        <v>200</v>
      </c>
      <c r="AP335" s="1" t="s">
        <v>103</v>
      </c>
      <c r="AQ335" s="1" t="s">
        <v>112</v>
      </c>
      <c r="AR335" s="1" t="s">
        <v>190</v>
      </c>
      <c r="AS335" s="1" t="s">
        <v>123</v>
      </c>
      <c r="AT335" s="1" t="s">
        <v>128</v>
      </c>
      <c r="AU335" s="1">
        <v>2</v>
      </c>
      <c r="AV335" s="1" t="s">
        <v>1089</v>
      </c>
      <c r="AW335" s="1">
        <v>348.36</v>
      </c>
    </row>
    <row r="336" spans="1:49">
      <c r="B336" s="1" t="s">
        <v>1090</v>
      </c>
      <c r="C336" s="1" t="s">
        <v>1090</v>
      </c>
      <c r="D336" s="1" t="s">
        <v>30</v>
      </c>
      <c r="E336" s="1" t="s">
        <v>30</v>
      </c>
      <c r="F336" s="1" t="s">
        <v>30</v>
      </c>
      <c r="G336" s="1" t="s">
        <v>30</v>
      </c>
      <c r="H336" s="1" t="s">
        <v>30</v>
      </c>
      <c r="I336" s="1" t="s">
        <v>30</v>
      </c>
      <c r="J336" s="1" t="s">
        <v>30</v>
      </c>
      <c r="K336" s="1" t="s">
        <v>30</v>
      </c>
      <c r="L336" s="1" t="s">
        <v>30</v>
      </c>
      <c r="M336" s="1" t="s">
        <v>30</v>
      </c>
      <c r="N336" s="1" t="s">
        <v>30</v>
      </c>
      <c r="O336" s="1" t="s">
        <v>30</v>
      </c>
      <c r="P336" s="1" t="s">
        <v>30</v>
      </c>
      <c r="Q336" s="1" t="s">
        <v>30</v>
      </c>
      <c r="R336" s="1" t="s">
        <v>30</v>
      </c>
      <c r="S336" s="1" t="s">
        <v>30</v>
      </c>
      <c r="T336" s="1" t="s">
        <v>30</v>
      </c>
      <c r="U336" s="1" t="s">
        <v>30</v>
      </c>
      <c r="V336" s="1" t="s">
        <v>30</v>
      </c>
      <c r="W336" s="1" t="s">
        <v>30</v>
      </c>
      <c r="X336" s="1" t="s">
        <v>30</v>
      </c>
      <c r="Y336" s="1" t="s">
        <v>30</v>
      </c>
      <c r="Z336" s="1" t="s">
        <v>30</v>
      </c>
      <c r="AA336" s="1" t="s">
        <v>30</v>
      </c>
      <c r="AB336" s="1" t="s">
        <v>30</v>
      </c>
      <c r="AC336" s="1" t="s">
        <v>30</v>
      </c>
      <c r="AD336" s="1" t="s">
        <v>30</v>
      </c>
      <c r="AE336" s="1" t="s">
        <v>95</v>
      </c>
      <c r="AF336" s="1" t="s">
        <v>95</v>
      </c>
      <c r="AG336" s="1" t="s">
        <v>95</v>
      </c>
      <c r="AH336" s="1">
        <v>3</v>
      </c>
      <c r="AI336" s="1" t="s">
        <v>199</v>
      </c>
      <c r="AJ336" s="1" t="s">
        <v>31</v>
      </c>
      <c r="AK336" s="1" t="s">
        <v>194</v>
      </c>
      <c r="AL336" s="1" t="s">
        <v>185</v>
      </c>
      <c r="AM336" s="1" t="s">
        <v>207</v>
      </c>
      <c r="AN336" s="1" t="s">
        <v>187</v>
      </c>
      <c r="AO336" s="1" t="s">
        <v>98</v>
      </c>
      <c r="AP336" s="1" t="s">
        <v>103</v>
      </c>
      <c r="AQ336" s="1" t="s">
        <v>112</v>
      </c>
      <c r="AR336" s="1" t="s">
        <v>190</v>
      </c>
      <c r="AS336" s="1" t="s">
        <v>122</v>
      </c>
      <c r="AT336" s="1" t="s">
        <v>128</v>
      </c>
      <c r="AU336" s="1">
        <v>4</v>
      </c>
      <c r="AW336" s="1">
        <v>0</v>
      </c>
    </row>
    <row r="337" spans="1:49">
      <c r="A337" s="1">
        <v>5</v>
      </c>
      <c r="B337" s="1" t="s">
        <v>1091</v>
      </c>
      <c r="C337" s="1" t="s">
        <v>1092</v>
      </c>
      <c r="D337" s="1" t="s">
        <v>182</v>
      </c>
      <c r="E337" s="1" t="s">
        <v>181</v>
      </c>
      <c r="F337" s="1" t="s">
        <v>181</v>
      </c>
      <c r="G337" s="1" t="s">
        <v>181</v>
      </c>
      <c r="H337" s="1" t="s">
        <v>181</v>
      </c>
      <c r="I337" s="1" t="s">
        <v>181</v>
      </c>
      <c r="J337" s="1" t="s">
        <v>182</v>
      </c>
      <c r="K337" s="1" t="s">
        <v>181</v>
      </c>
      <c r="L337" s="1" t="s">
        <v>181</v>
      </c>
      <c r="M337" s="1" t="s">
        <v>182</v>
      </c>
      <c r="N337" s="1" t="s">
        <v>181</v>
      </c>
      <c r="O337" s="1" t="s">
        <v>181</v>
      </c>
      <c r="P337" s="1" t="s">
        <v>181</v>
      </c>
      <c r="Q337" s="1" t="s">
        <v>181</v>
      </c>
      <c r="R337" s="1" t="s">
        <v>181</v>
      </c>
      <c r="S337" s="1" t="s">
        <v>181</v>
      </c>
      <c r="T337" s="1" t="s">
        <v>181</v>
      </c>
      <c r="U337" s="1" t="s">
        <v>181</v>
      </c>
      <c r="V337" s="1" t="s">
        <v>181</v>
      </c>
      <c r="W337" s="1" t="s">
        <v>181</v>
      </c>
      <c r="X337" s="1" t="s">
        <v>182</v>
      </c>
      <c r="Y337" s="1" t="s">
        <v>181</v>
      </c>
      <c r="Z337" s="1" t="s">
        <v>181</v>
      </c>
      <c r="AA337" s="1" t="s">
        <v>181</v>
      </c>
      <c r="AB337" s="1" t="s">
        <v>181</v>
      </c>
      <c r="AC337" s="1" t="s">
        <v>181</v>
      </c>
      <c r="AD337" s="1" t="s">
        <v>182</v>
      </c>
      <c r="AE337" s="1" t="s">
        <v>95</v>
      </c>
      <c r="AF337" s="1" t="s">
        <v>97</v>
      </c>
      <c r="AG337" s="1" t="s">
        <v>97</v>
      </c>
      <c r="AH337" s="1">
        <v>3</v>
      </c>
      <c r="AI337" s="1" t="s">
        <v>18</v>
      </c>
      <c r="AJ337" s="1" t="s">
        <v>31</v>
      </c>
      <c r="AK337" s="1" t="s">
        <v>194</v>
      </c>
      <c r="AL337" s="1" t="s">
        <v>185</v>
      </c>
      <c r="AM337" s="1" t="s">
        <v>186</v>
      </c>
      <c r="AN337" s="1" t="s">
        <v>187</v>
      </c>
      <c r="AO337" s="1" t="s">
        <v>188</v>
      </c>
      <c r="AP337" s="1" t="s">
        <v>195</v>
      </c>
      <c r="AQ337" s="1" t="s">
        <v>387</v>
      </c>
      <c r="AR337" s="1" t="s">
        <v>190</v>
      </c>
      <c r="AS337" s="1" t="s">
        <v>124</v>
      </c>
      <c r="AT337" s="1" t="s">
        <v>128</v>
      </c>
      <c r="AU337" s="1">
        <v>3</v>
      </c>
      <c r="AV337" s="1" t="s">
        <v>1093</v>
      </c>
      <c r="AW337" s="1">
        <v>305.64999999999998</v>
      </c>
    </row>
    <row r="338" spans="1:49">
      <c r="A338" s="1">
        <v>5</v>
      </c>
      <c r="B338" s="1" t="s">
        <v>1094</v>
      </c>
      <c r="C338" s="1" t="s">
        <v>1095</v>
      </c>
      <c r="D338" s="1" t="s">
        <v>181</v>
      </c>
      <c r="E338" s="1" t="s">
        <v>182</v>
      </c>
      <c r="F338" s="1" t="s">
        <v>181</v>
      </c>
      <c r="G338" s="1" t="s">
        <v>181</v>
      </c>
      <c r="H338" s="1" t="s">
        <v>181</v>
      </c>
      <c r="I338" s="1" t="s">
        <v>181</v>
      </c>
      <c r="J338" s="1" t="s">
        <v>181</v>
      </c>
      <c r="K338" s="1" t="s">
        <v>181</v>
      </c>
      <c r="L338" s="1" t="s">
        <v>182</v>
      </c>
      <c r="M338" s="1" t="s">
        <v>181</v>
      </c>
      <c r="N338" s="1" t="s">
        <v>181</v>
      </c>
      <c r="O338" s="1" t="s">
        <v>181</v>
      </c>
      <c r="P338" s="1" t="s">
        <v>181</v>
      </c>
      <c r="Q338" s="1" t="s">
        <v>182</v>
      </c>
      <c r="R338" s="1" t="s">
        <v>181</v>
      </c>
      <c r="S338" s="1" t="s">
        <v>181</v>
      </c>
      <c r="T338" s="1" t="s">
        <v>181</v>
      </c>
      <c r="U338" s="1" t="s">
        <v>181</v>
      </c>
      <c r="V338" s="1" t="s">
        <v>181</v>
      </c>
      <c r="W338" s="1" t="s">
        <v>181</v>
      </c>
      <c r="X338" s="1" t="s">
        <v>181</v>
      </c>
      <c r="Y338" s="1" t="s">
        <v>182</v>
      </c>
      <c r="Z338" s="1" t="s">
        <v>181</v>
      </c>
      <c r="AA338" s="1" t="s">
        <v>181</v>
      </c>
      <c r="AB338" s="1" t="s">
        <v>182</v>
      </c>
      <c r="AC338" s="1" t="s">
        <v>181</v>
      </c>
      <c r="AD338" s="1" t="s">
        <v>181</v>
      </c>
      <c r="AE338" s="1" t="s">
        <v>97</v>
      </c>
      <c r="AF338" s="1" t="s">
        <v>97</v>
      </c>
      <c r="AG338" s="1" t="s">
        <v>97</v>
      </c>
      <c r="AH338" s="1">
        <v>4</v>
      </c>
      <c r="AI338" s="1" t="s">
        <v>14</v>
      </c>
      <c r="AJ338" s="1" t="s">
        <v>31</v>
      </c>
      <c r="AK338" s="1" t="s">
        <v>414</v>
      </c>
      <c r="AL338" s="1" t="s">
        <v>246</v>
      </c>
      <c r="AM338" s="1" t="s">
        <v>186</v>
      </c>
      <c r="AN338" s="1" t="s">
        <v>200</v>
      </c>
      <c r="AO338" s="1" t="s">
        <v>188</v>
      </c>
      <c r="AP338" s="1" t="s">
        <v>103</v>
      </c>
      <c r="AQ338" s="1" t="s">
        <v>111</v>
      </c>
      <c r="AR338" s="1" t="s">
        <v>200</v>
      </c>
      <c r="AS338" s="1" t="s">
        <v>123</v>
      </c>
      <c r="AT338" s="1" t="s">
        <v>128</v>
      </c>
      <c r="AU338" s="1">
        <v>5</v>
      </c>
      <c r="AV338" s="1" t="s">
        <v>1096</v>
      </c>
      <c r="AW338" s="1">
        <v>404.91</v>
      </c>
    </row>
    <row r="339" spans="1:49">
      <c r="A339" s="1">
        <v>5</v>
      </c>
      <c r="B339" s="1" t="s">
        <v>1097</v>
      </c>
      <c r="C339" s="1" t="s">
        <v>1098</v>
      </c>
      <c r="D339" s="1" t="s">
        <v>182</v>
      </c>
      <c r="E339" s="1" t="s">
        <v>181</v>
      </c>
      <c r="F339" s="1" t="s">
        <v>181</v>
      </c>
      <c r="G339" s="1" t="s">
        <v>181</v>
      </c>
      <c r="H339" s="1" t="s">
        <v>181</v>
      </c>
      <c r="I339" s="1" t="s">
        <v>181</v>
      </c>
      <c r="J339" s="1" t="s">
        <v>181</v>
      </c>
      <c r="K339" s="1" t="s">
        <v>182</v>
      </c>
      <c r="L339" s="1" t="s">
        <v>181</v>
      </c>
      <c r="M339" s="1" t="s">
        <v>182</v>
      </c>
      <c r="N339" s="1" t="s">
        <v>181</v>
      </c>
      <c r="O339" s="1" t="s">
        <v>181</v>
      </c>
      <c r="P339" s="1" t="s">
        <v>181</v>
      </c>
      <c r="Q339" s="1" t="s">
        <v>181</v>
      </c>
      <c r="R339" s="1" t="s">
        <v>181</v>
      </c>
      <c r="S339" s="1" t="s">
        <v>181</v>
      </c>
      <c r="T339" s="1" t="s">
        <v>181</v>
      </c>
      <c r="U339" s="1" t="s">
        <v>181</v>
      </c>
      <c r="V339" s="1" t="s">
        <v>181</v>
      </c>
      <c r="W339" s="1" t="s">
        <v>181</v>
      </c>
      <c r="X339" s="1" t="s">
        <v>181</v>
      </c>
      <c r="Y339" s="1" t="s">
        <v>182</v>
      </c>
      <c r="Z339" s="1" t="s">
        <v>181</v>
      </c>
      <c r="AA339" s="1" t="s">
        <v>181</v>
      </c>
      <c r="AB339" s="1" t="s">
        <v>181</v>
      </c>
      <c r="AC339" s="1" t="s">
        <v>182</v>
      </c>
      <c r="AD339" s="1" t="s">
        <v>181</v>
      </c>
      <c r="AE339" s="1" t="s">
        <v>95</v>
      </c>
      <c r="AF339" s="1" t="s">
        <v>97</v>
      </c>
      <c r="AG339" s="1" t="s">
        <v>97</v>
      </c>
      <c r="AH339" s="1">
        <v>3</v>
      </c>
      <c r="AI339" s="1" t="s">
        <v>183</v>
      </c>
      <c r="AJ339" s="1" t="s">
        <v>31</v>
      </c>
      <c r="AK339" s="1" t="s">
        <v>194</v>
      </c>
      <c r="AL339" s="1" t="s">
        <v>185</v>
      </c>
      <c r="AM339" s="1" t="s">
        <v>186</v>
      </c>
      <c r="AN339" s="1" t="s">
        <v>187</v>
      </c>
      <c r="AO339" s="1" t="s">
        <v>200</v>
      </c>
      <c r="AP339" s="1" t="s">
        <v>103</v>
      </c>
      <c r="AQ339" s="1" t="s">
        <v>189</v>
      </c>
      <c r="AR339" s="1" t="s">
        <v>190</v>
      </c>
      <c r="AS339" s="1" t="s">
        <v>124</v>
      </c>
      <c r="AT339" s="1" t="s">
        <v>128</v>
      </c>
      <c r="AU339" s="1">
        <v>3</v>
      </c>
      <c r="AV339" s="1" t="s">
        <v>1099</v>
      </c>
      <c r="AW339" s="1">
        <v>399.55</v>
      </c>
    </row>
    <row r="340" spans="1:49">
      <c r="A340" s="1">
        <v>5</v>
      </c>
      <c r="B340" s="1" t="s">
        <v>1100</v>
      </c>
      <c r="C340" s="1" t="s">
        <v>1101</v>
      </c>
      <c r="D340" s="1" t="s">
        <v>181</v>
      </c>
      <c r="E340" s="1" t="s">
        <v>182</v>
      </c>
      <c r="F340" s="1" t="s">
        <v>181</v>
      </c>
      <c r="G340" s="1" t="s">
        <v>181</v>
      </c>
      <c r="H340" s="1" t="s">
        <v>181</v>
      </c>
      <c r="I340" s="1" t="s">
        <v>181</v>
      </c>
      <c r="J340" s="1" t="s">
        <v>181</v>
      </c>
      <c r="K340" s="1" t="s">
        <v>181</v>
      </c>
      <c r="L340" s="1" t="s">
        <v>182</v>
      </c>
      <c r="M340" s="1" t="s">
        <v>181</v>
      </c>
      <c r="N340" s="1" t="s">
        <v>181</v>
      </c>
      <c r="O340" s="1" t="s">
        <v>181</v>
      </c>
      <c r="P340" s="1" t="s">
        <v>181</v>
      </c>
      <c r="Q340" s="1" t="s">
        <v>181</v>
      </c>
      <c r="R340" s="1" t="s">
        <v>182</v>
      </c>
      <c r="S340" s="1" t="s">
        <v>181</v>
      </c>
      <c r="T340" s="1" t="s">
        <v>181</v>
      </c>
      <c r="U340" s="1" t="s">
        <v>181</v>
      </c>
      <c r="V340" s="1" t="s">
        <v>181</v>
      </c>
      <c r="W340" s="1" t="s">
        <v>181</v>
      </c>
      <c r="X340" s="1" t="s">
        <v>182</v>
      </c>
      <c r="Y340" s="1" t="s">
        <v>181</v>
      </c>
      <c r="Z340" s="1" t="s">
        <v>181</v>
      </c>
      <c r="AA340" s="1" t="s">
        <v>181</v>
      </c>
      <c r="AB340" s="1" t="s">
        <v>181</v>
      </c>
      <c r="AC340" s="1" t="s">
        <v>182</v>
      </c>
      <c r="AD340" s="1" t="s">
        <v>181</v>
      </c>
      <c r="AE340" s="1" t="s">
        <v>95</v>
      </c>
      <c r="AF340" s="1" t="s">
        <v>97</v>
      </c>
      <c r="AG340" s="1" t="s">
        <v>97</v>
      </c>
      <c r="AH340" s="1">
        <v>5</v>
      </c>
      <c r="AI340" s="1" t="s">
        <v>183</v>
      </c>
      <c r="AJ340" s="1" t="s">
        <v>31</v>
      </c>
      <c r="AK340" s="1" t="s">
        <v>217</v>
      </c>
      <c r="AL340" s="1" t="s">
        <v>185</v>
      </c>
      <c r="AM340" s="1" t="s">
        <v>186</v>
      </c>
      <c r="AN340" s="1" t="s">
        <v>187</v>
      </c>
      <c r="AO340" s="1" t="s">
        <v>188</v>
      </c>
      <c r="AP340" s="1" t="s">
        <v>103</v>
      </c>
      <c r="AQ340" s="1" t="s">
        <v>189</v>
      </c>
      <c r="AR340" s="1" t="s">
        <v>190</v>
      </c>
      <c r="AS340" s="1" t="s">
        <v>124</v>
      </c>
      <c r="AT340" s="1" t="s">
        <v>128</v>
      </c>
      <c r="AU340" s="1">
        <v>3</v>
      </c>
      <c r="AW340" s="1">
        <v>303.06</v>
      </c>
    </row>
    <row r="341" spans="1:49">
      <c r="A341" s="1">
        <v>5</v>
      </c>
      <c r="B341" s="1" t="s">
        <v>1102</v>
      </c>
      <c r="C341" s="1" t="s">
        <v>1103</v>
      </c>
      <c r="D341" s="1" t="s">
        <v>182</v>
      </c>
      <c r="E341" s="1" t="s">
        <v>182</v>
      </c>
      <c r="F341" s="1" t="s">
        <v>181</v>
      </c>
      <c r="G341" s="1" t="s">
        <v>181</v>
      </c>
      <c r="H341" s="1" t="s">
        <v>181</v>
      </c>
      <c r="I341" s="1" t="s">
        <v>182</v>
      </c>
      <c r="J341" s="1" t="s">
        <v>181</v>
      </c>
      <c r="K341" s="1" t="s">
        <v>181</v>
      </c>
      <c r="L341" s="1" t="s">
        <v>182</v>
      </c>
      <c r="M341" s="1" t="s">
        <v>181</v>
      </c>
      <c r="N341" s="1" t="s">
        <v>182</v>
      </c>
      <c r="O341" s="1" t="s">
        <v>181</v>
      </c>
      <c r="P341" s="1" t="s">
        <v>182</v>
      </c>
      <c r="Q341" s="1" t="s">
        <v>181</v>
      </c>
      <c r="R341" s="1" t="s">
        <v>181</v>
      </c>
      <c r="S341" s="1" t="s">
        <v>181</v>
      </c>
      <c r="T341" s="1" t="s">
        <v>181</v>
      </c>
      <c r="U341" s="1" t="s">
        <v>181</v>
      </c>
      <c r="V341" s="1" t="s">
        <v>181</v>
      </c>
      <c r="W341" s="1" t="s">
        <v>181</v>
      </c>
      <c r="X341" s="1" t="s">
        <v>182</v>
      </c>
      <c r="Y341" s="1" t="s">
        <v>182</v>
      </c>
      <c r="Z341" s="1" t="s">
        <v>181</v>
      </c>
      <c r="AA341" s="1" t="s">
        <v>181</v>
      </c>
      <c r="AB341" s="1" t="s">
        <v>181</v>
      </c>
      <c r="AC341" s="1" t="s">
        <v>182</v>
      </c>
      <c r="AD341" s="1" t="s">
        <v>181</v>
      </c>
      <c r="AE341" s="1" t="s">
        <v>97</v>
      </c>
      <c r="AF341" s="1" t="s">
        <v>97</v>
      </c>
      <c r="AG341" s="1" t="s">
        <v>97</v>
      </c>
      <c r="AH341" s="1">
        <v>4</v>
      </c>
      <c r="AI341" s="1" t="s">
        <v>183</v>
      </c>
      <c r="AJ341" s="1" t="s">
        <v>31</v>
      </c>
      <c r="AK341" s="1" t="s">
        <v>194</v>
      </c>
      <c r="AL341" s="1" t="s">
        <v>246</v>
      </c>
      <c r="AM341" s="1" t="s">
        <v>186</v>
      </c>
      <c r="AN341" s="1" t="s">
        <v>187</v>
      </c>
      <c r="AO341" s="1" t="s">
        <v>188</v>
      </c>
      <c r="AP341" s="1" t="s">
        <v>103</v>
      </c>
      <c r="AQ341" s="1" t="s">
        <v>111</v>
      </c>
      <c r="AR341" s="1" t="s">
        <v>190</v>
      </c>
      <c r="AS341" s="1" t="s">
        <v>124</v>
      </c>
      <c r="AT341" s="1" t="s">
        <v>128</v>
      </c>
      <c r="AU341" s="1">
        <v>4</v>
      </c>
      <c r="AV341" s="1" t="s">
        <v>1104</v>
      </c>
      <c r="AW341" s="1">
        <v>600.17999999999995</v>
      </c>
    </row>
    <row r="342" spans="1:49">
      <c r="A342" s="1">
        <v>5</v>
      </c>
      <c r="B342" s="1" t="s">
        <v>1105</v>
      </c>
      <c r="C342" s="1" t="s">
        <v>1106</v>
      </c>
      <c r="D342" s="1" t="s">
        <v>182</v>
      </c>
      <c r="E342" s="1" t="s">
        <v>181</v>
      </c>
      <c r="F342" s="1" t="s">
        <v>181</v>
      </c>
      <c r="G342" s="1" t="s">
        <v>182</v>
      </c>
      <c r="H342" s="1" t="s">
        <v>181</v>
      </c>
      <c r="I342" s="1" t="s">
        <v>181</v>
      </c>
      <c r="J342" s="1" t="s">
        <v>181</v>
      </c>
      <c r="K342" s="1" t="s">
        <v>181</v>
      </c>
      <c r="L342" s="1" t="s">
        <v>181</v>
      </c>
      <c r="M342" s="1" t="s">
        <v>181</v>
      </c>
      <c r="N342" s="1" t="s">
        <v>181</v>
      </c>
      <c r="O342" s="1" t="s">
        <v>181</v>
      </c>
      <c r="P342" s="1" t="s">
        <v>181</v>
      </c>
      <c r="Q342" s="1" t="s">
        <v>181</v>
      </c>
      <c r="R342" s="1" t="s">
        <v>181</v>
      </c>
      <c r="S342" s="1" t="s">
        <v>181</v>
      </c>
      <c r="T342" s="1" t="s">
        <v>181</v>
      </c>
      <c r="U342" s="1" t="s">
        <v>181</v>
      </c>
      <c r="V342" s="1" t="s">
        <v>182</v>
      </c>
      <c r="W342" s="1" t="s">
        <v>181</v>
      </c>
      <c r="X342" s="1" t="s">
        <v>182</v>
      </c>
      <c r="Y342" s="1" t="s">
        <v>181</v>
      </c>
      <c r="Z342" s="1" t="s">
        <v>181</v>
      </c>
      <c r="AA342" s="1" t="s">
        <v>181</v>
      </c>
      <c r="AB342" s="1" t="s">
        <v>182</v>
      </c>
      <c r="AC342" s="1" t="s">
        <v>181</v>
      </c>
      <c r="AD342" s="1" t="s">
        <v>181</v>
      </c>
      <c r="AE342" s="1" t="s">
        <v>93</v>
      </c>
      <c r="AF342" s="1" t="s">
        <v>95</v>
      </c>
      <c r="AG342" s="1" t="s">
        <v>95</v>
      </c>
      <c r="AH342" s="1">
        <v>4</v>
      </c>
      <c r="AI342" s="1" t="s">
        <v>18</v>
      </c>
      <c r="AJ342" s="1" t="s">
        <v>31</v>
      </c>
      <c r="AK342" s="1" t="s">
        <v>194</v>
      </c>
      <c r="AL342" s="1" t="s">
        <v>185</v>
      </c>
      <c r="AM342" s="1" t="s">
        <v>186</v>
      </c>
      <c r="AN342" s="1" t="s">
        <v>200</v>
      </c>
      <c r="AO342" s="1" t="s">
        <v>200</v>
      </c>
      <c r="AP342" s="1" t="s">
        <v>200</v>
      </c>
      <c r="AQ342" s="1" t="s">
        <v>200</v>
      </c>
      <c r="AR342" s="1" t="s">
        <v>190</v>
      </c>
      <c r="AS342" s="1" t="s">
        <v>124</v>
      </c>
      <c r="AT342" s="1" t="s">
        <v>128</v>
      </c>
      <c r="AU342" s="1">
        <v>4</v>
      </c>
      <c r="AV342" s="1" t="s">
        <v>1107</v>
      </c>
      <c r="AW342" s="1">
        <v>319.08999999999997</v>
      </c>
    </row>
    <row r="343" spans="1:49">
      <c r="B343" s="1" t="s">
        <v>1108</v>
      </c>
      <c r="C343" s="1" t="s">
        <v>1108</v>
      </c>
      <c r="D343" s="1" t="s">
        <v>30</v>
      </c>
      <c r="E343" s="1" t="s">
        <v>30</v>
      </c>
      <c r="F343" s="1" t="s">
        <v>30</v>
      </c>
      <c r="G343" s="1" t="s">
        <v>30</v>
      </c>
      <c r="H343" s="1" t="s">
        <v>30</v>
      </c>
      <c r="I343" s="1" t="s">
        <v>30</v>
      </c>
      <c r="J343" s="1" t="s">
        <v>30</v>
      </c>
      <c r="K343" s="1" t="s">
        <v>30</v>
      </c>
      <c r="L343" s="1" t="s">
        <v>30</v>
      </c>
      <c r="M343" s="1" t="s">
        <v>30</v>
      </c>
      <c r="N343" s="1" t="s">
        <v>30</v>
      </c>
      <c r="O343" s="1" t="s">
        <v>30</v>
      </c>
      <c r="P343" s="1" t="s">
        <v>30</v>
      </c>
      <c r="Q343" s="1" t="s">
        <v>30</v>
      </c>
      <c r="R343" s="1" t="s">
        <v>30</v>
      </c>
      <c r="S343" s="1" t="s">
        <v>30</v>
      </c>
      <c r="T343" s="1" t="s">
        <v>30</v>
      </c>
      <c r="U343" s="1" t="s">
        <v>30</v>
      </c>
      <c r="V343" s="1" t="s">
        <v>30</v>
      </c>
      <c r="W343" s="1" t="s">
        <v>30</v>
      </c>
      <c r="X343" s="1" t="s">
        <v>30</v>
      </c>
      <c r="Y343" s="1" t="s">
        <v>30</v>
      </c>
      <c r="Z343" s="1" t="s">
        <v>30</v>
      </c>
      <c r="AA343" s="1" t="s">
        <v>30</v>
      </c>
      <c r="AB343" s="1" t="s">
        <v>30</v>
      </c>
      <c r="AC343" s="1" t="s">
        <v>30</v>
      </c>
      <c r="AD343" s="1" t="s">
        <v>30</v>
      </c>
      <c r="AE343" s="1" t="s">
        <v>95</v>
      </c>
      <c r="AF343" s="1" t="s">
        <v>95</v>
      </c>
      <c r="AG343" s="1" t="s">
        <v>95</v>
      </c>
      <c r="AH343" s="1">
        <v>3</v>
      </c>
      <c r="AI343" s="1" t="s">
        <v>199</v>
      </c>
      <c r="AJ343" s="1" t="s">
        <v>31</v>
      </c>
      <c r="AK343" s="1" t="s">
        <v>194</v>
      </c>
      <c r="AL343" s="1" t="s">
        <v>185</v>
      </c>
      <c r="AM343" s="1" t="s">
        <v>207</v>
      </c>
      <c r="AN343" s="1" t="s">
        <v>187</v>
      </c>
      <c r="AO343" s="1" t="s">
        <v>98</v>
      </c>
      <c r="AP343" s="1" t="s">
        <v>103</v>
      </c>
      <c r="AQ343" s="1" t="s">
        <v>112</v>
      </c>
      <c r="AR343" s="1" t="s">
        <v>190</v>
      </c>
      <c r="AS343" s="1" t="s">
        <v>122</v>
      </c>
      <c r="AT343" s="1" t="s">
        <v>128</v>
      </c>
      <c r="AU343" s="1">
        <v>4</v>
      </c>
      <c r="AW343" s="1">
        <v>0</v>
      </c>
    </row>
    <row r="344" spans="1:49">
      <c r="B344" s="1" t="s">
        <v>1109</v>
      </c>
      <c r="C344" s="1" t="s">
        <v>1109</v>
      </c>
      <c r="D344" s="1" t="s">
        <v>30</v>
      </c>
      <c r="E344" s="1" t="s">
        <v>30</v>
      </c>
      <c r="F344" s="1" t="s">
        <v>30</v>
      </c>
      <c r="G344" s="1" t="s">
        <v>30</v>
      </c>
      <c r="H344" s="1" t="s">
        <v>30</v>
      </c>
      <c r="I344" s="1" t="s">
        <v>30</v>
      </c>
      <c r="J344" s="1" t="s">
        <v>30</v>
      </c>
      <c r="K344" s="1" t="s">
        <v>30</v>
      </c>
      <c r="L344" s="1" t="s">
        <v>30</v>
      </c>
      <c r="M344" s="1" t="s">
        <v>30</v>
      </c>
      <c r="N344" s="1" t="s">
        <v>30</v>
      </c>
      <c r="O344" s="1" t="s">
        <v>30</v>
      </c>
      <c r="P344" s="1" t="s">
        <v>30</v>
      </c>
      <c r="Q344" s="1" t="s">
        <v>30</v>
      </c>
      <c r="R344" s="1" t="s">
        <v>30</v>
      </c>
      <c r="S344" s="1" t="s">
        <v>30</v>
      </c>
      <c r="T344" s="1" t="s">
        <v>30</v>
      </c>
      <c r="U344" s="1" t="s">
        <v>30</v>
      </c>
      <c r="V344" s="1" t="s">
        <v>30</v>
      </c>
      <c r="W344" s="1" t="s">
        <v>30</v>
      </c>
      <c r="X344" s="1" t="s">
        <v>30</v>
      </c>
      <c r="Y344" s="1" t="s">
        <v>30</v>
      </c>
      <c r="Z344" s="1" t="s">
        <v>30</v>
      </c>
      <c r="AA344" s="1" t="s">
        <v>30</v>
      </c>
      <c r="AB344" s="1" t="s">
        <v>30</v>
      </c>
      <c r="AC344" s="1" t="s">
        <v>30</v>
      </c>
      <c r="AD344" s="1" t="s">
        <v>30</v>
      </c>
      <c r="AE344" s="1" t="s">
        <v>95</v>
      </c>
      <c r="AF344" s="1" t="s">
        <v>95</v>
      </c>
      <c r="AG344" s="1" t="s">
        <v>95</v>
      </c>
      <c r="AH344" s="1">
        <v>3</v>
      </c>
      <c r="AI344" s="1" t="s">
        <v>199</v>
      </c>
      <c r="AJ344" s="1" t="s">
        <v>31</v>
      </c>
      <c r="AK344" s="1" t="s">
        <v>194</v>
      </c>
      <c r="AL344" s="1" t="s">
        <v>185</v>
      </c>
      <c r="AM344" s="1" t="s">
        <v>207</v>
      </c>
      <c r="AN344" s="1" t="s">
        <v>187</v>
      </c>
      <c r="AO344" s="1" t="s">
        <v>98</v>
      </c>
      <c r="AP344" s="1" t="s">
        <v>103</v>
      </c>
      <c r="AQ344" s="1" t="s">
        <v>112</v>
      </c>
      <c r="AR344" s="1" t="s">
        <v>190</v>
      </c>
      <c r="AS344" s="1" t="s">
        <v>122</v>
      </c>
      <c r="AT344" s="1" t="s">
        <v>128</v>
      </c>
      <c r="AU344" s="1">
        <v>4</v>
      </c>
      <c r="AW344" s="1">
        <v>0</v>
      </c>
    </row>
    <row r="345" spans="1:49">
      <c r="A345" s="1">
        <v>5</v>
      </c>
      <c r="B345" s="1" t="s">
        <v>1110</v>
      </c>
      <c r="C345" s="1" t="s">
        <v>1111</v>
      </c>
      <c r="D345" s="1" t="s">
        <v>182</v>
      </c>
      <c r="E345" s="1" t="s">
        <v>181</v>
      </c>
      <c r="F345" s="1" t="s">
        <v>181</v>
      </c>
      <c r="G345" s="1" t="s">
        <v>181</v>
      </c>
      <c r="H345" s="1" t="s">
        <v>181</v>
      </c>
      <c r="I345" s="1" t="s">
        <v>182</v>
      </c>
      <c r="J345" s="1" t="s">
        <v>181</v>
      </c>
      <c r="K345" s="1" t="s">
        <v>181</v>
      </c>
      <c r="L345" s="1" t="s">
        <v>181</v>
      </c>
      <c r="M345" s="1" t="s">
        <v>181</v>
      </c>
      <c r="N345" s="1" t="s">
        <v>182</v>
      </c>
      <c r="O345" s="1" t="s">
        <v>181</v>
      </c>
      <c r="P345" s="1" t="s">
        <v>181</v>
      </c>
      <c r="Q345" s="1" t="s">
        <v>181</v>
      </c>
      <c r="R345" s="1" t="s">
        <v>181</v>
      </c>
      <c r="S345" s="1" t="s">
        <v>181</v>
      </c>
      <c r="T345" s="1" t="s">
        <v>181</v>
      </c>
      <c r="U345" s="1" t="s">
        <v>181</v>
      </c>
      <c r="V345" s="1" t="s">
        <v>181</v>
      </c>
      <c r="W345" s="1" t="s">
        <v>182</v>
      </c>
      <c r="X345" s="1" t="s">
        <v>181</v>
      </c>
      <c r="Y345" s="1" t="s">
        <v>182</v>
      </c>
      <c r="Z345" s="1" t="s">
        <v>181</v>
      </c>
      <c r="AA345" s="1" t="s">
        <v>181</v>
      </c>
      <c r="AB345" s="1" t="s">
        <v>182</v>
      </c>
      <c r="AC345" s="1" t="s">
        <v>181</v>
      </c>
      <c r="AD345" s="1" t="s">
        <v>181</v>
      </c>
      <c r="AE345" s="1" t="s">
        <v>90</v>
      </c>
      <c r="AF345" s="1" t="s">
        <v>93</v>
      </c>
      <c r="AG345" s="1" t="s">
        <v>95</v>
      </c>
      <c r="AH345" s="1">
        <v>2</v>
      </c>
      <c r="AI345" s="1" t="s">
        <v>18</v>
      </c>
      <c r="AJ345" s="1" t="s">
        <v>31</v>
      </c>
      <c r="AK345" s="1" t="s">
        <v>194</v>
      </c>
      <c r="AL345" s="1" t="s">
        <v>185</v>
      </c>
      <c r="AM345" s="1" t="s">
        <v>186</v>
      </c>
      <c r="AN345" s="1" t="s">
        <v>187</v>
      </c>
      <c r="AO345" s="1" t="s">
        <v>188</v>
      </c>
      <c r="AP345" s="1" t="s">
        <v>103</v>
      </c>
      <c r="AQ345" s="1" t="s">
        <v>189</v>
      </c>
      <c r="AR345" s="1" t="s">
        <v>200</v>
      </c>
      <c r="AS345" s="1" t="s">
        <v>124</v>
      </c>
      <c r="AT345" s="1" t="s">
        <v>128</v>
      </c>
      <c r="AU345" s="1">
        <v>2</v>
      </c>
      <c r="AV345" s="1" t="s">
        <v>1112</v>
      </c>
      <c r="AW345" s="1">
        <v>454.81</v>
      </c>
    </row>
    <row r="346" spans="1:49">
      <c r="A346" s="1">
        <v>5</v>
      </c>
      <c r="B346" s="1" t="s">
        <v>1113</v>
      </c>
      <c r="C346" s="1" t="s">
        <v>1114</v>
      </c>
      <c r="D346" s="1" t="s">
        <v>182</v>
      </c>
      <c r="E346" s="1" t="s">
        <v>181</v>
      </c>
      <c r="F346" s="1" t="s">
        <v>181</v>
      </c>
      <c r="G346" s="1" t="s">
        <v>181</v>
      </c>
      <c r="H346" s="1" t="s">
        <v>182</v>
      </c>
      <c r="I346" s="1" t="s">
        <v>181</v>
      </c>
      <c r="J346" s="1" t="s">
        <v>181</v>
      </c>
      <c r="K346" s="1" t="s">
        <v>181</v>
      </c>
      <c r="L346" s="1" t="s">
        <v>181</v>
      </c>
      <c r="M346" s="1" t="s">
        <v>181</v>
      </c>
      <c r="N346" s="1" t="s">
        <v>181</v>
      </c>
      <c r="O346" s="1" t="s">
        <v>181</v>
      </c>
      <c r="P346" s="1" t="s">
        <v>181</v>
      </c>
      <c r="Q346" s="1" t="s">
        <v>181</v>
      </c>
      <c r="R346" s="1" t="s">
        <v>181</v>
      </c>
      <c r="S346" s="1" t="s">
        <v>181</v>
      </c>
      <c r="T346" s="1" t="s">
        <v>181</v>
      </c>
      <c r="U346" s="1" t="s">
        <v>181</v>
      </c>
      <c r="V346" s="1" t="s">
        <v>181</v>
      </c>
      <c r="W346" s="1" t="s">
        <v>182</v>
      </c>
      <c r="X346" s="1" t="s">
        <v>182</v>
      </c>
      <c r="Y346" s="1" t="s">
        <v>181</v>
      </c>
      <c r="Z346" s="1" t="s">
        <v>181</v>
      </c>
      <c r="AA346" s="1" t="s">
        <v>181</v>
      </c>
      <c r="AB346" s="1" t="s">
        <v>181</v>
      </c>
      <c r="AC346" s="1" t="s">
        <v>181</v>
      </c>
      <c r="AD346" s="1" t="s">
        <v>182</v>
      </c>
      <c r="AE346" s="1" t="s">
        <v>95</v>
      </c>
      <c r="AF346" s="1" t="s">
        <v>95</v>
      </c>
      <c r="AG346" s="1" t="s">
        <v>97</v>
      </c>
      <c r="AH346" s="1">
        <v>4</v>
      </c>
      <c r="AI346" s="1" t="s">
        <v>183</v>
      </c>
      <c r="AJ346" s="1" t="s">
        <v>31</v>
      </c>
      <c r="AK346" s="1" t="s">
        <v>194</v>
      </c>
      <c r="AL346" s="1" t="s">
        <v>185</v>
      </c>
      <c r="AM346" s="1" t="s">
        <v>186</v>
      </c>
      <c r="AN346" s="1" t="s">
        <v>187</v>
      </c>
      <c r="AO346" s="1" t="s">
        <v>188</v>
      </c>
      <c r="AP346" s="1" t="s">
        <v>195</v>
      </c>
      <c r="AQ346" s="1" t="s">
        <v>189</v>
      </c>
      <c r="AR346" s="1" t="s">
        <v>190</v>
      </c>
      <c r="AS346" s="1" t="s">
        <v>124</v>
      </c>
      <c r="AT346" s="1" t="s">
        <v>128</v>
      </c>
      <c r="AU346" s="1">
        <v>3</v>
      </c>
      <c r="AV346" s="1" t="s">
        <v>1115</v>
      </c>
      <c r="AW346" s="1">
        <v>233.04</v>
      </c>
    </row>
    <row r="347" spans="1:49">
      <c r="A347" s="1">
        <v>5</v>
      </c>
      <c r="B347" s="1" t="s">
        <v>1116</v>
      </c>
      <c r="C347" s="1" t="s">
        <v>1117</v>
      </c>
      <c r="D347" s="1" t="s">
        <v>182</v>
      </c>
      <c r="E347" s="1" t="s">
        <v>181</v>
      </c>
      <c r="F347" s="1" t="s">
        <v>181</v>
      </c>
      <c r="G347" s="1" t="s">
        <v>181</v>
      </c>
      <c r="H347" s="1" t="s">
        <v>182</v>
      </c>
      <c r="I347" s="1" t="s">
        <v>181</v>
      </c>
      <c r="J347" s="1" t="s">
        <v>181</v>
      </c>
      <c r="K347" s="1" t="s">
        <v>181</v>
      </c>
      <c r="L347" s="1" t="s">
        <v>181</v>
      </c>
      <c r="M347" s="1" t="s">
        <v>181</v>
      </c>
      <c r="N347" s="1" t="s">
        <v>181</v>
      </c>
      <c r="O347" s="1" t="s">
        <v>181</v>
      </c>
      <c r="P347" s="1" t="s">
        <v>181</v>
      </c>
      <c r="Q347" s="1" t="s">
        <v>181</v>
      </c>
      <c r="R347" s="1" t="s">
        <v>181</v>
      </c>
      <c r="S347" s="1" t="s">
        <v>182</v>
      </c>
      <c r="T347" s="1" t="s">
        <v>181</v>
      </c>
      <c r="U347" s="1" t="s">
        <v>181</v>
      </c>
      <c r="V347" s="1" t="s">
        <v>181</v>
      </c>
      <c r="W347" s="1" t="s">
        <v>181</v>
      </c>
      <c r="X347" s="1" t="s">
        <v>182</v>
      </c>
      <c r="Y347" s="1" t="s">
        <v>181</v>
      </c>
      <c r="Z347" s="1" t="s">
        <v>181</v>
      </c>
      <c r="AA347" s="1" t="s">
        <v>181</v>
      </c>
      <c r="AB347" s="1" t="s">
        <v>181</v>
      </c>
      <c r="AC347" s="1" t="s">
        <v>182</v>
      </c>
      <c r="AD347" s="1" t="s">
        <v>181</v>
      </c>
      <c r="AE347" s="1" t="s">
        <v>97</v>
      </c>
      <c r="AF347" s="1" t="s">
        <v>97</v>
      </c>
      <c r="AG347" s="1" t="s">
        <v>97</v>
      </c>
      <c r="AH347" s="1">
        <v>4</v>
      </c>
      <c r="AI347" s="1" t="s">
        <v>18</v>
      </c>
      <c r="AJ347" s="1" t="s">
        <v>31</v>
      </c>
      <c r="AK347" s="1" t="s">
        <v>414</v>
      </c>
      <c r="AL347" s="1" t="s">
        <v>185</v>
      </c>
      <c r="AM347" s="1" t="s">
        <v>207</v>
      </c>
      <c r="AN347" s="1" t="s">
        <v>187</v>
      </c>
      <c r="AO347" s="1" t="s">
        <v>188</v>
      </c>
      <c r="AP347" s="1" t="s">
        <v>222</v>
      </c>
      <c r="AQ347" s="1" t="s">
        <v>189</v>
      </c>
      <c r="AR347" s="1" t="s">
        <v>210</v>
      </c>
      <c r="AS347" s="1" t="s">
        <v>122</v>
      </c>
      <c r="AT347" s="1" t="s">
        <v>128</v>
      </c>
      <c r="AU347" s="1">
        <v>1</v>
      </c>
      <c r="AV347" s="1" t="s">
        <v>1118</v>
      </c>
      <c r="AW347" s="1">
        <v>272.51</v>
      </c>
    </row>
    <row r="348" spans="1:49">
      <c r="A348" s="1">
        <v>5</v>
      </c>
      <c r="B348" s="1" t="s">
        <v>1116</v>
      </c>
      <c r="C348" s="1" t="s">
        <v>1119</v>
      </c>
      <c r="D348" s="1" t="s">
        <v>182</v>
      </c>
      <c r="E348" s="1" t="s">
        <v>181</v>
      </c>
      <c r="F348" s="1" t="s">
        <v>181</v>
      </c>
      <c r="G348" s="1" t="s">
        <v>181</v>
      </c>
      <c r="H348" s="1" t="s">
        <v>182</v>
      </c>
      <c r="I348" s="1" t="s">
        <v>181</v>
      </c>
      <c r="J348" s="1" t="s">
        <v>181</v>
      </c>
      <c r="K348" s="1" t="s">
        <v>181</v>
      </c>
      <c r="L348" s="1" t="s">
        <v>181</v>
      </c>
      <c r="M348" s="1" t="s">
        <v>181</v>
      </c>
      <c r="N348" s="1" t="s">
        <v>181</v>
      </c>
      <c r="O348" s="1" t="s">
        <v>181</v>
      </c>
      <c r="P348" s="1" t="s">
        <v>181</v>
      </c>
      <c r="Q348" s="1" t="s">
        <v>181</v>
      </c>
      <c r="R348" s="1" t="s">
        <v>181</v>
      </c>
      <c r="S348" s="1" t="s">
        <v>181</v>
      </c>
      <c r="T348" s="1" t="s">
        <v>181</v>
      </c>
      <c r="U348" s="1" t="s">
        <v>181</v>
      </c>
      <c r="V348" s="1" t="s">
        <v>181</v>
      </c>
      <c r="W348" s="1" t="s">
        <v>182</v>
      </c>
      <c r="X348" s="1" t="s">
        <v>182</v>
      </c>
      <c r="Y348" s="1" t="s">
        <v>181</v>
      </c>
      <c r="Z348" s="1" t="s">
        <v>181</v>
      </c>
      <c r="AA348" s="1" t="s">
        <v>181</v>
      </c>
      <c r="AB348" s="1" t="s">
        <v>181</v>
      </c>
      <c r="AC348" s="1" t="s">
        <v>181</v>
      </c>
      <c r="AD348" s="1" t="s">
        <v>182</v>
      </c>
      <c r="AE348" s="1" t="s">
        <v>95</v>
      </c>
      <c r="AF348" s="1" t="s">
        <v>95</v>
      </c>
      <c r="AG348" s="1" t="s">
        <v>95</v>
      </c>
      <c r="AH348" s="1">
        <v>3</v>
      </c>
      <c r="AI348" s="1" t="s">
        <v>183</v>
      </c>
      <c r="AJ348" s="1" t="s">
        <v>26</v>
      </c>
      <c r="AK348" s="1" t="s">
        <v>184</v>
      </c>
      <c r="AL348" s="1" t="s">
        <v>327</v>
      </c>
      <c r="AM348" s="1" t="s">
        <v>186</v>
      </c>
      <c r="AN348" s="1" t="s">
        <v>398</v>
      </c>
      <c r="AO348" s="1" t="s">
        <v>188</v>
      </c>
      <c r="AP348" s="1" t="s">
        <v>195</v>
      </c>
      <c r="AQ348" s="1" t="s">
        <v>200</v>
      </c>
      <c r="AR348" s="1" t="s">
        <v>190</v>
      </c>
      <c r="AS348" s="1" t="s">
        <v>123</v>
      </c>
      <c r="AT348" s="1" t="s">
        <v>126</v>
      </c>
      <c r="AU348" s="1">
        <v>2</v>
      </c>
      <c r="AV348" s="1" t="s">
        <v>1120</v>
      </c>
      <c r="AW348" s="1">
        <v>322.88</v>
      </c>
    </row>
    <row r="349" spans="1:49">
      <c r="A349" s="1">
        <v>5</v>
      </c>
      <c r="B349" s="1" t="s">
        <v>1121</v>
      </c>
      <c r="C349" s="1" t="s">
        <v>1122</v>
      </c>
      <c r="D349" s="1" t="s">
        <v>182</v>
      </c>
      <c r="E349" s="1" t="s">
        <v>181</v>
      </c>
      <c r="F349" s="1" t="s">
        <v>181</v>
      </c>
      <c r="G349" s="1" t="s">
        <v>182</v>
      </c>
      <c r="H349" s="1" t="s">
        <v>181</v>
      </c>
      <c r="I349" s="1" t="s">
        <v>181</v>
      </c>
      <c r="J349" s="1" t="s">
        <v>181</v>
      </c>
      <c r="K349" s="1" t="s">
        <v>181</v>
      </c>
      <c r="L349" s="1" t="s">
        <v>181</v>
      </c>
      <c r="M349" s="1" t="s">
        <v>181</v>
      </c>
      <c r="N349" s="1" t="s">
        <v>181</v>
      </c>
      <c r="O349" s="1" t="s">
        <v>181</v>
      </c>
      <c r="P349" s="1" t="s">
        <v>181</v>
      </c>
      <c r="Q349" s="1" t="s">
        <v>182</v>
      </c>
      <c r="R349" s="1" t="s">
        <v>181</v>
      </c>
      <c r="S349" s="1" t="s">
        <v>181</v>
      </c>
      <c r="T349" s="1" t="s">
        <v>181</v>
      </c>
      <c r="U349" s="1" t="s">
        <v>181</v>
      </c>
      <c r="V349" s="1" t="s">
        <v>181</v>
      </c>
      <c r="W349" s="1" t="s">
        <v>181</v>
      </c>
      <c r="X349" s="1" t="s">
        <v>182</v>
      </c>
      <c r="Y349" s="1" t="s">
        <v>181</v>
      </c>
      <c r="Z349" s="1" t="s">
        <v>181</v>
      </c>
      <c r="AA349" s="1" t="s">
        <v>181</v>
      </c>
      <c r="AB349" s="1" t="s">
        <v>181</v>
      </c>
      <c r="AC349" s="1" t="s">
        <v>182</v>
      </c>
      <c r="AD349" s="1" t="s">
        <v>181</v>
      </c>
      <c r="AE349" s="1" t="s">
        <v>95</v>
      </c>
      <c r="AF349" s="1" t="s">
        <v>95</v>
      </c>
      <c r="AG349" s="1" t="s">
        <v>95</v>
      </c>
      <c r="AH349" s="1">
        <v>3</v>
      </c>
      <c r="AI349" s="1" t="s">
        <v>14</v>
      </c>
      <c r="AJ349" s="1" t="s">
        <v>31</v>
      </c>
      <c r="AK349" s="1" t="s">
        <v>184</v>
      </c>
      <c r="AL349" s="1" t="s">
        <v>185</v>
      </c>
      <c r="AM349" s="1" t="s">
        <v>186</v>
      </c>
      <c r="AN349" s="1" t="s">
        <v>187</v>
      </c>
      <c r="AO349" s="1" t="s">
        <v>188</v>
      </c>
      <c r="AP349" s="1" t="s">
        <v>103</v>
      </c>
      <c r="AQ349" s="1" t="s">
        <v>112</v>
      </c>
      <c r="AR349" s="1" t="s">
        <v>287</v>
      </c>
      <c r="AS349" s="1" t="s">
        <v>124</v>
      </c>
      <c r="AT349" s="1" t="s">
        <v>128</v>
      </c>
      <c r="AU349" s="1">
        <v>3</v>
      </c>
      <c r="AV349" s="1" t="s">
        <v>1123</v>
      </c>
      <c r="AW349" s="1">
        <v>210.9</v>
      </c>
    </row>
    <row r="350" spans="1:49">
      <c r="A350" s="1">
        <v>5</v>
      </c>
      <c r="B350" s="1" t="s">
        <v>1124</v>
      </c>
      <c r="C350" s="1" t="s">
        <v>1125</v>
      </c>
      <c r="D350" s="1" t="s">
        <v>182</v>
      </c>
      <c r="E350" s="1" t="s">
        <v>181</v>
      </c>
      <c r="F350" s="1" t="s">
        <v>181</v>
      </c>
      <c r="G350" s="1" t="s">
        <v>182</v>
      </c>
      <c r="H350" s="1" t="s">
        <v>181</v>
      </c>
      <c r="I350" s="1" t="s">
        <v>181</v>
      </c>
      <c r="J350" s="1" t="s">
        <v>181</v>
      </c>
      <c r="K350" s="1" t="s">
        <v>181</v>
      </c>
      <c r="L350" s="1" t="s">
        <v>181</v>
      </c>
      <c r="M350" s="1" t="s">
        <v>181</v>
      </c>
      <c r="N350" s="1" t="s">
        <v>181</v>
      </c>
      <c r="O350" s="1" t="s">
        <v>182</v>
      </c>
      <c r="P350" s="1" t="s">
        <v>181</v>
      </c>
      <c r="Q350" s="1" t="s">
        <v>182</v>
      </c>
      <c r="R350" s="1" t="s">
        <v>181</v>
      </c>
      <c r="S350" s="1" t="s">
        <v>181</v>
      </c>
      <c r="T350" s="1" t="s">
        <v>181</v>
      </c>
      <c r="U350" s="1" t="s">
        <v>181</v>
      </c>
      <c r="V350" s="1" t="s">
        <v>181</v>
      </c>
      <c r="W350" s="1" t="s">
        <v>181</v>
      </c>
      <c r="X350" s="1" t="s">
        <v>181</v>
      </c>
      <c r="Y350" s="1" t="s">
        <v>182</v>
      </c>
      <c r="Z350" s="1" t="s">
        <v>181</v>
      </c>
      <c r="AA350" s="1" t="s">
        <v>181</v>
      </c>
      <c r="AB350" s="1" t="s">
        <v>181</v>
      </c>
      <c r="AC350" s="1" t="s">
        <v>181</v>
      </c>
      <c r="AD350" s="1" t="s">
        <v>182</v>
      </c>
      <c r="AE350" s="1" t="s">
        <v>95</v>
      </c>
      <c r="AF350" s="1" t="s">
        <v>95</v>
      </c>
      <c r="AG350" s="1" t="s">
        <v>97</v>
      </c>
      <c r="AH350" s="1">
        <v>3</v>
      </c>
      <c r="AI350" s="1" t="s">
        <v>199</v>
      </c>
      <c r="AJ350" s="1" t="s">
        <v>31</v>
      </c>
      <c r="AK350" s="1" t="s">
        <v>194</v>
      </c>
      <c r="AL350" s="1" t="s">
        <v>327</v>
      </c>
      <c r="AM350" s="1" t="s">
        <v>186</v>
      </c>
      <c r="AN350" s="1" t="s">
        <v>187</v>
      </c>
      <c r="AO350" s="1" t="s">
        <v>188</v>
      </c>
      <c r="AP350" s="1" t="s">
        <v>222</v>
      </c>
      <c r="AQ350" s="1" t="s">
        <v>189</v>
      </c>
      <c r="AR350" s="1" t="s">
        <v>440</v>
      </c>
      <c r="AS350" s="1" t="s">
        <v>124</v>
      </c>
      <c r="AT350" s="1" t="s">
        <v>128</v>
      </c>
      <c r="AU350" s="1">
        <v>3</v>
      </c>
      <c r="AV350" s="1" t="s">
        <v>1126</v>
      </c>
      <c r="AW350" s="1">
        <v>304.92</v>
      </c>
    </row>
    <row r="351" spans="1:49">
      <c r="A351" s="1">
        <v>5</v>
      </c>
      <c r="B351" s="1" t="s">
        <v>1127</v>
      </c>
      <c r="C351" s="1" t="s">
        <v>1128</v>
      </c>
      <c r="D351" s="1" t="s">
        <v>182</v>
      </c>
      <c r="E351" s="1" t="s">
        <v>181</v>
      </c>
      <c r="F351" s="1" t="s">
        <v>181</v>
      </c>
      <c r="G351" s="1" t="s">
        <v>181</v>
      </c>
      <c r="H351" s="1" t="s">
        <v>182</v>
      </c>
      <c r="I351" s="1" t="s">
        <v>181</v>
      </c>
      <c r="J351" s="1" t="s">
        <v>181</v>
      </c>
      <c r="K351" s="1" t="s">
        <v>181</v>
      </c>
      <c r="L351" s="1" t="s">
        <v>181</v>
      </c>
      <c r="M351" s="1" t="s">
        <v>181</v>
      </c>
      <c r="N351" s="1" t="s">
        <v>182</v>
      </c>
      <c r="O351" s="1" t="s">
        <v>181</v>
      </c>
      <c r="P351" s="1" t="s">
        <v>181</v>
      </c>
      <c r="Q351" s="1" t="s">
        <v>181</v>
      </c>
      <c r="R351" s="1" t="s">
        <v>181</v>
      </c>
      <c r="S351" s="1" t="s">
        <v>181</v>
      </c>
      <c r="T351" s="1" t="s">
        <v>181</v>
      </c>
      <c r="U351" s="1" t="s">
        <v>181</v>
      </c>
      <c r="V351" s="1" t="s">
        <v>181</v>
      </c>
      <c r="W351" s="1" t="s">
        <v>181</v>
      </c>
      <c r="X351" s="1" t="s">
        <v>181</v>
      </c>
      <c r="Y351" s="1" t="s">
        <v>182</v>
      </c>
      <c r="Z351" s="1" t="s">
        <v>181</v>
      </c>
      <c r="AA351" s="1" t="s">
        <v>181</v>
      </c>
      <c r="AB351" s="1" t="s">
        <v>181</v>
      </c>
      <c r="AC351" s="1" t="s">
        <v>182</v>
      </c>
      <c r="AD351" s="1" t="s">
        <v>181</v>
      </c>
      <c r="AE351" s="1" t="s">
        <v>93</v>
      </c>
      <c r="AF351" s="1" t="s">
        <v>89</v>
      </c>
      <c r="AG351" s="1" t="s">
        <v>90</v>
      </c>
      <c r="AH351" s="1">
        <v>2</v>
      </c>
      <c r="AI351" s="1" t="s">
        <v>200</v>
      </c>
      <c r="AJ351" s="1" t="s">
        <v>200</v>
      </c>
      <c r="AK351" s="1" t="s">
        <v>200</v>
      </c>
      <c r="AL351" s="1" t="s">
        <v>200</v>
      </c>
      <c r="AM351" s="1" t="s">
        <v>200</v>
      </c>
      <c r="AN351" s="1" t="s">
        <v>200</v>
      </c>
      <c r="AO351" s="1" t="s">
        <v>200</v>
      </c>
      <c r="AP351" s="1" t="s">
        <v>200</v>
      </c>
      <c r="AQ351" s="1" t="s">
        <v>200</v>
      </c>
      <c r="AR351" s="1" t="s">
        <v>200</v>
      </c>
      <c r="AS351" s="1" t="s">
        <v>200</v>
      </c>
      <c r="AT351" s="1" t="s">
        <v>200</v>
      </c>
      <c r="AU351" s="1">
        <v>1</v>
      </c>
      <c r="AV351" s="1" t="s">
        <v>1129</v>
      </c>
      <c r="AW351" s="1">
        <v>114.85</v>
      </c>
    </row>
    <row r="352" spans="1:49">
      <c r="A352" s="1">
        <v>5</v>
      </c>
      <c r="B352" s="1" t="s">
        <v>1130</v>
      </c>
      <c r="C352" s="1" t="s">
        <v>1131</v>
      </c>
      <c r="D352" s="1" t="s">
        <v>182</v>
      </c>
      <c r="E352" s="1" t="s">
        <v>181</v>
      </c>
      <c r="F352" s="1" t="s">
        <v>181</v>
      </c>
      <c r="G352" s="1" t="s">
        <v>182</v>
      </c>
      <c r="H352" s="1" t="s">
        <v>181</v>
      </c>
      <c r="I352" s="1" t="s">
        <v>181</v>
      </c>
      <c r="J352" s="1" t="s">
        <v>181</v>
      </c>
      <c r="K352" s="1" t="s">
        <v>181</v>
      </c>
      <c r="L352" s="1" t="s">
        <v>181</v>
      </c>
      <c r="M352" s="1" t="s">
        <v>182</v>
      </c>
      <c r="N352" s="1" t="s">
        <v>181</v>
      </c>
      <c r="O352" s="1" t="s">
        <v>181</v>
      </c>
      <c r="P352" s="1" t="s">
        <v>181</v>
      </c>
      <c r="Q352" s="1" t="s">
        <v>181</v>
      </c>
      <c r="R352" s="1" t="s">
        <v>181</v>
      </c>
      <c r="S352" s="1" t="s">
        <v>181</v>
      </c>
      <c r="T352" s="1" t="s">
        <v>181</v>
      </c>
      <c r="U352" s="1" t="s">
        <v>181</v>
      </c>
      <c r="V352" s="1" t="s">
        <v>181</v>
      </c>
      <c r="W352" s="1" t="s">
        <v>181</v>
      </c>
      <c r="X352" s="1" t="s">
        <v>182</v>
      </c>
      <c r="Y352" s="1" t="s">
        <v>181</v>
      </c>
      <c r="Z352" s="1" t="s">
        <v>181</v>
      </c>
      <c r="AA352" s="1" t="s">
        <v>181</v>
      </c>
      <c r="AB352" s="1" t="s">
        <v>181</v>
      </c>
      <c r="AC352" s="1" t="s">
        <v>182</v>
      </c>
      <c r="AD352" s="1" t="s">
        <v>181</v>
      </c>
      <c r="AE352" s="1" t="s">
        <v>93</v>
      </c>
      <c r="AF352" s="1" t="s">
        <v>93</v>
      </c>
      <c r="AG352" s="1" t="s">
        <v>93</v>
      </c>
      <c r="AH352" s="1">
        <v>4</v>
      </c>
      <c r="AI352" s="1" t="s">
        <v>200</v>
      </c>
      <c r="AJ352" s="1" t="s">
        <v>200</v>
      </c>
      <c r="AK352" s="1" t="s">
        <v>200</v>
      </c>
      <c r="AL352" s="1" t="s">
        <v>200</v>
      </c>
      <c r="AM352" s="1" t="s">
        <v>207</v>
      </c>
      <c r="AN352" s="1" t="s">
        <v>200</v>
      </c>
      <c r="AO352" s="1" t="s">
        <v>98</v>
      </c>
      <c r="AP352" s="1" t="s">
        <v>222</v>
      </c>
      <c r="AQ352" s="1" t="s">
        <v>111</v>
      </c>
      <c r="AR352" s="1" t="s">
        <v>200</v>
      </c>
      <c r="AS352" s="1" t="s">
        <v>122</v>
      </c>
      <c r="AT352" s="1" t="s">
        <v>127</v>
      </c>
      <c r="AU352" s="1">
        <v>4</v>
      </c>
      <c r="AV352" s="1" t="s">
        <v>1132</v>
      </c>
      <c r="AW352" s="1">
        <v>118.27</v>
      </c>
    </row>
    <row r="353" spans="1:49">
      <c r="A353" s="1">
        <v>5</v>
      </c>
      <c r="B353" s="1" t="s">
        <v>1133</v>
      </c>
      <c r="C353" s="1" t="s">
        <v>1134</v>
      </c>
      <c r="D353" s="1" t="s">
        <v>182</v>
      </c>
      <c r="E353" s="1" t="s">
        <v>181</v>
      </c>
      <c r="F353" s="1" t="s">
        <v>181</v>
      </c>
      <c r="G353" s="1" t="s">
        <v>181</v>
      </c>
      <c r="H353" s="1" t="s">
        <v>181</v>
      </c>
      <c r="I353" s="1" t="s">
        <v>182</v>
      </c>
      <c r="J353" s="1" t="s">
        <v>181</v>
      </c>
      <c r="K353" s="1" t="s">
        <v>181</v>
      </c>
      <c r="L353" s="1" t="s">
        <v>181</v>
      </c>
      <c r="M353" s="1" t="s">
        <v>182</v>
      </c>
      <c r="N353" s="1" t="s">
        <v>181</v>
      </c>
      <c r="O353" s="1" t="s">
        <v>181</v>
      </c>
      <c r="P353" s="1" t="s">
        <v>181</v>
      </c>
      <c r="Q353" s="1" t="s">
        <v>181</v>
      </c>
      <c r="R353" s="1" t="s">
        <v>181</v>
      </c>
      <c r="S353" s="1" t="s">
        <v>181</v>
      </c>
      <c r="T353" s="1" t="s">
        <v>181</v>
      </c>
      <c r="U353" s="1" t="s">
        <v>181</v>
      </c>
      <c r="V353" s="1" t="s">
        <v>181</v>
      </c>
      <c r="W353" s="1" t="s">
        <v>181</v>
      </c>
      <c r="X353" s="1" t="s">
        <v>182</v>
      </c>
      <c r="Y353" s="1" t="s">
        <v>181</v>
      </c>
      <c r="Z353" s="1" t="s">
        <v>181</v>
      </c>
      <c r="AA353" s="1" t="s">
        <v>181</v>
      </c>
      <c r="AB353" s="1" t="s">
        <v>181</v>
      </c>
      <c r="AC353" s="1" t="s">
        <v>182</v>
      </c>
      <c r="AD353" s="1" t="s">
        <v>181</v>
      </c>
      <c r="AE353" s="1" t="s">
        <v>97</v>
      </c>
      <c r="AF353" s="1" t="s">
        <v>95</v>
      </c>
      <c r="AG353" s="1" t="s">
        <v>97</v>
      </c>
      <c r="AH353" s="1">
        <v>3</v>
      </c>
      <c r="AI353" s="1" t="s">
        <v>14</v>
      </c>
      <c r="AJ353" s="1" t="s">
        <v>24</v>
      </c>
      <c r="AK353" s="1" t="s">
        <v>414</v>
      </c>
      <c r="AL353" s="1" t="s">
        <v>327</v>
      </c>
      <c r="AM353" s="1" t="s">
        <v>186</v>
      </c>
      <c r="AN353" s="1" t="s">
        <v>187</v>
      </c>
      <c r="AO353" s="1" t="s">
        <v>188</v>
      </c>
      <c r="AP353" s="1" t="s">
        <v>222</v>
      </c>
      <c r="AQ353" s="1" t="s">
        <v>111</v>
      </c>
      <c r="AR353" s="1" t="s">
        <v>190</v>
      </c>
      <c r="AS353" s="1" t="s">
        <v>123</v>
      </c>
      <c r="AT353" s="1" t="s">
        <v>128</v>
      </c>
      <c r="AU353" s="1">
        <v>3</v>
      </c>
      <c r="AW353" s="1">
        <v>2438.73</v>
      </c>
    </row>
    <row r="354" spans="1:49">
      <c r="A354" s="1">
        <v>5</v>
      </c>
      <c r="B354" s="1" t="s">
        <v>1135</v>
      </c>
      <c r="C354" s="1" t="s">
        <v>1136</v>
      </c>
      <c r="D354" s="1" t="s">
        <v>181</v>
      </c>
      <c r="E354" s="1" t="s">
        <v>182</v>
      </c>
      <c r="F354" s="1" t="s">
        <v>181</v>
      </c>
      <c r="G354" s="1" t="s">
        <v>181</v>
      </c>
      <c r="H354" s="1" t="s">
        <v>181</v>
      </c>
      <c r="I354" s="1" t="s">
        <v>181</v>
      </c>
      <c r="J354" s="1" t="s">
        <v>181</v>
      </c>
      <c r="K354" s="1" t="s">
        <v>181</v>
      </c>
      <c r="L354" s="1" t="s">
        <v>182</v>
      </c>
      <c r="M354" s="1" t="s">
        <v>181</v>
      </c>
      <c r="N354" s="1" t="s">
        <v>181</v>
      </c>
      <c r="O354" s="1" t="s">
        <v>182</v>
      </c>
      <c r="P354" s="1" t="s">
        <v>181</v>
      </c>
      <c r="Q354" s="1" t="s">
        <v>181</v>
      </c>
      <c r="R354" s="1" t="s">
        <v>181</v>
      </c>
      <c r="S354" s="1" t="s">
        <v>181</v>
      </c>
      <c r="T354" s="1" t="s">
        <v>181</v>
      </c>
      <c r="U354" s="1" t="s">
        <v>181</v>
      </c>
      <c r="V354" s="1" t="s">
        <v>181</v>
      </c>
      <c r="W354" s="1" t="s">
        <v>181</v>
      </c>
      <c r="X354" s="1" t="s">
        <v>182</v>
      </c>
      <c r="Y354" s="1" t="s">
        <v>181</v>
      </c>
      <c r="Z354" s="1" t="s">
        <v>181</v>
      </c>
      <c r="AA354" s="1" t="s">
        <v>181</v>
      </c>
      <c r="AB354" s="1" t="s">
        <v>182</v>
      </c>
      <c r="AC354" s="1" t="s">
        <v>181</v>
      </c>
      <c r="AD354" s="1" t="s">
        <v>181</v>
      </c>
      <c r="AE354" s="1" t="s">
        <v>89</v>
      </c>
      <c r="AF354" s="1" t="s">
        <v>95</v>
      </c>
      <c r="AG354" s="1" t="s">
        <v>95</v>
      </c>
      <c r="AH354" s="1">
        <v>1</v>
      </c>
      <c r="AI354" s="1" t="s">
        <v>199</v>
      </c>
      <c r="AJ354" s="1" t="s">
        <v>26</v>
      </c>
      <c r="AK354" s="1" t="s">
        <v>200</v>
      </c>
      <c r="AL354" s="1" t="s">
        <v>185</v>
      </c>
      <c r="AM354" s="1" t="s">
        <v>207</v>
      </c>
      <c r="AN354" s="1" t="s">
        <v>398</v>
      </c>
      <c r="AO354" s="1" t="s">
        <v>188</v>
      </c>
      <c r="AP354" s="1" t="s">
        <v>200</v>
      </c>
      <c r="AQ354" s="1" t="s">
        <v>200</v>
      </c>
      <c r="AR354" s="1" t="s">
        <v>200</v>
      </c>
      <c r="AS354" s="1" t="s">
        <v>124</v>
      </c>
      <c r="AT354" s="1" t="s">
        <v>128</v>
      </c>
      <c r="AU354" s="1">
        <v>1</v>
      </c>
      <c r="AV354" s="1" t="s">
        <v>1137</v>
      </c>
      <c r="AW354" s="1">
        <v>410.68</v>
      </c>
    </row>
    <row r="355" spans="1:49">
      <c r="B355" s="1" t="s">
        <v>1138</v>
      </c>
      <c r="C355" s="1" t="s">
        <v>1138</v>
      </c>
      <c r="D355" s="1" t="s">
        <v>30</v>
      </c>
      <c r="E355" s="1" t="s">
        <v>30</v>
      </c>
      <c r="F355" s="1" t="s">
        <v>30</v>
      </c>
      <c r="G355" s="1" t="s">
        <v>30</v>
      </c>
      <c r="H355" s="1" t="s">
        <v>30</v>
      </c>
      <c r="I355" s="1" t="s">
        <v>30</v>
      </c>
      <c r="J355" s="1" t="s">
        <v>30</v>
      </c>
      <c r="K355" s="1" t="s">
        <v>30</v>
      </c>
      <c r="L355" s="1" t="s">
        <v>30</v>
      </c>
      <c r="M355" s="1" t="s">
        <v>30</v>
      </c>
      <c r="N355" s="1" t="s">
        <v>30</v>
      </c>
      <c r="O355" s="1" t="s">
        <v>30</v>
      </c>
      <c r="P355" s="1" t="s">
        <v>30</v>
      </c>
      <c r="Q355" s="1" t="s">
        <v>30</v>
      </c>
      <c r="R355" s="1" t="s">
        <v>30</v>
      </c>
      <c r="S355" s="1" t="s">
        <v>30</v>
      </c>
      <c r="T355" s="1" t="s">
        <v>30</v>
      </c>
      <c r="U355" s="1" t="s">
        <v>30</v>
      </c>
      <c r="V355" s="1" t="s">
        <v>30</v>
      </c>
      <c r="W355" s="1" t="s">
        <v>30</v>
      </c>
      <c r="X355" s="1" t="s">
        <v>30</v>
      </c>
      <c r="Y355" s="1" t="s">
        <v>30</v>
      </c>
      <c r="Z355" s="1" t="s">
        <v>30</v>
      </c>
      <c r="AA355" s="1" t="s">
        <v>30</v>
      </c>
      <c r="AB355" s="1" t="s">
        <v>30</v>
      </c>
      <c r="AC355" s="1" t="s">
        <v>30</v>
      </c>
      <c r="AD355" s="1" t="s">
        <v>30</v>
      </c>
      <c r="AE355" s="1" t="s">
        <v>95</v>
      </c>
      <c r="AF355" s="1" t="s">
        <v>95</v>
      </c>
      <c r="AG355" s="1" t="s">
        <v>95</v>
      </c>
      <c r="AH355" s="1">
        <v>3</v>
      </c>
      <c r="AI355" s="1" t="s">
        <v>199</v>
      </c>
      <c r="AJ355" s="1" t="s">
        <v>31</v>
      </c>
      <c r="AK355" s="1" t="s">
        <v>194</v>
      </c>
      <c r="AL355" s="1" t="s">
        <v>185</v>
      </c>
      <c r="AM355" s="1" t="s">
        <v>207</v>
      </c>
      <c r="AN355" s="1" t="s">
        <v>187</v>
      </c>
      <c r="AO355" s="1" t="s">
        <v>98</v>
      </c>
      <c r="AP355" s="1" t="s">
        <v>103</v>
      </c>
      <c r="AQ355" s="1" t="s">
        <v>112</v>
      </c>
      <c r="AR355" s="1" t="s">
        <v>190</v>
      </c>
      <c r="AS355" s="1" t="s">
        <v>122</v>
      </c>
      <c r="AT355" s="1" t="s">
        <v>128</v>
      </c>
      <c r="AU355" s="1">
        <v>4</v>
      </c>
      <c r="AW355" s="1">
        <v>0</v>
      </c>
    </row>
    <row r="356" spans="1:49">
      <c r="A356" s="1">
        <v>5</v>
      </c>
      <c r="B356" s="1" t="s">
        <v>1139</v>
      </c>
      <c r="C356" s="1" t="s">
        <v>1140</v>
      </c>
      <c r="D356" s="1" t="s">
        <v>182</v>
      </c>
      <c r="E356" s="1" t="s">
        <v>181</v>
      </c>
      <c r="F356" s="1" t="s">
        <v>181</v>
      </c>
      <c r="G356" s="1" t="s">
        <v>182</v>
      </c>
      <c r="H356" s="1" t="s">
        <v>181</v>
      </c>
      <c r="I356" s="1" t="s">
        <v>181</v>
      </c>
      <c r="J356" s="1" t="s">
        <v>181</v>
      </c>
      <c r="K356" s="1" t="s">
        <v>181</v>
      </c>
      <c r="L356" s="1" t="s">
        <v>181</v>
      </c>
      <c r="M356" s="1" t="s">
        <v>181</v>
      </c>
      <c r="N356" s="1" t="s">
        <v>181</v>
      </c>
      <c r="O356" s="1" t="s">
        <v>181</v>
      </c>
      <c r="P356" s="1" t="s">
        <v>181</v>
      </c>
      <c r="Q356" s="1" t="s">
        <v>181</v>
      </c>
      <c r="R356" s="1" t="s">
        <v>181</v>
      </c>
      <c r="S356" s="1" t="s">
        <v>182</v>
      </c>
      <c r="T356" s="1" t="s">
        <v>181</v>
      </c>
      <c r="U356" s="1" t="s">
        <v>181</v>
      </c>
      <c r="V356" s="1" t="s">
        <v>181</v>
      </c>
      <c r="W356" s="1" t="s">
        <v>181</v>
      </c>
      <c r="X356" s="1" t="s">
        <v>181</v>
      </c>
      <c r="Y356" s="1" t="s">
        <v>182</v>
      </c>
      <c r="Z356" s="1" t="s">
        <v>181</v>
      </c>
      <c r="AA356" s="1" t="s">
        <v>181</v>
      </c>
      <c r="AB356" s="1" t="s">
        <v>182</v>
      </c>
      <c r="AC356" s="1" t="s">
        <v>181</v>
      </c>
      <c r="AD356" s="1" t="s">
        <v>181</v>
      </c>
      <c r="AE356" s="1" t="s">
        <v>90</v>
      </c>
      <c r="AF356" s="1" t="s">
        <v>90</v>
      </c>
      <c r="AG356" s="1" t="s">
        <v>95</v>
      </c>
      <c r="AH356" s="1">
        <v>4</v>
      </c>
      <c r="AI356" s="1" t="s">
        <v>199</v>
      </c>
      <c r="AJ356" s="1" t="s">
        <v>31</v>
      </c>
      <c r="AK356" s="1" t="s">
        <v>194</v>
      </c>
      <c r="AL356" s="1" t="s">
        <v>246</v>
      </c>
      <c r="AM356" s="1" t="s">
        <v>580</v>
      </c>
      <c r="AN356" s="1" t="s">
        <v>187</v>
      </c>
      <c r="AO356" s="1" t="s">
        <v>96</v>
      </c>
      <c r="AP356" s="1" t="s">
        <v>209</v>
      </c>
      <c r="AQ356" s="1" t="s">
        <v>112</v>
      </c>
      <c r="AR356" s="1" t="s">
        <v>210</v>
      </c>
      <c r="AS356" s="1" t="s">
        <v>200</v>
      </c>
      <c r="AT356" s="1" t="s">
        <v>200</v>
      </c>
      <c r="AU356" s="1">
        <v>3</v>
      </c>
      <c r="AV356" s="1" t="s">
        <v>1141</v>
      </c>
      <c r="AW356" s="1">
        <v>370.85</v>
      </c>
    </row>
    <row r="357" spans="1:49">
      <c r="A357" s="1">
        <v>5</v>
      </c>
      <c r="B357" s="1" t="s">
        <v>1142</v>
      </c>
      <c r="C357" s="1" t="s">
        <v>1143</v>
      </c>
      <c r="D357" s="1" t="s">
        <v>181</v>
      </c>
      <c r="E357" s="1" t="s">
        <v>182</v>
      </c>
      <c r="F357" s="1" t="s">
        <v>181</v>
      </c>
      <c r="G357" s="1" t="s">
        <v>181</v>
      </c>
      <c r="H357" s="1" t="s">
        <v>181</v>
      </c>
      <c r="I357" s="1" t="s">
        <v>181</v>
      </c>
      <c r="J357" s="1" t="s">
        <v>182</v>
      </c>
      <c r="K357" s="1" t="s">
        <v>181</v>
      </c>
      <c r="L357" s="1" t="s">
        <v>181</v>
      </c>
      <c r="M357" s="1" t="s">
        <v>181</v>
      </c>
      <c r="N357" s="1" t="s">
        <v>181</v>
      </c>
      <c r="O357" s="1" t="s">
        <v>181</v>
      </c>
      <c r="P357" s="1" t="s">
        <v>182</v>
      </c>
      <c r="Q357" s="1" t="s">
        <v>181</v>
      </c>
      <c r="R357" s="1" t="s">
        <v>181</v>
      </c>
      <c r="S357" s="1" t="s">
        <v>181</v>
      </c>
      <c r="T357" s="1" t="s">
        <v>181</v>
      </c>
      <c r="U357" s="1" t="s">
        <v>181</v>
      </c>
      <c r="V357" s="1" t="s">
        <v>181</v>
      </c>
      <c r="W357" s="1" t="s">
        <v>181</v>
      </c>
      <c r="X357" s="1" t="s">
        <v>181</v>
      </c>
      <c r="Y357" s="1" t="s">
        <v>182</v>
      </c>
      <c r="Z357" s="1" t="s">
        <v>181</v>
      </c>
      <c r="AA357" s="1" t="s">
        <v>181</v>
      </c>
      <c r="AB357" s="1" t="s">
        <v>181</v>
      </c>
      <c r="AC357" s="1" t="s">
        <v>182</v>
      </c>
      <c r="AD357" s="1" t="s">
        <v>181</v>
      </c>
      <c r="AE357" s="1" t="s">
        <v>97</v>
      </c>
      <c r="AF357" s="1" t="s">
        <v>95</v>
      </c>
      <c r="AG357" s="1" t="s">
        <v>97</v>
      </c>
      <c r="AH357" s="1">
        <v>4</v>
      </c>
      <c r="AI357" s="1" t="s">
        <v>183</v>
      </c>
      <c r="AJ357" s="1" t="s">
        <v>31</v>
      </c>
      <c r="AK357" s="1" t="s">
        <v>217</v>
      </c>
      <c r="AL357" s="1" t="s">
        <v>185</v>
      </c>
      <c r="AM357" s="1" t="s">
        <v>186</v>
      </c>
      <c r="AN357" s="1" t="s">
        <v>398</v>
      </c>
      <c r="AO357" s="1" t="s">
        <v>96</v>
      </c>
      <c r="AP357" s="1" t="s">
        <v>200</v>
      </c>
      <c r="AQ357" s="1" t="s">
        <v>111</v>
      </c>
      <c r="AR357" s="1" t="s">
        <v>190</v>
      </c>
      <c r="AS357" s="1" t="s">
        <v>124</v>
      </c>
      <c r="AT357" s="1" t="s">
        <v>129</v>
      </c>
      <c r="AU357" s="1">
        <v>3</v>
      </c>
      <c r="AV357" s="1" t="s">
        <v>191</v>
      </c>
      <c r="AW357" s="1">
        <v>69.989999999999995</v>
      </c>
    </row>
    <row r="358" spans="1:49">
      <c r="A358" s="1">
        <v>5</v>
      </c>
      <c r="B358" s="1" t="s">
        <v>1144</v>
      </c>
      <c r="C358" s="1" t="s">
        <v>1145</v>
      </c>
      <c r="D358" s="1" t="s">
        <v>182</v>
      </c>
      <c r="E358" s="1" t="s">
        <v>181</v>
      </c>
      <c r="F358" s="1" t="s">
        <v>181</v>
      </c>
      <c r="G358" s="1" t="s">
        <v>181</v>
      </c>
      <c r="H358" s="1" t="s">
        <v>182</v>
      </c>
      <c r="I358" s="1" t="s">
        <v>181</v>
      </c>
      <c r="J358" s="1" t="s">
        <v>181</v>
      </c>
      <c r="K358" s="1" t="s">
        <v>181</v>
      </c>
      <c r="L358" s="1" t="s">
        <v>181</v>
      </c>
      <c r="M358" s="1" t="s">
        <v>182</v>
      </c>
      <c r="N358" s="1" t="s">
        <v>181</v>
      </c>
      <c r="O358" s="1" t="s">
        <v>181</v>
      </c>
      <c r="P358" s="1" t="s">
        <v>181</v>
      </c>
      <c r="Q358" s="1" t="s">
        <v>181</v>
      </c>
      <c r="R358" s="1" t="s">
        <v>181</v>
      </c>
      <c r="S358" s="1" t="s">
        <v>181</v>
      </c>
      <c r="T358" s="1" t="s">
        <v>181</v>
      </c>
      <c r="U358" s="1" t="s">
        <v>181</v>
      </c>
      <c r="V358" s="1" t="s">
        <v>181</v>
      </c>
      <c r="W358" s="1" t="s">
        <v>181</v>
      </c>
      <c r="X358" s="1" t="s">
        <v>181</v>
      </c>
      <c r="Y358" s="1" t="s">
        <v>182</v>
      </c>
      <c r="Z358" s="1" t="s">
        <v>181</v>
      </c>
      <c r="AA358" s="1" t="s">
        <v>181</v>
      </c>
      <c r="AB358" s="1" t="s">
        <v>182</v>
      </c>
      <c r="AC358" s="1" t="s">
        <v>181</v>
      </c>
      <c r="AD358" s="1" t="s">
        <v>181</v>
      </c>
      <c r="AE358" s="1" t="s">
        <v>93</v>
      </c>
      <c r="AF358" s="1" t="s">
        <v>90</v>
      </c>
      <c r="AG358" s="1" t="s">
        <v>93</v>
      </c>
      <c r="AH358" s="1">
        <v>2</v>
      </c>
      <c r="AI358" s="1" t="s">
        <v>199</v>
      </c>
      <c r="AJ358" s="1" t="s">
        <v>26</v>
      </c>
      <c r="AK358" s="1" t="s">
        <v>194</v>
      </c>
      <c r="AL358" s="1" t="s">
        <v>185</v>
      </c>
      <c r="AM358" s="1" t="s">
        <v>580</v>
      </c>
      <c r="AN358" s="1" t="s">
        <v>187</v>
      </c>
      <c r="AO358" s="1" t="s">
        <v>98</v>
      </c>
      <c r="AP358" s="1" t="s">
        <v>103</v>
      </c>
      <c r="AQ358" s="1" t="s">
        <v>189</v>
      </c>
      <c r="AR358" s="1" t="s">
        <v>190</v>
      </c>
      <c r="AS358" s="1" t="s">
        <v>123</v>
      </c>
      <c r="AT358" s="1" t="s">
        <v>126</v>
      </c>
      <c r="AU358" s="1">
        <v>3</v>
      </c>
      <c r="AW358" s="1">
        <v>89.55</v>
      </c>
    </row>
    <row r="359" spans="1:49">
      <c r="A359" s="1">
        <v>5</v>
      </c>
      <c r="B359" s="1" t="s">
        <v>1146</v>
      </c>
      <c r="C359" s="1" t="s">
        <v>1147</v>
      </c>
      <c r="D359" s="1" t="s">
        <v>182</v>
      </c>
      <c r="E359" s="1" t="s">
        <v>181</v>
      </c>
      <c r="F359" s="1" t="s">
        <v>181</v>
      </c>
      <c r="G359" s="1" t="s">
        <v>181</v>
      </c>
      <c r="H359" s="1" t="s">
        <v>181</v>
      </c>
      <c r="I359" s="1" t="s">
        <v>182</v>
      </c>
      <c r="J359" s="1" t="s">
        <v>181</v>
      </c>
      <c r="K359" s="1" t="s">
        <v>181</v>
      </c>
      <c r="L359" s="1" t="s">
        <v>181</v>
      </c>
      <c r="M359" s="1" t="s">
        <v>181</v>
      </c>
      <c r="N359" s="1" t="s">
        <v>182</v>
      </c>
      <c r="O359" s="1" t="s">
        <v>181</v>
      </c>
      <c r="P359" s="1" t="s">
        <v>181</v>
      </c>
      <c r="Q359" s="1" t="s">
        <v>181</v>
      </c>
      <c r="R359" s="1" t="s">
        <v>181</v>
      </c>
      <c r="S359" s="1" t="s">
        <v>181</v>
      </c>
      <c r="T359" s="1" t="s">
        <v>181</v>
      </c>
      <c r="U359" s="1" t="s">
        <v>181</v>
      </c>
      <c r="V359" s="1" t="s">
        <v>181</v>
      </c>
      <c r="W359" s="1" t="s">
        <v>181</v>
      </c>
      <c r="X359" s="1" t="s">
        <v>181</v>
      </c>
      <c r="Y359" s="1" t="s">
        <v>182</v>
      </c>
      <c r="Z359" s="1" t="s">
        <v>181</v>
      </c>
      <c r="AA359" s="1" t="s">
        <v>181</v>
      </c>
      <c r="AB359" s="1" t="s">
        <v>181</v>
      </c>
      <c r="AC359" s="1" t="s">
        <v>182</v>
      </c>
      <c r="AD359" s="1" t="s">
        <v>181</v>
      </c>
      <c r="AE359" s="1" t="s">
        <v>93</v>
      </c>
      <c r="AF359" s="1" t="s">
        <v>95</v>
      </c>
      <c r="AG359" s="1" t="s">
        <v>95</v>
      </c>
      <c r="AH359" s="1">
        <v>2</v>
      </c>
      <c r="AI359" s="1" t="s">
        <v>14</v>
      </c>
      <c r="AJ359" s="1" t="s">
        <v>31</v>
      </c>
      <c r="AK359" s="1" t="s">
        <v>194</v>
      </c>
      <c r="AL359" s="1" t="s">
        <v>185</v>
      </c>
      <c r="AM359" s="1" t="s">
        <v>200</v>
      </c>
      <c r="AN359" s="1" t="s">
        <v>398</v>
      </c>
      <c r="AO359" s="1" t="s">
        <v>200</v>
      </c>
      <c r="AP359" s="1" t="s">
        <v>200</v>
      </c>
      <c r="AQ359" s="1" t="s">
        <v>112</v>
      </c>
      <c r="AR359" s="1" t="s">
        <v>190</v>
      </c>
      <c r="AS359" s="1" t="s">
        <v>124</v>
      </c>
      <c r="AT359" s="1" t="s">
        <v>128</v>
      </c>
      <c r="AU359" s="1">
        <v>1</v>
      </c>
      <c r="AV359" s="1" t="s">
        <v>1148</v>
      </c>
      <c r="AW359" s="1">
        <v>238.76</v>
      </c>
    </row>
    <row r="360" spans="1:49">
      <c r="A360" s="1">
        <v>5</v>
      </c>
      <c r="B360" s="1" t="s">
        <v>1149</v>
      </c>
      <c r="C360" s="1" t="s">
        <v>1150</v>
      </c>
      <c r="D360" s="1" t="s">
        <v>182</v>
      </c>
      <c r="E360" s="1" t="s">
        <v>181</v>
      </c>
      <c r="F360" s="1" t="s">
        <v>181</v>
      </c>
      <c r="G360" s="1" t="s">
        <v>181</v>
      </c>
      <c r="H360" s="1" t="s">
        <v>182</v>
      </c>
      <c r="I360" s="1" t="s">
        <v>181</v>
      </c>
      <c r="J360" s="1" t="s">
        <v>181</v>
      </c>
      <c r="K360" s="1" t="s">
        <v>181</v>
      </c>
      <c r="L360" s="1" t="s">
        <v>181</v>
      </c>
      <c r="M360" s="1" t="s">
        <v>181</v>
      </c>
      <c r="N360" s="1" t="s">
        <v>181</v>
      </c>
      <c r="O360" s="1" t="s">
        <v>181</v>
      </c>
      <c r="P360" s="1" t="s">
        <v>181</v>
      </c>
      <c r="Q360" s="1" t="s">
        <v>181</v>
      </c>
      <c r="R360" s="1" t="s">
        <v>181</v>
      </c>
      <c r="S360" s="1" t="s">
        <v>181</v>
      </c>
      <c r="T360" s="1" t="s">
        <v>181</v>
      </c>
      <c r="U360" s="1" t="s">
        <v>181</v>
      </c>
      <c r="V360" s="1" t="s">
        <v>181</v>
      </c>
      <c r="W360" s="1" t="s">
        <v>182</v>
      </c>
      <c r="X360" s="1" t="s">
        <v>182</v>
      </c>
      <c r="Y360" s="1" t="s">
        <v>181</v>
      </c>
      <c r="Z360" s="1" t="s">
        <v>181</v>
      </c>
      <c r="AA360" s="1" t="s">
        <v>181</v>
      </c>
      <c r="AB360" s="1" t="s">
        <v>181</v>
      </c>
      <c r="AC360" s="1" t="s">
        <v>182</v>
      </c>
      <c r="AD360" s="1" t="s">
        <v>181</v>
      </c>
      <c r="AE360" s="1" t="s">
        <v>95</v>
      </c>
      <c r="AF360" s="1" t="s">
        <v>95</v>
      </c>
      <c r="AG360" s="1" t="s">
        <v>97</v>
      </c>
      <c r="AH360" s="1">
        <v>3</v>
      </c>
      <c r="AI360" s="1" t="s">
        <v>183</v>
      </c>
      <c r="AJ360" s="1" t="s">
        <v>221</v>
      </c>
      <c r="AK360" s="1" t="s">
        <v>194</v>
      </c>
      <c r="AL360" s="1" t="s">
        <v>185</v>
      </c>
      <c r="AM360" s="1" t="s">
        <v>186</v>
      </c>
      <c r="AN360" s="1" t="s">
        <v>187</v>
      </c>
      <c r="AO360" s="1" t="s">
        <v>208</v>
      </c>
      <c r="AP360" s="1" t="s">
        <v>103</v>
      </c>
      <c r="AQ360" s="1" t="s">
        <v>189</v>
      </c>
      <c r="AR360" s="1" t="s">
        <v>200</v>
      </c>
      <c r="AS360" s="1" t="s">
        <v>124</v>
      </c>
      <c r="AT360" s="1" t="s">
        <v>128</v>
      </c>
      <c r="AU360" s="1">
        <v>3</v>
      </c>
      <c r="AV360" s="1" t="s">
        <v>1151</v>
      </c>
      <c r="AW360" s="1">
        <v>258.83999999999997</v>
      </c>
    </row>
    <row r="361" spans="1:49">
      <c r="A361" s="1">
        <v>2</v>
      </c>
      <c r="B361" s="1" t="s">
        <v>1152</v>
      </c>
      <c r="C361" s="1" t="s">
        <v>1153</v>
      </c>
      <c r="D361" s="1" t="s">
        <v>182</v>
      </c>
      <c r="E361" s="1" t="s">
        <v>181</v>
      </c>
      <c r="F361" s="1" t="s">
        <v>181</v>
      </c>
      <c r="G361" s="1" t="s">
        <v>182</v>
      </c>
      <c r="H361" s="1" t="s">
        <v>181</v>
      </c>
      <c r="I361" s="1" t="s">
        <v>181</v>
      </c>
      <c r="J361" s="1" t="s">
        <v>181</v>
      </c>
      <c r="K361" s="1" t="s">
        <v>181</v>
      </c>
      <c r="L361" s="1" t="s">
        <v>181</v>
      </c>
      <c r="M361" s="1" t="s">
        <v>181</v>
      </c>
      <c r="N361" s="1" t="s">
        <v>181</v>
      </c>
      <c r="O361" s="1" t="s">
        <v>181</v>
      </c>
      <c r="P361" s="1" t="s">
        <v>181</v>
      </c>
      <c r="Q361" s="1" t="s">
        <v>181</v>
      </c>
      <c r="R361" s="1" t="s">
        <v>181</v>
      </c>
      <c r="S361" s="1" t="s">
        <v>181</v>
      </c>
      <c r="T361" s="1" t="s">
        <v>181</v>
      </c>
      <c r="U361" s="1" t="s">
        <v>181</v>
      </c>
      <c r="V361" s="1" t="s">
        <v>182</v>
      </c>
      <c r="W361" s="1" t="s">
        <v>181</v>
      </c>
      <c r="X361" s="1" t="s">
        <v>182</v>
      </c>
      <c r="Y361" s="1" t="s">
        <v>181</v>
      </c>
      <c r="Z361" s="1" t="s">
        <v>181</v>
      </c>
      <c r="AA361" s="1" t="s">
        <v>181</v>
      </c>
      <c r="AB361" s="1" t="s">
        <v>181</v>
      </c>
      <c r="AC361" s="1" t="s">
        <v>181</v>
      </c>
      <c r="AD361" s="1" t="s">
        <v>182</v>
      </c>
      <c r="AE361" s="1" t="s">
        <v>97</v>
      </c>
      <c r="AF361" s="1" t="s">
        <v>95</v>
      </c>
      <c r="AG361" s="1" t="s">
        <v>95</v>
      </c>
      <c r="AH361" s="1">
        <v>4</v>
      </c>
      <c r="AI361" s="1" t="s">
        <v>199</v>
      </c>
      <c r="AJ361" s="1" t="s">
        <v>31</v>
      </c>
      <c r="AK361" s="1" t="s">
        <v>194</v>
      </c>
      <c r="AL361" s="1" t="s">
        <v>185</v>
      </c>
      <c r="AM361" s="1" t="s">
        <v>207</v>
      </c>
      <c r="AN361" s="1" t="s">
        <v>187</v>
      </c>
      <c r="AO361" s="1" t="s">
        <v>98</v>
      </c>
      <c r="AP361" s="1" t="s">
        <v>103</v>
      </c>
      <c r="AQ361" s="1" t="s">
        <v>112</v>
      </c>
      <c r="AR361" s="1" t="s">
        <v>190</v>
      </c>
      <c r="AS361" s="1" t="s">
        <v>122</v>
      </c>
      <c r="AT361" s="1" t="s">
        <v>128</v>
      </c>
      <c r="AU361" s="1">
        <v>4</v>
      </c>
      <c r="AW361" s="1">
        <v>82.47</v>
      </c>
    </row>
    <row r="362" spans="1:49">
      <c r="B362" s="1" t="s">
        <v>1154</v>
      </c>
      <c r="C362" s="1" t="s">
        <v>1154</v>
      </c>
      <c r="D362" s="1" t="s">
        <v>30</v>
      </c>
      <c r="E362" s="1" t="s">
        <v>30</v>
      </c>
      <c r="F362" s="1" t="s">
        <v>30</v>
      </c>
      <c r="G362" s="1" t="s">
        <v>30</v>
      </c>
      <c r="H362" s="1" t="s">
        <v>30</v>
      </c>
      <c r="I362" s="1" t="s">
        <v>30</v>
      </c>
      <c r="J362" s="1" t="s">
        <v>30</v>
      </c>
      <c r="K362" s="1" t="s">
        <v>30</v>
      </c>
      <c r="L362" s="1" t="s">
        <v>30</v>
      </c>
      <c r="M362" s="1" t="s">
        <v>30</v>
      </c>
      <c r="N362" s="1" t="s">
        <v>30</v>
      </c>
      <c r="O362" s="1" t="s">
        <v>30</v>
      </c>
      <c r="P362" s="1" t="s">
        <v>30</v>
      </c>
      <c r="Q362" s="1" t="s">
        <v>30</v>
      </c>
      <c r="R362" s="1" t="s">
        <v>30</v>
      </c>
      <c r="S362" s="1" t="s">
        <v>30</v>
      </c>
      <c r="T362" s="1" t="s">
        <v>30</v>
      </c>
      <c r="U362" s="1" t="s">
        <v>30</v>
      </c>
      <c r="V362" s="1" t="s">
        <v>30</v>
      </c>
      <c r="W362" s="1" t="s">
        <v>30</v>
      </c>
      <c r="X362" s="1" t="s">
        <v>30</v>
      </c>
      <c r="Y362" s="1" t="s">
        <v>30</v>
      </c>
      <c r="Z362" s="1" t="s">
        <v>30</v>
      </c>
      <c r="AA362" s="1" t="s">
        <v>30</v>
      </c>
      <c r="AB362" s="1" t="s">
        <v>30</v>
      </c>
      <c r="AC362" s="1" t="s">
        <v>30</v>
      </c>
      <c r="AD362" s="1" t="s">
        <v>30</v>
      </c>
      <c r="AE362" s="1" t="s">
        <v>95</v>
      </c>
      <c r="AF362" s="1" t="s">
        <v>95</v>
      </c>
      <c r="AG362" s="1" t="s">
        <v>95</v>
      </c>
      <c r="AH362" s="1">
        <v>3</v>
      </c>
      <c r="AI362" s="1" t="s">
        <v>199</v>
      </c>
      <c r="AJ362" s="1" t="s">
        <v>31</v>
      </c>
      <c r="AK362" s="1" t="s">
        <v>194</v>
      </c>
      <c r="AL362" s="1" t="s">
        <v>185</v>
      </c>
      <c r="AM362" s="1" t="s">
        <v>207</v>
      </c>
      <c r="AN362" s="1" t="s">
        <v>187</v>
      </c>
      <c r="AO362" s="1" t="s">
        <v>98</v>
      </c>
      <c r="AP362" s="1" t="s">
        <v>103</v>
      </c>
      <c r="AQ362" s="1" t="s">
        <v>112</v>
      </c>
      <c r="AR362" s="1" t="s">
        <v>190</v>
      </c>
      <c r="AS362" s="1" t="s">
        <v>122</v>
      </c>
      <c r="AT362" s="1" t="s">
        <v>128</v>
      </c>
      <c r="AU362" s="1">
        <v>4</v>
      </c>
      <c r="AW362" s="1">
        <v>0</v>
      </c>
    </row>
    <row r="363" spans="1:49">
      <c r="A363" s="1">
        <v>5</v>
      </c>
      <c r="B363" s="1" t="s">
        <v>1155</v>
      </c>
      <c r="C363" s="1" t="s">
        <v>1156</v>
      </c>
      <c r="D363" s="1" t="s">
        <v>181</v>
      </c>
      <c r="E363" s="1" t="s">
        <v>182</v>
      </c>
      <c r="F363" s="1" t="s">
        <v>181</v>
      </c>
      <c r="G363" s="1" t="s">
        <v>181</v>
      </c>
      <c r="H363" s="1" t="s">
        <v>181</v>
      </c>
      <c r="I363" s="1" t="s">
        <v>181</v>
      </c>
      <c r="J363" s="1" t="s">
        <v>181</v>
      </c>
      <c r="K363" s="1" t="s">
        <v>181</v>
      </c>
      <c r="L363" s="1" t="s">
        <v>182</v>
      </c>
      <c r="M363" s="1" t="s">
        <v>181</v>
      </c>
      <c r="N363" s="1" t="s">
        <v>181</v>
      </c>
      <c r="O363" s="1" t="s">
        <v>182</v>
      </c>
      <c r="P363" s="1" t="s">
        <v>181</v>
      </c>
      <c r="Q363" s="1" t="s">
        <v>181</v>
      </c>
      <c r="R363" s="1" t="s">
        <v>181</v>
      </c>
      <c r="S363" s="1" t="s">
        <v>181</v>
      </c>
      <c r="T363" s="1" t="s">
        <v>181</v>
      </c>
      <c r="U363" s="1" t="s">
        <v>181</v>
      </c>
      <c r="V363" s="1" t="s">
        <v>181</v>
      </c>
      <c r="W363" s="1" t="s">
        <v>181</v>
      </c>
      <c r="X363" s="1" t="s">
        <v>181</v>
      </c>
      <c r="Y363" s="1" t="s">
        <v>182</v>
      </c>
      <c r="Z363" s="1" t="s">
        <v>181</v>
      </c>
      <c r="AA363" s="1" t="s">
        <v>181</v>
      </c>
      <c r="AB363" s="1" t="s">
        <v>182</v>
      </c>
      <c r="AC363" s="1" t="s">
        <v>181</v>
      </c>
      <c r="AD363" s="1" t="s">
        <v>181</v>
      </c>
      <c r="AE363" s="1" t="s">
        <v>95</v>
      </c>
      <c r="AF363" s="1" t="s">
        <v>93</v>
      </c>
      <c r="AG363" s="1" t="s">
        <v>95</v>
      </c>
      <c r="AH363" s="1">
        <v>3</v>
      </c>
      <c r="AI363" s="1" t="s">
        <v>199</v>
      </c>
      <c r="AJ363" s="1" t="s">
        <v>31</v>
      </c>
      <c r="AK363" s="1" t="s">
        <v>217</v>
      </c>
      <c r="AL363" s="1" t="s">
        <v>246</v>
      </c>
      <c r="AM363" s="1" t="s">
        <v>186</v>
      </c>
      <c r="AN363" s="1" t="s">
        <v>187</v>
      </c>
      <c r="AO363" s="1" t="s">
        <v>208</v>
      </c>
      <c r="AP363" s="1" t="s">
        <v>103</v>
      </c>
      <c r="AQ363" s="1" t="s">
        <v>189</v>
      </c>
      <c r="AR363" s="1" t="s">
        <v>190</v>
      </c>
      <c r="AS363" s="1" t="s">
        <v>124</v>
      </c>
      <c r="AT363" s="1" t="s">
        <v>128</v>
      </c>
      <c r="AU363" s="1">
        <v>4</v>
      </c>
      <c r="AV363" s="1" t="s">
        <v>1157</v>
      </c>
      <c r="AW363" s="1">
        <v>876.26</v>
      </c>
    </row>
    <row r="364" spans="1:49">
      <c r="A364" s="1">
        <v>5</v>
      </c>
      <c r="B364" s="1" t="s">
        <v>1158</v>
      </c>
      <c r="C364" s="1" t="s">
        <v>1159</v>
      </c>
      <c r="D364" s="1" t="s">
        <v>182</v>
      </c>
      <c r="E364" s="1" t="s">
        <v>181</v>
      </c>
      <c r="F364" s="1" t="s">
        <v>181</v>
      </c>
      <c r="G364" s="1" t="s">
        <v>181</v>
      </c>
      <c r="H364" s="1" t="s">
        <v>181</v>
      </c>
      <c r="I364" s="1" t="s">
        <v>181</v>
      </c>
      <c r="J364" s="1" t="s">
        <v>182</v>
      </c>
      <c r="K364" s="1" t="s">
        <v>181</v>
      </c>
      <c r="L364" s="1" t="s">
        <v>181</v>
      </c>
      <c r="M364" s="1" t="s">
        <v>181</v>
      </c>
      <c r="N364" s="1" t="s">
        <v>181</v>
      </c>
      <c r="O364" s="1" t="s">
        <v>181</v>
      </c>
      <c r="P364" s="1" t="s">
        <v>181</v>
      </c>
      <c r="Q364" s="1" t="s">
        <v>182</v>
      </c>
      <c r="R364" s="1" t="s">
        <v>181</v>
      </c>
      <c r="S364" s="1" t="s">
        <v>181</v>
      </c>
      <c r="T364" s="1" t="s">
        <v>181</v>
      </c>
      <c r="U364" s="1" t="s">
        <v>181</v>
      </c>
      <c r="V364" s="1" t="s">
        <v>181</v>
      </c>
      <c r="W364" s="1" t="s">
        <v>181</v>
      </c>
      <c r="X364" s="1" t="s">
        <v>182</v>
      </c>
      <c r="Y364" s="1" t="s">
        <v>181</v>
      </c>
      <c r="Z364" s="1" t="s">
        <v>181</v>
      </c>
      <c r="AA364" s="1" t="s">
        <v>181</v>
      </c>
      <c r="AB364" s="1" t="s">
        <v>182</v>
      </c>
      <c r="AC364" s="1" t="s">
        <v>181</v>
      </c>
      <c r="AD364" s="1" t="s">
        <v>181</v>
      </c>
      <c r="AE364" s="1" t="s">
        <v>97</v>
      </c>
      <c r="AF364" s="1" t="s">
        <v>97</v>
      </c>
      <c r="AG364" s="1" t="s">
        <v>95</v>
      </c>
      <c r="AH364" s="1">
        <v>4</v>
      </c>
      <c r="AI364" s="1" t="s">
        <v>183</v>
      </c>
      <c r="AJ364" s="1" t="s">
        <v>31</v>
      </c>
      <c r="AK364" s="1" t="s">
        <v>194</v>
      </c>
      <c r="AL364" s="1" t="s">
        <v>246</v>
      </c>
      <c r="AM364" s="1" t="s">
        <v>186</v>
      </c>
      <c r="AN364" s="1" t="s">
        <v>187</v>
      </c>
      <c r="AO364" s="1" t="s">
        <v>188</v>
      </c>
      <c r="AP364" s="1" t="s">
        <v>103</v>
      </c>
      <c r="AQ364" s="1" t="s">
        <v>189</v>
      </c>
      <c r="AR364" s="1" t="s">
        <v>200</v>
      </c>
      <c r="AS364" s="1" t="s">
        <v>124</v>
      </c>
      <c r="AT364" s="1" t="s">
        <v>128</v>
      </c>
      <c r="AU364" s="1">
        <v>3</v>
      </c>
      <c r="AV364" s="1" t="s">
        <v>1160</v>
      </c>
      <c r="AW364" s="1">
        <v>356.22</v>
      </c>
    </row>
    <row r="365" spans="1:49">
      <c r="A365" s="1">
        <v>5</v>
      </c>
      <c r="B365" s="1" t="s">
        <v>1161</v>
      </c>
      <c r="C365" s="1" t="s">
        <v>1162</v>
      </c>
      <c r="D365" s="1" t="s">
        <v>182</v>
      </c>
      <c r="E365" s="1" t="s">
        <v>181</v>
      </c>
      <c r="F365" s="1" t="s">
        <v>181</v>
      </c>
      <c r="G365" s="1" t="s">
        <v>182</v>
      </c>
      <c r="H365" s="1" t="s">
        <v>181</v>
      </c>
      <c r="I365" s="1" t="s">
        <v>181</v>
      </c>
      <c r="J365" s="1" t="s">
        <v>181</v>
      </c>
      <c r="K365" s="1" t="s">
        <v>181</v>
      </c>
      <c r="L365" s="1" t="s">
        <v>181</v>
      </c>
      <c r="M365" s="1" t="s">
        <v>181</v>
      </c>
      <c r="N365" s="1" t="s">
        <v>181</v>
      </c>
      <c r="O365" s="1" t="s">
        <v>181</v>
      </c>
      <c r="P365" s="1" t="s">
        <v>181</v>
      </c>
      <c r="Q365" s="1" t="s">
        <v>182</v>
      </c>
      <c r="R365" s="1" t="s">
        <v>181</v>
      </c>
      <c r="S365" s="1" t="s">
        <v>181</v>
      </c>
      <c r="T365" s="1" t="s">
        <v>181</v>
      </c>
      <c r="U365" s="1" t="s">
        <v>181</v>
      </c>
      <c r="V365" s="1" t="s">
        <v>181</v>
      </c>
      <c r="W365" s="1" t="s">
        <v>181</v>
      </c>
      <c r="X365" s="1" t="s">
        <v>182</v>
      </c>
      <c r="Y365" s="1" t="s">
        <v>181</v>
      </c>
      <c r="Z365" s="1" t="s">
        <v>181</v>
      </c>
      <c r="AA365" s="1" t="s">
        <v>181</v>
      </c>
      <c r="AB365" s="1" t="s">
        <v>182</v>
      </c>
      <c r="AC365" s="1" t="s">
        <v>181</v>
      </c>
      <c r="AD365" s="1" t="s">
        <v>181</v>
      </c>
      <c r="AE365" s="1" t="s">
        <v>97</v>
      </c>
      <c r="AF365" s="1" t="s">
        <v>97</v>
      </c>
      <c r="AG365" s="1" t="s">
        <v>97</v>
      </c>
      <c r="AH365" s="1">
        <v>5</v>
      </c>
      <c r="AI365" s="1" t="s">
        <v>183</v>
      </c>
      <c r="AJ365" s="1" t="s">
        <v>31</v>
      </c>
      <c r="AK365" s="1" t="s">
        <v>194</v>
      </c>
      <c r="AL365" s="1" t="s">
        <v>185</v>
      </c>
      <c r="AM365" s="1" t="s">
        <v>186</v>
      </c>
      <c r="AN365" s="1" t="s">
        <v>187</v>
      </c>
      <c r="AO365" s="1" t="s">
        <v>188</v>
      </c>
      <c r="AP365" s="1" t="s">
        <v>103</v>
      </c>
      <c r="AQ365" s="1" t="s">
        <v>189</v>
      </c>
      <c r="AR365" s="1" t="s">
        <v>190</v>
      </c>
      <c r="AS365" s="1" t="s">
        <v>124</v>
      </c>
      <c r="AT365" s="1" t="s">
        <v>127</v>
      </c>
      <c r="AU365" s="1">
        <v>4</v>
      </c>
      <c r="AV365" s="1" t="s">
        <v>1163</v>
      </c>
      <c r="AW365" s="1">
        <v>1048.32</v>
      </c>
    </row>
    <row r="366" spans="1:49">
      <c r="A366" s="1">
        <v>5</v>
      </c>
      <c r="B366" s="1" t="s">
        <v>1164</v>
      </c>
      <c r="C366" s="1" t="s">
        <v>1165</v>
      </c>
      <c r="D366" s="1" t="s">
        <v>181</v>
      </c>
      <c r="E366" s="1" t="s">
        <v>182</v>
      </c>
      <c r="F366" s="1" t="s">
        <v>181</v>
      </c>
      <c r="G366" s="1" t="s">
        <v>181</v>
      </c>
      <c r="H366" s="1" t="s">
        <v>181</v>
      </c>
      <c r="I366" s="1" t="s">
        <v>181</v>
      </c>
      <c r="J366" s="1" t="s">
        <v>181</v>
      </c>
      <c r="K366" s="1" t="s">
        <v>181</v>
      </c>
      <c r="L366" s="1" t="s">
        <v>182</v>
      </c>
      <c r="M366" s="1" t="s">
        <v>181</v>
      </c>
      <c r="N366" s="1" t="s">
        <v>182</v>
      </c>
      <c r="O366" s="1" t="s">
        <v>181</v>
      </c>
      <c r="P366" s="1" t="s">
        <v>181</v>
      </c>
      <c r="Q366" s="1" t="s">
        <v>181</v>
      </c>
      <c r="R366" s="1" t="s">
        <v>181</v>
      </c>
      <c r="S366" s="1" t="s">
        <v>181</v>
      </c>
      <c r="T366" s="1" t="s">
        <v>181</v>
      </c>
      <c r="U366" s="1" t="s">
        <v>181</v>
      </c>
      <c r="V366" s="1" t="s">
        <v>181</v>
      </c>
      <c r="W366" s="1" t="s">
        <v>181</v>
      </c>
      <c r="X366" s="1" t="s">
        <v>182</v>
      </c>
      <c r="Y366" s="1" t="s">
        <v>181</v>
      </c>
      <c r="Z366" s="1" t="s">
        <v>181</v>
      </c>
      <c r="AA366" s="1" t="s">
        <v>181</v>
      </c>
      <c r="AB366" s="1" t="s">
        <v>182</v>
      </c>
      <c r="AC366" s="1" t="s">
        <v>181</v>
      </c>
      <c r="AD366" s="1" t="s">
        <v>181</v>
      </c>
      <c r="AE366" s="1" t="s">
        <v>97</v>
      </c>
      <c r="AF366" s="1" t="s">
        <v>97</v>
      </c>
      <c r="AG366" s="1" t="s">
        <v>97</v>
      </c>
      <c r="AH366" s="1">
        <v>3</v>
      </c>
      <c r="AI366" s="1" t="s">
        <v>18</v>
      </c>
      <c r="AJ366" s="1" t="s">
        <v>31</v>
      </c>
      <c r="AK366" s="1" t="s">
        <v>184</v>
      </c>
      <c r="AL366" s="1" t="s">
        <v>327</v>
      </c>
      <c r="AM366" s="1" t="s">
        <v>186</v>
      </c>
      <c r="AN366" s="1" t="s">
        <v>200</v>
      </c>
      <c r="AO366" s="1" t="s">
        <v>188</v>
      </c>
      <c r="AP366" s="1" t="s">
        <v>103</v>
      </c>
      <c r="AQ366" s="1" t="s">
        <v>111</v>
      </c>
      <c r="AR366" s="1" t="s">
        <v>190</v>
      </c>
      <c r="AS366" s="1" t="s">
        <v>121</v>
      </c>
      <c r="AT366" s="1" t="s">
        <v>128</v>
      </c>
      <c r="AU366" s="1">
        <v>2</v>
      </c>
      <c r="AV366" s="1" t="s">
        <v>444</v>
      </c>
      <c r="AW366" s="1">
        <v>263.02999999999997</v>
      </c>
    </row>
    <row r="367" spans="1:49">
      <c r="A367" s="1">
        <v>5</v>
      </c>
      <c r="B367" s="1" t="s">
        <v>1166</v>
      </c>
      <c r="C367" s="1" t="s">
        <v>1167</v>
      </c>
      <c r="D367" s="1" t="s">
        <v>181</v>
      </c>
      <c r="E367" s="1" t="s">
        <v>181</v>
      </c>
      <c r="F367" s="1" t="s">
        <v>182</v>
      </c>
      <c r="G367" s="1" t="s">
        <v>181</v>
      </c>
      <c r="H367" s="1" t="s">
        <v>181</v>
      </c>
      <c r="I367" s="1" t="s">
        <v>181</v>
      </c>
      <c r="J367" s="1" t="s">
        <v>181</v>
      </c>
      <c r="K367" s="1" t="s">
        <v>182</v>
      </c>
      <c r="L367" s="1" t="s">
        <v>181</v>
      </c>
      <c r="M367" s="1" t="s">
        <v>181</v>
      </c>
      <c r="N367" s="1" t="s">
        <v>181</v>
      </c>
      <c r="O367" s="1" t="s">
        <v>181</v>
      </c>
      <c r="P367" s="1" t="s">
        <v>181</v>
      </c>
      <c r="Q367" s="1" t="s">
        <v>181</v>
      </c>
      <c r="R367" s="1" t="s">
        <v>181</v>
      </c>
      <c r="S367" s="1" t="s">
        <v>181</v>
      </c>
      <c r="T367" s="1" t="s">
        <v>181</v>
      </c>
      <c r="U367" s="1" t="s">
        <v>181</v>
      </c>
      <c r="V367" s="1" t="s">
        <v>181</v>
      </c>
      <c r="W367" s="1" t="s">
        <v>182</v>
      </c>
      <c r="X367" s="1" t="s">
        <v>181</v>
      </c>
      <c r="Y367" s="1" t="s">
        <v>182</v>
      </c>
      <c r="Z367" s="1" t="s">
        <v>181</v>
      </c>
      <c r="AA367" s="1" t="s">
        <v>181</v>
      </c>
      <c r="AB367" s="1" t="s">
        <v>182</v>
      </c>
      <c r="AC367" s="1" t="s">
        <v>181</v>
      </c>
      <c r="AD367" s="1" t="s">
        <v>181</v>
      </c>
      <c r="AE367" s="1" t="s">
        <v>93</v>
      </c>
      <c r="AF367" s="1" t="s">
        <v>90</v>
      </c>
      <c r="AG367" s="1" t="s">
        <v>97</v>
      </c>
      <c r="AH367" s="1">
        <v>3</v>
      </c>
      <c r="AI367" s="1" t="s">
        <v>199</v>
      </c>
      <c r="AJ367" s="1" t="s">
        <v>31</v>
      </c>
      <c r="AK367" s="1" t="s">
        <v>414</v>
      </c>
      <c r="AL367" s="1" t="s">
        <v>327</v>
      </c>
      <c r="AM367" s="1" t="s">
        <v>186</v>
      </c>
      <c r="AN367" s="1" t="s">
        <v>187</v>
      </c>
      <c r="AO367" s="1" t="s">
        <v>98</v>
      </c>
      <c r="AP367" s="1" t="s">
        <v>103</v>
      </c>
      <c r="AQ367" s="1" t="s">
        <v>112</v>
      </c>
      <c r="AR367" s="1" t="s">
        <v>200</v>
      </c>
      <c r="AS367" s="1" t="s">
        <v>124</v>
      </c>
      <c r="AT367" s="1" t="s">
        <v>128</v>
      </c>
      <c r="AU367" s="1">
        <v>3</v>
      </c>
      <c r="AV367" s="1" t="s">
        <v>1168</v>
      </c>
      <c r="AW367" s="1">
        <v>862.37</v>
      </c>
    </row>
    <row r="368" spans="1:49">
      <c r="A368" s="1">
        <v>5</v>
      </c>
      <c r="B368" s="1" t="s">
        <v>1169</v>
      </c>
      <c r="C368" s="1" t="s">
        <v>1170</v>
      </c>
      <c r="D368" s="1" t="s">
        <v>181</v>
      </c>
      <c r="E368" s="1" t="s">
        <v>182</v>
      </c>
      <c r="F368" s="1" t="s">
        <v>181</v>
      </c>
      <c r="G368" s="1" t="s">
        <v>181</v>
      </c>
      <c r="H368" s="1" t="s">
        <v>181</v>
      </c>
      <c r="I368" s="1" t="s">
        <v>181</v>
      </c>
      <c r="J368" s="1" t="s">
        <v>181</v>
      </c>
      <c r="K368" s="1" t="s">
        <v>181</v>
      </c>
      <c r="L368" s="1" t="s">
        <v>182</v>
      </c>
      <c r="M368" s="1" t="s">
        <v>181</v>
      </c>
      <c r="N368" s="1" t="s">
        <v>182</v>
      </c>
      <c r="O368" s="1" t="s">
        <v>181</v>
      </c>
      <c r="P368" s="1" t="s">
        <v>181</v>
      </c>
      <c r="Q368" s="1" t="s">
        <v>181</v>
      </c>
      <c r="R368" s="1" t="s">
        <v>181</v>
      </c>
      <c r="S368" s="1" t="s">
        <v>181</v>
      </c>
      <c r="T368" s="1" t="s">
        <v>181</v>
      </c>
      <c r="U368" s="1" t="s">
        <v>181</v>
      </c>
      <c r="V368" s="1" t="s">
        <v>181</v>
      </c>
      <c r="W368" s="1" t="s">
        <v>181</v>
      </c>
      <c r="X368" s="1" t="s">
        <v>182</v>
      </c>
      <c r="Y368" s="1" t="s">
        <v>181</v>
      </c>
      <c r="Z368" s="1" t="s">
        <v>181</v>
      </c>
      <c r="AA368" s="1" t="s">
        <v>181</v>
      </c>
      <c r="AB368" s="1" t="s">
        <v>182</v>
      </c>
      <c r="AC368" s="1" t="s">
        <v>181</v>
      </c>
      <c r="AD368" s="1" t="s">
        <v>181</v>
      </c>
      <c r="AE368" s="1" t="s">
        <v>95</v>
      </c>
      <c r="AF368" s="1" t="s">
        <v>97</v>
      </c>
      <c r="AG368" s="1" t="s">
        <v>97</v>
      </c>
      <c r="AH368" s="1">
        <v>3</v>
      </c>
      <c r="AI368" s="1" t="s">
        <v>199</v>
      </c>
      <c r="AJ368" s="1" t="s">
        <v>31</v>
      </c>
      <c r="AK368" s="1" t="s">
        <v>194</v>
      </c>
      <c r="AL368" s="1" t="s">
        <v>327</v>
      </c>
      <c r="AM368" s="1" t="s">
        <v>186</v>
      </c>
      <c r="AN368" s="1" t="s">
        <v>187</v>
      </c>
      <c r="AO368" s="1" t="s">
        <v>188</v>
      </c>
      <c r="AP368" s="1" t="s">
        <v>103</v>
      </c>
      <c r="AQ368" s="1" t="s">
        <v>112</v>
      </c>
      <c r="AR368" s="1" t="s">
        <v>190</v>
      </c>
      <c r="AS368" s="1" t="s">
        <v>124</v>
      </c>
      <c r="AT368" s="1" t="s">
        <v>128</v>
      </c>
      <c r="AU368" s="1">
        <v>3</v>
      </c>
      <c r="AV368" s="1" t="s">
        <v>1171</v>
      </c>
      <c r="AW368" s="1">
        <v>555.32000000000005</v>
      </c>
    </row>
    <row r="369" spans="1:49">
      <c r="B369" s="1" t="s">
        <v>1172</v>
      </c>
      <c r="C369" s="1" t="s">
        <v>1172</v>
      </c>
      <c r="D369" s="1" t="s">
        <v>30</v>
      </c>
      <c r="E369" s="1" t="s">
        <v>30</v>
      </c>
      <c r="F369" s="1" t="s">
        <v>30</v>
      </c>
      <c r="G369" s="1" t="s">
        <v>30</v>
      </c>
      <c r="H369" s="1" t="s">
        <v>30</v>
      </c>
      <c r="I369" s="1" t="s">
        <v>30</v>
      </c>
      <c r="J369" s="1" t="s">
        <v>30</v>
      </c>
      <c r="K369" s="1" t="s">
        <v>30</v>
      </c>
      <c r="L369" s="1" t="s">
        <v>30</v>
      </c>
      <c r="M369" s="1" t="s">
        <v>30</v>
      </c>
      <c r="N369" s="1" t="s">
        <v>30</v>
      </c>
      <c r="O369" s="1" t="s">
        <v>30</v>
      </c>
      <c r="P369" s="1" t="s">
        <v>30</v>
      </c>
      <c r="Q369" s="1" t="s">
        <v>30</v>
      </c>
      <c r="R369" s="1" t="s">
        <v>30</v>
      </c>
      <c r="S369" s="1" t="s">
        <v>30</v>
      </c>
      <c r="T369" s="1" t="s">
        <v>30</v>
      </c>
      <c r="U369" s="1" t="s">
        <v>30</v>
      </c>
      <c r="V369" s="1" t="s">
        <v>30</v>
      </c>
      <c r="W369" s="1" t="s">
        <v>30</v>
      </c>
      <c r="X369" s="1" t="s">
        <v>30</v>
      </c>
      <c r="Y369" s="1" t="s">
        <v>30</v>
      </c>
      <c r="Z369" s="1" t="s">
        <v>30</v>
      </c>
      <c r="AA369" s="1" t="s">
        <v>30</v>
      </c>
      <c r="AB369" s="1" t="s">
        <v>30</v>
      </c>
      <c r="AC369" s="1" t="s">
        <v>30</v>
      </c>
      <c r="AD369" s="1" t="s">
        <v>30</v>
      </c>
      <c r="AE369" s="1" t="s">
        <v>95</v>
      </c>
      <c r="AF369" s="1" t="s">
        <v>95</v>
      </c>
      <c r="AG369" s="1" t="s">
        <v>95</v>
      </c>
      <c r="AH369" s="1">
        <v>3</v>
      </c>
      <c r="AI369" s="1" t="s">
        <v>199</v>
      </c>
      <c r="AJ369" s="1" t="s">
        <v>31</v>
      </c>
      <c r="AK369" s="1" t="s">
        <v>194</v>
      </c>
      <c r="AL369" s="1" t="s">
        <v>185</v>
      </c>
      <c r="AM369" s="1" t="s">
        <v>207</v>
      </c>
      <c r="AN369" s="1" t="s">
        <v>187</v>
      </c>
      <c r="AO369" s="1" t="s">
        <v>98</v>
      </c>
      <c r="AP369" s="1" t="s">
        <v>103</v>
      </c>
      <c r="AQ369" s="1" t="s">
        <v>112</v>
      </c>
      <c r="AR369" s="1" t="s">
        <v>190</v>
      </c>
      <c r="AS369" s="1" t="s">
        <v>122</v>
      </c>
      <c r="AT369" s="1" t="s">
        <v>128</v>
      </c>
      <c r="AU369" s="1">
        <v>4</v>
      </c>
      <c r="AW369" s="1">
        <v>0</v>
      </c>
    </row>
    <row r="370" spans="1:49">
      <c r="A370" s="1">
        <v>5</v>
      </c>
      <c r="B370" s="1" t="s">
        <v>1173</v>
      </c>
      <c r="C370" s="1" t="s">
        <v>1174</v>
      </c>
      <c r="D370" s="1" t="s">
        <v>182</v>
      </c>
      <c r="E370" s="1" t="s">
        <v>181</v>
      </c>
      <c r="F370" s="1" t="s">
        <v>181</v>
      </c>
      <c r="G370" s="1" t="s">
        <v>181</v>
      </c>
      <c r="H370" s="1" t="s">
        <v>182</v>
      </c>
      <c r="I370" s="1" t="s">
        <v>181</v>
      </c>
      <c r="J370" s="1" t="s">
        <v>181</v>
      </c>
      <c r="K370" s="1" t="s">
        <v>181</v>
      </c>
      <c r="L370" s="1" t="s">
        <v>181</v>
      </c>
      <c r="M370" s="1" t="s">
        <v>181</v>
      </c>
      <c r="N370" s="1" t="s">
        <v>181</v>
      </c>
      <c r="O370" s="1" t="s">
        <v>181</v>
      </c>
      <c r="P370" s="1" t="s">
        <v>181</v>
      </c>
      <c r="Q370" s="1" t="s">
        <v>181</v>
      </c>
      <c r="R370" s="1" t="s">
        <v>182</v>
      </c>
      <c r="S370" s="1" t="s">
        <v>181</v>
      </c>
      <c r="T370" s="1" t="s">
        <v>181</v>
      </c>
      <c r="U370" s="1" t="s">
        <v>181</v>
      </c>
      <c r="V370" s="1" t="s">
        <v>181</v>
      </c>
      <c r="W370" s="1" t="s">
        <v>181</v>
      </c>
      <c r="X370" s="1" t="s">
        <v>182</v>
      </c>
      <c r="Y370" s="1" t="s">
        <v>181</v>
      </c>
      <c r="Z370" s="1" t="s">
        <v>181</v>
      </c>
      <c r="AA370" s="1" t="s">
        <v>181</v>
      </c>
      <c r="AB370" s="1" t="s">
        <v>181</v>
      </c>
      <c r="AC370" s="1" t="s">
        <v>182</v>
      </c>
      <c r="AD370" s="1" t="s">
        <v>181</v>
      </c>
      <c r="AE370" s="1" t="s">
        <v>95</v>
      </c>
      <c r="AF370" s="1" t="s">
        <v>95</v>
      </c>
      <c r="AG370" s="1" t="s">
        <v>97</v>
      </c>
      <c r="AH370" s="1">
        <v>4</v>
      </c>
      <c r="AI370" s="1" t="s">
        <v>183</v>
      </c>
      <c r="AJ370" s="1" t="s">
        <v>31</v>
      </c>
      <c r="AK370" s="1" t="s">
        <v>194</v>
      </c>
      <c r="AL370" s="1" t="s">
        <v>185</v>
      </c>
      <c r="AM370" s="1" t="s">
        <v>186</v>
      </c>
      <c r="AN370" s="1" t="s">
        <v>187</v>
      </c>
      <c r="AO370" s="1" t="s">
        <v>96</v>
      </c>
      <c r="AP370" s="1" t="s">
        <v>103</v>
      </c>
      <c r="AQ370" s="1" t="s">
        <v>189</v>
      </c>
      <c r="AR370" s="1" t="s">
        <v>190</v>
      </c>
      <c r="AS370" s="1" t="s">
        <v>124</v>
      </c>
      <c r="AT370" s="1" t="s">
        <v>128</v>
      </c>
      <c r="AU370" s="1">
        <v>3</v>
      </c>
      <c r="AV370" s="1" t="s">
        <v>1175</v>
      </c>
      <c r="AW370" s="1">
        <v>374.4</v>
      </c>
    </row>
    <row r="371" spans="1:49">
      <c r="A371" s="1">
        <v>5</v>
      </c>
      <c r="B371" s="1" t="s">
        <v>1176</v>
      </c>
      <c r="C371" s="1" t="s">
        <v>1177</v>
      </c>
      <c r="D371" s="1" t="s">
        <v>182</v>
      </c>
      <c r="E371" s="1" t="s">
        <v>181</v>
      </c>
      <c r="F371" s="1" t="s">
        <v>181</v>
      </c>
      <c r="G371" s="1" t="s">
        <v>181</v>
      </c>
      <c r="H371" s="1" t="s">
        <v>181</v>
      </c>
      <c r="I371" s="1" t="s">
        <v>182</v>
      </c>
      <c r="J371" s="1" t="s">
        <v>181</v>
      </c>
      <c r="K371" s="1" t="s">
        <v>181</v>
      </c>
      <c r="L371" s="1" t="s">
        <v>181</v>
      </c>
      <c r="M371" s="1" t="s">
        <v>181</v>
      </c>
      <c r="N371" s="1" t="s">
        <v>181</v>
      </c>
      <c r="O371" s="1" t="s">
        <v>181</v>
      </c>
      <c r="P371" s="1" t="s">
        <v>181</v>
      </c>
      <c r="Q371" s="1" t="s">
        <v>181</v>
      </c>
      <c r="R371" s="1" t="s">
        <v>182</v>
      </c>
      <c r="S371" s="1" t="s">
        <v>181</v>
      </c>
      <c r="T371" s="1" t="s">
        <v>181</v>
      </c>
      <c r="U371" s="1" t="s">
        <v>181</v>
      </c>
      <c r="V371" s="1" t="s">
        <v>181</v>
      </c>
      <c r="W371" s="1" t="s">
        <v>181</v>
      </c>
      <c r="X371" s="1" t="s">
        <v>182</v>
      </c>
      <c r="Y371" s="1" t="s">
        <v>181</v>
      </c>
      <c r="Z371" s="1" t="s">
        <v>181</v>
      </c>
      <c r="AA371" s="1" t="s">
        <v>181</v>
      </c>
      <c r="AB371" s="1" t="s">
        <v>181</v>
      </c>
      <c r="AC371" s="1" t="s">
        <v>182</v>
      </c>
      <c r="AD371" s="1" t="s">
        <v>181</v>
      </c>
      <c r="AE371" s="1" t="s">
        <v>97</v>
      </c>
      <c r="AF371" s="1" t="s">
        <v>97</v>
      </c>
      <c r="AG371" s="1" t="s">
        <v>97</v>
      </c>
      <c r="AH371" s="1">
        <v>5</v>
      </c>
      <c r="AI371" s="1" t="s">
        <v>183</v>
      </c>
      <c r="AJ371" s="1" t="s">
        <v>31</v>
      </c>
      <c r="AK371" s="1" t="s">
        <v>194</v>
      </c>
      <c r="AL371" s="1" t="s">
        <v>185</v>
      </c>
      <c r="AM371" s="1" t="s">
        <v>186</v>
      </c>
      <c r="AN371" s="1" t="s">
        <v>187</v>
      </c>
      <c r="AO371" s="1" t="s">
        <v>188</v>
      </c>
      <c r="AP371" s="1" t="s">
        <v>209</v>
      </c>
      <c r="AQ371" s="1" t="s">
        <v>112</v>
      </c>
      <c r="AR371" s="1" t="s">
        <v>190</v>
      </c>
      <c r="AS371" s="1" t="s">
        <v>124</v>
      </c>
      <c r="AT371" s="1" t="s">
        <v>128</v>
      </c>
      <c r="AU371" s="1">
        <v>5</v>
      </c>
      <c r="AV371" s="1" t="s">
        <v>1178</v>
      </c>
      <c r="AW371" s="1">
        <v>262.27999999999997</v>
      </c>
    </row>
    <row r="372" spans="1:49">
      <c r="A372" s="1">
        <v>2</v>
      </c>
      <c r="B372" s="1" t="s">
        <v>1179</v>
      </c>
      <c r="C372" s="1" t="s">
        <v>1180</v>
      </c>
      <c r="D372" s="1" t="s">
        <v>181</v>
      </c>
      <c r="E372" s="1" t="s">
        <v>182</v>
      </c>
      <c r="F372" s="1" t="s">
        <v>181</v>
      </c>
      <c r="G372" s="1" t="s">
        <v>181</v>
      </c>
      <c r="H372" s="1" t="s">
        <v>181</v>
      </c>
      <c r="I372" s="1" t="s">
        <v>181</v>
      </c>
      <c r="J372" s="1" t="s">
        <v>181</v>
      </c>
      <c r="K372" s="1" t="s">
        <v>181</v>
      </c>
      <c r="L372" s="1" t="s">
        <v>182</v>
      </c>
      <c r="M372" s="1" t="s">
        <v>181</v>
      </c>
      <c r="N372" s="1" t="s">
        <v>181</v>
      </c>
      <c r="O372" s="1" t="s">
        <v>181</v>
      </c>
      <c r="P372" s="1" t="s">
        <v>181</v>
      </c>
      <c r="Q372" s="1" t="s">
        <v>181</v>
      </c>
      <c r="R372" s="1" t="s">
        <v>182</v>
      </c>
      <c r="S372" s="1" t="s">
        <v>181</v>
      </c>
      <c r="T372" s="1" t="s">
        <v>181</v>
      </c>
      <c r="U372" s="1" t="s">
        <v>181</v>
      </c>
      <c r="V372" s="1" t="s">
        <v>181</v>
      </c>
      <c r="W372" s="1" t="s">
        <v>181</v>
      </c>
      <c r="X372" s="1" t="s">
        <v>182</v>
      </c>
      <c r="Y372" s="1" t="s">
        <v>181</v>
      </c>
      <c r="Z372" s="1" t="s">
        <v>181</v>
      </c>
      <c r="AA372" s="1" t="s">
        <v>181</v>
      </c>
      <c r="AB372" s="1" t="s">
        <v>182</v>
      </c>
      <c r="AC372" s="1" t="s">
        <v>181</v>
      </c>
      <c r="AD372" s="1" t="s">
        <v>181</v>
      </c>
      <c r="AE372" s="1" t="s">
        <v>97</v>
      </c>
      <c r="AF372" s="1" t="s">
        <v>97</v>
      </c>
      <c r="AG372" s="1" t="s">
        <v>97</v>
      </c>
      <c r="AH372" s="1">
        <v>5</v>
      </c>
      <c r="AI372" s="1" t="s">
        <v>199</v>
      </c>
      <c r="AJ372" s="1" t="s">
        <v>31</v>
      </c>
      <c r="AK372" s="1" t="s">
        <v>194</v>
      </c>
      <c r="AL372" s="1" t="s">
        <v>185</v>
      </c>
      <c r="AM372" s="1" t="s">
        <v>207</v>
      </c>
      <c r="AN372" s="1" t="s">
        <v>187</v>
      </c>
      <c r="AO372" s="1" t="s">
        <v>98</v>
      </c>
      <c r="AP372" s="1" t="s">
        <v>103</v>
      </c>
      <c r="AQ372" s="1" t="s">
        <v>112</v>
      </c>
      <c r="AR372" s="1" t="s">
        <v>190</v>
      </c>
      <c r="AS372" s="1" t="s">
        <v>122</v>
      </c>
      <c r="AT372" s="1" t="s">
        <v>128</v>
      </c>
      <c r="AU372" s="1">
        <v>4</v>
      </c>
      <c r="AW372" s="1">
        <v>42.82</v>
      </c>
    </row>
    <row r="373" spans="1:49">
      <c r="A373" s="1">
        <v>5</v>
      </c>
      <c r="B373" s="1" t="s">
        <v>1181</v>
      </c>
      <c r="C373" s="1" t="s">
        <v>1182</v>
      </c>
      <c r="D373" s="1" t="s">
        <v>181</v>
      </c>
      <c r="E373" s="1" t="s">
        <v>182</v>
      </c>
      <c r="F373" s="1" t="s">
        <v>181</v>
      </c>
      <c r="G373" s="1" t="s">
        <v>181</v>
      </c>
      <c r="H373" s="1" t="s">
        <v>181</v>
      </c>
      <c r="I373" s="1" t="s">
        <v>181</v>
      </c>
      <c r="J373" s="1" t="s">
        <v>181</v>
      </c>
      <c r="K373" s="1" t="s">
        <v>181</v>
      </c>
      <c r="L373" s="1" t="s">
        <v>182</v>
      </c>
      <c r="M373" s="1" t="s">
        <v>181</v>
      </c>
      <c r="N373" s="1" t="s">
        <v>181</v>
      </c>
      <c r="O373" s="1" t="s">
        <v>181</v>
      </c>
      <c r="P373" s="1" t="s">
        <v>181</v>
      </c>
      <c r="Q373" s="1" t="s">
        <v>182</v>
      </c>
      <c r="R373" s="1" t="s">
        <v>181</v>
      </c>
      <c r="S373" s="1" t="s">
        <v>181</v>
      </c>
      <c r="T373" s="1" t="s">
        <v>181</v>
      </c>
      <c r="U373" s="1" t="s">
        <v>181</v>
      </c>
      <c r="V373" s="1" t="s">
        <v>181</v>
      </c>
      <c r="W373" s="1" t="s">
        <v>181</v>
      </c>
      <c r="X373" s="1" t="s">
        <v>181</v>
      </c>
      <c r="Y373" s="1" t="s">
        <v>182</v>
      </c>
      <c r="Z373" s="1" t="s">
        <v>181</v>
      </c>
      <c r="AA373" s="1" t="s">
        <v>181</v>
      </c>
      <c r="AB373" s="1" t="s">
        <v>182</v>
      </c>
      <c r="AC373" s="1" t="s">
        <v>181</v>
      </c>
      <c r="AD373" s="1" t="s">
        <v>181</v>
      </c>
      <c r="AE373" s="1" t="s">
        <v>95</v>
      </c>
      <c r="AF373" s="1" t="s">
        <v>95</v>
      </c>
      <c r="AG373" s="1" t="s">
        <v>95</v>
      </c>
      <c r="AH373" s="1">
        <v>3</v>
      </c>
      <c r="AI373" s="1" t="s">
        <v>199</v>
      </c>
      <c r="AJ373" s="1" t="s">
        <v>31</v>
      </c>
      <c r="AK373" s="1" t="s">
        <v>184</v>
      </c>
      <c r="AL373" s="1" t="s">
        <v>246</v>
      </c>
      <c r="AM373" s="1" t="s">
        <v>397</v>
      </c>
      <c r="AN373" s="1" t="s">
        <v>328</v>
      </c>
      <c r="AO373" s="1" t="s">
        <v>98</v>
      </c>
      <c r="AP373" s="1" t="s">
        <v>103</v>
      </c>
      <c r="AQ373" s="1" t="s">
        <v>111</v>
      </c>
      <c r="AR373" s="1" t="s">
        <v>190</v>
      </c>
      <c r="AS373" s="1" t="s">
        <v>124</v>
      </c>
      <c r="AT373" s="1" t="s">
        <v>128</v>
      </c>
      <c r="AU373" s="1">
        <v>4</v>
      </c>
      <c r="AV373" s="1" t="s">
        <v>577</v>
      </c>
      <c r="AW373" s="1">
        <v>368.99</v>
      </c>
    </row>
    <row r="374" spans="1:49">
      <c r="A374" s="1">
        <v>5</v>
      </c>
      <c r="B374" s="1" t="s">
        <v>1183</v>
      </c>
      <c r="C374" s="1" t="s">
        <v>1184</v>
      </c>
      <c r="D374" s="1" t="s">
        <v>181</v>
      </c>
      <c r="E374" s="1" t="s">
        <v>182</v>
      </c>
      <c r="F374" s="1" t="s">
        <v>181</v>
      </c>
      <c r="G374" s="1" t="s">
        <v>181</v>
      </c>
      <c r="H374" s="1" t="s">
        <v>181</v>
      </c>
      <c r="I374" s="1" t="s">
        <v>181</v>
      </c>
      <c r="J374" s="1" t="s">
        <v>181</v>
      </c>
      <c r="K374" s="1" t="s">
        <v>181</v>
      </c>
      <c r="L374" s="1" t="s">
        <v>182</v>
      </c>
      <c r="M374" s="1" t="s">
        <v>181</v>
      </c>
      <c r="N374" s="1" t="s">
        <v>181</v>
      </c>
      <c r="O374" s="1" t="s">
        <v>181</v>
      </c>
      <c r="P374" s="1" t="s">
        <v>181</v>
      </c>
      <c r="Q374" s="1" t="s">
        <v>182</v>
      </c>
      <c r="R374" s="1" t="s">
        <v>181</v>
      </c>
      <c r="S374" s="1" t="s">
        <v>181</v>
      </c>
      <c r="T374" s="1" t="s">
        <v>181</v>
      </c>
      <c r="U374" s="1" t="s">
        <v>181</v>
      </c>
      <c r="V374" s="1" t="s">
        <v>181</v>
      </c>
      <c r="W374" s="1" t="s">
        <v>181</v>
      </c>
      <c r="X374" s="1" t="s">
        <v>181</v>
      </c>
      <c r="Y374" s="1" t="s">
        <v>182</v>
      </c>
      <c r="Z374" s="1" t="s">
        <v>181</v>
      </c>
      <c r="AA374" s="1" t="s">
        <v>181</v>
      </c>
      <c r="AB374" s="1" t="s">
        <v>181</v>
      </c>
      <c r="AC374" s="1" t="s">
        <v>181</v>
      </c>
      <c r="AD374" s="1" t="s">
        <v>182</v>
      </c>
      <c r="AE374" s="1" t="s">
        <v>95</v>
      </c>
      <c r="AF374" s="1" t="s">
        <v>95</v>
      </c>
      <c r="AG374" s="1" t="s">
        <v>97</v>
      </c>
      <c r="AH374" s="1">
        <v>4</v>
      </c>
      <c r="AI374" s="1" t="s">
        <v>183</v>
      </c>
      <c r="AJ374" s="1" t="s">
        <v>31</v>
      </c>
      <c r="AK374" s="1" t="s">
        <v>194</v>
      </c>
      <c r="AL374" s="1" t="s">
        <v>185</v>
      </c>
      <c r="AM374" s="1" t="s">
        <v>186</v>
      </c>
      <c r="AN374" s="1" t="s">
        <v>187</v>
      </c>
      <c r="AO374" s="1" t="s">
        <v>98</v>
      </c>
      <c r="AP374" s="1" t="s">
        <v>103</v>
      </c>
      <c r="AQ374" s="1" t="s">
        <v>189</v>
      </c>
      <c r="AR374" s="1" t="s">
        <v>190</v>
      </c>
      <c r="AS374" s="1" t="s">
        <v>124</v>
      </c>
      <c r="AT374" s="1" t="s">
        <v>128</v>
      </c>
      <c r="AU374" s="1">
        <v>3</v>
      </c>
      <c r="AV374" s="1" t="s">
        <v>1185</v>
      </c>
      <c r="AW374" s="1">
        <v>648.14</v>
      </c>
    </row>
    <row r="375" spans="1:49">
      <c r="A375" s="1">
        <v>5</v>
      </c>
      <c r="B375" s="1" t="s">
        <v>1186</v>
      </c>
      <c r="C375" s="1" t="s">
        <v>1187</v>
      </c>
      <c r="D375" s="1" t="s">
        <v>181</v>
      </c>
      <c r="E375" s="1" t="s">
        <v>182</v>
      </c>
      <c r="F375" s="1" t="s">
        <v>181</v>
      </c>
      <c r="G375" s="1" t="s">
        <v>182</v>
      </c>
      <c r="H375" s="1" t="s">
        <v>181</v>
      </c>
      <c r="I375" s="1" t="s">
        <v>181</v>
      </c>
      <c r="J375" s="1" t="s">
        <v>181</v>
      </c>
      <c r="K375" s="1" t="s">
        <v>181</v>
      </c>
      <c r="L375" s="1" t="s">
        <v>181</v>
      </c>
      <c r="M375" s="1" t="s">
        <v>181</v>
      </c>
      <c r="N375" s="1" t="s">
        <v>181</v>
      </c>
      <c r="O375" s="1" t="s">
        <v>182</v>
      </c>
      <c r="P375" s="1" t="s">
        <v>181</v>
      </c>
      <c r="Q375" s="1" t="s">
        <v>181</v>
      </c>
      <c r="R375" s="1" t="s">
        <v>181</v>
      </c>
      <c r="S375" s="1" t="s">
        <v>181</v>
      </c>
      <c r="T375" s="1" t="s">
        <v>181</v>
      </c>
      <c r="U375" s="1" t="s">
        <v>181</v>
      </c>
      <c r="V375" s="1" t="s">
        <v>181</v>
      </c>
      <c r="W375" s="1" t="s">
        <v>181</v>
      </c>
      <c r="X375" s="1" t="s">
        <v>181</v>
      </c>
      <c r="Y375" s="1" t="s">
        <v>182</v>
      </c>
      <c r="Z375" s="1" t="s">
        <v>181</v>
      </c>
      <c r="AA375" s="1" t="s">
        <v>181</v>
      </c>
      <c r="AB375" s="1" t="s">
        <v>182</v>
      </c>
      <c r="AC375" s="1" t="s">
        <v>181</v>
      </c>
      <c r="AD375" s="1" t="s">
        <v>181</v>
      </c>
      <c r="AE375" s="1" t="s">
        <v>90</v>
      </c>
      <c r="AF375" s="1" t="s">
        <v>90</v>
      </c>
      <c r="AG375" s="1" t="s">
        <v>90</v>
      </c>
      <c r="AH375" s="1">
        <v>2</v>
      </c>
      <c r="AI375" s="1" t="s">
        <v>18</v>
      </c>
      <c r="AJ375" s="1" t="s">
        <v>31</v>
      </c>
      <c r="AK375" s="1" t="s">
        <v>194</v>
      </c>
      <c r="AL375" s="1" t="s">
        <v>185</v>
      </c>
      <c r="AM375" s="1" t="s">
        <v>186</v>
      </c>
      <c r="AN375" s="1" t="s">
        <v>187</v>
      </c>
      <c r="AO375" s="1" t="s">
        <v>96</v>
      </c>
      <c r="AP375" s="1" t="s">
        <v>103</v>
      </c>
      <c r="AQ375" s="1" t="s">
        <v>111</v>
      </c>
      <c r="AR375" s="1" t="s">
        <v>440</v>
      </c>
      <c r="AS375" s="1" t="s">
        <v>123</v>
      </c>
      <c r="AT375" s="1" t="s">
        <v>128</v>
      </c>
      <c r="AU375" s="1">
        <v>1</v>
      </c>
      <c r="AV375" s="1" t="s">
        <v>1188</v>
      </c>
      <c r="AW375" s="1">
        <v>195.1</v>
      </c>
    </row>
    <row r="376" spans="1:49">
      <c r="A376" s="1">
        <v>5</v>
      </c>
      <c r="B376" s="1" t="s">
        <v>1189</v>
      </c>
      <c r="C376" s="1" t="s">
        <v>1190</v>
      </c>
      <c r="D376" s="1" t="s">
        <v>181</v>
      </c>
      <c r="E376" s="1" t="s">
        <v>182</v>
      </c>
      <c r="F376" s="1" t="s">
        <v>181</v>
      </c>
      <c r="G376" s="1" t="s">
        <v>181</v>
      </c>
      <c r="H376" s="1" t="s">
        <v>181</v>
      </c>
      <c r="I376" s="1" t="s">
        <v>181</v>
      </c>
      <c r="J376" s="1" t="s">
        <v>181</v>
      </c>
      <c r="K376" s="1" t="s">
        <v>181</v>
      </c>
      <c r="L376" s="1" t="s">
        <v>182</v>
      </c>
      <c r="M376" s="1" t="s">
        <v>181</v>
      </c>
      <c r="N376" s="1" t="s">
        <v>181</v>
      </c>
      <c r="O376" s="1" t="s">
        <v>181</v>
      </c>
      <c r="P376" s="1" t="s">
        <v>181</v>
      </c>
      <c r="Q376" s="1" t="s">
        <v>181</v>
      </c>
      <c r="R376" s="1" t="s">
        <v>182</v>
      </c>
      <c r="S376" s="1" t="s">
        <v>181</v>
      </c>
      <c r="T376" s="1" t="s">
        <v>181</v>
      </c>
      <c r="U376" s="1" t="s">
        <v>181</v>
      </c>
      <c r="V376" s="1" t="s">
        <v>181</v>
      </c>
      <c r="W376" s="1" t="s">
        <v>181</v>
      </c>
      <c r="X376" s="1" t="s">
        <v>182</v>
      </c>
      <c r="Y376" s="1" t="s">
        <v>181</v>
      </c>
      <c r="Z376" s="1" t="s">
        <v>181</v>
      </c>
      <c r="AA376" s="1" t="s">
        <v>181</v>
      </c>
      <c r="AB376" s="1" t="s">
        <v>181</v>
      </c>
      <c r="AC376" s="1" t="s">
        <v>181</v>
      </c>
      <c r="AD376" s="1" t="s">
        <v>182</v>
      </c>
      <c r="AE376" s="1" t="s">
        <v>93</v>
      </c>
      <c r="AF376" s="1" t="s">
        <v>95</v>
      </c>
      <c r="AG376" s="1" t="s">
        <v>97</v>
      </c>
      <c r="AH376" s="1">
        <v>4</v>
      </c>
      <c r="AI376" s="1" t="s">
        <v>18</v>
      </c>
      <c r="AJ376" s="1" t="s">
        <v>31</v>
      </c>
      <c r="AK376" s="1" t="s">
        <v>194</v>
      </c>
      <c r="AL376" s="1" t="s">
        <v>185</v>
      </c>
      <c r="AM376" s="1" t="s">
        <v>186</v>
      </c>
      <c r="AN376" s="1" t="s">
        <v>200</v>
      </c>
      <c r="AO376" s="1" t="s">
        <v>188</v>
      </c>
      <c r="AP376" s="1" t="s">
        <v>200</v>
      </c>
      <c r="AQ376" s="1" t="s">
        <v>189</v>
      </c>
      <c r="AR376" s="1" t="s">
        <v>190</v>
      </c>
      <c r="AS376" s="1" t="s">
        <v>124</v>
      </c>
      <c r="AT376" s="1" t="s">
        <v>128</v>
      </c>
      <c r="AU376" s="1">
        <v>4</v>
      </c>
      <c r="AV376" s="1" t="s">
        <v>1191</v>
      </c>
      <c r="AW376" s="1">
        <v>292.70999999999998</v>
      </c>
    </row>
    <row r="377" spans="1:49">
      <c r="A377" s="1">
        <v>5</v>
      </c>
      <c r="B377" s="1" t="s">
        <v>1192</v>
      </c>
      <c r="C377" s="1" t="s">
        <v>1193</v>
      </c>
      <c r="D377" s="1" t="s">
        <v>182</v>
      </c>
      <c r="E377" s="1" t="s">
        <v>181</v>
      </c>
      <c r="F377" s="1" t="s">
        <v>181</v>
      </c>
      <c r="G377" s="1" t="s">
        <v>181</v>
      </c>
      <c r="H377" s="1" t="s">
        <v>181</v>
      </c>
      <c r="I377" s="1" t="s">
        <v>181</v>
      </c>
      <c r="J377" s="1" t="s">
        <v>182</v>
      </c>
      <c r="K377" s="1" t="s">
        <v>181</v>
      </c>
      <c r="L377" s="1" t="s">
        <v>181</v>
      </c>
      <c r="M377" s="1" t="s">
        <v>181</v>
      </c>
      <c r="N377" s="1" t="s">
        <v>182</v>
      </c>
      <c r="O377" s="1" t="s">
        <v>181</v>
      </c>
      <c r="P377" s="1" t="s">
        <v>181</v>
      </c>
      <c r="Q377" s="1" t="s">
        <v>181</v>
      </c>
      <c r="R377" s="1" t="s">
        <v>181</v>
      </c>
      <c r="S377" s="1" t="s">
        <v>181</v>
      </c>
      <c r="T377" s="1" t="s">
        <v>181</v>
      </c>
      <c r="U377" s="1" t="s">
        <v>181</v>
      </c>
      <c r="V377" s="1" t="s">
        <v>181</v>
      </c>
      <c r="W377" s="1" t="s">
        <v>181</v>
      </c>
      <c r="X377" s="1" t="s">
        <v>181</v>
      </c>
      <c r="Y377" s="1" t="s">
        <v>182</v>
      </c>
      <c r="Z377" s="1" t="s">
        <v>181</v>
      </c>
      <c r="AA377" s="1" t="s">
        <v>181</v>
      </c>
      <c r="AB377" s="1" t="s">
        <v>181</v>
      </c>
      <c r="AC377" s="1" t="s">
        <v>182</v>
      </c>
      <c r="AD377" s="1" t="s">
        <v>181</v>
      </c>
      <c r="AE377" s="1" t="s">
        <v>95</v>
      </c>
      <c r="AF377" s="1" t="s">
        <v>95</v>
      </c>
      <c r="AG377" s="1" t="s">
        <v>97</v>
      </c>
      <c r="AH377" s="1">
        <v>3</v>
      </c>
      <c r="AI377" s="1" t="s">
        <v>199</v>
      </c>
      <c r="AJ377" s="1" t="s">
        <v>31</v>
      </c>
      <c r="AK377" s="1" t="s">
        <v>194</v>
      </c>
      <c r="AL377" s="1" t="s">
        <v>185</v>
      </c>
      <c r="AM377" s="1" t="s">
        <v>186</v>
      </c>
      <c r="AN377" s="1" t="s">
        <v>187</v>
      </c>
      <c r="AO377" s="1" t="s">
        <v>208</v>
      </c>
      <c r="AP377" s="1" t="s">
        <v>103</v>
      </c>
      <c r="AQ377" s="1" t="s">
        <v>111</v>
      </c>
      <c r="AR377" s="1" t="s">
        <v>287</v>
      </c>
      <c r="AS377" s="1" t="s">
        <v>123</v>
      </c>
      <c r="AT377" s="1" t="s">
        <v>129</v>
      </c>
      <c r="AU377" s="1">
        <v>3</v>
      </c>
      <c r="AV377" s="1" t="s">
        <v>1194</v>
      </c>
      <c r="AW377" s="1">
        <v>391.85</v>
      </c>
    </row>
    <row r="378" spans="1:49">
      <c r="A378" s="1">
        <v>5</v>
      </c>
      <c r="B378" s="1" t="s">
        <v>1195</v>
      </c>
      <c r="C378" s="1" t="s">
        <v>1196</v>
      </c>
      <c r="D378" s="1" t="s">
        <v>181</v>
      </c>
      <c r="E378" s="1" t="s">
        <v>182</v>
      </c>
      <c r="F378" s="1" t="s">
        <v>181</v>
      </c>
      <c r="G378" s="1" t="s">
        <v>181</v>
      </c>
      <c r="H378" s="1" t="s">
        <v>181</v>
      </c>
      <c r="I378" s="1" t="s">
        <v>181</v>
      </c>
      <c r="J378" s="1" t="s">
        <v>181</v>
      </c>
      <c r="K378" s="1" t="s">
        <v>181</v>
      </c>
      <c r="L378" s="1" t="s">
        <v>182</v>
      </c>
      <c r="M378" s="1" t="s">
        <v>181</v>
      </c>
      <c r="N378" s="1" t="s">
        <v>181</v>
      </c>
      <c r="O378" s="1" t="s">
        <v>181</v>
      </c>
      <c r="P378" s="1" t="s">
        <v>181</v>
      </c>
      <c r="Q378" s="1" t="s">
        <v>182</v>
      </c>
      <c r="R378" s="1" t="s">
        <v>181</v>
      </c>
      <c r="S378" s="1" t="s">
        <v>181</v>
      </c>
      <c r="T378" s="1" t="s">
        <v>181</v>
      </c>
      <c r="U378" s="1" t="s">
        <v>181</v>
      </c>
      <c r="V378" s="1" t="s">
        <v>181</v>
      </c>
      <c r="W378" s="1" t="s">
        <v>181</v>
      </c>
      <c r="X378" s="1" t="s">
        <v>181</v>
      </c>
      <c r="Y378" s="1" t="s">
        <v>182</v>
      </c>
      <c r="Z378" s="1" t="s">
        <v>181</v>
      </c>
      <c r="AA378" s="1" t="s">
        <v>181</v>
      </c>
      <c r="AB378" s="1" t="s">
        <v>182</v>
      </c>
      <c r="AC378" s="1" t="s">
        <v>181</v>
      </c>
      <c r="AD378" s="1" t="s">
        <v>181</v>
      </c>
      <c r="AE378" s="1" t="s">
        <v>95</v>
      </c>
      <c r="AF378" s="1" t="s">
        <v>95</v>
      </c>
      <c r="AG378" s="1" t="s">
        <v>95</v>
      </c>
      <c r="AH378" s="1">
        <v>4</v>
      </c>
      <c r="AI378" s="1" t="s">
        <v>183</v>
      </c>
      <c r="AJ378" s="1" t="s">
        <v>31</v>
      </c>
      <c r="AK378" s="1" t="s">
        <v>194</v>
      </c>
      <c r="AL378" s="1" t="s">
        <v>185</v>
      </c>
      <c r="AM378" s="1" t="s">
        <v>186</v>
      </c>
      <c r="AN378" s="1" t="s">
        <v>187</v>
      </c>
      <c r="AO378" s="1" t="s">
        <v>208</v>
      </c>
      <c r="AP378" s="1" t="s">
        <v>103</v>
      </c>
      <c r="AQ378" s="1" t="s">
        <v>112</v>
      </c>
      <c r="AR378" s="1" t="s">
        <v>190</v>
      </c>
      <c r="AS378" s="1" t="s">
        <v>124</v>
      </c>
      <c r="AT378" s="1" t="s">
        <v>128</v>
      </c>
      <c r="AU378" s="1">
        <v>4</v>
      </c>
      <c r="AV378" s="1" t="s">
        <v>1197</v>
      </c>
      <c r="AW378" s="1">
        <v>358.46</v>
      </c>
    </row>
    <row r="379" spans="1:49">
      <c r="A379" s="1">
        <v>5</v>
      </c>
      <c r="B379" s="1" t="s">
        <v>1198</v>
      </c>
      <c r="C379" s="1" t="s">
        <v>1199</v>
      </c>
      <c r="D379" s="1" t="s">
        <v>182</v>
      </c>
      <c r="E379" s="1" t="s">
        <v>181</v>
      </c>
      <c r="F379" s="1" t="s">
        <v>181</v>
      </c>
      <c r="G379" s="1" t="s">
        <v>181</v>
      </c>
      <c r="H379" s="1" t="s">
        <v>181</v>
      </c>
      <c r="I379" s="1" t="s">
        <v>182</v>
      </c>
      <c r="J379" s="1" t="s">
        <v>181</v>
      </c>
      <c r="K379" s="1" t="s">
        <v>181</v>
      </c>
      <c r="L379" s="1" t="s">
        <v>181</v>
      </c>
      <c r="M379" s="1" t="s">
        <v>181</v>
      </c>
      <c r="N379" s="1" t="s">
        <v>181</v>
      </c>
      <c r="O379" s="1" t="s">
        <v>181</v>
      </c>
      <c r="P379" s="1" t="s">
        <v>181</v>
      </c>
      <c r="Q379" s="1" t="s">
        <v>182</v>
      </c>
      <c r="R379" s="1" t="s">
        <v>181</v>
      </c>
      <c r="S379" s="1" t="s">
        <v>181</v>
      </c>
      <c r="T379" s="1" t="s">
        <v>181</v>
      </c>
      <c r="U379" s="1" t="s">
        <v>181</v>
      </c>
      <c r="V379" s="1" t="s">
        <v>181</v>
      </c>
      <c r="W379" s="1" t="s">
        <v>181</v>
      </c>
      <c r="X379" s="1" t="s">
        <v>181</v>
      </c>
      <c r="Y379" s="1" t="s">
        <v>182</v>
      </c>
      <c r="Z379" s="1" t="s">
        <v>181</v>
      </c>
      <c r="AA379" s="1" t="s">
        <v>181</v>
      </c>
      <c r="AB379" s="1" t="s">
        <v>182</v>
      </c>
      <c r="AC379" s="1" t="s">
        <v>181</v>
      </c>
      <c r="AD379" s="1" t="s">
        <v>181</v>
      </c>
      <c r="AE379" s="1" t="s">
        <v>97</v>
      </c>
      <c r="AF379" s="1" t="s">
        <v>97</v>
      </c>
      <c r="AG379" s="1" t="s">
        <v>95</v>
      </c>
      <c r="AH379" s="1">
        <v>4</v>
      </c>
      <c r="AI379" s="1" t="s">
        <v>14</v>
      </c>
      <c r="AJ379" s="1" t="s">
        <v>31</v>
      </c>
      <c r="AK379" s="1" t="s">
        <v>194</v>
      </c>
      <c r="AL379" s="1" t="s">
        <v>327</v>
      </c>
      <c r="AM379" s="1" t="s">
        <v>186</v>
      </c>
      <c r="AN379" s="1" t="s">
        <v>187</v>
      </c>
      <c r="AO379" s="1" t="s">
        <v>200</v>
      </c>
      <c r="AP379" s="1" t="s">
        <v>103</v>
      </c>
      <c r="AQ379" s="1" t="s">
        <v>189</v>
      </c>
      <c r="AR379" s="1" t="s">
        <v>190</v>
      </c>
      <c r="AS379" s="1" t="s">
        <v>124</v>
      </c>
      <c r="AT379" s="1" t="s">
        <v>128</v>
      </c>
      <c r="AU379" s="1">
        <v>3</v>
      </c>
      <c r="AV379" s="1" t="s">
        <v>1200</v>
      </c>
      <c r="AW379" s="1">
        <v>1149.1199999999999</v>
      </c>
    </row>
    <row r="380" spans="1:49">
      <c r="A380" s="1">
        <v>5</v>
      </c>
      <c r="B380" s="1" t="s">
        <v>1201</v>
      </c>
      <c r="C380" s="1" t="s">
        <v>1202</v>
      </c>
      <c r="D380" s="1" t="s">
        <v>181</v>
      </c>
      <c r="E380" s="1" t="s">
        <v>182</v>
      </c>
      <c r="F380" s="1" t="s">
        <v>181</v>
      </c>
      <c r="G380" s="1" t="s">
        <v>181</v>
      </c>
      <c r="H380" s="1" t="s">
        <v>181</v>
      </c>
      <c r="I380" s="1" t="s">
        <v>181</v>
      </c>
      <c r="J380" s="1" t="s">
        <v>181</v>
      </c>
      <c r="K380" s="1" t="s">
        <v>181</v>
      </c>
      <c r="L380" s="1" t="s">
        <v>182</v>
      </c>
      <c r="M380" s="1" t="s">
        <v>181</v>
      </c>
      <c r="N380" s="1" t="s">
        <v>181</v>
      </c>
      <c r="O380" s="1" t="s">
        <v>181</v>
      </c>
      <c r="P380" s="1" t="s">
        <v>181</v>
      </c>
      <c r="Q380" s="1" t="s">
        <v>181</v>
      </c>
      <c r="R380" s="1" t="s">
        <v>182</v>
      </c>
      <c r="S380" s="1" t="s">
        <v>181</v>
      </c>
      <c r="T380" s="1" t="s">
        <v>181</v>
      </c>
      <c r="U380" s="1" t="s">
        <v>181</v>
      </c>
      <c r="V380" s="1" t="s">
        <v>181</v>
      </c>
      <c r="W380" s="1" t="s">
        <v>181</v>
      </c>
      <c r="X380" s="1" t="s">
        <v>181</v>
      </c>
      <c r="Y380" s="1" t="s">
        <v>182</v>
      </c>
      <c r="Z380" s="1" t="s">
        <v>181</v>
      </c>
      <c r="AA380" s="1" t="s">
        <v>181</v>
      </c>
      <c r="AB380" s="1" t="s">
        <v>181</v>
      </c>
      <c r="AC380" s="1" t="s">
        <v>182</v>
      </c>
      <c r="AD380" s="1" t="s">
        <v>181</v>
      </c>
      <c r="AE380" s="1" t="s">
        <v>95</v>
      </c>
      <c r="AF380" s="1" t="s">
        <v>95</v>
      </c>
      <c r="AG380" s="1" t="s">
        <v>97</v>
      </c>
      <c r="AH380" s="1">
        <v>4</v>
      </c>
      <c r="AI380" s="1" t="s">
        <v>183</v>
      </c>
      <c r="AJ380" s="1" t="s">
        <v>31</v>
      </c>
      <c r="AK380" s="1" t="s">
        <v>194</v>
      </c>
      <c r="AL380" s="1" t="s">
        <v>185</v>
      </c>
      <c r="AM380" s="1" t="s">
        <v>186</v>
      </c>
      <c r="AN380" s="1" t="s">
        <v>187</v>
      </c>
      <c r="AO380" s="1" t="s">
        <v>98</v>
      </c>
      <c r="AP380" s="1" t="s">
        <v>200</v>
      </c>
      <c r="AQ380" s="1" t="s">
        <v>112</v>
      </c>
      <c r="AR380" s="1" t="s">
        <v>190</v>
      </c>
      <c r="AS380" s="1" t="s">
        <v>124</v>
      </c>
      <c r="AT380" s="1" t="s">
        <v>128</v>
      </c>
      <c r="AU380" s="1">
        <v>3</v>
      </c>
      <c r="AV380" s="1" t="s">
        <v>1203</v>
      </c>
      <c r="AW380" s="1">
        <v>350.27</v>
      </c>
    </row>
    <row r="381" spans="1:49">
      <c r="A381" s="1">
        <v>5</v>
      </c>
      <c r="B381" s="1" t="s">
        <v>1204</v>
      </c>
      <c r="C381" s="1" t="s">
        <v>1205</v>
      </c>
      <c r="D381" s="1" t="s">
        <v>182</v>
      </c>
      <c r="E381" s="1" t="s">
        <v>181</v>
      </c>
      <c r="F381" s="1" t="s">
        <v>181</v>
      </c>
      <c r="G381" s="1" t="s">
        <v>182</v>
      </c>
      <c r="H381" s="1" t="s">
        <v>181</v>
      </c>
      <c r="I381" s="1" t="s">
        <v>181</v>
      </c>
      <c r="J381" s="1" t="s">
        <v>181</v>
      </c>
      <c r="K381" s="1" t="s">
        <v>181</v>
      </c>
      <c r="L381" s="1" t="s">
        <v>181</v>
      </c>
      <c r="M381" s="1" t="s">
        <v>181</v>
      </c>
      <c r="N381" s="1" t="s">
        <v>181</v>
      </c>
      <c r="O381" s="1" t="s">
        <v>182</v>
      </c>
      <c r="P381" s="1" t="s">
        <v>181</v>
      </c>
      <c r="Q381" s="1" t="s">
        <v>181</v>
      </c>
      <c r="R381" s="1" t="s">
        <v>181</v>
      </c>
      <c r="S381" s="1" t="s">
        <v>181</v>
      </c>
      <c r="T381" s="1" t="s">
        <v>181</v>
      </c>
      <c r="U381" s="1" t="s">
        <v>181</v>
      </c>
      <c r="V381" s="1" t="s">
        <v>181</v>
      </c>
      <c r="W381" s="1" t="s">
        <v>181</v>
      </c>
      <c r="X381" s="1" t="s">
        <v>181</v>
      </c>
      <c r="Y381" s="1" t="s">
        <v>182</v>
      </c>
      <c r="Z381" s="1" t="s">
        <v>181</v>
      </c>
      <c r="AA381" s="1" t="s">
        <v>181</v>
      </c>
      <c r="AB381" s="1" t="s">
        <v>182</v>
      </c>
      <c r="AC381" s="1" t="s">
        <v>181</v>
      </c>
      <c r="AD381" s="1" t="s">
        <v>181</v>
      </c>
      <c r="AE381" s="1" t="s">
        <v>93</v>
      </c>
      <c r="AF381" s="1" t="s">
        <v>90</v>
      </c>
      <c r="AG381" s="1" t="s">
        <v>93</v>
      </c>
      <c r="AH381" s="1">
        <v>3</v>
      </c>
      <c r="AI381" s="1" t="s">
        <v>18</v>
      </c>
      <c r="AJ381" s="1" t="s">
        <v>31</v>
      </c>
      <c r="AK381" s="1" t="s">
        <v>200</v>
      </c>
      <c r="AL381" s="1" t="s">
        <v>327</v>
      </c>
      <c r="AM381" s="1" t="s">
        <v>186</v>
      </c>
      <c r="AN381" s="1" t="s">
        <v>200</v>
      </c>
      <c r="AO381" s="1" t="s">
        <v>200</v>
      </c>
      <c r="AP381" s="1" t="s">
        <v>200</v>
      </c>
      <c r="AQ381" s="1" t="s">
        <v>112</v>
      </c>
      <c r="AR381" s="1" t="s">
        <v>200</v>
      </c>
      <c r="AS381" s="1" t="s">
        <v>200</v>
      </c>
      <c r="AT381" s="1" t="s">
        <v>200</v>
      </c>
      <c r="AU381" s="1">
        <v>4</v>
      </c>
      <c r="AV381" s="1" t="s">
        <v>1206</v>
      </c>
      <c r="AW381" s="1">
        <v>194.92</v>
      </c>
    </row>
    <row r="382" spans="1:49">
      <c r="B382" s="1" t="s">
        <v>1207</v>
      </c>
      <c r="C382" s="1" t="s">
        <v>1207</v>
      </c>
      <c r="D382" s="1" t="s">
        <v>30</v>
      </c>
      <c r="E382" s="1" t="s">
        <v>30</v>
      </c>
      <c r="F382" s="1" t="s">
        <v>30</v>
      </c>
      <c r="G382" s="1" t="s">
        <v>30</v>
      </c>
      <c r="H382" s="1" t="s">
        <v>30</v>
      </c>
      <c r="I382" s="1" t="s">
        <v>30</v>
      </c>
      <c r="J382" s="1" t="s">
        <v>30</v>
      </c>
      <c r="K382" s="1" t="s">
        <v>30</v>
      </c>
      <c r="L382" s="1" t="s">
        <v>30</v>
      </c>
      <c r="M382" s="1" t="s">
        <v>30</v>
      </c>
      <c r="N382" s="1" t="s">
        <v>30</v>
      </c>
      <c r="O382" s="1" t="s">
        <v>30</v>
      </c>
      <c r="P382" s="1" t="s">
        <v>30</v>
      </c>
      <c r="Q382" s="1" t="s">
        <v>30</v>
      </c>
      <c r="R382" s="1" t="s">
        <v>30</v>
      </c>
      <c r="S382" s="1" t="s">
        <v>30</v>
      </c>
      <c r="T382" s="1" t="s">
        <v>30</v>
      </c>
      <c r="U382" s="1" t="s">
        <v>30</v>
      </c>
      <c r="V382" s="1" t="s">
        <v>30</v>
      </c>
      <c r="W382" s="1" t="s">
        <v>30</v>
      </c>
      <c r="X382" s="1" t="s">
        <v>30</v>
      </c>
      <c r="Y382" s="1" t="s">
        <v>30</v>
      </c>
      <c r="Z382" s="1" t="s">
        <v>30</v>
      </c>
      <c r="AA382" s="1" t="s">
        <v>30</v>
      </c>
      <c r="AB382" s="1" t="s">
        <v>30</v>
      </c>
      <c r="AC382" s="1" t="s">
        <v>30</v>
      </c>
      <c r="AD382" s="1" t="s">
        <v>30</v>
      </c>
      <c r="AE382" s="1" t="s">
        <v>95</v>
      </c>
      <c r="AF382" s="1" t="s">
        <v>95</v>
      </c>
      <c r="AG382" s="1" t="s">
        <v>95</v>
      </c>
      <c r="AH382" s="1">
        <v>3</v>
      </c>
      <c r="AI382" s="1" t="s">
        <v>199</v>
      </c>
      <c r="AJ382" s="1" t="s">
        <v>31</v>
      </c>
      <c r="AK382" s="1" t="s">
        <v>194</v>
      </c>
      <c r="AL382" s="1" t="s">
        <v>185</v>
      </c>
      <c r="AM382" s="1" t="s">
        <v>207</v>
      </c>
      <c r="AN382" s="1" t="s">
        <v>187</v>
      </c>
      <c r="AO382" s="1" t="s">
        <v>98</v>
      </c>
      <c r="AP382" s="1" t="s">
        <v>103</v>
      </c>
      <c r="AQ382" s="1" t="s">
        <v>112</v>
      </c>
      <c r="AR382" s="1" t="s">
        <v>190</v>
      </c>
      <c r="AS382" s="1" t="s">
        <v>122</v>
      </c>
      <c r="AT382" s="1" t="s">
        <v>128</v>
      </c>
      <c r="AU382" s="1">
        <v>4</v>
      </c>
      <c r="AW382" s="1">
        <v>0</v>
      </c>
    </row>
    <row r="383" spans="1:49">
      <c r="A383" s="1">
        <v>5</v>
      </c>
      <c r="B383" s="1" t="s">
        <v>1208</v>
      </c>
      <c r="C383" s="1" t="s">
        <v>1209</v>
      </c>
      <c r="D383" s="1" t="s">
        <v>182</v>
      </c>
      <c r="E383" s="1" t="s">
        <v>181</v>
      </c>
      <c r="F383" s="1" t="s">
        <v>181</v>
      </c>
      <c r="G383" s="1" t="s">
        <v>182</v>
      </c>
      <c r="H383" s="1" t="s">
        <v>181</v>
      </c>
      <c r="I383" s="1" t="s">
        <v>181</v>
      </c>
      <c r="J383" s="1" t="s">
        <v>181</v>
      </c>
      <c r="K383" s="1" t="s">
        <v>181</v>
      </c>
      <c r="L383" s="1" t="s">
        <v>181</v>
      </c>
      <c r="M383" s="1" t="s">
        <v>181</v>
      </c>
      <c r="N383" s="1" t="s">
        <v>181</v>
      </c>
      <c r="O383" s="1" t="s">
        <v>181</v>
      </c>
      <c r="P383" s="1" t="s">
        <v>181</v>
      </c>
      <c r="Q383" s="1" t="s">
        <v>181</v>
      </c>
      <c r="R383" s="1" t="s">
        <v>181</v>
      </c>
      <c r="S383" s="1" t="s">
        <v>181</v>
      </c>
      <c r="T383" s="1" t="s">
        <v>181</v>
      </c>
      <c r="U383" s="1" t="s">
        <v>181</v>
      </c>
      <c r="V383" s="1" t="s">
        <v>182</v>
      </c>
      <c r="W383" s="1" t="s">
        <v>181</v>
      </c>
      <c r="X383" s="1" t="s">
        <v>182</v>
      </c>
      <c r="Y383" s="1" t="s">
        <v>181</v>
      </c>
      <c r="Z383" s="1" t="s">
        <v>181</v>
      </c>
      <c r="AA383" s="1" t="s">
        <v>181</v>
      </c>
      <c r="AB383" s="1" t="s">
        <v>181</v>
      </c>
      <c r="AC383" s="1" t="s">
        <v>181</v>
      </c>
      <c r="AD383" s="1" t="s">
        <v>182</v>
      </c>
      <c r="AE383" s="1" t="s">
        <v>97</v>
      </c>
      <c r="AF383" s="1" t="s">
        <v>97</v>
      </c>
      <c r="AG383" s="1" t="s">
        <v>97</v>
      </c>
      <c r="AH383" s="1">
        <v>4</v>
      </c>
      <c r="AI383" s="1" t="s">
        <v>199</v>
      </c>
      <c r="AJ383" s="1" t="s">
        <v>31</v>
      </c>
      <c r="AK383" s="1" t="s">
        <v>194</v>
      </c>
      <c r="AL383" s="1" t="s">
        <v>185</v>
      </c>
      <c r="AM383" s="1" t="s">
        <v>186</v>
      </c>
      <c r="AN383" s="1" t="s">
        <v>200</v>
      </c>
      <c r="AO383" s="1" t="s">
        <v>208</v>
      </c>
      <c r="AP383" s="1" t="s">
        <v>200</v>
      </c>
      <c r="AQ383" s="1" t="s">
        <v>111</v>
      </c>
      <c r="AR383" s="1" t="s">
        <v>210</v>
      </c>
      <c r="AS383" s="1" t="s">
        <v>124</v>
      </c>
      <c r="AT383" s="1" t="s">
        <v>128</v>
      </c>
      <c r="AU383" s="1">
        <v>4</v>
      </c>
      <c r="AW383" s="1">
        <v>186.22</v>
      </c>
    </row>
    <row r="384" spans="1:49">
      <c r="A384" s="1">
        <v>5</v>
      </c>
      <c r="B384" s="1" t="s">
        <v>1210</v>
      </c>
      <c r="C384" s="1" t="s">
        <v>1211</v>
      </c>
      <c r="D384" s="1" t="s">
        <v>182</v>
      </c>
      <c r="E384" s="1" t="s">
        <v>181</v>
      </c>
      <c r="F384" s="1" t="s">
        <v>181</v>
      </c>
      <c r="G384" s="1" t="s">
        <v>181</v>
      </c>
      <c r="H384" s="1" t="s">
        <v>181</v>
      </c>
      <c r="I384" s="1" t="s">
        <v>181</v>
      </c>
      <c r="J384" s="1" t="s">
        <v>181</v>
      </c>
      <c r="K384" s="1" t="s">
        <v>181</v>
      </c>
      <c r="L384" s="1" t="s">
        <v>182</v>
      </c>
      <c r="M384" s="1" t="s">
        <v>181</v>
      </c>
      <c r="N384" s="1" t="s">
        <v>181</v>
      </c>
      <c r="O384" s="1" t="s">
        <v>181</v>
      </c>
      <c r="P384" s="1" t="s">
        <v>181</v>
      </c>
      <c r="Q384" s="1" t="s">
        <v>181</v>
      </c>
      <c r="R384" s="1" t="s">
        <v>181</v>
      </c>
      <c r="S384" s="1" t="s">
        <v>181</v>
      </c>
      <c r="T384" s="1" t="s">
        <v>181</v>
      </c>
      <c r="U384" s="1" t="s">
        <v>181</v>
      </c>
      <c r="V384" s="1" t="s">
        <v>182</v>
      </c>
      <c r="W384" s="1" t="s">
        <v>182</v>
      </c>
      <c r="X384" s="1" t="s">
        <v>182</v>
      </c>
      <c r="Y384" s="1" t="s">
        <v>181</v>
      </c>
      <c r="Z384" s="1" t="s">
        <v>181</v>
      </c>
      <c r="AA384" s="1" t="s">
        <v>181</v>
      </c>
      <c r="AB384" s="1" t="s">
        <v>181</v>
      </c>
      <c r="AC384" s="1" t="s">
        <v>182</v>
      </c>
      <c r="AD384" s="1" t="s">
        <v>181</v>
      </c>
      <c r="AE384" s="1" t="s">
        <v>97</v>
      </c>
      <c r="AF384" s="1" t="s">
        <v>97</v>
      </c>
      <c r="AG384" s="1" t="s">
        <v>95</v>
      </c>
      <c r="AH384" s="1">
        <v>3</v>
      </c>
      <c r="AI384" s="1" t="s">
        <v>199</v>
      </c>
      <c r="AJ384" s="1" t="s">
        <v>26</v>
      </c>
      <c r="AK384" s="1" t="s">
        <v>194</v>
      </c>
      <c r="AL384" s="1" t="s">
        <v>185</v>
      </c>
      <c r="AM384" s="1" t="s">
        <v>186</v>
      </c>
      <c r="AN384" s="1" t="s">
        <v>187</v>
      </c>
      <c r="AO384" s="1" t="s">
        <v>96</v>
      </c>
      <c r="AP384" s="1" t="s">
        <v>209</v>
      </c>
      <c r="AQ384" s="1" t="s">
        <v>112</v>
      </c>
      <c r="AR384" s="1" t="s">
        <v>190</v>
      </c>
      <c r="AS384" s="1" t="s">
        <v>124</v>
      </c>
      <c r="AT384" s="1" t="s">
        <v>128</v>
      </c>
      <c r="AU384" s="1">
        <v>3</v>
      </c>
      <c r="AW384" s="1">
        <v>306.02999999999997</v>
      </c>
    </row>
    <row r="385" spans="1:49">
      <c r="A385" s="1">
        <v>5</v>
      </c>
      <c r="B385" s="1" t="s">
        <v>1212</v>
      </c>
      <c r="C385" s="1" t="s">
        <v>1213</v>
      </c>
      <c r="D385" s="1" t="s">
        <v>182</v>
      </c>
      <c r="E385" s="1" t="s">
        <v>181</v>
      </c>
      <c r="F385" s="1" t="s">
        <v>181</v>
      </c>
      <c r="G385" s="1" t="s">
        <v>182</v>
      </c>
      <c r="H385" s="1" t="s">
        <v>181</v>
      </c>
      <c r="I385" s="1" t="s">
        <v>181</v>
      </c>
      <c r="J385" s="1" t="s">
        <v>181</v>
      </c>
      <c r="K385" s="1" t="s">
        <v>181</v>
      </c>
      <c r="L385" s="1" t="s">
        <v>181</v>
      </c>
      <c r="M385" s="1" t="s">
        <v>181</v>
      </c>
      <c r="N385" s="1" t="s">
        <v>181</v>
      </c>
      <c r="O385" s="1" t="s">
        <v>181</v>
      </c>
      <c r="P385" s="1" t="s">
        <v>181</v>
      </c>
      <c r="Q385" s="1" t="s">
        <v>181</v>
      </c>
      <c r="R385" s="1" t="s">
        <v>181</v>
      </c>
      <c r="S385" s="1" t="s">
        <v>181</v>
      </c>
      <c r="T385" s="1" t="s">
        <v>181</v>
      </c>
      <c r="U385" s="1" t="s">
        <v>181</v>
      </c>
      <c r="V385" s="1" t="s">
        <v>182</v>
      </c>
      <c r="W385" s="1" t="s">
        <v>181</v>
      </c>
      <c r="X385" s="1" t="s">
        <v>182</v>
      </c>
      <c r="Y385" s="1" t="s">
        <v>181</v>
      </c>
      <c r="Z385" s="1" t="s">
        <v>181</v>
      </c>
      <c r="AA385" s="1" t="s">
        <v>181</v>
      </c>
      <c r="AB385" s="1" t="s">
        <v>181</v>
      </c>
      <c r="AC385" s="1" t="s">
        <v>182</v>
      </c>
      <c r="AD385" s="1" t="s">
        <v>181</v>
      </c>
      <c r="AE385" s="1" t="s">
        <v>95</v>
      </c>
      <c r="AF385" s="1" t="s">
        <v>95</v>
      </c>
      <c r="AG385" s="1" t="s">
        <v>97</v>
      </c>
      <c r="AH385" s="1">
        <v>3</v>
      </c>
      <c r="AI385" s="1" t="s">
        <v>183</v>
      </c>
      <c r="AJ385" s="1" t="s">
        <v>31</v>
      </c>
      <c r="AK385" s="1" t="s">
        <v>194</v>
      </c>
      <c r="AL385" s="1" t="s">
        <v>185</v>
      </c>
      <c r="AM385" s="1" t="s">
        <v>186</v>
      </c>
      <c r="AN385" s="1" t="s">
        <v>187</v>
      </c>
      <c r="AO385" s="1" t="s">
        <v>188</v>
      </c>
      <c r="AP385" s="1" t="s">
        <v>195</v>
      </c>
      <c r="AQ385" s="1" t="s">
        <v>112</v>
      </c>
      <c r="AR385" s="1" t="s">
        <v>287</v>
      </c>
      <c r="AS385" s="1" t="s">
        <v>124</v>
      </c>
      <c r="AT385" s="1" t="s">
        <v>128</v>
      </c>
      <c r="AU385" s="1">
        <v>2</v>
      </c>
      <c r="AV385" s="1" t="s">
        <v>1214</v>
      </c>
      <c r="AW385" s="1">
        <v>388.27</v>
      </c>
    </row>
    <row r="386" spans="1:49">
      <c r="A386" s="1">
        <v>5</v>
      </c>
      <c r="B386" s="1" t="s">
        <v>1215</v>
      </c>
      <c r="C386" s="1" t="s">
        <v>1216</v>
      </c>
      <c r="D386" s="1" t="s">
        <v>182</v>
      </c>
      <c r="E386" s="1" t="s">
        <v>181</v>
      </c>
      <c r="F386" s="1" t="s">
        <v>181</v>
      </c>
      <c r="G386" s="1" t="s">
        <v>182</v>
      </c>
      <c r="H386" s="1" t="s">
        <v>181</v>
      </c>
      <c r="I386" s="1" t="s">
        <v>181</v>
      </c>
      <c r="J386" s="1" t="s">
        <v>181</v>
      </c>
      <c r="K386" s="1" t="s">
        <v>181</v>
      </c>
      <c r="L386" s="1" t="s">
        <v>181</v>
      </c>
      <c r="M386" s="1" t="s">
        <v>181</v>
      </c>
      <c r="N386" s="1" t="s">
        <v>181</v>
      </c>
      <c r="O386" s="1" t="s">
        <v>181</v>
      </c>
      <c r="P386" s="1" t="s">
        <v>181</v>
      </c>
      <c r="Q386" s="1" t="s">
        <v>181</v>
      </c>
      <c r="R386" s="1" t="s">
        <v>181</v>
      </c>
      <c r="S386" s="1" t="s">
        <v>182</v>
      </c>
      <c r="T386" s="1" t="s">
        <v>181</v>
      </c>
      <c r="U386" s="1" t="s">
        <v>181</v>
      </c>
      <c r="V386" s="1" t="s">
        <v>181</v>
      </c>
      <c r="W386" s="1" t="s">
        <v>181</v>
      </c>
      <c r="X386" s="1" t="s">
        <v>181</v>
      </c>
      <c r="Y386" s="1" t="s">
        <v>182</v>
      </c>
      <c r="Z386" s="1" t="s">
        <v>181</v>
      </c>
      <c r="AA386" s="1" t="s">
        <v>181</v>
      </c>
      <c r="AB386" s="1" t="s">
        <v>181</v>
      </c>
      <c r="AC386" s="1" t="s">
        <v>182</v>
      </c>
      <c r="AD386" s="1" t="s">
        <v>181</v>
      </c>
      <c r="AE386" s="1" t="s">
        <v>93</v>
      </c>
      <c r="AF386" s="1" t="s">
        <v>97</v>
      </c>
      <c r="AG386" s="1" t="s">
        <v>95</v>
      </c>
      <c r="AH386" s="1">
        <v>3</v>
      </c>
      <c r="AI386" s="1" t="s">
        <v>200</v>
      </c>
      <c r="AJ386" s="1" t="s">
        <v>31</v>
      </c>
      <c r="AK386" s="1" t="s">
        <v>200</v>
      </c>
      <c r="AL386" s="1" t="s">
        <v>327</v>
      </c>
      <c r="AM386" s="1" t="s">
        <v>200</v>
      </c>
      <c r="AN386" s="1" t="s">
        <v>200</v>
      </c>
      <c r="AO386" s="1" t="s">
        <v>98</v>
      </c>
      <c r="AP386" s="1" t="s">
        <v>200</v>
      </c>
      <c r="AQ386" s="1" t="s">
        <v>111</v>
      </c>
      <c r="AR386" s="1" t="s">
        <v>200</v>
      </c>
      <c r="AS386" s="1" t="s">
        <v>124</v>
      </c>
      <c r="AT386" s="1" t="s">
        <v>128</v>
      </c>
      <c r="AU386" s="1">
        <v>4</v>
      </c>
      <c r="AV386" s="1" t="s">
        <v>1217</v>
      </c>
      <c r="AW386" s="1">
        <v>398.66</v>
      </c>
    </row>
    <row r="387" spans="1:49">
      <c r="A387" s="1">
        <v>2</v>
      </c>
      <c r="B387" s="1" t="s">
        <v>1218</v>
      </c>
      <c r="C387" s="1" t="s">
        <v>1219</v>
      </c>
      <c r="D387" s="1" t="s">
        <v>182</v>
      </c>
      <c r="E387" s="1" t="s">
        <v>181</v>
      </c>
      <c r="F387" s="1" t="s">
        <v>181</v>
      </c>
      <c r="G387" s="1" t="s">
        <v>182</v>
      </c>
      <c r="H387" s="1" t="s">
        <v>181</v>
      </c>
      <c r="I387" s="1" t="s">
        <v>181</v>
      </c>
      <c r="J387" s="1" t="s">
        <v>181</v>
      </c>
      <c r="K387" s="1" t="s">
        <v>181</v>
      </c>
      <c r="L387" s="1" t="s">
        <v>181</v>
      </c>
      <c r="M387" s="1" t="s">
        <v>182</v>
      </c>
      <c r="N387" s="1" t="s">
        <v>181</v>
      </c>
      <c r="O387" s="1" t="s">
        <v>181</v>
      </c>
      <c r="P387" s="1" t="s">
        <v>181</v>
      </c>
      <c r="Q387" s="1" t="s">
        <v>181</v>
      </c>
      <c r="R387" s="1" t="s">
        <v>181</v>
      </c>
      <c r="S387" s="1" t="s">
        <v>181</v>
      </c>
      <c r="T387" s="1" t="s">
        <v>181</v>
      </c>
      <c r="U387" s="1" t="s">
        <v>181</v>
      </c>
      <c r="V387" s="1" t="s">
        <v>181</v>
      </c>
      <c r="W387" s="1" t="s">
        <v>181</v>
      </c>
      <c r="X387" s="1" t="s">
        <v>182</v>
      </c>
      <c r="Y387" s="1" t="s">
        <v>181</v>
      </c>
      <c r="Z387" s="1" t="s">
        <v>181</v>
      </c>
      <c r="AA387" s="1" t="s">
        <v>181</v>
      </c>
      <c r="AB387" s="1" t="s">
        <v>181</v>
      </c>
      <c r="AC387" s="1" t="s">
        <v>181</v>
      </c>
      <c r="AD387" s="1" t="s">
        <v>182</v>
      </c>
      <c r="AE387" s="1" t="s">
        <v>97</v>
      </c>
      <c r="AF387" s="1" t="s">
        <v>95</v>
      </c>
      <c r="AG387" s="1" t="s">
        <v>95</v>
      </c>
      <c r="AH387" s="1">
        <v>3</v>
      </c>
      <c r="AI387" s="1" t="s">
        <v>199</v>
      </c>
      <c r="AJ387" s="1" t="s">
        <v>31</v>
      </c>
      <c r="AK387" s="1" t="s">
        <v>194</v>
      </c>
      <c r="AL387" s="1" t="s">
        <v>185</v>
      </c>
      <c r="AM387" s="1" t="s">
        <v>207</v>
      </c>
      <c r="AN387" s="1" t="s">
        <v>187</v>
      </c>
      <c r="AO387" s="1" t="s">
        <v>98</v>
      </c>
      <c r="AP387" s="1" t="s">
        <v>103</v>
      </c>
      <c r="AQ387" s="1" t="s">
        <v>112</v>
      </c>
      <c r="AR387" s="1" t="s">
        <v>190</v>
      </c>
      <c r="AS387" s="1" t="s">
        <v>122</v>
      </c>
      <c r="AT387" s="1" t="s">
        <v>128</v>
      </c>
      <c r="AU387" s="1">
        <v>4</v>
      </c>
      <c r="AW387" s="1">
        <v>55.55</v>
      </c>
    </row>
    <row r="388" spans="1:49">
      <c r="A388" s="1">
        <v>5</v>
      </c>
      <c r="B388" s="1" t="s">
        <v>1220</v>
      </c>
      <c r="C388" s="1" t="s">
        <v>1221</v>
      </c>
      <c r="D388" s="1" t="s">
        <v>182</v>
      </c>
      <c r="E388" s="1" t="s">
        <v>181</v>
      </c>
      <c r="F388" s="1" t="s">
        <v>181</v>
      </c>
      <c r="G388" s="1" t="s">
        <v>181</v>
      </c>
      <c r="H388" s="1" t="s">
        <v>181</v>
      </c>
      <c r="I388" s="1" t="s">
        <v>181</v>
      </c>
      <c r="J388" s="1" t="s">
        <v>182</v>
      </c>
      <c r="K388" s="1" t="s">
        <v>181</v>
      </c>
      <c r="L388" s="1" t="s">
        <v>181</v>
      </c>
      <c r="M388" s="1" t="s">
        <v>181</v>
      </c>
      <c r="N388" s="1" t="s">
        <v>181</v>
      </c>
      <c r="O388" s="1" t="s">
        <v>181</v>
      </c>
      <c r="P388" s="1" t="s">
        <v>181</v>
      </c>
      <c r="Q388" s="1" t="s">
        <v>181</v>
      </c>
      <c r="R388" s="1" t="s">
        <v>181</v>
      </c>
      <c r="S388" s="1" t="s">
        <v>181</v>
      </c>
      <c r="T388" s="1" t="s">
        <v>181</v>
      </c>
      <c r="U388" s="1" t="s">
        <v>181</v>
      </c>
      <c r="V388" s="1" t="s">
        <v>181</v>
      </c>
      <c r="W388" s="1" t="s">
        <v>182</v>
      </c>
      <c r="X388" s="1" t="s">
        <v>182</v>
      </c>
      <c r="Y388" s="1" t="s">
        <v>181</v>
      </c>
      <c r="Z388" s="1" t="s">
        <v>181</v>
      </c>
      <c r="AA388" s="1" t="s">
        <v>181</v>
      </c>
      <c r="AB388" s="1" t="s">
        <v>181</v>
      </c>
      <c r="AC388" s="1" t="s">
        <v>182</v>
      </c>
      <c r="AD388" s="1" t="s">
        <v>181</v>
      </c>
      <c r="AE388" s="1" t="s">
        <v>95</v>
      </c>
      <c r="AF388" s="1" t="s">
        <v>97</v>
      </c>
      <c r="AG388" s="1" t="s">
        <v>97</v>
      </c>
      <c r="AH388" s="1">
        <v>4</v>
      </c>
      <c r="AI388" s="1" t="s">
        <v>14</v>
      </c>
      <c r="AJ388" s="1" t="s">
        <v>31</v>
      </c>
      <c r="AK388" s="1" t="s">
        <v>184</v>
      </c>
      <c r="AL388" s="1" t="s">
        <v>185</v>
      </c>
      <c r="AM388" s="1" t="s">
        <v>207</v>
      </c>
      <c r="AN388" s="1" t="s">
        <v>187</v>
      </c>
      <c r="AO388" s="1" t="s">
        <v>188</v>
      </c>
      <c r="AP388" s="1" t="s">
        <v>103</v>
      </c>
      <c r="AQ388" s="1" t="s">
        <v>111</v>
      </c>
      <c r="AR388" s="1" t="s">
        <v>200</v>
      </c>
      <c r="AS388" s="1" t="s">
        <v>122</v>
      </c>
      <c r="AT388" s="1" t="s">
        <v>128</v>
      </c>
      <c r="AU388" s="1">
        <v>3</v>
      </c>
      <c r="AV388" s="1" t="s">
        <v>1222</v>
      </c>
      <c r="AW388" s="1">
        <v>382.48</v>
      </c>
    </row>
    <row r="389" spans="1:49">
      <c r="A389" s="1">
        <v>5</v>
      </c>
      <c r="B389" s="1" t="s">
        <v>1223</v>
      </c>
      <c r="C389" s="1" t="s">
        <v>1224</v>
      </c>
      <c r="D389" s="1" t="s">
        <v>182</v>
      </c>
      <c r="E389" s="1" t="s">
        <v>181</v>
      </c>
      <c r="F389" s="1" t="s">
        <v>181</v>
      </c>
      <c r="G389" s="1" t="s">
        <v>182</v>
      </c>
      <c r="H389" s="1" t="s">
        <v>181</v>
      </c>
      <c r="I389" s="1" t="s">
        <v>181</v>
      </c>
      <c r="J389" s="1" t="s">
        <v>181</v>
      </c>
      <c r="K389" s="1" t="s">
        <v>181</v>
      </c>
      <c r="L389" s="1" t="s">
        <v>181</v>
      </c>
      <c r="M389" s="1" t="s">
        <v>182</v>
      </c>
      <c r="N389" s="1" t="s">
        <v>181</v>
      </c>
      <c r="O389" s="1" t="s">
        <v>181</v>
      </c>
      <c r="P389" s="1" t="s">
        <v>181</v>
      </c>
      <c r="Q389" s="1" t="s">
        <v>181</v>
      </c>
      <c r="R389" s="1" t="s">
        <v>181</v>
      </c>
      <c r="S389" s="1" t="s">
        <v>181</v>
      </c>
      <c r="T389" s="1" t="s">
        <v>181</v>
      </c>
      <c r="U389" s="1" t="s">
        <v>181</v>
      </c>
      <c r="V389" s="1" t="s">
        <v>181</v>
      </c>
      <c r="W389" s="1" t="s">
        <v>181</v>
      </c>
      <c r="X389" s="1" t="s">
        <v>182</v>
      </c>
      <c r="Y389" s="1" t="s">
        <v>181</v>
      </c>
      <c r="Z389" s="1" t="s">
        <v>181</v>
      </c>
      <c r="AA389" s="1" t="s">
        <v>181</v>
      </c>
      <c r="AB389" s="1" t="s">
        <v>181</v>
      </c>
      <c r="AC389" s="1" t="s">
        <v>182</v>
      </c>
      <c r="AD389" s="1" t="s">
        <v>181</v>
      </c>
      <c r="AE389" s="1" t="s">
        <v>95</v>
      </c>
      <c r="AF389" s="1" t="s">
        <v>90</v>
      </c>
      <c r="AG389" s="1" t="s">
        <v>95</v>
      </c>
      <c r="AH389" s="1">
        <v>3</v>
      </c>
      <c r="AI389" s="1" t="s">
        <v>14</v>
      </c>
      <c r="AJ389" s="1" t="s">
        <v>31</v>
      </c>
      <c r="AK389" s="1" t="s">
        <v>194</v>
      </c>
      <c r="AL389" s="1" t="s">
        <v>327</v>
      </c>
      <c r="AM389" s="1" t="s">
        <v>186</v>
      </c>
      <c r="AN389" s="1" t="s">
        <v>200</v>
      </c>
      <c r="AO389" s="1" t="s">
        <v>208</v>
      </c>
      <c r="AP389" s="1" t="s">
        <v>103</v>
      </c>
      <c r="AQ389" s="1" t="s">
        <v>111</v>
      </c>
      <c r="AR389" s="1" t="s">
        <v>190</v>
      </c>
      <c r="AS389" s="1" t="s">
        <v>122</v>
      </c>
      <c r="AT389" s="1" t="s">
        <v>128</v>
      </c>
      <c r="AU389" s="1">
        <v>3</v>
      </c>
      <c r="AV389" s="1" t="s">
        <v>1225</v>
      </c>
      <c r="AW389" s="1">
        <v>341.33</v>
      </c>
    </row>
    <row r="390" spans="1:49">
      <c r="A390" s="1">
        <v>2</v>
      </c>
      <c r="B390" s="1" t="s">
        <v>1226</v>
      </c>
      <c r="C390" s="1" t="s">
        <v>1227</v>
      </c>
      <c r="D390" s="1" t="s">
        <v>182</v>
      </c>
      <c r="E390" s="1" t="s">
        <v>181</v>
      </c>
      <c r="F390" s="1" t="s">
        <v>181</v>
      </c>
      <c r="G390" s="1" t="s">
        <v>182</v>
      </c>
      <c r="H390" s="1" t="s">
        <v>181</v>
      </c>
      <c r="I390" s="1" t="s">
        <v>181</v>
      </c>
      <c r="J390" s="1" t="s">
        <v>181</v>
      </c>
      <c r="K390" s="1" t="s">
        <v>181</v>
      </c>
      <c r="L390" s="1" t="s">
        <v>181</v>
      </c>
      <c r="M390" s="1" t="s">
        <v>181</v>
      </c>
      <c r="N390" s="1" t="s">
        <v>181</v>
      </c>
      <c r="O390" s="1" t="s">
        <v>181</v>
      </c>
      <c r="P390" s="1" t="s">
        <v>181</v>
      </c>
      <c r="Q390" s="1" t="s">
        <v>181</v>
      </c>
      <c r="R390" s="1" t="s">
        <v>181</v>
      </c>
      <c r="S390" s="1" t="s">
        <v>181</v>
      </c>
      <c r="T390" s="1" t="s">
        <v>181</v>
      </c>
      <c r="U390" s="1" t="s">
        <v>181</v>
      </c>
      <c r="V390" s="1" t="s">
        <v>182</v>
      </c>
      <c r="W390" s="1" t="s">
        <v>181</v>
      </c>
      <c r="X390" s="1" t="s">
        <v>182</v>
      </c>
      <c r="Y390" s="1" t="s">
        <v>181</v>
      </c>
      <c r="Z390" s="1" t="s">
        <v>181</v>
      </c>
      <c r="AA390" s="1" t="s">
        <v>181</v>
      </c>
      <c r="AB390" s="1" t="s">
        <v>181</v>
      </c>
      <c r="AC390" s="1" t="s">
        <v>182</v>
      </c>
      <c r="AD390" s="1" t="s">
        <v>181</v>
      </c>
      <c r="AE390" s="1" t="s">
        <v>95</v>
      </c>
      <c r="AF390" s="1" t="s">
        <v>95</v>
      </c>
      <c r="AG390" s="1" t="s">
        <v>90</v>
      </c>
      <c r="AH390" s="1">
        <v>2</v>
      </c>
      <c r="AI390" s="1" t="s">
        <v>199</v>
      </c>
      <c r="AJ390" s="1" t="s">
        <v>31</v>
      </c>
      <c r="AK390" s="1" t="s">
        <v>194</v>
      </c>
      <c r="AL390" s="1" t="s">
        <v>185</v>
      </c>
      <c r="AM390" s="1" t="s">
        <v>207</v>
      </c>
      <c r="AN390" s="1" t="s">
        <v>187</v>
      </c>
      <c r="AO390" s="1" t="s">
        <v>98</v>
      </c>
      <c r="AP390" s="1" t="s">
        <v>103</v>
      </c>
      <c r="AQ390" s="1" t="s">
        <v>112</v>
      </c>
      <c r="AR390" s="1" t="s">
        <v>190</v>
      </c>
      <c r="AS390" s="1" t="s">
        <v>122</v>
      </c>
      <c r="AT390" s="1" t="s">
        <v>128</v>
      </c>
      <c r="AU390" s="1">
        <v>4</v>
      </c>
      <c r="AW390" s="1">
        <v>36.89</v>
      </c>
    </row>
    <row r="391" spans="1:49">
      <c r="A391" s="1">
        <v>5</v>
      </c>
      <c r="B391" s="1" t="s">
        <v>1228</v>
      </c>
      <c r="C391" s="1" t="s">
        <v>1229</v>
      </c>
      <c r="D391" s="1" t="s">
        <v>182</v>
      </c>
      <c r="E391" s="1" t="s">
        <v>181</v>
      </c>
      <c r="F391" s="1" t="s">
        <v>181</v>
      </c>
      <c r="G391" s="1" t="s">
        <v>182</v>
      </c>
      <c r="H391" s="1" t="s">
        <v>181</v>
      </c>
      <c r="I391" s="1" t="s">
        <v>181</v>
      </c>
      <c r="J391" s="1" t="s">
        <v>181</v>
      </c>
      <c r="K391" s="1" t="s">
        <v>181</v>
      </c>
      <c r="L391" s="1" t="s">
        <v>181</v>
      </c>
      <c r="M391" s="1" t="s">
        <v>181</v>
      </c>
      <c r="N391" s="1" t="s">
        <v>181</v>
      </c>
      <c r="O391" s="1" t="s">
        <v>181</v>
      </c>
      <c r="P391" s="1" t="s">
        <v>181</v>
      </c>
      <c r="Q391" s="1" t="s">
        <v>181</v>
      </c>
      <c r="R391" s="1" t="s">
        <v>181</v>
      </c>
      <c r="S391" s="1" t="s">
        <v>182</v>
      </c>
      <c r="T391" s="1" t="s">
        <v>181</v>
      </c>
      <c r="U391" s="1" t="s">
        <v>181</v>
      </c>
      <c r="V391" s="1" t="s">
        <v>181</v>
      </c>
      <c r="W391" s="1" t="s">
        <v>181</v>
      </c>
      <c r="X391" s="1" t="s">
        <v>181</v>
      </c>
      <c r="Y391" s="1" t="s">
        <v>182</v>
      </c>
      <c r="Z391" s="1" t="s">
        <v>181</v>
      </c>
      <c r="AA391" s="1" t="s">
        <v>181</v>
      </c>
      <c r="AB391" s="1" t="s">
        <v>181</v>
      </c>
      <c r="AC391" s="1" t="s">
        <v>181</v>
      </c>
      <c r="AD391" s="1" t="s">
        <v>182</v>
      </c>
      <c r="AE391" s="1" t="s">
        <v>95</v>
      </c>
      <c r="AF391" s="1" t="s">
        <v>93</v>
      </c>
      <c r="AG391" s="1" t="s">
        <v>90</v>
      </c>
      <c r="AH391" s="1">
        <v>2</v>
      </c>
      <c r="AI391" s="1" t="s">
        <v>18</v>
      </c>
      <c r="AJ391" s="1" t="s">
        <v>31</v>
      </c>
      <c r="AK391" s="1" t="s">
        <v>194</v>
      </c>
      <c r="AL391" s="1" t="s">
        <v>185</v>
      </c>
      <c r="AM391" s="1" t="s">
        <v>186</v>
      </c>
      <c r="AN391" s="1" t="s">
        <v>200</v>
      </c>
      <c r="AO391" s="1" t="s">
        <v>96</v>
      </c>
      <c r="AP391" s="1" t="s">
        <v>222</v>
      </c>
      <c r="AQ391" s="1" t="s">
        <v>200</v>
      </c>
      <c r="AR391" s="1" t="s">
        <v>440</v>
      </c>
      <c r="AS391" s="1" t="s">
        <v>121</v>
      </c>
      <c r="AT391" s="1" t="s">
        <v>200</v>
      </c>
      <c r="AU391" s="1">
        <v>4</v>
      </c>
      <c r="AW391" s="1">
        <v>251.43</v>
      </c>
    </row>
    <row r="392" spans="1:49">
      <c r="A392" s="1">
        <v>2</v>
      </c>
      <c r="B392" s="1" t="s">
        <v>1230</v>
      </c>
      <c r="C392" s="1" t="s">
        <v>1231</v>
      </c>
      <c r="D392" s="1" t="s">
        <v>182</v>
      </c>
      <c r="E392" s="1" t="s">
        <v>181</v>
      </c>
      <c r="F392" s="1" t="s">
        <v>181</v>
      </c>
      <c r="G392" s="1" t="s">
        <v>182</v>
      </c>
      <c r="H392" s="1" t="s">
        <v>181</v>
      </c>
      <c r="I392" s="1" t="s">
        <v>181</v>
      </c>
      <c r="J392" s="1" t="s">
        <v>181</v>
      </c>
      <c r="K392" s="1" t="s">
        <v>181</v>
      </c>
      <c r="L392" s="1" t="s">
        <v>181</v>
      </c>
      <c r="M392" s="1" t="s">
        <v>181</v>
      </c>
      <c r="N392" s="1" t="s">
        <v>181</v>
      </c>
      <c r="O392" s="1" t="s">
        <v>181</v>
      </c>
      <c r="P392" s="1" t="s">
        <v>181</v>
      </c>
      <c r="Q392" s="1" t="s">
        <v>181</v>
      </c>
      <c r="R392" s="1" t="s">
        <v>181</v>
      </c>
      <c r="S392" s="1" t="s">
        <v>181</v>
      </c>
      <c r="T392" s="1" t="s">
        <v>181</v>
      </c>
      <c r="U392" s="1" t="s">
        <v>181</v>
      </c>
      <c r="V392" s="1" t="s">
        <v>182</v>
      </c>
      <c r="W392" s="1" t="s">
        <v>181</v>
      </c>
      <c r="X392" s="1" t="s">
        <v>182</v>
      </c>
      <c r="Y392" s="1" t="s">
        <v>181</v>
      </c>
      <c r="Z392" s="1" t="s">
        <v>181</v>
      </c>
      <c r="AA392" s="1" t="s">
        <v>181</v>
      </c>
      <c r="AB392" s="1" t="s">
        <v>181</v>
      </c>
      <c r="AC392" s="1" t="s">
        <v>182</v>
      </c>
      <c r="AD392" s="1" t="s">
        <v>181</v>
      </c>
      <c r="AE392" s="1" t="s">
        <v>90</v>
      </c>
      <c r="AF392" s="1" t="s">
        <v>93</v>
      </c>
      <c r="AG392" s="1" t="s">
        <v>95</v>
      </c>
      <c r="AH392" s="1">
        <v>2</v>
      </c>
      <c r="AI392" s="1" t="s">
        <v>199</v>
      </c>
      <c r="AJ392" s="1" t="s">
        <v>31</v>
      </c>
      <c r="AK392" s="1" t="s">
        <v>194</v>
      </c>
      <c r="AL392" s="1" t="s">
        <v>185</v>
      </c>
      <c r="AM392" s="1" t="s">
        <v>207</v>
      </c>
      <c r="AN392" s="1" t="s">
        <v>187</v>
      </c>
      <c r="AO392" s="1" t="s">
        <v>98</v>
      </c>
      <c r="AP392" s="1" t="s">
        <v>103</v>
      </c>
      <c r="AQ392" s="1" t="s">
        <v>112</v>
      </c>
      <c r="AR392" s="1" t="s">
        <v>190</v>
      </c>
      <c r="AS392" s="1" t="s">
        <v>122</v>
      </c>
      <c r="AT392" s="1" t="s">
        <v>128</v>
      </c>
      <c r="AU392" s="1">
        <v>4</v>
      </c>
      <c r="AW392" s="1">
        <v>53.15</v>
      </c>
    </row>
    <row r="393" spans="1:49">
      <c r="A393" s="1">
        <v>5</v>
      </c>
      <c r="B393" s="1" t="s">
        <v>1232</v>
      </c>
      <c r="C393" s="1" t="s">
        <v>1233</v>
      </c>
      <c r="D393" s="1" t="s">
        <v>182</v>
      </c>
      <c r="E393" s="1" t="s">
        <v>181</v>
      </c>
      <c r="F393" s="1" t="s">
        <v>181</v>
      </c>
      <c r="G393" s="1" t="s">
        <v>182</v>
      </c>
      <c r="H393" s="1" t="s">
        <v>181</v>
      </c>
      <c r="I393" s="1" t="s">
        <v>181</v>
      </c>
      <c r="J393" s="1" t="s">
        <v>181</v>
      </c>
      <c r="K393" s="1" t="s">
        <v>181</v>
      </c>
      <c r="L393" s="1" t="s">
        <v>181</v>
      </c>
      <c r="M393" s="1" t="s">
        <v>181</v>
      </c>
      <c r="N393" s="1" t="s">
        <v>181</v>
      </c>
      <c r="O393" s="1" t="s">
        <v>181</v>
      </c>
      <c r="P393" s="1" t="s">
        <v>181</v>
      </c>
      <c r="Q393" s="1" t="s">
        <v>181</v>
      </c>
      <c r="R393" s="1" t="s">
        <v>181</v>
      </c>
      <c r="S393" s="1" t="s">
        <v>181</v>
      </c>
      <c r="T393" s="1" t="s">
        <v>181</v>
      </c>
      <c r="U393" s="1" t="s">
        <v>181</v>
      </c>
      <c r="V393" s="1" t="s">
        <v>182</v>
      </c>
      <c r="W393" s="1" t="s">
        <v>181</v>
      </c>
      <c r="X393" s="1" t="s">
        <v>182</v>
      </c>
      <c r="Y393" s="1" t="s">
        <v>181</v>
      </c>
      <c r="Z393" s="1" t="s">
        <v>181</v>
      </c>
      <c r="AA393" s="1" t="s">
        <v>181</v>
      </c>
      <c r="AB393" s="1" t="s">
        <v>181</v>
      </c>
      <c r="AC393" s="1" t="s">
        <v>181</v>
      </c>
      <c r="AD393" s="1" t="s">
        <v>182</v>
      </c>
      <c r="AE393" s="1" t="s">
        <v>97</v>
      </c>
      <c r="AF393" s="1" t="s">
        <v>97</v>
      </c>
      <c r="AG393" s="1" t="s">
        <v>95</v>
      </c>
      <c r="AH393" s="1">
        <v>3</v>
      </c>
      <c r="AI393" s="1" t="s">
        <v>183</v>
      </c>
      <c r="AJ393" s="1" t="s">
        <v>24</v>
      </c>
      <c r="AK393" s="1" t="s">
        <v>194</v>
      </c>
      <c r="AL393" s="1" t="s">
        <v>327</v>
      </c>
      <c r="AM393" s="1" t="s">
        <v>186</v>
      </c>
      <c r="AN393" s="1" t="s">
        <v>187</v>
      </c>
      <c r="AO393" s="1" t="s">
        <v>200</v>
      </c>
      <c r="AP393" s="1" t="s">
        <v>222</v>
      </c>
      <c r="AQ393" s="1" t="s">
        <v>111</v>
      </c>
      <c r="AR393" s="1" t="s">
        <v>190</v>
      </c>
      <c r="AS393" s="1" t="s">
        <v>200</v>
      </c>
      <c r="AT393" s="1" t="s">
        <v>128</v>
      </c>
      <c r="AU393" s="1">
        <v>2</v>
      </c>
      <c r="AV393" s="1" t="s">
        <v>1234</v>
      </c>
      <c r="AW393" s="1">
        <v>388.85</v>
      </c>
    </row>
    <row r="394" spans="1:49">
      <c r="A394" s="1">
        <v>5</v>
      </c>
      <c r="B394" s="1" t="s">
        <v>1235</v>
      </c>
      <c r="C394" s="1" t="s">
        <v>1236</v>
      </c>
      <c r="D394" s="1" t="s">
        <v>182</v>
      </c>
      <c r="E394" s="1" t="s">
        <v>181</v>
      </c>
      <c r="F394" s="1" t="s">
        <v>181</v>
      </c>
      <c r="G394" s="1" t="s">
        <v>182</v>
      </c>
      <c r="H394" s="1" t="s">
        <v>181</v>
      </c>
      <c r="I394" s="1" t="s">
        <v>181</v>
      </c>
      <c r="J394" s="1" t="s">
        <v>181</v>
      </c>
      <c r="K394" s="1" t="s">
        <v>181</v>
      </c>
      <c r="L394" s="1" t="s">
        <v>181</v>
      </c>
      <c r="M394" s="1" t="s">
        <v>181</v>
      </c>
      <c r="N394" s="1" t="s">
        <v>181</v>
      </c>
      <c r="O394" s="1" t="s">
        <v>181</v>
      </c>
      <c r="P394" s="1" t="s">
        <v>181</v>
      </c>
      <c r="Q394" s="1" t="s">
        <v>181</v>
      </c>
      <c r="R394" s="1" t="s">
        <v>181</v>
      </c>
      <c r="S394" s="1" t="s">
        <v>181</v>
      </c>
      <c r="T394" s="1" t="s">
        <v>181</v>
      </c>
      <c r="U394" s="1" t="s">
        <v>181</v>
      </c>
      <c r="V394" s="1" t="s">
        <v>182</v>
      </c>
      <c r="W394" s="1" t="s">
        <v>181</v>
      </c>
      <c r="X394" s="1" t="s">
        <v>182</v>
      </c>
      <c r="Y394" s="1" t="s">
        <v>181</v>
      </c>
      <c r="Z394" s="1" t="s">
        <v>181</v>
      </c>
      <c r="AA394" s="1" t="s">
        <v>181</v>
      </c>
      <c r="AB394" s="1" t="s">
        <v>181</v>
      </c>
      <c r="AC394" s="1" t="s">
        <v>182</v>
      </c>
      <c r="AD394" s="1" t="s">
        <v>181</v>
      </c>
      <c r="AE394" s="1" t="s">
        <v>95</v>
      </c>
      <c r="AF394" s="1" t="s">
        <v>97</v>
      </c>
      <c r="AG394" s="1" t="s">
        <v>97</v>
      </c>
      <c r="AH394" s="1">
        <v>3</v>
      </c>
      <c r="AI394" s="1" t="s">
        <v>18</v>
      </c>
      <c r="AJ394" s="1" t="s">
        <v>31</v>
      </c>
      <c r="AK394" s="1" t="s">
        <v>194</v>
      </c>
      <c r="AL394" s="1" t="s">
        <v>1237</v>
      </c>
      <c r="AM394" s="1" t="s">
        <v>186</v>
      </c>
      <c r="AN394" s="1" t="s">
        <v>187</v>
      </c>
      <c r="AO394" s="1" t="s">
        <v>200</v>
      </c>
      <c r="AP394" s="1" t="s">
        <v>222</v>
      </c>
      <c r="AQ394" s="1" t="s">
        <v>111</v>
      </c>
      <c r="AR394" s="1" t="s">
        <v>200</v>
      </c>
      <c r="AS394" s="1" t="s">
        <v>124</v>
      </c>
      <c r="AT394" s="1" t="s">
        <v>128</v>
      </c>
      <c r="AU394" s="1">
        <v>4</v>
      </c>
      <c r="AV394" s="1" t="s">
        <v>1238</v>
      </c>
      <c r="AW394" s="1">
        <v>705.56</v>
      </c>
    </row>
    <row r="395" spans="1:49">
      <c r="A395" s="1">
        <v>5</v>
      </c>
      <c r="B395" s="1" t="s">
        <v>1239</v>
      </c>
      <c r="C395" s="1" t="s">
        <v>1240</v>
      </c>
      <c r="D395" s="1" t="s">
        <v>182</v>
      </c>
      <c r="E395" s="1" t="s">
        <v>181</v>
      </c>
      <c r="F395" s="1" t="s">
        <v>181</v>
      </c>
      <c r="G395" s="1" t="s">
        <v>182</v>
      </c>
      <c r="H395" s="1" t="s">
        <v>181</v>
      </c>
      <c r="I395" s="1" t="s">
        <v>181</v>
      </c>
      <c r="J395" s="1" t="s">
        <v>181</v>
      </c>
      <c r="K395" s="1" t="s">
        <v>181</v>
      </c>
      <c r="L395" s="1" t="s">
        <v>181</v>
      </c>
      <c r="M395" s="1" t="s">
        <v>182</v>
      </c>
      <c r="N395" s="1" t="s">
        <v>181</v>
      </c>
      <c r="O395" s="1" t="s">
        <v>181</v>
      </c>
      <c r="P395" s="1" t="s">
        <v>181</v>
      </c>
      <c r="Q395" s="1" t="s">
        <v>181</v>
      </c>
      <c r="R395" s="1" t="s">
        <v>181</v>
      </c>
      <c r="S395" s="1" t="s">
        <v>181</v>
      </c>
      <c r="T395" s="1" t="s">
        <v>181</v>
      </c>
      <c r="U395" s="1" t="s">
        <v>181</v>
      </c>
      <c r="V395" s="1" t="s">
        <v>181</v>
      </c>
      <c r="W395" s="1" t="s">
        <v>181</v>
      </c>
      <c r="X395" s="1" t="s">
        <v>182</v>
      </c>
      <c r="Y395" s="1" t="s">
        <v>181</v>
      </c>
      <c r="Z395" s="1" t="s">
        <v>181</v>
      </c>
      <c r="AA395" s="1" t="s">
        <v>181</v>
      </c>
      <c r="AB395" s="1" t="s">
        <v>182</v>
      </c>
      <c r="AC395" s="1" t="s">
        <v>181</v>
      </c>
      <c r="AD395" s="1" t="s">
        <v>181</v>
      </c>
      <c r="AE395" s="1" t="s">
        <v>95</v>
      </c>
      <c r="AF395" s="1" t="s">
        <v>95</v>
      </c>
      <c r="AG395" s="1" t="s">
        <v>93</v>
      </c>
      <c r="AH395" s="1">
        <v>3</v>
      </c>
      <c r="AI395" s="1" t="s">
        <v>18</v>
      </c>
      <c r="AJ395" s="1" t="s">
        <v>31</v>
      </c>
      <c r="AK395" s="1" t="s">
        <v>194</v>
      </c>
      <c r="AL395" s="1" t="s">
        <v>327</v>
      </c>
      <c r="AM395" s="1" t="s">
        <v>186</v>
      </c>
      <c r="AN395" s="1" t="s">
        <v>328</v>
      </c>
      <c r="AO395" s="1" t="s">
        <v>188</v>
      </c>
      <c r="AP395" s="1" t="s">
        <v>103</v>
      </c>
      <c r="AQ395" s="1" t="s">
        <v>111</v>
      </c>
      <c r="AR395" s="1" t="s">
        <v>287</v>
      </c>
      <c r="AS395" s="1" t="s">
        <v>122</v>
      </c>
      <c r="AT395" s="1" t="s">
        <v>128</v>
      </c>
      <c r="AU395" s="1">
        <v>3</v>
      </c>
      <c r="AV395" s="1" t="s">
        <v>1241</v>
      </c>
      <c r="AW395" s="1">
        <v>899.65</v>
      </c>
    </row>
    <row r="396" spans="1:49">
      <c r="A396" s="1">
        <v>5</v>
      </c>
      <c r="B396" s="1" t="s">
        <v>1242</v>
      </c>
      <c r="C396" s="1" t="s">
        <v>1243</v>
      </c>
      <c r="D396" s="1" t="s">
        <v>182</v>
      </c>
      <c r="E396" s="1" t="s">
        <v>181</v>
      </c>
      <c r="F396" s="1" t="s">
        <v>181</v>
      </c>
      <c r="G396" s="1" t="s">
        <v>182</v>
      </c>
      <c r="H396" s="1" t="s">
        <v>181</v>
      </c>
      <c r="I396" s="1" t="s">
        <v>181</v>
      </c>
      <c r="J396" s="1" t="s">
        <v>181</v>
      </c>
      <c r="K396" s="1" t="s">
        <v>181</v>
      </c>
      <c r="L396" s="1" t="s">
        <v>181</v>
      </c>
      <c r="M396" s="1" t="s">
        <v>181</v>
      </c>
      <c r="N396" s="1" t="s">
        <v>181</v>
      </c>
      <c r="O396" s="1" t="s">
        <v>181</v>
      </c>
      <c r="P396" s="1" t="s">
        <v>181</v>
      </c>
      <c r="Q396" s="1" t="s">
        <v>181</v>
      </c>
      <c r="R396" s="1" t="s">
        <v>181</v>
      </c>
      <c r="S396" s="1" t="s">
        <v>182</v>
      </c>
      <c r="T396" s="1" t="s">
        <v>181</v>
      </c>
      <c r="U396" s="1" t="s">
        <v>181</v>
      </c>
      <c r="V396" s="1" t="s">
        <v>181</v>
      </c>
      <c r="W396" s="1" t="s">
        <v>181</v>
      </c>
      <c r="X396" s="1" t="s">
        <v>181</v>
      </c>
      <c r="Y396" s="1" t="s">
        <v>182</v>
      </c>
      <c r="Z396" s="1" t="s">
        <v>181</v>
      </c>
      <c r="AA396" s="1" t="s">
        <v>181</v>
      </c>
      <c r="AB396" s="1" t="s">
        <v>181</v>
      </c>
      <c r="AC396" s="1" t="s">
        <v>182</v>
      </c>
      <c r="AD396" s="1" t="s">
        <v>181</v>
      </c>
      <c r="AE396" s="1" t="s">
        <v>93</v>
      </c>
      <c r="AF396" s="1" t="s">
        <v>95</v>
      </c>
      <c r="AG396" s="1" t="s">
        <v>97</v>
      </c>
      <c r="AH396" s="1">
        <v>1</v>
      </c>
      <c r="AI396" s="1" t="s">
        <v>18</v>
      </c>
      <c r="AJ396" s="1" t="s">
        <v>31</v>
      </c>
      <c r="AK396" s="1" t="s">
        <v>194</v>
      </c>
      <c r="AL396" s="1" t="s">
        <v>246</v>
      </c>
      <c r="AM396" s="1" t="s">
        <v>186</v>
      </c>
      <c r="AN396" s="1" t="s">
        <v>398</v>
      </c>
      <c r="AO396" s="1" t="s">
        <v>188</v>
      </c>
      <c r="AP396" s="1" t="s">
        <v>222</v>
      </c>
      <c r="AQ396" s="1" t="s">
        <v>111</v>
      </c>
      <c r="AR396" s="1" t="s">
        <v>190</v>
      </c>
      <c r="AS396" s="1" t="s">
        <v>122</v>
      </c>
      <c r="AT396" s="1" t="s">
        <v>128</v>
      </c>
      <c r="AU396" s="1">
        <v>2</v>
      </c>
      <c r="AV396" s="1" t="s">
        <v>1244</v>
      </c>
      <c r="AW396" s="1">
        <v>439.94</v>
      </c>
    </row>
    <row r="397" spans="1:49">
      <c r="A397" s="1">
        <v>5</v>
      </c>
      <c r="B397" s="1" t="s">
        <v>1245</v>
      </c>
      <c r="C397" s="1" t="s">
        <v>1246</v>
      </c>
      <c r="D397" s="1" t="s">
        <v>182</v>
      </c>
      <c r="E397" s="1" t="s">
        <v>181</v>
      </c>
      <c r="F397" s="1" t="s">
        <v>181</v>
      </c>
      <c r="G397" s="1" t="s">
        <v>181</v>
      </c>
      <c r="H397" s="1" t="s">
        <v>181</v>
      </c>
      <c r="I397" s="1" t="s">
        <v>182</v>
      </c>
      <c r="J397" s="1" t="s">
        <v>181</v>
      </c>
      <c r="K397" s="1" t="s">
        <v>181</v>
      </c>
      <c r="L397" s="1" t="s">
        <v>181</v>
      </c>
      <c r="M397" s="1" t="s">
        <v>182</v>
      </c>
      <c r="N397" s="1" t="s">
        <v>181</v>
      </c>
      <c r="O397" s="1" t="s">
        <v>181</v>
      </c>
      <c r="P397" s="1" t="s">
        <v>181</v>
      </c>
      <c r="Q397" s="1" t="s">
        <v>181</v>
      </c>
      <c r="R397" s="1" t="s">
        <v>181</v>
      </c>
      <c r="S397" s="1" t="s">
        <v>181</v>
      </c>
      <c r="T397" s="1" t="s">
        <v>181</v>
      </c>
      <c r="U397" s="1" t="s">
        <v>181</v>
      </c>
      <c r="V397" s="1" t="s">
        <v>181</v>
      </c>
      <c r="W397" s="1" t="s">
        <v>181</v>
      </c>
      <c r="X397" s="1" t="s">
        <v>181</v>
      </c>
      <c r="Y397" s="1" t="s">
        <v>182</v>
      </c>
      <c r="Z397" s="1" t="s">
        <v>181</v>
      </c>
      <c r="AA397" s="1" t="s">
        <v>181</v>
      </c>
      <c r="AB397" s="1" t="s">
        <v>181</v>
      </c>
      <c r="AC397" s="1" t="s">
        <v>182</v>
      </c>
      <c r="AD397" s="1" t="s">
        <v>181</v>
      </c>
      <c r="AE397" s="1" t="s">
        <v>97</v>
      </c>
      <c r="AF397" s="1" t="s">
        <v>95</v>
      </c>
      <c r="AG397" s="1" t="s">
        <v>97</v>
      </c>
      <c r="AH397" s="1">
        <v>2</v>
      </c>
      <c r="AI397" s="1" t="s">
        <v>183</v>
      </c>
      <c r="AJ397" s="1" t="s">
        <v>31</v>
      </c>
      <c r="AK397" s="1" t="s">
        <v>200</v>
      </c>
      <c r="AL397" s="1" t="s">
        <v>327</v>
      </c>
      <c r="AM397" s="1" t="s">
        <v>186</v>
      </c>
      <c r="AN397" s="1" t="s">
        <v>187</v>
      </c>
      <c r="AO397" s="1" t="s">
        <v>200</v>
      </c>
      <c r="AP397" s="1" t="s">
        <v>200</v>
      </c>
      <c r="AQ397" s="1" t="s">
        <v>200</v>
      </c>
      <c r="AR397" s="1" t="s">
        <v>190</v>
      </c>
      <c r="AS397" s="1" t="s">
        <v>200</v>
      </c>
      <c r="AT397" s="1" t="s">
        <v>128</v>
      </c>
      <c r="AU397" s="1">
        <v>3</v>
      </c>
      <c r="AW397" s="1">
        <v>395.91</v>
      </c>
    </row>
    <row r="398" spans="1:49">
      <c r="B398" s="1" t="s">
        <v>1247</v>
      </c>
      <c r="C398" s="1" t="s">
        <v>1247</v>
      </c>
      <c r="D398" s="1" t="s">
        <v>30</v>
      </c>
      <c r="E398" s="1" t="s">
        <v>30</v>
      </c>
      <c r="F398" s="1" t="s">
        <v>30</v>
      </c>
      <c r="G398" s="1" t="s">
        <v>30</v>
      </c>
      <c r="H398" s="1" t="s">
        <v>30</v>
      </c>
      <c r="I398" s="1" t="s">
        <v>30</v>
      </c>
      <c r="J398" s="1" t="s">
        <v>30</v>
      </c>
      <c r="K398" s="1" t="s">
        <v>30</v>
      </c>
      <c r="L398" s="1" t="s">
        <v>30</v>
      </c>
      <c r="M398" s="1" t="s">
        <v>30</v>
      </c>
      <c r="N398" s="1" t="s">
        <v>30</v>
      </c>
      <c r="O398" s="1" t="s">
        <v>30</v>
      </c>
      <c r="P398" s="1" t="s">
        <v>30</v>
      </c>
      <c r="Q398" s="1" t="s">
        <v>30</v>
      </c>
      <c r="R398" s="1" t="s">
        <v>30</v>
      </c>
      <c r="S398" s="1" t="s">
        <v>30</v>
      </c>
      <c r="T398" s="1" t="s">
        <v>30</v>
      </c>
      <c r="U398" s="1" t="s">
        <v>30</v>
      </c>
      <c r="V398" s="1" t="s">
        <v>30</v>
      </c>
      <c r="W398" s="1" t="s">
        <v>30</v>
      </c>
      <c r="X398" s="1" t="s">
        <v>30</v>
      </c>
      <c r="Y398" s="1" t="s">
        <v>30</v>
      </c>
      <c r="Z398" s="1" t="s">
        <v>30</v>
      </c>
      <c r="AA398" s="1" t="s">
        <v>30</v>
      </c>
      <c r="AB398" s="1" t="s">
        <v>30</v>
      </c>
      <c r="AC398" s="1" t="s">
        <v>30</v>
      </c>
      <c r="AD398" s="1" t="s">
        <v>30</v>
      </c>
      <c r="AE398" s="1" t="s">
        <v>95</v>
      </c>
      <c r="AF398" s="1" t="s">
        <v>95</v>
      </c>
      <c r="AG398" s="1" t="s">
        <v>95</v>
      </c>
      <c r="AH398" s="1">
        <v>3</v>
      </c>
      <c r="AI398" s="1" t="s">
        <v>199</v>
      </c>
      <c r="AJ398" s="1" t="s">
        <v>31</v>
      </c>
      <c r="AK398" s="1" t="s">
        <v>194</v>
      </c>
      <c r="AL398" s="1" t="s">
        <v>185</v>
      </c>
      <c r="AM398" s="1" t="s">
        <v>207</v>
      </c>
      <c r="AN398" s="1" t="s">
        <v>187</v>
      </c>
      <c r="AO398" s="1" t="s">
        <v>98</v>
      </c>
      <c r="AP398" s="1" t="s">
        <v>103</v>
      </c>
      <c r="AQ398" s="1" t="s">
        <v>112</v>
      </c>
      <c r="AR398" s="1" t="s">
        <v>190</v>
      </c>
      <c r="AS398" s="1" t="s">
        <v>122</v>
      </c>
      <c r="AT398" s="1" t="s">
        <v>128</v>
      </c>
      <c r="AU398" s="1">
        <v>4</v>
      </c>
      <c r="AW398" s="1">
        <v>0</v>
      </c>
    </row>
    <row r="399" spans="1:49">
      <c r="A399" s="1">
        <v>5</v>
      </c>
      <c r="B399" s="1" t="s">
        <v>1248</v>
      </c>
      <c r="C399" s="1" t="s">
        <v>1249</v>
      </c>
      <c r="D399" s="1" t="s">
        <v>181</v>
      </c>
      <c r="E399" s="1" t="s">
        <v>181</v>
      </c>
      <c r="F399" s="1" t="s">
        <v>182</v>
      </c>
      <c r="G399" s="1" t="s">
        <v>182</v>
      </c>
      <c r="H399" s="1" t="s">
        <v>181</v>
      </c>
      <c r="I399" s="1" t="s">
        <v>181</v>
      </c>
      <c r="J399" s="1" t="s">
        <v>181</v>
      </c>
      <c r="K399" s="1" t="s">
        <v>181</v>
      </c>
      <c r="L399" s="1" t="s">
        <v>181</v>
      </c>
      <c r="M399" s="1" t="s">
        <v>181</v>
      </c>
      <c r="N399" s="1" t="s">
        <v>181</v>
      </c>
      <c r="O399" s="1" t="s">
        <v>181</v>
      </c>
      <c r="P399" s="1" t="s">
        <v>182</v>
      </c>
      <c r="Q399" s="1" t="s">
        <v>181</v>
      </c>
      <c r="R399" s="1" t="s">
        <v>181</v>
      </c>
      <c r="S399" s="1" t="s">
        <v>181</v>
      </c>
      <c r="T399" s="1" t="s">
        <v>181</v>
      </c>
      <c r="U399" s="1" t="s">
        <v>181</v>
      </c>
      <c r="V399" s="1" t="s">
        <v>181</v>
      </c>
      <c r="W399" s="1" t="s">
        <v>181</v>
      </c>
      <c r="X399" s="1" t="s">
        <v>182</v>
      </c>
      <c r="Y399" s="1" t="s">
        <v>181</v>
      </c>
      <c r="Z399" s="1" t="s">
        <v>181</v>
      </c>
      <c r="AA399" s="1" t="s">
        <v>181</v>
      </c>
      <c r="AB399" s="1" t="s">
        <v>182</v>
      </c>
      <c r="AC399" s="1" t="s">
        <v>181</v>
      </c>
      <c r="AD399" s="1" t="s">
        <v>181</v>
      </c>
      <c r="AE399" s="1" t="s">
        <v>95</v>
      </c>
      <c r="AF399" s="1" t="s">
        <v>97</v>
      </c>
      <c r="AG399" s="1" t="s">
        <v>97</v>
      </c>
      <c r="AH399" s="1">
        <v>3</v>
      </c>
      <c r="AI399" s="1" t="s">
        <v>199</v>
      </c>
      <c r="AJ399" s="1" t="s">
        <v>31</v>
      </c>
      <c r="AK399" s="1" t="s">
        <v>194</v>
      </c>
      <c r="AL399" s="1" t="s">
        <v>327</v>
      </c>
      <c r="AM399" s="1" t="s">
        <v>186</v>
      </c>
      <c r="AN399" s="1" t="s">
        <v>187</v>
      </c>
      <c r="AO399" s="1" t="s">
        <v>188</v>
      </c>
      <c r="AP399" s="1" t="s">
        <v>103</v>
      </c>
      <c r="AQ399" s="1" t="s">
        <v>189</v>
      </c>
      <c r="AR399" s="1" t="s">
        <v>190</v>
      </c>
      <c r="AS399" s="1" t="s">
        <v>124</v>
      </c>
      <c r="AT399" s="1" t="s">
        <v>128</v>
      </c>
      <c r="AU399" s="1">
        <v>2</v>
      </c>
      <c r="AV399" s="1" t="s">
        <v>1250</v>
      </c>
      <c r="AW399" s="1">
        <v>839.01</v>
      </c>
    </row>
    <row r="400" spans="1:49">
      <c r="A400" s="1">
        <v>0</v>
      </c>
      <c r="B400" s="1" t="s">
        <v>1251</v>
      </c>
      <c r="C400" s="1" t="s">
        <v>1252</v>
      </c>
      <c r="D400" s="1" t="s">
        <v>181</v>
      </c>
      <c r="E400" s="1" t="s">
        <v>181</v>
      </c>
      <c r="F400" s="1" t="s">
        <v>181</v>
      </c>
      <c r="G400" s="1" t="s">
        <v>181</v>
      </c>
      <c r="H400" s="1" t="s">
        <v>181</v>
      </c>
      <c r="I400" s="1" t="s">
        <v>181</v>
      </c>
      <c r="J400" s="1" t="s">
        <v>181</v>
      </c>
      <c r="K400" s="1" t="s">
        <v>181</v>
      </c>
      <c r="L400" s="1" t="s">
        <v>181</v>
      </c>
      <c r="M400" s="1" t="s">
        <v>181</v>
      </c>
      <c r="N400" s="1" t="s">
        <v>181</v>
      </c>
      <c r="O400" s="1" t="s">
        <v>181</v>
      </c>
      <c r="P400" s="1" t="s">
        <v>181</v>
      </c>
      <c r="Q400" s="1" t="s">
        <v>181</v>
      </c>
      <c r="R400" s="1" t="s">
        <v>181</v>
      </c>
      <c r="S400" s="1" t="s">
        <v>181</v>
      </c>
      <c r="T400" s="1" t="s">
        <v>181</v>
      </c>
      <c r="U400" s="1" t="s">
        <v>181</v>
      </c>
      <c r="V400" s="1" t="s">
        <v>181</v>
      </c>
      <c r="W400" s="1" t="s">
        <v>181</v>
      </c>
      <c r="X400" s="1" t="s">
        <v>181</v>
      </c>
      <c r="Y400" s="1" t="s">
        <v>181</v>
      </c>
      <c r="Z400" s="1" t="s">
        <v>181</v>
      </c>
      <c r="AA400" s="1" t="s">
        <v>181</v>
      </c>
      <c r="AB400" s="1" t="s">
        <v>181</v>
      </c>
      <c r="AC400" s="1" t="s">
        <v>181</v>
      </c>
      <c r="AD400" s="1" t="s">
        <v>181</v>
      </c>
      <c r="AE400" s="1" t="s">
        <v>95</v>
      </c>
      <c r="AF400" s="1" t="s">
        <v>95</v>
      </c>
      <c r="AG400" s="1" t="s">
        <v>95</v>
      </c>
      <c r="AH400" s="1">
        <v>3</v>
      </c>
      <c r="AI400" s="1" t="s">
        <v>199</v>
      </c>
      <c r="AJ400" s="1" t="s">
        <v>31</v>
      </c>
      <c r="AK400" s="1" t="s">
        <v>194</v>
      </c>
      <c r="AL400" s="1" t="s">
        <v>185</v>
      </c>
      <c r="AM400" s="1" t="s">
        <v>207</v>
      </c>
      <c r="AN400" s="1" t="s">
        <v>187</v>
      </c>
      <c r="AO400" s="1" t="s">
        <v>98</v>
      </c>
      <c r="AP400" s="1" t="s">
        <v>103</v>
      </c>
      <c r="AQ400" s="1" t="s">
        <v>112</v>
      </c>
      <c r="AR400" s="1" t="s">
        <v>190</v>
      </c>
      <c r="AS400" s="1" t="s">
        <v>122</v>
      </c>
      <c r="AT400" s="1" t="s">
        <v>128</v>
      </c>
      <c r="AU400" s="1">
        <v>4</v>
      </c>
      <c r="AW400" s="1">
        <v>18.03</v>
      </c>
    </row>
    <row r="401" spans="1:49">
      <c r="B401" s="1" t="s">
        <v>1253</v>
      </c>
      <c r="C401" s="1" t="s">
        <v>1253</v>
      </c>
      <c r="D401" s="1" t="s">
        <v>30</v>
      </c>
      <c r="E401" s="1" t="s">
        <v>30</v>
      </c>
      <c r="F401" s="1" t="s">
        <v>30</v>
      </c>
      <c r="G401" s="1" t="s">
        <v>30</v>
      </c>
      <c r="H401" s="1" t="s">
        <v>30</v>
      </c>
      <c r="I401" s="1" t="s">
        <v>30</v>
      </c>
      <c r="J401" s="1" t="s">
        <v>30</v>
      </c>
      <c r="K401" s="1" t="s">
        <v>30</v>
      </c>
      <c r="L401" s="1" t="s">
        <v>30</v>
      </c>
      <c r="M401" s="1" t="s">
        <v>30</v>
      </c>
      <c r="N401" s="1" t="s">
        <v>30</v>
      </c>
      <c r="O401" s="1" t="s">
        <v>30</v>
      </c>
      <c r="P401" s="1" t="s">
        <v>30</v>
      </c>
      <c r="Q401" s="1" t="s">
        <v>30</v>
      </c>
      <c r="R401" s="1" t="s">
        <v>30</v>
      </c>
      <c r="S401" s="1" t="s">
        <v>30</v>
      </c>
      <c r="T401" s="1" t="s">
        <v>30</v>
      </c>
      <c r="U401" s="1" t="s">
        <v>30</v>
      </c>
      <c r="V401" s="1" t="s">
        <v>30</v>
      </c>
      <c r="W401" s="1" t="s">
        <v>30</v>
      </c>
      <c r="X401" s="1" t="s">
        <v>30</v>
      </c>
      <c r="Y401" s="1" t="s">
        <v>30</v>
      </c>
      <c r="Z401" s="1" t="s">
        <v>30</v>
      </c>
      <c r="AA401" s="1" t="s">
        <v>30</v>
      </c>
      <c r="AB401" s="1" t="s">
        <v>30</v>
      </c>
      <c r="AC401" s="1" t="s">
        <v>30</v>
      </c>
      <c r="AD401" s="1" t="s">
        <v>30</v>
      </c>
      <c r="AE401" s="1" t="s">
        <v>95</v>
      </c>
      <c r="AF401" s="1" t="s">
        <v>95</v>
      </c>
      <c r="AG401" s="1" t="s">
        <v>95</v>
      </c>
      <c r="AH401" s="1">
        <v>3</v>
      </c>
      <c r="AI401" s="1" t="s">
        <v>199</v>
      </c>
      <c r="AJ401" s="1" t="s">
        <v>31</v>
      </c>
      <c r="AK401" s="1" t="s">
        <v>194</v>
      </c>
      <c r="AL401" s="1" t="s">
        <v>185</v>
      </c>
      <c r="AM401" s="1" t="s">
        <v>207</v>
      </c>
      <c r="AN401" s="1" t="s">
        <v>187</v>
      </c>
      <c r="AO401" s="1" t="s">
        <v>98</v>
      </c>
      <c r="AP401" s="1" t="s">
        <v>103</v>
      </c>
      <c r="AQ401" s="1" t="s">
        <v>112</v>
      </c>
      <c r="AR401" s="1" t="s">
        <v>190</v>
      </c>
      <c r="AS401" s="1" t="s">
        <v>122</v>
      </c>
      <c r="AT401" s="1" t="s">
        <v>128</v>
      </c>
      <c r="AU401" s="1">
        <v>4</v>
      </c>
      <c r="AW401" s="1">
        <v>0</v>
      </c>
    </row>
    <row r="402" spans="1:49">
      <c r="A402" s="1">
        <v>5</v>
      </c>
      <c r="B402" s="1" t="s">
        <v>1254</v>
      </c>
      <c r="C402" s="1" t="s">
        <v>1255</v>
      </c>
      <c r="D402" s="1" t="s">
        <v>182</v>
      </c>
      <c r="E402" s="1" t="s">
        <v>181</v>
      </c>
      <c r="F402" s="1" t="s">
        <v>181</v>
      </c>
      <c r="G402" s="1" t="s">
        <v>182</v>
      </c>
      <c r="H402" s="1" t="s">
        <v>181</v>
      </c>
      <c r="I402" s="1" t="s">
        <v>181</v>
      </c>
      <c r="J402" s="1" t="s">
        <v>181</v>
      </c>
      <c r="K402" s="1" t="s">
        <v>181</v>
      </c>
      <c r="L402" s="1" t="s">
        <v>181</v>
      </c>
      <c r="M402" s="1" t="s">
        <v>181</v>
      </c>
      <c r="N402" s="1" t="s">
        <v>181</v>
      </c>
      <c r="O402" s="1" t="s">
        <v>181</v>
      </c>
      <c r="P402" s="1" t="s">
        <v>181</v>
      </c>
      <c r="Q402" s="1" t="s">
        <v>181</v>
      </c>
      <c r="R402" s="1" t="s">
        <v>181</v>
      </c>
      <c r="S402" s="1" t="s">
        <v>181</v>
      </c>
      <c r="T402" s="1" t="s">
        <v>181</v>
      </c>
      <c r="U402" s="1" t="s">
        <v>181</v>
      </c>
      <c r="V402" s="1" t="s">
        <v>182</v>
      </c>
      <c r="W402" s="1" t="s">
        <v>181</v>
      </c>
      <c r="X402" s="1" t="s">
        <v>182</v>
      </c>
      <c r="Y402" s="1" t="s">
        <v>181</v>
      </c>
      <c r="Z402" s="1" t="s">
        <v>181</v>
      </c>
      <c r="AA402" s="1" t="s">
        <v>181</v>
      </c>
      <c r="AB402" s="1" t="s">
        <v>181</v>
      </c>
      <c r="AC402" s="1" t="s">
        <v>181</v>
      </c>
      <c r="AD402" s="1" t="s">
        <v>182</v>
      </c>
      <c r="AE402" s="1" t="s">
        <v>93</v>
      </c>
      <c r="AF402" s="1" t="s">
        <v>93</v>
      </c>
      <c r="AG402" s="1" t="s">
        <v>95</v>
      </c>
      <c r="AH402" s="1">
        <v>4</v>
      </c>
      <c r="AI402" s="1" t="s">
        <v>199</v>
      </c>
      <c r="AJ402" s="1" t="s">
        <v>31</v>
      </c>
      <c r="AK402" s="1" t="s">
        <v>194</v>
      </c>
      <c r="AL402" s="1" t="s">
        <v>185</v>
      </c>
      <c r="AM402" s="1" t="s">
        <v>186</v>
      </c>
      <c r="AN402" s="1" t="s">
        <v>398</v>
      </c>
      <c r="AO402" s="1" t="s">
        <v>98</v>
      </c>
      <c r="AP402" s="1" t="s">
        <v>195</v>
      </c>
      <c r="AQ402" s="1" t="s">
        <v>189</v>
      </c>
      <c r="AR402" s="1" t="s">
        <v>190</v>
      </c>
      <c r="AS402" s="1" t="s">
        <v>122</v>
      </c>
      <c r="AT402" s="1" t="s">
        <v>128</v>
      </c>
      <c r="AU402" s="1">
        <v>3</v>
      </c>
      <c r="AV402" s="1" t="s">
        <v>1256</v>
      </c>
      <c r="AW402" s="1">
        <v>441.17</v>
      </c>
    </row>
    <row r="403" spans="1:49">
      <c r="A403" s="1">
        <v>5</v>
      </c>
      <c r="B403" s="1" t="s">
        <v>1257</v>
      </c>
      <c r="C403" s="1" t="s">
        <v>1258</v>
      </c>
      <c r="D403" s="1" t="s">
        <v>182</v>
      </c>
      <c r="E403" s="1" t="s">
        <v>181</v>
      </c>
      <c r="F403" s="1" t="s">
        <v>181</v>
      </c>
      <c r="G403" s="1" t="s">
        <v>182</v>
      </c>
      <c r="H403" s="1" t="s">
        <v>181</v>
      </c>
      <c r="I403" s="1" t="s">
        <v>181</v>
      </c>
      <c r="J403" s="1" t="s">
        <v>181</v>
      </c>
      <c r="K403" s="1" t="s">
        <v>181</v>
      </c>
      <c r="L403" s="1" t="s">
        <v>181</v>
      </c>
      <c r="M403" s="1" t="s">
        <v>181</v>
      </c>
      <c r="N403" s="1" t="s">
        <v>181</v>
      </c>
      <c r="O403" s="1" t="s">
        <v>181</v>
      </c>
      <c r="P403" s="1" t="s">
        <v>181</v>
      </c>
      <c r="Q403" s="1" t="s">
        <v>181</v>
      </c>
      <c r="R403" s="1" t="s">
        <v>181</v>
      </c>
      <c r="S403" s="1" t="s">
        <v>182</v>
      </c>
      <c r="T403" s="1" t="s">
        <v>181</v>
      </c>
      <c r="U403" s="1" t="s">
        <v>181</v>
      </c>
      <c r="V403" s="1" t="s">
        <v>181</v>
      </c>
      <c r="W403" s="1" t="s">
        <v>181</v>
      </c>
      <c r="X403" s="1" t="s">
        <v>182</v>
      </c>
      <c r="Y403" s="1" t="s">
        <v>181</v>
      </c>
      <c r="Z403" s="1" t="s">
        <v>181</v>
      </c>
      <c r="AA403" s="1" t="s">
        <v>181</v>
      </c>
      <c r="AB403" s="1" t="s">
        <v>181</v>
      </c>
      <c r="AC403" s="1" t="s">
        <v>181</v>
      </c>
      <c r="AD403" s="1" t="s">
        <v>182</v>
      </c>
      <c r="AE403" s="1" t="s">
        <v>95</v>
      </c>
      <c r="AF403" s="1" t="s">
        <v>97</v>
      </c>
      <c r="AG403" s="1" t="s">
        <v>95</v>
      </c>
      <c r="AH403" s="1">
        <v>4</v>
      </c>
      <c r="AI403" s="1" t="s">
        <v>199</v>
      </c>
      <c r="AJ403" s="1" t="s">
        <v>24</v>
      </c>
      <c r="AK403" s="1" t="s">
        <v>194</v>
      </c>
      <c r="AL403" s="1" t="s">
        <v>246</v>
      </c>
      <c r="AM403" s="1" t="s">
        <v>186</v>
      </c>
      <c r="AN403" s="1" t="s">
        <v>398</v>
      </c>
      <c r="AO403" s="1" t="s">
        <v>200</v>
      </c>
      <c r="AP403" s="1" t="s">
        <v>195</v>
      </c>
      <c r="AQ403" s="1" t="s">
        <v>111</v>
      </c>
      <c r="AR403" s="1" t="s">
        <v>190</v>
      </c>
      <c r="AS403" s="1" t="s">
        <v>122</v>
      </c>
      <c r="AT403" s="1" t="s">
        <v>128</v>
      </c>
      <c r="AU403" s="1">
        <v>4</v>
      </c>
      <c r="AV403" s="1" t="s">
        <v>1259</v>
      </c>
      <c r="AW403" s="1">
        <v>425.36</v>
      </c>
    </row>
    <row r="404" spans="1:49">
      <c r="A404" s="1">
        <v>5</v>
      </c>
      <c r="B404" s="1" t="s">
        <v>1260</v>
      </c>
      <c r="C404" s="1" t="s">
        <v>1261</v>
      </c>
      <c r="D404" s="1" t="s">
        <v>182</v>
      </c>
      <c r="E404" s="1" t="s">
        <v>181</v>
      </c>
      <c r="F404" s="1" t="s">
        <v>181</v>
      </c>
      <c r="G404" s="1" t="s">
        <v>182</v>
      </c>
      <c r="H404" s="1" t="s">
        <v>181</v>
      </c>
      <c r="I404" s="1" t="s">
        <v>181</v>
      </c>
      <c r="J404" s="1" t="s">
        <v>181</v>
      </c>
      <c r="K404" s="1" t="s">
        <v>181</v>
      </c>
      <c r="L404" s="1" t="s">
        <v>181</v>
      </c>
      <c r="M404" s="1" t="s">
        <v>182</v>
      </c>
      <c r="N404" s="1" t="s">
        <v>181</v>
      </c>
      <c r="O404" s="1" t="s">
        <v>181</v>
      </c>
      <c r="P404" s="1" t="s">
        <v>181</v>
      </c>
      <c r="Q404" s="1" t="s">
        <v>181</v>
      </c>
      <c r="R404" s="1" t="s">
        <v>181</v>
      </c>
      <c r="S404" s="1" t="s">
        <v>181</v>
      </c>
      <c r="T404" s="1" t="s">
        <v>181</v>
      </c>
      <c r="U404" s="1" t="s">
        <v>181</v>
      </c>
      <c r="V404" s="1" t="s">
        <v>181</v>
      </c>
      <c r="W404" s="1" t="s">
        <v>181</v>
      </c>
      <c r="X404" s="1" t="s">
        <v>182</v>
      </c>
      <c r="Y404" s="1" t="s">
        <v>181</v>
      </c>
      <c r="Z404" s="1" t="s">
        <v>181</v>
      </c>
      <c r="AA404" s="1" t="s">
        <v>181</v>
      </c>
      <c r="AB404" s="1" t="s">
        <v>181</v>
      </c>
      <c r="AC404" s="1" t="s">
        <v>182</v>
      </c>
      <c r="AD404" s="1" t="s">
        <v>181</v>
      </c>
      <c r="AE404" s="1" t="s">
        <v>90</v>
      </c>
      <c r="AF404" s="1" t="s">
        <v>97</v>
      </c>
      <c r="AG404" s="1" t="s">
        <v>97</v>
      </c>
      <c r="AH404" s="1">
        <v>2</v>
      </c>
      <c r="AI404" s="1" t="s">
        <v>183</v>
      </c>
      <c r="AJ404" s="1" t="s">
        <v>31</v>
      </c>
      <c r="AK404" s="1" t="s">
        <v>194</v>
      </c>
      <c r="AL404" s="1" t="s">
        <v>185</v>
      </c>
      <c r="AM404" s="1" t="s">
        <v>207</v>
      </c>
      <c r="AN404" s="1" t="s">
        <v>398</v>
      </c>
      <c r="AO404" s="1" t="s">
        <v>188</v>
      </c>
      <c r="AP404" s="1" t="s">
        <v>103</v>
      </c>
      <c r="AQ404" s="1" t="s">
        <v>111</v>
      </c>
      <c r="AR404" s="1" t="s">
        <v>190</v>
      </c>
      <c r="AS404" s="1" t="s">
        <v>122</v>
      </c>
      <c r="AT404" s="1" t="s">
        <v>128</v>
      </c>
      <c r="AU404" s="1">
        <v>1</v>
      </c>
      <c r="AV404" s="1" t="s">
        <v>1262</v>
      </c>
      <c r="AW404" s="1">
        <v>17925.7</v>
      </c>
    </row>
    <row r="405" spans="1:49">
      <c r="A405" s="1">
        <v>5</v>
      </c>
      <c r="B405" s="1" t="s">
        <v>1263</v>
      </c>
      <c r="C405" s="1" t="s">
        <v>1264</v>
      </c>
      <c r="D405" s="1" t="s">
        <v>182</v>
      </c>
      <c r="E405" s="1" t="s">
        <v>181</v>
      </c>
      <c r="F405" s="1" t="s">
        <v>181</v>
      </c>
      <c r="G405" s="1" t="s">
        <v>182</v>
      </c>
      <c r="H405" s="1" t="s">
        <v>181</v>
      </c>
      <c r="I405" s="1" t="s">
        <v>181</v>
      </c>
      <c r="J405" s="1" t="s">
        <v>181</v>
      </c>
      <c r="K405" s="1" t="s">
        <v>181</v>
      </c>
      <c r="L405" s="1" t="s">
        <v>181</v>
      </c>
      <c r="M405" s="1" t="s">
        <v>181</v>
      </c>
      <c r="N405" s="1" t="s">
        <v>181</v>
      </c>
      <c r="O405" s="1" t="s">
        <v>181</v>
      </c>
      <c r="P405" s="1" t="s">
        <v>181</v>
      </c>
      <c r="Q405" s="1" t="s">
        <v>181</v>
      </c>
      <c r="R405" s="1" t="s">
        <v>181</v>
      </c>
      <c r="S405" s="1" t="s">
        <v>181</v>
      </c>
      <c r="T405" s="1" t="s">
        <v>181</v>
      </c>
      <c r="U405" s="1" t="s">
        <v>181</v>
      </c>
      <c r="V405" s="1" t="s">
        <v>181</v>
      </c>
      <c r="W405" s="1" t="s">
        <v>182</v>
      </c>
      <c r="X405" s="1" t="s">
        <v>182</v>
      </c>
      <c r="Y405" s="1" t="s">
        <v>181</v>
      </c>
      <c r="Z405" s="1" t="s">
        <v>181</v>
      </c>
      <c r="AA405" s="1" t="s">
        <v>181</v>
      </c>
      <c r="AB405" s="1" t="s">
        <v>181</v>
      </c>
      <c r="AC405" s="1" t="s">
        <v>182</v>
      </c>
      <c r="AD405" s="1" t="s">
        <v>181</v>
      </c>
      <c r="AE405" s="1" t="s">
        <v>93</v>
      </c>
      <c r="AF405" s="1" t="s">
        <v>95</v>
      </c>
      <c r="AG405" s="1" t="s">
        <v>97</v>
      </c>
      <c r="AH405" s="1">
        <v>4</v>
      </c>
      <c r="AI405" s="1" t="s">
        <v>183</v>
      </c>
      <c r="AJ405" s="1" t="s">
        <v>31</v>
      </c>
      <c r="AK405" s="1" t="s">
        <v>194</v>
      </c>
      <c r="AL405" s="1" t="s">
        <v>185</v>
      </c>
      <c r="AM405" s="1" t="s">
        <v>186</v>
      </c>
      <c r="AN405" s="1" t="s">
        <v>187</v>
      </c>
      <c r="AO405" s="1" t="s">
        <v>208</v>
      </c>
      <c r="AP405" s="1" t="s">
        <v>200</v>
      </c>
      <c r="AQ405" s="1" t="s">
        <v>112</v>
      </c>
      <c r="AR405" s="1" t="s">
        <v>190</v>
      </c>
      <c r="AS405" s="1" t="s">
        <v>124</v>
      </c>
      <c r="AT405" s="1" t="s">
        <v>128</v>
      </c>
      <c r="AU405" s="1">
        <v>3</v>
      </c>
      <c r="AV405" s="1" t="s">
        <v>1265</v>
      </c>
      <c r="AW405" s="1">
        <v>321.91000000000003</v>
      </c>
    </row>
    <row r="406" spans="1:49">
      <c r="A406" s="1">
        <v>5</v>
      </c>
      <c r="B406" s="1" t="s">
        <v>1266</v>
      </c>
      <c r="C406" s="1" t="s">
        <v>1267</v>
      </c>
      <c r="D406" s="1" t="s">
        <v>182</v>
      </c>
      <c r="E406" s="1" t="s">
        <v>181</v>
      </c>
      <c r="F406" s="1" t="s">
        <v>181</v>
      </c>
      <c r="G406" s="1" t="s">
        <v>181</v>
      </c>
      <c r="H406" s="1" t="s">
        <v>181</v>
      </c>
      <c r="I406" s="1" t="s">
        <v>182</v>
      </c>
      <c r="J406" s="1" t="s">
        <v>181</v>
      </c>
      <c r="K406" s="1" t="s">
        <v>181</v>
      </c>
      <c r="L406" s="1" t="s">
        <v>181</v>
      </c>
      <c r="M406" s="1" t="s">
        <v>182</v>
      </c>
      <c r="N406" s="1" t="s">
        <v>181</v>
      </c>
      <c r="O406" s="1" t="s">
        <v>181</v>
      </c>
      <c r="P406" s="1" t="s">
        <v>181</v>
      </c>
      <c r="Q406" s="1" t="s">
        <v>181</v>
      </c>
      <c r="R406" s="1" t="s">
        <v>181</v>
      </c>
      <c r="S406" s="1" t="s">
        <v>181</v>
      </c>
      <c r="T406" s="1" t="s">
        <v>181</v>
      </c>
      <c r="U406" s="1" t="s">
        <v>181</v>
      </c>
      <c r="V406" s="1" t="s">
        <v>181</v>
      </c>
      <c r="W406" s="1" t="s">
        <v>181</v>
      </c>
      <c r="X406" s="1" t="s">
        <v>182</v>
      </c>
      <c r="Y406" s="1" t="s">
        <v>181</v>
      </c>
      <c r="Z406" s="1" t="s">
        <v>181</v>
      </c>
      <c r="AA406" s="1" t="s">
        <v>181</v>
      </c>
      <c r="AB406" s="1" t="s">
        <v>181</v>
      </c>
      <c r="AC406" s="1" t="s">
        <v>181</v>
      </c>
      <c r="AD406" s="1" t="s">
        <v>182</v>
      </c>
      <c r="AE406" s="1" t="s">
        <v>95</v>
      </c>
      <c r="AF406" s="1" t="s">
        <v>97</v>
      </c>
      <c r="AG406" s="1" t="s">
        <v>97</v>
      </c>
      <c r="AH406" s="1">
        <v>4</v>
      </c>
      <c r="AI406" s="1" t="s">
        <v>183</v>
      </c>
      <c r="AJ406" s="1" t="s">
        <v>31</v>
      </c>
      <c r="AK406" s="1" t="s">
        <v>194</v>
      </c>
      <c r="AL406" s="1" t="s">
        <v>185</v>
      </c>
      <c r="AM406" s="1" t="s">
        <v>186</v>
      </c>
      <c r="AN406" s="1" t="s">
        <v>187</v>
      </c>
      <c r="AO406" s="1" t="s">
        <v>188</v>
      </c>
      <c r="AP406" s="1" t="s">
        <v>103</v>
      </c>
      <c r="AQ406" s="1" t="s">
        <v>189</v>
      </c>
      <c r="AR406" s="1" t="s">
        <v>190</v>
      </c>
      <c r="AS406" s="1" t="s">
        <v>124</v>
      </c>
      <c r="AT406" s="1" t="s">
        <v>128</v>
      </c>
      <c r="AU406" s="1">
        <v>4</v>
      </c>
      <c r="AV406" s="1" t="s">
        <v>1268</v>
      </c>
      <c r="AW406" s="1">
        <v>969.9</v>
      </c>
    </row>
    <row r="407" spans="1:49">
      <c r="A407" s="1">
        <v>5</v>
      </c>
      <c r="B407" s="1" t="s">
        <v>1269</v>
      </c>
      <c r="C407" s="1" t="s">
        <v>1270</v>
      </c>
      <c r="D407" s="1" t="s">
        <v>182</v>
      </c>
      <c r="E407" s="1" t="s">
        <v>181</v>
      </c>
      <c r="F407" s="1" t="s">
        <v>181</v>
      </c>
      <c r="G407" s="1" t="s">
        <v>181</v>
      </c>
      <c r="H407" s="1" t="s">
        <v>181</v>
      </c>
      <c r="I407" s="1" t="s">
        <v>181</v>
      </c>
      <c r="J407" s="1" t="s">
        <v>182</v>
      </c>
      <c r="K407" s="1" t="s">
        <v>182</v>
      </c>
      <c r="L407" s="1" t="s">
        <v>181</v>
      </c>
      <c r="M407" s="1" t="s">
        <v>181</v>
      </c>
      <c r="N407" s="1" t="s">
        <v>181</v>
      </c>
      <c r="O407" s="1" t="s">
        <v>181</v>
      </c>
      <c r="P407" s="1" t="s">
        <v>181</v>
      </c>
      <c r="Q407" s="1" t="s">
        <v>181</v>
      </c>
      <c r="R407" s="1" t="s">
        <v>181</v>
      </c>
      <c r="S407" s="1" t="s">
        <v>181</v>
      </c>
      <c r="T407" s="1" t="s">
        <v>181</v>
      </c>
      <c r="U407" s="1" t="s">
        <v>181</v>
      </c>
      <c r="V407" s="1" t="s">
        <v>181</v>
      </c>
      <c r="W407" s="1" t="s">
        <v>182</v>
      </c>
      <c r="X407" s="1" t="s">
        <v>181</v>
      </c>
      <c r="Y407" s="1" t="s">
        <v>182</v>
      </c>
      <c r="Z407" s="1" t="s">
        <v>181</v>
      </c>
      <c r="AA407" s="1" t="s">
        <v>181</v>
      </c>
      <c r="AB407" s="1" t="s">
        <v>181</v>
      </c>
      <c r="AC407" s="1" t="s">
        <v>182</v>
      </c>
      <c r="AD407" s="1" t="s">
        <v>181</v>
      </c>
      <c r="AE407" s="1" t="s">
        <v>95</v>
      </c>
      <c r="AF407" s="1" t="s">
        <v>95</v>
      </c>
      <c r="AG407" s="1" t="s">
        <v>97</v>
      </c>
      <c r="AH407" s="1">
        <v>5</v>
      </c>
      <c r="AI407" s="1" t="s">
        <v>183</v>
      </c>
      <c r="AJ407" s="1" t="s">
        <v>31</v>
      </c>
      <c r="AK407" s="1" t="s">
        <v>194</v>
      </c>
      <c r="AL407" s="1" t="s">
        <v>185</v>
      </c>
      <c r="AM407" s="1" t="s">
        <v>186</v>
      </c>
      <c r="AN407" s="1" t="s">
        <v>187</v>
      </c>
      <c r="AO407" s="1" t="s">
        <v>98</v>
      </c>
      <c r="AP407" s="1" t="s">
        <v>103</v>
      </c>
      <c r="AQ407" s="1" t="s">
        <v>189</v>
      </c>
      <c r="AR407" s="1" t="s">
        <v>190</v>
      </c>
      <c r="AS407" s="1" t="s">
        <v>124</v>
      </c>
      <c r="AT407" s="1" t="s">
        <v>128</v>
      </c>
      <c r="AU407" s="1">
        <v>4</v>
      </c>
      <c r="AV407" s="1" t="s">
        <v>1271</v>
      </c>
      <c r="AW407" s="1">
        <v>601.30999999999995</v>
      </c>
    </row>
    <row r="408" spans="1:49">
      <c r="A408" s="1">
        <v>5</v>
      </c>
      <c r="B408" s="1" t="s">
        <v>1272</v>
      </c>
      <c r="C408" s="1" t="s">
        <v>1273</v>
      </c>
      <c r="D408" s="1" t="s">
        <v>182</v>
      </c>
      <c r="E408" s="1" t="s">
        <v>181</v>
      </c>
      <c r="F408" s="1" t="s">
        <v>181</v>
      </c>
      <c r="G408" s="1" t="s">
        <v>181</v>
      </c>
      <c r="H408" s="1" t="s">
        <v>181</v>
      </c>
      <c r="I408" s="1" t="s">
        <v>181</v>
      </c>
      <c r="J408" s="1" t="s">
        <v>181</v>
      </c>
      <c r="K408" s="1" t="s">
        <v>182</v>
      </c>
      <c r="L408" s="1" t="s">
        <v>181</v>
      </c>
      <c r="M408" s="1" t="s">
        <v>181</v>
      </c>
      <c r="N408" s="1" t="s">
        <v>182</v>
      </c>
      <c r="O408" s="1" t="s">
        <v>181</v>
      </c>
      <c r="P408" s="1" t="s">
        <v>181</v>
      </c>
      <c r="Q408" s="1" t="s">
        <v>181</v>
      </c>
      <c r="R408" s="1" t="s">
        <v>181</v>
      </c>
      <c r="S408" s="1" t="s">
        <v>181</v>
      </c>
      <c r="T408" s="1" t="s">
        <v>181</v>
      </c>
      <c r="U408" s="1" t="s">
        <v>181</v>
      </c>
      <c r="V408" s="1" t="s">
        <v>181</v>
      </c>
      <c r="W408" s="1" t="s">
        <v>181</v>
      </c>
      <c r="X408" s="1" t="s">
        <v>181</v>
      </c>
      <c r="Y408" s="1" t="s">
        <v>182</v>
      </c>
      <c r="Z408" s="1" t="s">
        <v>181</v>
      </c>
      <c r="AA408" s="1" t="s">
        <v>181</v>
      </c>
      <c r="AB408" s="1" t="s">
        <v>181</v>
      </c>
      <c r="AC408" s="1" t="s">
        <v>182</v>
      </c>
      <c r="AD408" s="1" t="s">
        <v>181</v>
      </c>
      <c r="AE408" s="1" t="s">
        <v>97</v>
      </c>
      <c r="AF408" s="1" t="s">
        <v>95</v>
      </c>
      <c r="AG408" s="1" t="s">
        <v>95</v>
      </c>
      <c r="AH408" s="1">
        <v>4</v>
      </c>
      <c r="AI408" s="1" t="s">
        <v>18</v>
      </c>
      <c r="AJ408" s="1" t="s">
        <v>31</v>
      </c>
      <c r="AK408" s="1" t="s">
        <v>414</v>
      </c>
      <c r="AL408" s="1" t="s">
        <v>185</v>
      </c>
      <c r="AM408" s="1" t="s">
        <v>186</v>
      </c>
      <c r="AN408" s="1" t="s">
        <v>398</v>
      </c>
      <c r="AO408" s="1" t="s">
        <v>98</v>
      </c>
      <c r="AP408" s="1" t="s">
        <v>200</v>
      </c>
      <c r="AQ408" s="1" t="s">
        <v>112</v>
      </c>
      <c r="AR408" s="1" t="s">
        <v>190</v>
      </c>
      <c r="AS408" s="1" t="s">
        <v>122</v>
      </c>
      <c r="AT408" s="1" t="s">
        <v>128</v>
      </c>
      <c r="AU408" s="1">
        <v>4</v>
      </c>
      <c r="AV408" s="1" t="s">
        <v>1274</v>
      </c>
      <c r="AW408" s="1">
        <v>499.5</v>
      </c>
    </row>
    <row r="409" spans="1:49">
      <c r="A409" s="1">
        <v>5</v>
      </c>
      <c r="B409" s="1" t="s">
        <v>1275</v>
      </c>
      <c r="C409" s="1" t="s">
        <v>1276</v>
      </c>
      <c r="D409" s="1" t="s">
        <v>181</v>
      </c>
      <c r="E409" s="1" t="s">
        <v>182</v>
      </c>
      <c r="F409" s="1" t="s">
        <v>181</v>
      </c>
      <c r="G409" s="1" t="s">
        <v>181</v>
      </c>
      <c r="H409" s="1" t="s">
        <v>181</v>
      </c>
      <c r="I409" s="1" t="s">
        <v>181</v>
      </c>
      <c r="J409" s="1" t="s">
        <v>181</v>
      </c>
      <c r="K409" s="1" t="s">
        <v>181</v>
      </c>
      <c r="L409" s="1" t="s">
        <v>182</v>
      </c>
      <c r="M409" s="1" t="s">
        <v>181</v>
      </c>
      <c r="N409" s="1" t="s">
        <v>181</v>
      </c>
      <c r="O409" s="1" t="s">
        <v>181</v>
      </c>
      <c r="P409" s="1" t="s">
        <v>181</v>
      </c>
      <c r="Q409" s="1" t="s">
        <v>181</v>
      </c>
      <c r="R409" s="1" t="s">
        <v>181</v>
      </c>
      <c r="S409" s="1" t="s">
        <v>181</v>
      </c>
      <c r="T409" s="1" t="s">
        <v>181</v>
      </c>
      <c r="U409" s="1" t="s">
        <v>181</v>
      </c>
      <c r="V409" s="1" t="s">
        <v>181</v>
      </c>
      <c r="W409" s="1" t="s">
        <v>182</v>
      </c>
      <c r="X409" s="1" t="s">
        <v>182</v>
      </c>
      <c r="Y409" s="1" t="s">
        <v>181</v>
      </c>
      <c r="Z409" s="1" t="s">
        <v>181</v>
      </c>
      <c r="AA409" s="1" t="s">
        <v>181</v>
      </c>
      <c r="AB409" s="1" t="s">
        <v>181</v>
      </c>
      <c r="AC409" s="1" t="s">
        <v>181</v>
      </c>
      <c r="AD409" s="1" t="s">
        <v>182</v>
      </c>
      <c r="AE409" s="1" t="s">
        <v>97</v>
      </c>
      <c r="AF409" s="1" t="s">
        <v>97</v>
      </c>
      <c r="AG409" s="1" t="s">
        <v>97</v>
      </c>
      <c r="AH409" s="1">
        <v>3</v>
      </c>
      <c r="AI409" s="1" t="s">
        <v>183</v>
      </c>
      <c r="AJ409" s="1" t="s">
        <v>31</v>
      </c>
      <c r="AK409" s="1" t="s">
        <v>194</v>
      </c>
      <c r="AL409" s="1" t="s">
        <v>185</v>
      </c>
      <c r="AM409" s="1" t="s">
        <v>186</v>
      </c>
      <c r="AN409" s="1" t="s">
        <v>187</v>
      </c>
      <c r="AO409" s="1" t="s">
        <v>98</v>
      </c>
      <c r="AP409" s="1" t="s">
        <v>103</v>
      </c>
      <c r="AQ409" s="1" t="s">
        <v>112</v>
      </c>
      <c r="AR409" s="1" t="s">
        <v>190</v>
      </c>
      <c r="AS409" s="1" t="s">
        <v>124</v>
      </c>
      <c r="AT409" s="1" t="s">
        <v>128</v>
      </c>
      <c r="AU409" s="1">
        <v>3</v>
      </c>
      <c r="AV409" s="1" t="s">
        <v>1277</v>
      </c>
      <c r="AW409" s="1">
        <v>278.07</v>
      </c>
    </row>
    <row r="410" spans="1:49">
      <c r="A410" s="1">
        <v>5</v>
      </c>
      <c r="B410" s="1" t="s">
        <v>1278</v>
      </c>
      <c r="C410" s="1" t="s">
        <v>1279</v>
      </c>
      <c r="D410" s="1" t="s">
        <v>182</v>
      </c>
      <c r="E410" s="1" t="s">
        <v>182</v>
      </c>
      <c r="F410" s="1" t="s">
        <v>181</v>
      </c>
      <c r="G410" s="1" t="s">
        <v>181</v>
      </c>
      <c r="H410" s="1" t="s">
        <v>182</v>
      </c>
      <c r="I410" s="1" t="s">
        <v>181</v>
      </c>
      <c r="J410" s="1" t="s">
        <v>181</v>
      </c>
      <c r="K410" s="1" t="s">
        <v>181</v>
      </c>
      <c r="L410" s="1" t="s">
        <v>181</v>
      </c>
      <c r="M410" s="1" t="s">
        <v>181</v>
      </c>
      <c r="N410" s="1" t="s">
        <v>181</v>
      </c>
      <c r="O410" s="1" t="s">
        <v>181</v>
      </c>
      <c r="P410" s="1" t="s">
        <v>181</v>
      </c>
      <c r="Q410" s="1" t="s">
        <v>181</v>
      </c>
      <c r="R410" s="1" t="s">
        <v>181</v>
      </c>
      <c r="S410" s="1" t="s">
        <v>181</v>
      </c>
      <c r="T410" s="1" t="s">
        <v>182</v>
      </c>
      <c r="U410" s="1" t="s">
        <v>181</v>
      </c>
      <c r="V410" s="1" t="s">
        <v>181</v>
      </c>
      <c r="W410" s="1" t="s">
        <v>181</v>
      </c>
      <c r="X410" s="1" t="s">
        <v>182</v>
      </c>
      <c r="Y410" s="1" t="s">
        <v>181</v>
      </c>
      <c r="Z410" s="1" t="s">
        <v>181</v>
      </c>
      <c r="AA410" s="1" t="s">
        <v>181</v>
      </c>
      <c r="AB410" s="1" t="s">
        <v>181</v>
      </c>
      <c r="AC410" s="1" t="s">
        <v>181</v>
      </c>
      <c r="AD410" s="1" t="s">
        <v>182</v>
      </c>
      <c r="AE410" s="1" t="s">
        <v>93</v>
      </c>
      <c r="AF410" s="1" t="s">
        <v>97</v>
      </c>
      <c r="AG410" s="1" t="s">
        <v>97</v>
      </c>
      <c r="AH410" s="1">
        <v>4</v>
      </c>
      <c r="AI410" s="1" t="s">
        <v>199</v>
      </c>
      <c r="AJ410" s="1" t="s">
        <v>31</v>
      </c>
      <c r="AK410" s="1" t="s">
        <v>194</v>
      </c>
      <c r="AL410" s="1" t="s">
        <v>185</v>
      </c>
      <c r="AM410" s="1" t="s">
        <v>186</v>
      </c>
      <c r="AN410" s="1" t="s">
        <v>187</v>
      </c>
      <c r="AO410" s="1" t="s">
        <v>188</v>
      </c>
      <c r="AP410" s="1" t="s">
        <v>103</v>
      </c>
      <c r="AQ410" s="1" t="s">
        <v>112</v>
      </c>
      <c r="AR410" s="1" t="s">
        <v>190</v>
      </c>
      <c r="AS410" s="1" t="s">
        <v>124</v>
      </c>
      <c r="AT410" s="1" t="s">
        <v>128</v>
      </c>
      <c r="AU410" s="1">
        <v>2</v>
      </c>
      <c r="AV410" s="1" t="s">
        <v>1280</v>
      </c>
      <c r="AW410" s="1">
        <v>189.34</v>
      </c>
    </row>
    <row r="411" spans="1:49">
      <c r="A411" s="1">
        <v>5</v>
      </c>
      <c r="B411" s="1" t="s">
        <v>1281</v>
      </c>
      <c r="C411" s="1" t="s">
        <v>1282</v>
      </c>
      <c r="D411" s="1" t="s">
        <v>182</v>
      </c>
      <c r="E411" s="1" t="s">
        <v>181</v>
      </c>
      <c r="F411" s="1" t="s">
        <v>181</v>
      </c>
      <c r="G411" s="1" t="s">
        <v>181</v>
      </c>
      <c r="H411" s="1" t="s">
        <v>181</v>
      </c>
      <c r="I411" s="1" t="s">
        <v>181</v>
      </c>
      <c r="J411" s="1" t="s">
        <v>182</v>
      </c>
      <c r="K411" s="1" t="s">
        <v>181</v>
      </c>
      <c r="L411" s="1" t="s">
        <v>181</v>
      </c>
      <c r="M411" s="1" t="s">
        <v>181</v>
      </c>
      <c r="N411" s="1" t="s">
        <v>181</v>
      </c>
      <c r="O411" s="1" t="s">
        <v>181</v>
      </c>
      <c r="P411" s="1" t="s">
        <v>181</v>
      </c>
      <c r="Q411" s="1" t="s">
        <v>181</v>
      </c>
      <c r="R411" s="1" t="s">
        <v>181</v>
      </c>
      <c r="S411" s="1" t="s">
        <v>181</v>
      </c>
      <c r="T411" s="1" t="s">
        <v>181</v>
      </c>
      <c r="U411" s="1" t="s">
        <v>181</v>
      </c>
      <c r="V411" s="1" t="s">
        <v>181</v>
      </c>
      <c r="W411" s="1" t="s">
        <v>182</v>
      </c>
      <c r="X411" s="1" t="s">
        <v>182</v>
      </c>
      <c r="Y411" s="1" t="s">
        <v>181</v>
      </c>
      <c r="Z411" s="1" t="s">
        <v>181</v>
      </c>
      <c r="AA411" s="1" t="s">
        <v>181</v>
      </c>
      <c r="AB411" s="1" t="s">
        <v>181</v>
      </c>
      <c r="AC411" s="1" t="s">
        <v>182</v>
      </c>
      <c r="AD411" s="1" t="s">
        <v>181</v>
      </c>
      <c r="AE411" s="1" t="s">
        <v>90</v>
      </c>
      <c r="AF411" s="1" t="s">
        <v>90</v>
      </c>
      <c r="AG411" s="1" t="s">
        <v>95</v>
      </c>
      <c r="AH411" s="1">
        <v>1</v>
      </c>
      <c r="AI411" s="1" t="s">
        <v>199</v>
      </c>
      <c r="AJ411" s="1" t="s">
        <v>31</v>
      </c>
      <c r="AK411" s="1" t="s">
        <v>414</v>
      </c>
      <c r="AL411" s="1" t="s">
        <v>246</v>
      </c>
      <c r="AM411" s="1" t="s">
        <v>186</v>
      </c>
      <c r="AN411" s="1" t="s">
        <v>200</v>
      </c>
      <c r="AO411" s="1" t="s">
        <v>98</v>
      </c>
      <c r="AP411" s="1" t="s">
        <v>222</v>
      </c>
      <c r="AQ411" s="1" t="s">
        <v>112</v>
      </c>
      <c r="AR411" s="1" t="s">
        <v>190</v>
      </c>
      <c r="AS411" s="1" t="s">
        <v>122</v>
      </c>
      <c r="AT411" s="1" t="s">
        <v>128</v>
      </c>
      <c r="AU411" s="1">
        <v>2</v>
      </c>
      <c r="AV411" s="1" t="s">
        <v>1283</v>
      </c>
      <c r="AW411" s="1">
        <v>428.52</v>
      </c>
    </row>
    <row r="412" spans="1:49">
      <c r="A412" s="1">
        <v>5</v>
      </c>
      <c r="B412" s="1" t="s">
        <v>1284</v>
      </c>
      <c r="C412" s="1" t="s">
        <v>1285</v>
      </c>
      <c r="D412" s="1" t="s">
        <v>182</v>
      </c>
      <c r="E412" s="1" t="s">
        <v>181</v>
      </c>
      <c r="F412" s="1" t="s">
        <v>181</v>
      </c>
      <c r="G412" s="1" t="s">
        <v>181</v>
      </c>
      <c r="H412" s="1" t="s">
        <v>181</v>
      </c>
      <c r="I412" s="1" t="s">
        <v>181</v>
      </c>
      <c r="J412" s="1" t="s">
        <v>182</v>
      </c>
      <c r="K412" s="1" t="s">
        <v>181</v>
      </c>
      <c r="L412" s="1" t="s">
        <v>181</v>
      </c>
      <c r="M412" s="1" t="s">
        <v>181</v>
      </c>
      <c r="N412" s="1" t="s">
        <v>181</v>
      </c>
      <c r="O412" s="1" t="s">
        <v>181</v>
      </c>
      <c r="P412" s="1" t="s">
        <v>181</v>
      </c>
      <c r="Q412" s="1" t="s">
        <v>181</v>
      </c>
      <c r="R412" s="1" t="s">
        <v>181</v>
      </c>
      <c r="S412" s="1" t="s">
        <v>181</v>
      </c>
      <c r="T412" s="1" t="s">
        <v>181</v>
      </c>
      <c r="U412" s="1" t="s">
        <v>181</v>
      </c>
      <c r="V412" s="1" t="s">
        <v>182</v>
      </c>
      <c r="W412" s="1" t="s">
        <v>181</v>
      </c>
      <c r="X412" s="1" t="s">
        <v>182</v>
      </c>
      <c r="Y412" s="1" t="s">
        <v>181</v>
      </c>
      <c r="Z412" s="1" t="s">
        <v>181</v>
      </c>
      <c r="AA412" s="1" t="s">
        <v>181</v>
      </c>
      <c r="AB412" s="1" t="s">
        <v>181</v>
      </c>
      <c r="AC412" s="1" t="s">
        <v>182</v>
      </c>
      <c r="AD412" s="1" t="s">
        <v>181</v>
      </c>
      <c r="AE412" s="1" t="s">
        <v>97</v>
      </c>
      <c r="AF412" s="1" t="s">
        <v>97</v>
      </c>
      <c r="AG412" s="1" t="s">
        <v>97</v>
      </c>
      <c r="AH412" s="1">
        <v>4</v>
      </c>
      <c r="AI412" s="1" t="s">
        <v>183</v>
      </c>
      <c r="AJ412" s="1" t="s">
        <v>31</v>
      </c>
      <c r="AK412" s="1" t="s">
        <v>194</v>
      </c>
      <c r="AL412" s="1" t="s">
        <v>185</v>
      </c>
      <c r="AM412" s="1" t="s">
        <v>186</v>
      </c>
      <c r="AN412" s="1" t="s">
        <v>187</v>
      </c>
      <c r="AO412" s="1" t="s">
        <v>96</v>
      </c>
      <c r="AP412" s="1" t="s">
        <v>200</v>
      </c>
      <c r="AQ412" s="1" t="s">
        <v>189</v>
      </c>
      <c r="AR412" s="1" t="s">
        <v>200</v>
      </c>
      <c r="AS412" s="1" t="s">
        <v>124</v>
      </c>
      <c r="AT412" s="1" t="s">
        <v>126</v>
      </c>
      <c r="AU412" s="1">
        <v>2</v>
      </c>
      <c r="AV412" s="1" t="s">
        <v>1286</v>
      </c>
      <c r="AW412" s="1">
        <v>1383.95</v>
      </c>
    </row>
    <row r="413" spans="1:49">
      <c r="A413" s="1">
        <v>4</v>
      </c>
      <c r="B413" s="1" t="s">
        <v>1287</v>
      </c>
      <c r="C413" s="1" t="s">
        <v>1288</v>
      </c>
      <c r="D413" s="1" t="s">
        <v>182</v>
      </c>
      <c r="E413" s="1" t="s">
        <v>181</v>
      </c>
      <c r="F413" s="1" t="s">
        <v>181</v>
      </c>
      <c r="G413" s="1" t="s">
        <v>181</v>
      </c>
      <c r="H413" s="1" t="s">
        <v>181</v>
      </c>
      <c r="I413" s="1" t="s">
        <v>181</v>
      </c>
      <c r="J413" s="1" t="s">
        <v>181</v>
      </c>
      <c r="K413" s="1" t="s">
        <v>181</v>
      </c>
      <c r="L413" s="1" t="s">
        <v>182</v>
      </c>
      <c r="M413" s="1" t="s">
        <v>181</v>
      </c>
      <c r="N413" s="1" t="s">
        <v>181</v>
      </c>
      <c r="O413" s="1" t="s">
        <v>181</v>
      </c>
      <c r="P413" s="1" t="s">
        <v>182</v>
      </c>
      <c r="Q413" s="1" t="s">
        <v>181</v>
      </c>
      <c r="R413" s="1" t="s">
        <v>181</v>
      </c>
      <c r="S413" s="1" t="s">
        <v>181</v>
      </c>
      <c r="T413" s="1" t="s">
        <v>181</v>
      </c>
      <c r="U413" s="1" t="s">
        <v>181</v>
      </c>
      <c r="V413" s="1" t="s">
        <v>181</v>
      </c>
      <c r="W413" s="1" t="s">
        <v>181</v>
      </c>
      <c r="X413" s="1" t="s">
        <v>182</v>
      </c>
      <c r="Y413" s="1" t="s">
        <v>181</v>
      </c>
      <c r="Z413" s="1" t="s">
        <v>181</v>
      </c>
      <c r="AA413" s="1" t="s">
        <v>181</v>
      </c>
      <c r="AB413" s="1" t="s">
        <v>181</v>
      </c>
      <c r="AC413" s="1" t="s">
        <v>182</v>
      </c>
      <c r="AD413" s="1" t="s">
        <v>181</v>
      </c>
      <c r="AE413" s="1" t="s">
        <v>89</v>
      </c>
      <c r="AF413" s="1" t="s">
        <v>89</v>
      </c>
      <c r="AG413" s="1" t="s">
        <v>89</v>
      </c>
      <c r="AH413" s="1">
        <v>3</v>
      </c>
      <c r="AI413" s="1" t="s">
        <v>14</v>
      </c>
      <c r="AJ413" s="1" t="s">
        <v>26</v>
      </c>
      <c r="AK413" s="1" t="s">
        <v>184</v>
      </c>
      <c r="AL413" s="1" t="s">
        <v>185</v>
      </c>
      <c r="AM413" s="1" t="s">
        <v>397</v>
      </c>
      <c r="AN413" s="1" t="s">
        <v>187</v>
      </c>
      <c r="AO413" s="1" t="s">
        <v>188</v>
      </c>
      <c r="AP413" s="1" t="s">
        <v>195</v>
      </c>
      <c r="AQ413" s="1" t="s">
        <v>189</v>
      </c>
      <c r="AR413" s="1" t="s">
        <v>210</v>
      </c>
      <c r="AS413" s="1" t="s">
        <v>200</v>
      </c>
      <c r="AT413" s="1" t="s">
        <v>127</v>
      </c>
      <c r="AU413" s="1">
        <v>3</v>
      </c>
      <c r="AW413" s="1">
        <v>186.24</v>
      </c>
    </row>
    <row r="414" spans="1:49">
      <c r="A414" s="1">
        <v>5</v>
      </c>
      <c r="B414" s="1" t="s">
        <v>1289</v>
      </c>
      <c r="C414" s="1" t="s">
        <v>1290</v>
      </c>
      <c r="D414" s="1" t="s">
        <v>182</v>
      </c>
      <c r="E414" s="1" t="s">
        <v>181</v>
      </c>
      <c r="F414" s="1" t="s">
        <v>181</v>
      </c>
      <c r="G414" s="1" t="s">
        <v>181</v>
      </c>
      <c r="H414" s="1" t="s">
        <v>181</v>
      </c>
      <c r="I414" s="1" t="s">
        <v>182</v>
      </c>
      <c r="J414" s="1" t="s">
        <v>181</v>
      </c>
      <c r="K414" s="1" t="s">
        <v>181</v>
      </c>
      <c r="L414" s="1" t="s">
        <v>181</v>
      </c>
      <c r="M414" s="1" t="s">
        <v>181</v>
      </c>
      <c r="N414" s="1" t="s">
        <v>181</v>
      </c>
      <c r="O414" s="1" t="s">
        <v>182</v>
      </c>
      <c r="P414" s="1" t="s">
        <v>181</v>
      </c>
      <c r="Q414" s="1" t="s">
        <v>181</v>
      </c>
      <c r="R414" s="1" t="s">
        <v>181</v>
      </c>
      <c r="S414" s="1" t="s">
        <v>181</v>
      </c>
      <c r="T414" s="1" t="s">
        <v>181</v>
      </c>
      <c r="U414" s="1" t="s">
        <v>181</v>
      </c>
      <c r="V414" s="1" t="s">
        <v>181</v>
      </c>
      <c r="W414" s="1" t="s">
        <v>181</v>
      </c>
      <c r="X414" s="1" t="s">
        <v>181</v>
      </c>
      <c r="Y414" s="1" t="s">
        <v>182</v>
      </c>
      <c r="Z414" s="1" t="s">
        <v>181</v>
      </c>
      <c r="AA414" s="1" t="s">
        <v>181</v>
      </c>
      <c r="AB414" s="1" t="s">
        <v>181</v>
      </c>
      <c r="AC414" s="1" t="s">
        <v>182</v>
      </c>
      <c r="AD414" s="1" t="s">
        <v>181</v>
      </c>
      <c r="AE414" s="1" t="s">
        <v>97</v>
      </c>
      <c r="AF414" s="1" t="s">
        <v>95</v>
      </c>
      <c r="AG414" s="1" t="s">
        <v>97</v>
      </c>
      <c r="AH414" s="1">
        <v>4</v>
      </c>
      <c r="AI414" s="1" t="s">
        <v>199</v>
      </c>
      <c r="AJ414" s="1" t="s">
        <v>221</v>
      </c>
      <c r="AK414" s="1" t="s">
        <v>194</v>
      </c>
      <c r="AL414" s="1" t="s">
        <v>185</v>
      </c>
      <c r="AM414" s="1" t="s">
        <v>186</v>
      </c>
      <c r="AN414" s="1" t="s">
        <v>187</v>
      </c>
      <c r="AO414" s="1" t="s">
        <v>208</v>
      </c>
      <c r="AP414" s="1" t="s">
        <v>103</v>
      </c>
      <c r="AQ414" s="1" t="s">
        <v>189</v>
      </c>
      <c r="AR414" s="1" t="s">
        <v>190</v>
      </c>
      <c r="AS414" s="1" t="s">
        <v>124</v>
      </c>
      <c r="AT414" s="1" t="s">
        <v>128</v>
      </c>
      <c r="AU414" s="1">
        <v>3</v>
      </c>
      <c r="AV414" s="1" t="s">
        <v>1291</v>
      </c>
      <c r="AW414" s="1">
        <v>394.99</v>
      </c>
    </row>
    <row r="415" spans="1:49">
      <c r="A415" s="1">
        <v>1</v>
      </c>
      <c r="B415" s="1" t="s">
        <v>1292</v>
      </c>
      <c r="C415" s="1" t="s">
        <v>1293</v>
      </c>
      <c r="D415" s="1" t="s">
        <v>182</v>
      </c>
      <c r="E415" s="1" t="s">
        <v>181</v>
      </c>
      <c r="F415" s="1" t="s">
        <v>181</v>
      </c>
      <c r="G415" s="1" t="s">
        <v>181</v>
      </c>
      <c r="H415" s="1" t="s">
        <v>181</v>
      </c>
      <c r="I415" s="1" t="s">
        <v>182</v>
      </c>
      <c r="J415" s="1" t="s">
        <v>181</v>
      </c>
      <c r="K415" s="1" t="s">
        <v>181</v>
      </c>
      <c r="L415" s="1" t="s">
        <v>181</v>
      </c>
      <c r="M415" s="1" t="s">
        <v>181</v>
      </c>
      <c r="N415" s="1" t="s">
        <v>182</v>
      </c>
      <c r="O415" s="1" t="s">
        <v>181</v>
      </c>
      <c r="P415" s="1" t="s">
        <v>181</v>
      </c>
      <c r="Q415" s="1" t="s">
        <v>181</v>
      </c>
      <c r="R415" s="1" t="s">
        <v>181</v>
      </c>
      <c r="S415" s="1" t="s">
        <v>181</v>
      </c>
      <c r="T415" s="1" t="s">
        <v>181</v>
      </c>
      <c r="U415" s="1" t="s">
        <v>181</v>
      </c>
      <c r="V415" s="1" t="s">
        <v>181</v>
      </c>
      <c r="W415" s="1" t="s">
        <v>181</v>
      </c>
      <c r="X415" s="1" t="s">
        <v>182</v>
      </c>
      <c r="Y415" s="1" t="s">
        <v>181</v>
      </c>
      <c r="Z415" s="1" t="s">
        <v>181</v>
      </c>
      <c r="AA415" s="1" t="s">
        <v>181</v>
      </c>
      <c r="AB415" s="1" t="s">
        <v>181</v>
      </c>
      <c r="AC415" s="1" t="s">
        <v>181</v>
      </c>
      <c r="AD415" s="1" t="s">
        <v>182</v>
      </c>
      <c r="AE415" s="1" t="s">
        <v>95</v>
      </c>
      <c r="AF415" s="1" t="s">
        <v>95</v>
      </c>
      <c r="AG415" s="1" t="s">
        <v>95</v>
      </c>
      <c r="AH415" s="1">
        <v>3</v>
      </c>
      <c r="AI415" s="1" t="s">
        <v>199</v>
      </c>
      <c r="AJ415" s="1" t="s">
        <v>31</v>
      </c>
      <c r="AK415" s="1" t="s">
        <v>194</v>
      </c>
      <c r="AL415" s="1" t="s">
        <v>185</v>
      </c>
      <c r="AM415" s="1" t="s">
        <v>207</v>
      </c>
      <c r="AN415" s="1" t="s">
        <v>187</v>
      </c>
      <c r="AO415" s="1" t="s">
        <v>98</v>
      </c>
      <c r="AP415" s="1" t="s">
        <v>103</v>
      </c>
      <c r="AQ415" s="1" t="s">
        <v>112</v>
      </c>
      <c r="AR415" s="1" t="s">
        <v>190</v>
      </c>
      <c r="AS415" s="1" t="s">
        <v>122</v>
      </c>
      <c r="AT415" s="1" t="s">
        <v>128</v>
      </c>
      <c r="AU415" s="1">
        <v>4</v>
      </c>
      <c r="AW415" s="1">
        <v>27.65</v>
      </c>
    </row>
    <row r="416" spans="1:49">
      <c r="A416" s="1">
        <v>5</v>
      </c>
      <c r="B416" s="1" t="s">
        <v>1294</v>
      </c>
      <c r="C416" s="1" t="s">
        <v>1295</v>
      </c>
      <c r="D416" s="1" t="s">
        <v>182</v>
      </c>
      <c r="E416" s="1" t="s">
        <v>181</v>
      </c>
      <c r="F416" s="1" t="s">
        <v>181</v>
      </c>
      <c r="G416" s="1" t="s">
        <v>181</v>
      </c>
      <c r="H416" s="1" t="s">
        <v>181</v>
      </c>
      <c r="I416" s="1" t="s">
        <v>181</v>
      </c>
      <c r="J416" s="1" t="s">
        <v>181</v>
      </c>
      <c r="K416" s="1" t="s">
        <v>182</v>
      </c>
      <c r="L416" s="1" t="s">
        <v>181</v>
      </c>
      <c r="M416" s="1" t="s">
        <v>181</v>
      </c>
      <c r="N416" s="1" t="s">
        <v>181</v>
      </c>
      <c r="O416" s="1" t="s">
        <v>181</v>
      </c>
      <c r="P416" s="1" t="s">
        <v>181</v>
      </c>
      <c r="Q416" s="1" t="s">
        <v>181</v>
      </c>
      <c r="R416" s="1" t="s">
        <v>181</v>
      </c>
      <c r="S416" s="1" t="s">
        <v>182</v>
      </c>
      <c r="T416" s="1" t="s">
        <v>181</v>
      </c>
      <c r="U416" s="1" t="s">
        <v>181</v>
      </c>
      <c r="V416" s="1" t="s">
        <v>181</v>
      </c>
      <c r="W416" s="1" t="s">
        <v>181</v>
      </c>
      <c r="X416" s="1" t="s">
        <v>182</v>
      </c>
      <c r="Y416" s="1" t="s">
        <v>181</v>
      </c>
      <c r="Z416" s="1" t="s">
        <v>181</v>
      </c>
      <c r="AA416" s="1" t="s">
        <v>181</v>
      </c>
      <c r="AB416" s="1" t="s">
        <v>181</v>
      </c>
      <c r="AC416" s="1" t="s">
        <v>181</v>
      </c>
      <c r="AD416" s="1" t="s">
        <v>182</v>
      </c>
      <c r="AE416" s="1" t="s">
        <v>95</v>
      </c>
      <c r="AF416" s="1" t="s">
        <v>95</v>
      </c>
      <c r="AG416" s="1" t="s">
        <v>97</v>
      </c>
      <c r="AH416" s="1">
        <v>4</v>
      </c>
      <c r="AI416" s="1" t="s">
        <v>183</v>
      </c>
      <c r="AJ416" s="1" t="s">
        <v>31</v>
      </c>
      <c r="AK416" s="1" t="s">
        <v>194</v>
      </c>
      <c r="AL416" s="1" t="s">
        <v>185</v>
      </c>
      <c r="AM416" s="1" t="s">
        <v>186</v>
      </c>
      <c r="AN416" s="1" t="s">
        <v>187</v>
      </c>
      <c r="AO416" s="1" t="s">
        <v>98</v>
      </c>
      <c r="AP416" s="1" t="s">
        <v>195</v>
      </c>
      <c r="AQ416" s="1" t="s">
        <v>111</v>
      </c>
      <c r="AR416" s="1" t="s">
        <v>190</v>
      </c>
      <c r="AS416" s="1" t="s">
        <v>124</v>
      </c>
      <c r="AT416" s="1" t="s">
        <v>128</v>
      </c>
      <c r="AU416" s="1">
        <v>3</v>
      </c>
      <c r="AV416" s="1" t="s">
        <v>1296</v>
      </c>
      <c r="AW416" s="1">
        <v>285.02</v>
      </c>
    </row>
    <row r="417" spans="1:49">
      <c r="A417" s="1">
        <v>5</v>
      </c>
      <c r="B417" s="1" t="s">
        <v>1297</v>
      </c>
      <c r="C417" s="1" t="s">
        <v>1298</v>
      </c>
      <c r="D417" s="1" t="s">
        <v>182</v>
      </c>
      <c r="E417" s="1" t="s">
        <v>181</v>
      </c>
      <c r="F417" s="1" t="s">
        <v>181</v>
      </c>
      <c r="G417" s="1" t="s">
        <v>181</v>
      </c>
      <c r="H417" s="1" t="s">
        <v>181</v>
      </c>
      <c r="I417" s="1" t="s">
        <v>182</v>
      </c>
      <c r="J417" s="1" t="s">
        <v>181</v>
      </c>
      <c r="K417" s="1" t="s">
        <v>181</v>
      </c>
      <c r="L417" s="1" t="s">
        <v>181</v>
      </c>
      <c r="M417" s="1" t="s">
        <v>181</v>
      </c>
      <c r="N417" s="1" t="s">
        <v>181</v>
      </c>
      <c r="O417" s="1" t="s">
        <v>181</v>
      </c>
      <c r="P417" s="1" t="s">
        <v>181</v>
      </c>
      <c r="Q417" s="1" t="s">
        <v>181</v>
      </c>
      <c r="R417" s="1" t="s">
        <v>181</v>
      </c>
      <c r="S417" s="1" t="s">
        <v>181</v>
      </c>
      <c r="T417" s="1" t="s">
        <v>181</v>
      </c>
      <c r="U417" s="1" t="s">
        <v>181</v>
      </c>
      <c r="V417" s="1" t="s">
        <v>181</v>
      </c>
      <c r="W417" s="1" t="s">
        <v>182</v>
      </c>
      <c r="X417" s="1" t="s">
        <v>182</v>
      </c>
      <c r="Y417" s="1" t="s">
        <v>181</v>
      </c>
      <c r="Z417" s="1" t="s">
        <v>181</v>
      </c>
      <c r="AA417" s="1" t="s">
        <v>181</v>
      </c>
      <c r="AB417" s="1" t="s">
        <v>182</v>
      </c>
      <c r="AC417" s="1" t="s">
        <v>181</v>
      </c>
      <c r="AD417" s="1" t="s">
        <v>181</v>
      </c>
      <c r="AE417" s="1" t="s">
        <v>95</v>
      </c>
      <c r="AF417" s="1" t="s">
        <v>97</v>
      </c>
      <c r="AG417" s="1" t="s">
        <v>97</v>
      </c>
      <c r="AH417" s="1">
        <v>3</v>
      </c>
      <c r="AI417" s="1" t="s">
        <v>199</v>
      </c>
      <c r="AJ417" s="1" t="s">
        <v>31</v>
      </c>
      <c r="AK417" s="1" t="s">
        <v>194</v>
      </c>
      <c r="AL417" s="1" t="s">
        <v>327</v>
      </c>
      <c r="AM417" s="1" t="s">
        <v>186</v>
      </c>
      <c r="AN417" s="1" t="s">
        <v>187</v>
      </c>
      <c r="AO417" s="1" t="s">
        <v>98</v>
      </c>
      <c r="AP417" s="1" t="s">
        <v>103</v>
      </c>
      <c r="AQ417" s="1" t="s">
        <v>189</v>
      </c>
      <c r="AR417" s="1" t="s">
        <v>190</v>
      </c>
      <c r="AS417" s="1" t="s">
        <v>124</v>
      </c>
      <c r="AT417" s="1" t="s">
        <v>128</v>
      </c>
      <c r="AU417" s="1">
        <v>4</v>
      </c>
      <c r="AV417" s="1" t="s">
        <v>1299</v>
      </c>
      <c r="AW417" s="1">
        <v>329.32</v>
      </c>
    </row>
    <row r="418" spans="1:49">
      <c r="A418" s="1">
        <v>5</v>
      </c>
      <c r="B418" s="1" t="s">
        <v>1300</v>
      </c>
      <c r="C418" s="1" t="s">
        <v>1301</v>
      </c>
      <c r="D418" s="1" t="s">
        <v>181</v>
      </c>
      <c r="E418" s="1" t="s">
        <v>182</v>
      </c>
      <c r="F418" s="1" t="s">
        <v>181</v>
      </c>
      <c r="G418" s="1" t="s">
        <v>182</v>
      </c>
      <c r="H418" s="1" t="s">
        <v>181</v>
      </c>
      <c r="I418" s="1" t="s">
        <v>181</v>
      </c>
      <c r="J418" s="1" t="s">
        <v>181</v>
      </c>
      <c r="K418" s="1" t="s">
        <v>181</v>
      </c>
      <c r="L418" s="1" t="s">
        <v>181</v>
      </c>
      <c r="M418" s="1" t="s">
        <v>181</v>
      </c>
      <c r="N418" s="1" t="s">
        <v>181</v>
      </c>
      <c r="O418" s="1" t="s">
        <v>181</v>
      </c>
      <c r="P418" s="1" t="s">
        <v>181</v>
      </c>
      <c r="Q418" s="1" t="s">
        <v>182</v>
      </c>
      <c r="R418" s="1" t="s">
        <v>181</v>
      </c>
      <c r="S418" s="1" t="s">
        <v>181</v>
      </c>
      <c r="T418" s="1" t="s">
        <v>181</v>
      </c>
      <c r="U418" s="1" t="s">
        <v>181</v>
      </c>
      <c r="V418" s="1" t="s">
        <v>181</v>
      </c>
      <c r="W418" s="1" t="s">
        <v>181</v>
      </c>
      <c r="X418" s="1" t="s">
        <v>181</v>
      </c>
      <c r="Y418" s="1" t="s">
        <v>182</v>
      </c>
      <c r="Z418" s="1" t="s">
        <v>181</v>
      </c>
      <c r="AA418" s="1" t="s">
        <v>181</v>
      </c>
      <c r="AB418" s="1" t="s">
        <v>182</v>
      </c>
      <c r="AC418" s="1" t="s">
        <v>181</v>
      </c>
      <c r="AD418" s="1" t="s">
        <v>181</v>
      </c>
      <c r="AE418" s="1" t="s">
        <v>95</v>
      </c>
      <c r="AF418" s="1" t="s">
        <v>95</v>
      </c>
      <c r="AG418" s="1" t="s">
        <v>97</v>
      </c>
      <c r="AH418" s="1">
        <v>3</v>
      </c>
      <c r="AI418" s="1" t="s">
        <v>18</v>
      </c>
      <c r="AJ418" s="1" t="s">
        <v>31</v>
      </c>
      <c r="AK418" s="1" t="s">
        <v>194</v>
      </c>
      <c r="AL418" s="1" t="s">
        <v>327</v>
      </c>
      <c r="AM418" s="1" t="s">
        <v>186</v>
      </c>
      <c r="AN418" s="1" t="s">
        <v>187</v>
      </c>
      <c r="AO418" s="1" t="s">
        <v>96</v>
      </c>
      <c r="AP418" s="1" t="s">
        <v>103</v>
      </c>
      <c r="AQ418" s="1" t="s">
        <v>112</v>
      </c>
      <c r="AR418" s="1" t="s">
        <v>190</v>
      </c>
      <c r="AS418" s="1" t="s">
        <v>124</v>
      </c>
      <c r="AT418" s="1" t="s">
        <v>128</v>
      </c>
      <c r="AU418" s="1">
        <v>4</v>
      </c>
      <c r="AV418" s="1" t="s">
        <v>1302</v>
      </c>
      <c r="AW418" s="1">
        <v>548.53</v>
      </c>
    </row>
    <row r="419" spans="1:49">
      <c r="A419" s="1">
        <v>5</v>
      </c>
      <c r="B419" s="1" t="s">
        <v>1303</v>
      </c>
      <c r="C419" s="1" t="s">
        <v>1304</v>
      </c>
      <c r="D419" s="1" t="s">
        <v>181</v>
      </c>
      <c r="E419" s="1" t="s">
        <v>182</v>
      </c>
      <c r="F419" s="1" t="s">
        <v>181</v>
      </c>
      <c r="G419" s="1" t="s">
        <v>182</v>
      </c>
      <c r="H419" s="1" t="s">
        <v>181</v>
      </c>
      <c r="I419" s="1" t="s">
        <v>181</v>
      </c>
      <c r="J419" s="1" t="s">
        <v>181</v>
      </c>
      <c r="K419" s="1" t="s">
        <v>181</v>
      </c>
      <c r="L419" s="1" t="s">
        <v>181</v>
      </c>
      <c r="M419" s="1" t="s">
        <v>181</v>
      </c>
      <c r="N419" s="1" t="s">
        <v>181</v>
      </c>
      <c r="O419" s="1" t="s">
        <v>182</v>
      </c>
      <c r="P419" s="1" t="s">
        <v>181</v>
      </c>
      <c r="Q419" s="1" t="s">
        <v>181</v>
      </c>
      <c r="R419" s="1" t="s">
        <v>181</v>
      </c>
      <c r="S419" s="1" t="s">
        <v>181</v>
      </c>
      <c r="T419" s="1" t="s">
        <v>181</v>
      </c>
      <c r="U419" s="1" t="s">
        <v>181</v>
      </c>
      <c r="V419" s="1" t="s">
        <v>181</v>
      </c>
      <c r="W419" s="1" t="s">
        <v>181</v>
      </c>
      <c r="X419" s="1" t="s">
        <v>181</v>
      </c>
      <c r="Y419" s="1" t="s">
        <v>182</v>
      </c>
      <c r="Z419" s="1" t="s">
        <v>181</v>
      </c>
      <c r="AA419" s="1" t="s">
        <v>181</v>
      </c>
      <c r="AB419" s="1" t="s">
        <v>182</v>
      </c>
      <c r="AC419" s="1" t="s">
        <v>181</v>
      </c>
      <c r="AD419" s="1" t="s">
        <v>181</v>
      </c>
      <c r="AE419" s="1" t="s">
        <v>95</v>
      </c>
      <c r="AF419" s="1" t="s">
        <v>95</v>
      </c>
      <c r="AG419" s="1" t="s">
        <v>95</v>
      </c>
      <c r="AH419" s="1">
        <v>3</v>
      </c>
      <c r="AI419" s="1" t="s">
        <v>18</v>
      </c>
      <c r="AJ419" s="1" t="s">
        <v>31</v>
      </c>
      <c r="AK419" s="1" t="s">
        <v>194</v>
      </c>
      <c r="AL419" s="1" t="s">
        <v>327</v>
      </c>
      <c r="AM419" s="1" t="s">
        <v>207</v>
      </c>
      <c r="AN419" s="1" t="s">
        <v>200</v>
      </c>
      <c r="AO419" s="1" t="s">
        <v>98</v>
      </c>
      <c r="AP419" s="1" t="s">
        <v>200</v>
      </c>
      <c r="AQ419" s="1" t="s">
        <v>200</v>
      </c>
      <c r="AR419" s="1" t="s">
        <v>190</v>
      </c>
      <c r="AS419" s="1" t="s">
        <v>123</v>
      </c>
      <c r="AT419" s="1" t="s">
        <v>127</v>
      </c>
      <c r="AU419" s="1">
        <v>3</v>
      </c>
      <c r="AV419" s="1" t="s">
        <v>1305</v>
      </c>
      <c r="AW419" s="1">
        <v>6173.42</v>
      </c>
    </row>
    <row r="420" spans="1:49">
      <c r="A420" s="1">
        <v>5</v>
      </c>
      <c r="B420" s="1" t="s">
        <v>1306</v>
      </c>
      <c r="C420" s="1" t="s">
        <v>1307</v>
      </c>
      <c r="D420" s="1" t="s">
        <v>182</v>
      </c>
      <c r="E420" s="1" t="s">
        <v>181</v>
      </c>
      <c r="F420" s="1" t="s">
        <v>181</v>
      </c>
      <c r="G420" s="1" t="s">
        <v>181</v>
      </c>
      <c r="H420" s="1" t="s">
        <v>181</v>
      </c>
      <c r="I420" s="1" t="s">
        <v>181</v>
      </c>
      <c r="J420" s="1" t="s">
        <v>182</v>
      </c>
      <c r="K420" s="1" t="s">
        <v>181</v>
      </c>
      <c r="L420" s="1" t="s">
        <v>181</v>
      </c>
      <c r="M420" s="1" t="s">
        <v>181</v>
      </c>
      <c r="N420" s="1" t="s">
        <v>181</v>
      </c>
      <c r="O420" s="1" t="s">
        <v>181</v>
      </c>
      <c r="P420" s="1" t="s">
        <v>181</v>
      </c>
      <c r="Q420" s="1" t="s">
        <v>182</v>
      </c>
      <c r="R420" s="1" t="s">
        <v>181</v>
      </c>
      <c r="S420" s="1" t="s">
        <v>181</v>
      </c>
      <c r="T420" s="1" t="s">
        <v>181</v>
      </c>
      <c r="U420" s="1" t="s">
        <v>181</v>
      </c>
      <c r="V420" s="1" t="s">
        <v>181</v>
      </c>
      <c r="W420" s="1" t="s">
        <v>181</v>
      </c>
      <c r="X420" s="1" t="s">
        <v>181</v>
      </c>
      <c r="Y420" s="1" t="s">
        <v>182</v>
      </c>
      <c r="Z420" s="1" t="s">
        <v>181</v>
      </c>
      <c r="AA420" s="1" t="s">
        <v>181</v>
      </c>
      <c r="AB420" s="1" t="s">
        <v>182</v>
      </c>
      <c r="AC420" s="1" t="s">
        <v>181</v>
      </c>
      <c r="AD420" s="1" t="s">
        <v>181</v>
      </c>
      <c r="AE420" s="1" t="s">
        <v>95</v>
      </c>
      <c r="AF420" s="1" t="s">
        <v>95</v>
      </c>
      <c r="AG420" s="1" t="s">
        <v>97</v>
      </c>
      <c r="AH420" s="1">
        <v>5</v>
      </c>
      <c r="AI420" s="1" t="s">
        <v>18</v>
      </c>
      <c r="AJ420" s="1" t="s">
        <v>31</v>
      </c>
      <c r="AK420" s="1" t="s">
        <v>194</v>
      </c>
      <c r="AL420" s="1" t="s">
        <v>327</v>
      </c>
      <c r="AM420" s="1" t="s">
        <v>186</v>
      </c>
      <c r="AN420" s="1" t="s">
        <v>187</v>
      </c>
      <c r="AO420" s="1" t="s">
        <v>188</v>
      </c>
      <c r="AP420" s="1" t="s">
        <v>209</v>
      </c>
      <c r="AQ420" s="1" t="s">
        <v>111</v>
      </c>
      <c r="AR420" s="1" t="s">
        <v>190</v>
      </c>
      <c r="AS420" s="1" t="s">
        <v>124</v>
      </c>
      <c r="AT420" s="1" t="s">
        <v>128</v>
      </c>
      <c r="AU420" s="1">
        <v>5</v>
      </c>
      <c r="AV420" s="1" t="s">
        <v>1308</v>
      </c>
      <c r="AW420" s="1">
        <v>249.39</v>
      </c>
    </row>
    <row r="421" spans="1:49">
      <c r="A421" s="1">
        <v>5</v>
      </c>
      <c r="B421" s="1" t="s">
        <v>1309</v>
      </c>
      <c r="C421" s="1" t="s">
        <v>1310</v>
      </c>
      <c r="D421" s="1" t="s">
        <v>182</v>
      </c>
      <c r="E421" s="1" t="s">
        <v>181</v>
      </c>
      <c r="F421" s="1" t="s">
        <v>181</v>
      </c>
      <c r="G421" s="1" t="s">
        <v>181</v>
      </c>
      <c r="H421" s="1" t="s">
        <v>181</v>
      </c>
      <c r="I421" s="1" t="s">
        <v>182</v>
      </c>
      <c r="J421" s="1" t="s">
        <v>181</v>
      </c>
      <c r="K421" s="1" t="s">
        <v>181</v>
      </c>
      <c r="L421" s="1" t="s">
        <v>181</v>
      </c>
      <c r="M421" s="1" t="s">
        <v>181</v>
      </c>
      <c r="N421" s="1" t="s">
        <v>181</v>
      </c>
      <c r="O421" s="1" t="s">
        <v>181</v>
      </c>
      <c r="P421" s="1" t="s">
        <v>181</v>
      </c>
      <c r="Q421" s="1" t="s">
        <v>181</v>
      </c>
      <c r="R421" s="1" t="s">
        <v>182</v>
      </c>
      <c r="S421" s="1" t="s">
        <v>181</v>
      </c>
      <c r="T421" s="1" t="s">
        <v>181</v>
      </c>
      <c r="U421" s="1" t="s">
        <v>181</v>
      </c>
      <c r="V421" s="1" t="s">
        <v>181</v>
      </c>
      <c r="W421" s="1" t="s">
        <v>181</v>
      </c>
      <c r="X421" s="1" t="s">
        <v>182</v>
      </c>
      <c r="Y421" s="1" t="s">
        <v>181</v>
      </c>
      <c r="Z421" s="1" t="s">
        <v>181</v>
      </c>
      <c r="AA421" s="1" t="s">
        <v>181</v>
      </c>
      <c r="AB421" s="1" t="s">
        <v>182</v>
      </c>
      <c r="AC421" s="1" t="s">
        <v>181</v>
      </c>
      <c r="AD421" s="1" t="s">
        <v>181</v>
      </c>
      <c r="AE421" s="1" t="s">
        <v>97</v>
      </c>
      <c r="AF421" s="1" t="s">
        <v>97</v>
      </c>
      <c r="AG421" s="1" t="s">
        <v>97</v>
      </c>
      <c r="AH421" s="1">
        <v>5</v>
      </c>
      <c r="AI421" s="1" t="s">
        <v>183</v>
      </c>
      <c r="AJ421" s="1" t="s">
        <v>31</v>
      </c>
      <c r="AK421" s="1" t="s">
        <v>217</v>
      </c>
      <c r="AL421" s="1" t="s">
        <v>185</v>
      </c>
      <c r="AM421" s="1" t="s">
        <v>186</v>
      </c>
      <c r="AN421" s="1" t="s">
        <v>187</v>
      </c>
      <c r="AO421" s="1" t="s">
        <v>208</v>
      </c>
      <c r="AP421" s="1" t="s">
        <v>103</v>
      </c>
      <c r="AQ421" s="1" t="s">
        <v>189</v>
      </c>
      <c r="AR421" s="1" t="s">
        <v>190</v>
      </c>
      <c r="AS421" s="1" t="s">
        <v>124</v>
      </c>
      <c r="AT421" s="1" t="s">
        <v>128</v>
      </c>
      <c r="AU421" s="1">
        <v>5</v>
      </c>
      <c r="AV421" s="1" t="s">
        <v>1311</v>
      </c>
      <c r="AW421" s="1">
        <v>704.35</v>
      </c>
    </row>
    <row r="422" spans="1:49">
      <c r="A422" s="1">
        <v>5</v>
      </c>
      <c r="B422" s="1" t="s">
        <v>1312</v>
      </c>
      <c r="C422" s="1" t="s">
        <v>1313</v>
      </c>
      <c r="D422" s="1" t="s">
        <v>182</v>
      </c>
      <c r="E422" s="1" t="s">
        <v>181</v>
      </c>
      <c r="F422" s="1" t="s">
        <v>181</v>
      </c>
      <c r="G422" s="1" t="s">
        <v>181</v>
      </c>
      <c r="H422" s="1" t="s">
        <v>181</v>
      </c>
      <c r="I422" s="1" t="s">
        <v>181</v>
      </c>
      <c r="J422" s="1" t="s">
        <v>181</v>
      </c>
      <c r="K422" s="1" t="s">
        <v>182</v>
      </c>
      <c r="L422" s="1" t="s">
        <v>181</v>
      </c>
      <c r="M422" s="1" t="s">
        <v>181</v>
      </c>
      <c r="N422" s="1" t="s">
        <v>181</v>
      </c>
      <c r="O422" s="1" t="s">
        <v>181</v>
      </c>
      <c r="P422" s="1" t="s">
        <v>181</v>
      </c>
      <c r="Q422" s="1" t="s">
        <v>182</v>
      </c>
      <c r="R422" s="1" t="s">
        <v>181</v>
      </c>
      <c r="S422" s="1" t="s">
        <v>181</v>
      </c>
      <c r="T422" s="1" t="s">
        <v>181</v>
      </c>
      <c r="U422" s="1" t="s">
        <v>181</v>
      </c>
      <c r="V422" s="1" t="s">
        <v>181</v>
      </c>
      <c r="W422" s="1" t="s">
        <v>181</v>
      </c>
      <c r="X422" s="1" t="s">
        <v>181</v>
      </c>
      <c r="Y422" s="1" t="s">
        <v>182</v>
      </c>
      <c r="Z422" s="1" t="s">
        <v>181</v>
      </c>
      <c r="AA422" s="1" t="s">
        <v>181</v>
      </c>
      <c r="AB422" s="1" t="s">
        <v>181</v>
      </c>
      <c r="AC422" s="1" t="s">
        <v>182</v>
      </c>
      <c r="AD422" s="1" t="s">
        <v>181</v>
      </c>
      <c r="AE422" s="1" t="s">
        <v>93</v>
      </c>
      <c r="AF422" s="1" t="s">
        <v>93</v>
      </c>
      <c r="AG422" s="1" t="s">
        <v>97</v>
      </c>
      <c r="AH422" s="1">
        <v>2</v>
      </c>
      <c r="AI422" s="1" t="s">
        <v>183</v>
      </c>
      <c r="AJ422" s="1" t="s">
        <v>31</v>
      </c>
      <c r="AK422" s="1" t="s">
        <v>194</v>
      </c>
      <c r="AL422" s="1" t="s">
        <v>185</v>
      </c>
      <c r="AM422" s="1" t="s">
        <v>186</v>
      </c>
      <c r="AN422" s="1" t="s">
        <v>328</v>
      </c>
      <c r="AO422" s="1" t="s">
        <v>208</v>
      </c>
      <c r="AP422" s="1" t="s">
        <v>103</v>
      </c>
      <c r="AQ422" s="1" t="s">
        <v>112</v>
      </c>
      <c r="AR422" s="1" t="s">
        <v>287</v>
      </c>
      <c r="AS422" s="1" t="s">
        <v>124</v>
      </c>
      <c r="AT422" s="1" t="s">
        <v>128</v>
      </c>
      <c r="AU422" s="1">
        <v>3</v>
      </c>
      <c r="AV422" s="1" t="s">
        <v>1314</v>
      </c>
      <c r="AW422" s="1">
        <v>781.63</v>
      </c>
    </row>
    <row r="423" spans="1:49">
      <c r="A423" s="1">
        <v>5</v>
      </c>
      <c r="B423" s="1" t="s">
        <v>1315</v>
      </c>
      <c r="C423" s="1" t="s">
        <v>1316</v>
      </c>
      <c r="D423" s="1" t="s">
        <v>181</v>
      </c>
      <c r="E423" s="1" t="s">
        <v>182</v>
      </c>
      <c r="F423" s="1" t="s">
        <v>181</v>
      </c>
      <c r="G423" s="1" t="s">
        <v>181</v>
      </c>
      <c r="H423" s="1" t="s">
        <v>181</v>
      </c>
      <c r="I423" s="1" t="s">
        <v>181</v>
      </c>
      <c r="J423" s="1" t="s">
        <v>181</v>
      </c>
      <c r="K423" s="1" t="s">
        <v>181</v>
      </c>
      <c r="L423" s="1" t="s">
        <v>182</v>
      </c>
      <c r="M423" s="1" t="s">
        <v>181</v>
      </c>
      <c r="N423" s="1" t="s">
        <v>181</v>
      </c>
      <c r="O423" s="1" t="s">
        <v>181</v>
      </c>
      <c r="P423" s="1" t="s">
        <v>181</v>
      </c>
      <c r="Q423" s="1" t="s">
        <v>182</v>
      </c>
      <c r="R423" s="1" t="s">
        <v>181</v>
      </c>
      <c r="S423" s="1" t="s">
        <v>181</v>
      </c>
      <c r="T423" s="1" t="s">
        <v>181</v>
      </c>
      <c r="U423" s="1" t="s">
        <v>181</v>
      </c>
      <c r="V423" s="1" t="s">
        <v>181</v>
      </c>
      <c r="W423" s="1" t="s">
        <v>181</v>
      </c>
      <c r="X423" s="1" t="s">
        <v>182</v>
      </c>
      <c r="Y423" s="1" t="s">
        <v>181</v>
      </c>
      <c r="Z423" s="1" t="s">
        <v>181</v>
      </c>
      <c r="AA423" s="1" t="s">
        <v>181</v>
      </c>
      <c r="AB423" s="1" t="s">
        <v>182</v>
      </c>
      <c r="AC423" s="1" t="s">
        <v>181</v>
      </c>
      <c r="AD423" s="1" t="s">
        <v>181</v>
      </c>
      <c r="AE423" s="1" t="s">
        <v>95</v>
      </c>
      <c r="AF423" s="1" t="s">
        <v>95</v>
      </c>
      <c r="AG423" s="1" t="s">
        <v>95</v>
      </c>
      <c r="AH423" s="1">
        <v>4</v>
      </c>
      <c r="AI423" s="1" t="s">
        <v>183</v>
      </c>
      <c r="AJ423" s="1" t="s">
        <v>31</v>
      </c>
      <c r="AK423" s="1" t="s">
        <v>200</v>
      </c>
      <c r="AL423" s="1" t="s">
        <v>185</v>
      </c>
      <c r="AM423" s="1" t="s">
        <v>186</v>
      </c>
      <c r="AN423" s="1" t="s">
        <v>187</v>
      </c>
      <c r="AO423" s="1" t="s">
        <v>188</v>
      </c>
      <c r="AP423" s="1" t="s">
        <v>200</v>
      </c>
      <c r="AQ423" s="1" t="s">
        <v>112</v>
      </c>
      <c r="AR423" s="1" t="s">
        <v>190</v>
      </c>
      <c r="AS423" s="1" t="s">
        <v>124</v>
      </c>
      <c r="AT423" s="1" t="s">
        <v>128</v>
      </c>
      <c r="AU423" s="1">
        <v>3</v>
      </c>
      <c r="AW423" s="1">
        <v>1286.81</v>
      </c>
    </row>
    <row r="424" spans="1:49">
      <c r="A424" s="1">
        <v>2</v>
      </c>
      <c r="B424" s="1" t="s">
        <v>1317</v>
      </c>
      <c r="C424" s="1" t="s">
        <v>1318</v>
      </c>
      <c r="D424" s="1" t="s">
        <v>182</v>
      </c>
      <c r="E424" s="1" t="s">
        <v>181</v>
      </c>
      <c r="F424" s="1" t="s">
        <v>181</v>
      </c>
      <c r="G424" s="1" t="s">
        <v>181</v>
      </c>
      <c r="H424" s="1" t="s">
        <v>181</v>
      </c>
      <c r="I424" s="1" t="s">
        <v>182</v>
      </c>
      <c r="J424" s="1" t="s">
        <v>181</v>
      </c>
      <c r="K424" s="1" t="s">
        <v>181</v>
      </c>
      <c r="L424" s="1" t="s">
        <v>181</v>
      </c>
      <c r="M424" s="1" t="s">
        <v>181</v>
      </c>
      <c r="N424" s="1" t="s">
        <v>182</v>
      </c>
      <c r="O424" s="1" t="s">
        <v>181</v>
      </c>
      <c r="P424" s="1" t="s">
        <v>181</v>
      </c>
      <c r="Q424" s="1" t="s">
        <v>181</v>
      </c>
      <c r="R424" s="1" t="s">
        <v>181</v>
      </c>
      <c r="S424" s="1" t="s">
        <v>181</v>
      </c>
      <c r="T424" s="1" t="s">
        <v>181</v>
      </c>
      <c r="U424" s="1" t="s">
        <v>181</v>
      </c>
      <c r="V424" s="1" t="s">
        <v>181</v>
      </c>
      <c r="W424" s="1" t="s">
        <v>181</v>
      </c>
      <c r="X424" s="1" t="s">
        <v>182</v>
      </c>
      <c r="Y424" s="1" t="s">
        <v>181</v>
      </c>
      <c r="Z424" s="1" t="s">
        <v>181</v>
      </c>
      <c r="AA424" s="1" t="s">
        <v>181</v>
      </c>
      <c r="AB424" s="1" t="s">
        <v>181</v>
      </c>
      <c r="AC424" s="1" t="s">
        <v>182</v>
      </c>
      <c r="AD424" s="1" t="s">
        <v>181</v>
      </c>
      <c r="AE424" s="1" t="s">
        <v>93</v>
      </c>
      <c r="AF424" s="1" t="s">
        <v>95</v>
      </c>
      <c r="AG424" s="1" t="s">
        <v>97</v>
      </c>
      <c r="AH424" s="1">
        <v>5</v>
      </c>
      <c r="AI424" s="1" t="s">
        <v>199</v>
      </c>
      <c r="AJ424" s="1" t="s">
        <v>31</v>
      </c>
      <c r="AK424" s="1" t="s">
        <v>194</v>
      </c>
      <c r="AL424" s="1" t="s">
        <v>185</v>
      </c>
      <c r="AM424" s="1" t="s">
        <v>207</v>
      </c>
      <c r="AN424" s="1" t="s">
        <v>187</v>
      </c>
      <c r="AO424" s="1" t="s">
        <v>98</v>
      </c>
      <c r="AP424" s="1" t="s">
        <v>103</v>
      </c>
      <c r="AQ424" s="1" t="s">
        <v>112</v>
      </c>
      <c r="AR424" s="1" t="s">
        <v>190</v>
      </c>
      <c r="AS424" s="1" t="s">
        <v>122</v>
      </c>
      <c r="AT424" s="1" t="s">
        <v>128</v>
      </c>
      <c r="AU424" s="1">
        <v>4</v>
      </c>
      <c r="AW424" s="1">
        <v>55.14</v>
      </c>
    </row>
    <row r="425" spans="1:49">
      <c r="A425" s="1">
        <v>5</v>
      </c>
      <c r="B425" s="1" t="s">
        <v>1319</v>
      </c>
      <c r="C425" s="1" t="s">
        <v>1320</v>
      </c>
      <c r="D425" s="1" t="s">
        <v>182</v>
      </c>
      <c r="E425" s="1" t="s">
        <v>181</v>
      </c>
      <c r="F425" s="1" t="s">
        <v>181</v>
      </c>
      <c r="G425" s="1" t="s">
        <v>181</v>
      </c>
      <c r="H425" s="1" t="s">
        <v>181</v>
      </c>
      <c r="I425" s="1" t="s">
        <v>182</v>
      </c>
      <c r="J425" s="1" t="s">
        <v>181</v>
      </c>
      <c r="K425" s="1" t="s">
        <v>181</v>
      </c>
      <c r="L425" s="1" t="s">
        <v>181</v>
      </c>
      <c r="M425" s="1" t="s">
        <v>181</v>
      </c>
      <c r="N425" s="1" t="s">
        <v>181</v>
      </c>
      <c r="O425" s="1" t="s">
        <v>181</v>
      </c>
      <c r="P425" s="1" t="s">
        <v>181</v>
      </c>
      <c r="Q425" s="1" t="s">
        <v>181</v>
      </c>
      <c r="R425" s="1" t="s">
        <v>182</v>
      </c>
      <c r="S425" s="1" t="s">
        <v>181</v>
      </c>
      <c r="T425" s="1" t="s">
        <v>181</v>
      </c>
      <c r="U425" s="1" t="s">
        <v>181</v>
      </c>
      <c r="V425" s="1" t="s">
        <v>181</v>
      </c>
      <c r="W425" s="1" t="s">
        <v>181</v>
      </c>
      <c r="X425" s="1" t="s">
        <v>182</v>
      </c>
      <c r="Y425" s="1" t="s">
        <v>181</v>
      </c>
      <c r="Z425" s="1" t="s">
        <v>181</v>
      </c>
      <c r="AA425" s="1" t="s">
        <v>181</v>
      </c>
      <c r="AB425" s="1" t="s">
        <v>182</v>
      </c>
      <c r="AC425" s="1" t="s">
        <v>181</v>
      </c>
      <c r="AD425" s="1" t="s">
        <v>181</v>
      </c>
      <c r="AE425" s="1" t="s">
        <v>95</v>
      </c>
      <c r="AF425" s="1" t="s">
        <v>95</v>
      </c>
      <c r="AG425" s="1" t="s">
        <v>97</v>
      </c>
      <c r="AH425" s="1">
        <v>3</v>
      </c>
      <c r="AI425" s="1" t="s">
        <v>199</v>
      </c>
      <c r="AJ425" s="1" t="s">
        <v>31</v>
      </c>
      <c r="AK425" s="1" t="s">
        <v>194</v>
      </c>
      <c r="AL425" s="1" t="s">
        <v>185</v>
      </c>
      <c r="AM425" s="1" t="s">
        <v>186</v>
      </c>
      <c r="AN425" s="1" t="s">
        <v>187</v>
      </c>
      <c r="AO425" s="1" t="s">
        <v>200</v>
      </c>
      <c r="AP425" s="1" t="s">
        <v>103</v>
      </c>
      <c r="AQ425" s="1" t="s">
        <v>200</v>
      </c>
      <c r="AR425" s="1" t="s">
        <v>190</v>
      </c>
      <c r="AS425" s="1" t="s">
        <v>124</v>
      </c>
      <c r="AT425" s="1" t="s">
        <v>128</v>
      </c>
      <c r="AU425" s="1">
        <v>4</v>
      </c>
      <c r="AV425" s="1" t="s">
        <v>905</v>
      </c>
      <c r="AW425" s="1">
        <v>446.25</v>
      </c>
    </row>
    <row r="426" spans="1:49">
      <c r="A426" s="1">
        <v>5</v>
      </c>
      <c r="B426" s="1" t="s">
        <v>1321</v>
      </c>
      <c r="C426" s="1" t="s">
        <v>1322</v>
      </c>
      <c r="D426" s="1" t="s">
        <v>181</v>
      </c>
      <c r="E426" s="1" t="s">
        <v>181</v>
      </c>
      <c r="F426" s="1" t="s">
        <v>182</v>
      </c>
      <c r="G426" s="1" t="s">
        <v>181</v>
      </c>
      <c r="H426" s="1" t="s">
        <v>181</v>
      </c>
      <c r="I426" s="1" t="s">
        <v>181</v>
      </c>
      <c r="J426" s="1" t="s">
        <v>181</v>
      </c>
      <c r="K426" s="1" t="s">
        <v>181</v>
      </c>
      <c r="L426" s="1" t="s">
        <v>182</v>
      </c>
      <c r="M426" s="1" t="s">
        <v>181</v>
      </c>
      <c r="N426" s="1" t="s">
        <v>181</v>
      </c>
      <c r="O426" s="1" t="s">
        <v>181</v>
      </c>
      <c r="P426" s="1" t="s">
        <v>181</v>
      </c>
      <c r="Q426" s="1" t="s">
        <v>181</v>
      </c>
      <c r="R426" s="1" t="s">
        <v>181</v>
      </c>
      <c r="S426" s="1" t="s">
        <v>181</v>
      </c>
      <c r="T426" s="1" t="s">
        <v>181</v>
      </c>
      <c r="U426" s="1" t="s">
        <v>181</v>
      </c>
      <c r="V426" s="1" t="s">
        <v>181</v>
      </c>
      <c r="W426" s="1" t="s">
        <v>182</v>
      </c>
      <c r="X426" s="1" t="s">
        <v>181</v>
      </c>
      <c r="Y426" s="1" t="s">
        <v>182</v>
      </c>
      <c r="Z426" s="1" t="s">
        <v>181</v>
      </c>
      <c r="AA426" s="1" t="s">
        <v>181</v>
      </c>
      <c r="AB426" s="1" t="s">
        <v>182</v>
      </c>
      <c r="AC426" s="1" t="s">
        <v>181</v>
      </c>
      <c r="AD426" s="1" t="s">
        <v>181</v>
      </c>
      <c r="AE426" s="1" t="s">
        <v>97</v>
      </c>
      <c r="AF426" s="1" t="s">
        <v>97</v>
      </c>
      <c r="AG426" s="1" t="s">
        <v>97</v>
      </c>
      <c r="AH426" s="1">
        <v>4</v>
      </c>
      <c r="AI426" s="1" t="s">
        <v>183</v>
      </c>
      <c r="AJ426" s="1" t="s">
        <v>31</v>
      </c>
      <c r="AK426" s="1" t="s">
        <v>194</v>
      </c>
      <c r="AL426" s="1" t="s">
        <v>327</v>
      </c>
      <c r="AM426" s="1" t="s">
        <v>186</v>
      </c>
      <c r="AN426" s="1" t="s">
        <v>187</v>
      </c>
      <c r="AO426" s="1" t="s">
        <v>208</v>
      </c>
      <c r="AP426" s="1" t="s">
        <v>103</v>
      </c>
      <c r="AQ426" s="1" t="s">
        <v>189</v>
      </c>
      <c r="AR426" s="1" t="s">
        <v>190</v>
      </c>
      <c r="AS426" s="1" t="s">
        <v>124</v>
      </c>
      <c r="AT426" s="1" t="s">
        <v>128</v>
      </c>
      <c r="AU426" s="1">
        <v>4</v>
      </c>
      <c r="AV426" s="1" t="s">
        <v>1323</v>
      </c>
      <c r="AW426" s="1">
        <v>482.12</v>
      </c>
    </row>
    <row r="427" spans="1:49">
      <c r="A427" s="1">
        <v>3</v>
      </c>
      <c r="B427" s="1" t="s">
        <v>1324</v>
      </c>
      <c r="C427" s="1" t="s">
        <v>1325</v>
      </c>
      <c r="D427" s="1" t="s">
        <v>181</v>
      </c>
      <c r="E427" s="1" t="s">
        <v>182</v>
      </c>
      <c r="F427" s="1" t="s">
        <v>181</v>
      </c>
      <c r="G427" s="1" t="s">
        <v>181</v>
      </c>
      <c r="H427" s="1" t="s">
        <v>181</v>
      </c>
      <c r="I427" s="1" t="s">
        <v>181</v>
      </c>
      <c r="J427" s="1" t="s">
        <v>181</v>
      </c>
      <c r="K427" s="1" t="s">
        <v>181</v>
      </c>
      <c r="L427" s="1" t="s">
        <v>182</v>
      </c>
      <c r="M427" s="1" t="s">
        <v>181</v>
      </c>
      <c r="N427" s="1" t="s">
        <v>181</v>
      </c>
      <c r="O427" s="1" t="s">
        <v>182</v>
      </c>
      <c r="P427" s="1" t="s">
        <v>181</v>
      </c>
      <c r="Q427" s="1" t="s">
        <v>181</v>
      </c>
      <c r="R427" s="1" t="s">
        <v>181</v>
      </c>
      <c r="S427" s="1" t="s">
        <v>181</v>
      </c>
      <c r="T427" s="1" t="s">
        <v>181</v>
      </c>
      <c r="U427" s="1" t="s">
        <v>181</v>
      </c>
      <c r="V427" s="1" t="s">
        <v>181</v>
      </c>
      <c r="W427" s="1" t="s">
        <v>181</v>
      </c>
      <c r="X427" s="1" t="s">
        <v>182</v>
      </c>
      <c r="Y427" s="1" t="s">
        <v>181</v>
      </c>
      <c r="Z427" s="1" t="s">
        <v>181</v>
      </c>
      <c r="AA427" s="1" t="s">
        <v>181</v>
      </c>
      <c r="AB427" s="1" t="s">
        <v>182</v>
      </c>
      <c r="AC427" s="1" t="s">
        <v>181</v>
      </c>
      <c r="AD427" s="1" t="s">
        <v>181</v>
      </c>
      <c r="AE427" s="1" t="s">
        <v>95</v>
      </c>
      <c r="AF427" s="1" t="s">
        <v>97</v>
      </c>
      <c r="AG427" s="1" t="s">
        <v>97</v>
      </c>
      <c r="AH427" s="1">
        <v>3</v>
      </c>
      <c r="AI427" s="1" t="s">
        <v>199</v>
      </c>
      <c r="AJ427" s="1" t="s">
        <v>31</v>
      </c>
      <c r="AK427" s="1" t="s">
        <v>217</v>
      </c>
      <c r="AL427" s="1" t="s">
        <v>246</v>
      </c>
      <c r="AM427" s="1" t="s">
        <v>186</v>
      </c>
      <c r="AN427" s="1" t="s">
        <v>200</v>
      </c>
      <c r="AO427" s="1" t="s">
        <v>188</v>
      </c>
      <c r="AP427" s="1" t="s">
        <v>200</v>
      </c>
      <c r="AQ427" s="1" t="s">
        <v>111</v>
      </c>
      <c r="AR427" s="1" t="s">
        <v>190</v>
      </c>
      <c r="AS427" s="1" t="s">
        <v>121</v>
      </c>
      <c r="AT427" s="1" t="s">
        <v>200</v>
      </c>
      <c r="AW427" s="1">
        <v>685.66</v>
      </c>
    </row>
    <row r="428" spans="1:49">
      <c r="A428" s="1">
        <v>5</v>
      </c>
      <c r="B428" s="1" t="s">
        <v>1326</v>
      </c>
      <c r="C428" s="1" t="s">
        <v>1327</v>
      </c>
      <c r="D428" s="1" t="s">
        <v>181</v>
      </c>
      <c r="E428" s="1" t="s">
        <v>182</v>
      </c>
      <c r="F428" s="1" t="s">
        <v>181</v>
      </c>
      <c r="G428" s="1" t="s">
        <v>181</v>
      </c>
      <c r="H428" s="1" t="s">
        <v>181</v>
      </c>
      <c r="I428" s="1" t="s">
        <v>181</v>
      </c>
      <c r="J428" s="1" t="s">
        <v>181</v>
      </c>
      <c r="K428" s="1" t="s">
        <v>181</v>
      </c>
      <c r="L428" s="1" t="s">
        <v>182</v>
      </c>
      <c r="M428" s="1" t="s">
        <v>181</v>
      </c>
      <c r="N428" s="1" t="s">
        <v>181</v>
      </c>
      <c r="O428" s="1" t="s">
        <v>181</v>
      </c>
      <c r="P428" s="1" t="s">
        <v>181</v>
      </c>
      <c r="Q428" s="1" t="s">
        <v>181</v>
      </c>
      <c r="R428" s="1" t="s">
        <v>182</v>
      </c>
      <c r="S428" s="1" t="s">
        <v>181</v>
      </c>
      <c r="T428" s="1" t="s">
        <v>181</v>
      </c>
      <c r="U428" s="1" t="s">
        <v>181</v>
      </c>
      <c r="V428" s="1" t="s">
        <v>181</v>
      </c>
      <c r="W428" s="1" t="s">
        <v>181</v>
      </c>
      <c r="X428" s="1" t="s">
        <v>181</v>
      </c>
      <c r="Y428" s="1" t="s">
        <v>182</v>
      </c>
      <c r="Z428" s="1" t="s">
        <v>181</v>
      </c>
      <c r="AA428" s="1" t="s">
        <v>181</v>
      </c>
      <c r="AB428" s="1" t="s">
        <v>182</v>
      </c>
      <c r="AC428" s="1" t="s">
        <v>181</v>
      </c>
      <c r="AD428" s="1" t="s">
        <v>181</v>
      </c>
      <c r="AE428" s="1" t="s">
        <v>95</v>
      </c>
      <c r="AF428" s="1" t="s">
        <v>93</v>
      </c>
      <c r="AG428" s="1" t="s">
        <v>93</v>
      </c>
      <c r="AH428" s="1">
        <v>4</v>
      </c>
      <c r="AI428" s="1" t="s">
        <v>183</v>
      </c>
      <c r="AJ428" s="1" t="s">
        <v>31</v>
      </c>
      <c r="AK428" s="1" t="s">
        <v>194</v>
      </c>
      <c r="AL428" s="1" t="s">
        <v>185</v>
      </c>
      <c r="AM428" s="1" t="s">
        <v>186</v>
      </c>
      <c r="AN428" s="1" t="s">
        <v>187</v>
      </c>
      <c r="AO428" s="1" t="s">
        <v>96</v>
      </c>
      <c r="AP428" s="1" t="s">
        <v>103</v>
      </c>
      <c r="AQ428" s="1" t="s">
        <v>189</v>
      </c>
      <c r="AR428" s="1" t="s">
        <v>190</v>
      </c>
      <c r="AS428" s="1" t="s">
        <v>124</v>
      </c>
      <c r="AT428" s="1" t="s">
        <v>128</v>
      </c>
      <c r="AU428" s="1">
        <v>4</v>
      </c>
      <c r="AV428" s="1" t="s">
        <v>1328</v>
      </c>
      <c r="AW428" s="1">
        <v>331.42</v>
      </c>
    </row>
    <row r="429" spans="1:49">
      <c r="A429" s="1">
        <v>5</v>
      </c>
      <c r="B429" s="1" t="s">
        <v>1329</v>
      </c>
      <c r="C429" s="1" t="s">
        <v>1330</v>
      </c>
      <c r="D429" s="1" t="s">
        <v>181</v>
      </c>
      <c r="E429" s="1" t="s">
        <v>182</v>
      </c>
      <c r="F429" s="1" t="s">
        <v>181</v>
      </c>
      <c r="G429" s="1" t="s">
        <v>181</v>
      </c>
      <c r="H429" s="1" t="s">
        <v>181</v>
      </c>
      <c r="I429" s="1" t="s">
        <v>181</v>
      </c>
      <c r="J429" s="1" t="s">
        <v>181</v>
      </c>
      <c r="K429" s="1" t="s">
        <v>181</v>
      </c>
      <c r="L429" s="1" t="s">
        <v>182</v>
      </c>
      <c r="M429" s="1" t="s">
        <v>181</v>
      </c>
      <c r="N429" s="1" t="s">
        <v>181</v>
      </c>
      <c r="O429" s="1" t="s">
        <v>182</v>
      </c>
      <c r="P429" s="1" t="s">
        <v>181</v>
      </c>
      <c r="Q429" s="1" t="s">
        <v>181</v>
      </c>
      <c r="R429" s="1" t="s">
        <v>181</v>
      </c>
      <c r="S429" s="1" t="s">
        <v>181</v>
      </c>
      <c r="T429" s="1" t="s">
        <v>181</v>
      </c>
      <c r="U429" s="1" t="s">
        <v>181</v>
      </c>
      <c r="V429" s="1" t="s">
        <v>181</v>
      </c>
      <c r="W429" s="1" t="s">
        <v>181</v>
      </c>
      <c r="X429" s="1" t="s">
        <v>182</v>
      </c>
      <c r="Y429" s="1" t="s">
        <v>181</v>
      </c>
      <c r="Z429" s="1" t="s">
        <v>181</v>
      </c>
      <c r="AA429" s="1" t="s">
        <v>181</v>
      </c>
      <c r="AB429" s="1" t="s">
        <v>181</v>
      </c>
      <c r="AC429" s="1" t="s">
        <v>181</v>
      </c>
      <c r="AD429" s="1" t="s">
        <v>182</v>
      </c>
      <c r="AE429" s="1" t="s">
        <v>95</v>
      </c>
      <c r="AF429" s="1" t="s">
        <v>95</v>
      </c>
      <c r="AG429" s="1" t="s">
        <v>97</v>
      </c>
      <c r="AH429" s="1">
        <v>2</v>
      </c>
      <c r="AI429" s="1" t="s">
        <v>18</v>
      </c>
      <c r="AJ429" s="1" t="s">
        <v>31</v>
      </c>
      <c r="AK429" s="1" t="s">
        <v>217</v>
      </c>
      <c r="AL429" s="1" t="s">
        <v>185</v>
      </c>
      <c r="AM429" s="1" t="s">
        <v>186</v>
      </c>
      <c r="AN429" s="1" t="s">
        <v>187</v>
      </c>
      <c r="AO429" s="1" t="s">
        <v>208</v>
      </c>
      <c r="AP429" s="1" t="s">
        <v>103</v>
      </c>
      <c r="AQ429" s="1" t="s">
        <v>189</v>
      </c>
      <c r="AR429" s="1" t="s">
        <v>440</v>
      </c>
      <c r="AS429" s="1" t="s">
        <v>124</v>
      </c>
      <c r="AT429" s="1" t="s">
        <v>128</v>
      </c>
      <c r="AU429" s="1">
        <v>3</v>
      </c>
      <c r="AV429" s="1" t="s">
        <v>1331</v>
      </c>
      <c r="AW429" s="1">
        <v>259.8</v>
      </c>
    </row>
    <row r="430" spans="1:49">
      <c r="A430" s="1">
        <v>5</v>
      </c>
      <c r="B430" s="1" t="s">
        <v>1332</v>
      </c>
      <c r="C430" s="1" t="s">
        <v>1333</v>
      </c>
      <c r="D430" s="1" t="s">
        <v>181</v>
      </c>
      <c r="E430" s="1" t="s">
        <v>182</v>
      </c>
      <c r="F430" s="1" t="s">
        <v>181</v>
      </c>
      <c r="G430" s="1" t="s">
        <v>181</v>
      </c>
      <c r="H430" s="1" t="s">
        <v>181</v>
      </c>
      <c r="I430" s="1" t="s">
        <v>181</v>
      </c>
      <c r="J430" s="1" t="s">
        <v>181</v>
      </c>
      <c r="K430" s="1" t="s">
        <v>181</v>
      </c>
      <c r="L430" s="1" t="s">
        <v>182</v>
      </c>
      <c r="M430" s="1" t="s">
        <v>181</v>
      </c>
      <c r="N430" s="1" t="s">
        <v>181</v>
      </c>
      <c r="O430" s="1" t="s">
        <v>182</v>
      </c>
      <c r="P430" s="1" t="s">
        <v>181</v>
      </c>
      <c r="Q430" s="1" t="s">
        <v>181</v>
      </c>
      <c r="R430" s="1" t="s">
        <v>181</v>
      </c>
      <c r="S430" s="1" t="s">
        <v>181</v>
      </c>
      <c r="T430" s="1" t="s">
        <v>181</v>
      </c>
      <c r="U430" s="1" t="s">
        <v>181</v>
      </c>
      <c r="V430" s="1" t="s">
        <v>181</v>
      </c>
      <c r="W430" s="1" t="s">
        <v>181</v>
      </c>
      <c r="X430" s="1" t="s">
        <v>181</v>
      </c>
      <c r="Y430" s="1" t="s">
        <v>182</v>
      </c>
      <c r="Z430" s="1" t="s">
        <v>181</v>
      </c>
      <c r="AA430" s="1" t="s">
        <v>181</v>
      </c>
      <c r="AB430" s="1" t="s">
        <v>182</v>
      </c>
      <c r="AC430" s="1" t="s">
        <v>181</v>
      </c>
      <c r="AD430" s="1" t="s">
        <v>181</v>
      </c>
      <c r="AE430" s="1" t="s">
        <v>97</v>
      </c>
      <c r="AF430" s="1" t="s">
        <v>97</v>
      </c>
      <c r="AG430" s="1" t="s">
        <v>97</v>
      </c>
      <c r="AH430" s="1">
        <v>4</v>
      </c>
      <c r="AI430" s="1" t="s">
        <v>18</v>
      </c>
      <c r="AJ430" s="1" t="s">
        <v>31</v>
      </c>
      <c r="AK430" s="1" t="s">
        <v>194</v>
      </c>
      <c r="AL430" s="1" t="s">
        <v>327</v>
      </c>
      <c r="AM430" s="1" t="s">
        <v>186</v>
      </c>
      <c r="AN430" s="1" t="s">
        <v>187</v>
      </c>
      <c r="AO430" s="1" t="s">
        <v>200</v>
      </c>
      <c r="AP430" s="1" t="s">
        <v>222</v>
      </c>
      <c r="AQ430" s="1" t="s">
        <v>111</v>
      </c>
      <c r="AR430" s="1" t="s">
        <v>190</v>
      </c>
      <c r="AS430" s="1" t="s">
        <v>124</v>
      </c>
      <c r="AT430" s="1" t="s">
        <v>128</v>
      </c>
      <c r="AU430" s="1">
        <v>4</v>
      </c>
      <c r="AV430" s="1" t="s">
        <v>1334</v>
      </c>
      <c r="AW430" s="1">
        <v>3303.86</v>
      </c>
    </row>
    <row r="431" spans="1:49">
      <c r="A431" s="1">
        <v>5</v>
      </c>
      <c r="B431" s="1" t="s">
        <v>1335</v>
      </c>
      <c r="C431" s="1" t="s">
        <v>1336</v>
      </c>
      <c r="D431" s="1" t="s">
        <v>182</v>
      </c>
      <c r="E431" s="1" t="s">
        <v>181</v>
      </c>
      <c r="F431" s="1" t="s">
        <v>181</v>
      </c>
      <c r="G431" s="1" t="s">
        <v>181</v>
      </c>
      <c r="H431" s="1" t="s">
        <v>182</v>
      </c>
      <c r="I431" s="1" t="s">
        <v>181</v>
      </c>
      <c r="J431" s="1" t="s">
        <v>181</v>
      </c>
      <c r="K431" s="1" t="s">
        <v>181</v>
      </c>
      <c r="L431" s="1" t="s">
        <v>181</v>
      </c>
      <c r="M431" s="1" t="s">
        <v>181</v>
      </c>
      <c r="N431" s="1" t="s">
        <v>181</v>
      </c>
      <c r="O431" s="1" t="s">
        <v>181</v>
      </c>
      <c r="P431" s="1" t="s">
        <v>181</v>
      </c>
      <c r="Q431" s="1" t="s">
        <v>181</v>
      </c>
      <c r="R431" s="1" t="s">
        <v>182</v>
      </c>
      <c r="S431" s="1" t="s">
        <v>181</v>
      </c>
      <c r="T431" s="1" t="s">
        <v>181</v>
      </c>
      <c r="U431" s="1" t="s">
        <v>181</v>
      </c>
      <c r="V431" s="1" t="s">
        <v>181</v>
      </c>
      <c r="W431" s="1" t="s">
        <v>181</v>
      </c>
      <c r="X431" s="1" t="s">
        <v>182</v>
      </c>
      <c r="Y431" s="1" t="s">
        <v>181</v>
      </c>
      <c r="Z431" s="1" t="s">
        <v>181</v>
      </c>
      <c r="AA431" s="1" t="s">
        <v>181</v>
      </c>
      <c r="AB431" s="1" t="s">
        <v>181</v>
      </c>
      <c r="AC431" s="1" t="s">
        <v>181</v>
      </c>
      <c r="AD431" s="1" t="s">
        <v>182</v>
      </c>
      <c r="AE431" s="1" t="s">
        <v>95</v>
      </c>
      <c r="AF431" s="1" t="s">
        <v>95</v>
      </c>
      <c r="AG431" s="1" t="s">
        <v>97</v>
      </c>
      <c r="AH431" s="1">
        <v>3</v>
      </c>
      <c r="AI431" s="1" t="s">
        <v>183</v>
      </c>
      <c r="AJ431" s="1" t="s">
        <v>221</v>
      </c>
      <c r="AK431" s="1" t="s">
        <v>194</v>
      </c>
      <c r="AL431" s="1" t="s">
        <v>185</v>
      </c>
      <c r="AM431" s="1" t="s">
        <v>186</v>
      </c>
      <c r="AN431" s="1" t="s">
        <v>187</v>
      </c>
      <c r="AO431" s="1" t="s">
        <v>98</v>
      </c>
      <c r="AP431" s="1" t="s">
        <v>209</v>
      </c>
      <c r="AQ431" s="1" t="s">
        <v>112</v>
      </c>
      <c r="AR431" s="1" t="s">
        <v>190</v>
      </c>
      <c r="AS431" s="1" t="s">
        <v>124</v>
      </c>
      <c r="AT431" s="1" t="s">
        <v>128</v>
      </c>
      <c r="AU431" s="1">
        <v>3</v>
      </c>
      <c r="AV431" s="1" t="s">
        <v>1337</v>
      </c>
      <c r="AW431" s="1">
        <v>408.52</v>
      </c>
    </row>
    <row r="432" spans="1:49">
      <c r="A432" s="1">
        <v>5</v>
      </c>
      <c r="B432" s="1" t="s">
        <v>1338</v>
      </c>
      <c r="C432" s="1" t="s">
        <v>1339</v>
      </c>
      <c r="D432" s="1" t="s">
        <v>181</v>
      </c>
      <c r="E432" s="1" t="s">
        <v>182</v>
      </c>
      <c r="F432" s="1" t="s">
        <v>181</v>
      </c>
      <c r="G432" s="1" t="s">
        <v>181</v>
      </c>
      <c r="H432" s="1" t="s">
        <v>181</v>
      </c>
      <c r="I432" s="1" t="s">
        <v>181</v>
      </c>
      <c r="J432" s="1" t="s">
        <v>181</v>
      </c>
      <c r="K432" s="1" t="s">
        <v>181</v>
      </c>
      <c r="L432" s="1" t="s">
        <v>182</v>
      </c>
      <c r="M432" s="1" t="s">
        <v>181</v>
      </c>
      <c r="N432" s="1" t="s">
        <v>181</v>
      </c>
      <c r="O432" s="1" t="s">
        <v>182</v>
      </c>
      <c r="P432" s="1" t="s">
        <v>181</v>
      </c>
      <c r="Q432" s="1" t="s">
        <v>181</v>
      </c>
      <c r="R432" s="1" t="s">
        <v>181</v>
      </c>
      <c r="S432" s="1" t="s">
        <v>181</v>
      </c>
      <c r="T432" s="1" t="s">
        <v>181</v>
      </c>
      <c r="U432" s="1" t="s">
        <v>181</v>
      </c>
      <c r="V432" s="1" t="s">
        <v>181</v>
      </c>
      <c r="W432" s="1" t="s">
        <v>181</v>
      </c>
      <c r="X432" s="1" t="s">
        <v>182</v>
      </c>
      <c r="Y432" s="1" t="s">
        <v>181</v>
      </c>
      <c r="Z432" s="1" t="s">
        <v>181</v>
      </c>
      <c r="AA432" s="1" t="s">
        <v>181</v>
      </c>
      <c r="AB432" s="1" t="s">
        <v>182</v>
      </c>
      <c r="AC432" s="1" t="s">
        <v>181</v>
      </c>
      <c r="AD432" s="1" t="s">
        <v>181</v>
      </c>
      <c r="AE432" s="1" t="s">
        <v>97</v>
      </c>
      <c r="AF432" s="1" t="s">
        <v>95</v>
      </c>
      <c r="AG432" s="1" t="s">
        <v>97</v>
      </c>
      <c r="AH432" s="1">
        <v>4</v>
      </c>
      <c r="AI432" s="1" t="s">
        <v>18</v>
      </c>
      <c r="AJ432" s="1" t="s">
        <v>31</v>
      </c>
      <c r="AK432" s="1" t="s">
        <v>194</v>
      </c>
      <c r="AL432" s="1" t="s">
        <v>327</v>
      </c>
      <c r="AM432" s="1" t="s">
        <v>186</v>
      </c>
      <c r="AN432" s="1" t="s">
        <v>187</v>
      </c>
      <c r="AO432" s="1" t="s">
        <v>188</v>
      </c>
      <c r="AP432" s="1" t="s">
        <v>222</v>
      </c>
      <c r="AQ432" s="1" t="s">
        <v>189</v>
      </c>
      <c r="AR432" s="1" t="s">
        <v>287</v>
      </c>
      <c r="AS432" s="1" t="s">
        <v>122</v>
      </c>
      <c r="AT432" s="1" t="s">
        <v>126</v>
      </c>
      <c r="AU432" s="1">
        <v>5</v>
      </c>
      <c r="AV432" s="1" t="s">
        <v>1340</v>
      </c>
      <c r="AW432" s="1">
        <v>471.82</v>
      </c>
    </row>
    <row r="433" spans="1:49">
      <c r="A433" s="1">
        <v>3</v>
      </c>
      <c r="B433" s="1" t="s">
        <v>1341</v>
      </c>
      <c r="C433" s="1" t="s">
        <v>1342</v>
      </c>
      <c r="D433" s="1" t="s">
        <v>182</v>
      </c>
      <c r="E433" s="1" t="s">
        <v>181</v>
      </c>
      <c r="F433" s="1" t="s">
        <v>181</v>
      </c>
      <c r="G433" s="1" t="s">
        <v>181</v>
      </c>
      <c r="H433" s="1" t="s">
        <v>182</v>
      </c>
      <c r="I433" s="1" t="s">
        <v>181</v>
      </c>
      <c r="J433" s="1" t="s">
        <v>181</v>
      </c>
      <c r="K433" s="1" t="s">
        <v>181</v>
      </c>
      <c r="L433" s="1" t="s">
        <v>181</v>
      </c>
      <c r="M433" s="1" t="s">
        <v>182</v>
      </c>
      <c r="N433" s="1" t="s">
        <v>181</v>
      </c>
      <c r="O433" s="1" t="s">
        <v>181</v>
      </c>
      <c r="P433" s="1" t="s">
        <v>181</v>
      </c>
      <c r="Q433" s="1" t="s">
        <v>181</v>
      </c>
      <c r="R433" s="1" t="s">
        <v>181</v>
      </c>
      <c r="S433" s="1" t="s">
        <v>181</v>
      </c>
      <c r="T433" s="1" t="s">
        <v>181</v>
      </c>
      <c r="U433" s="1" t="s">
        <v>181</v>
      </c>
      <c r="V433" s="1" t="s">
        <v>181</v>
      </c>
      <c r="W433" s="1" t="s">
        <v>181</v>
      </c>
      <c r="X433" s="1" t="s">
        <v>182</v>
      </c>
      <c r="Y433" s="1" t="s">
        <v>181</v>
      </c>
      <c r="Z433" s="1" t="s">
        <v>181</v>
      </c>
      <c r="AA433" s="1" t="s">
        <v>181</v>
      </c>
      <c r="AB433" s="1" t="s">
        <v>181</v>
      </c>
      <c r="AC433" s="1" t="s">
        <v>182</v>
      </c>
      <c r="AD433" s="1" t="s">
        <v>181</v>
      </c>
      <c r="AE433" s="1" t="s">
        <v>95</v>
      </c>
      <c r="AF433" s="1" t="s">
        <v>97</v>
      </c>
      <c r="AG433" s="1" t="s">
        <v>97</v>
      </c>
      <c r="AH433" s="1">
        <v>2</v>
      </c>
      <c r="AI433" s="1" t="s">
        <v>200</v>
      </c>
      <c r="AJ433" s="1" t="s">
        <v>31</v>
      </c>
      <c r="AK433" s="1" t="s">
        <v>194</v>
      </c>
      <c r="AL433" s="1" t="s">
        <v>327</v>
      </c>
      <c r="AM433" s="1" t="s">
        <v>200</v>
      </c>
      <c r="AN433" s="1" t="s">
        <v>200</v>
      </c>
      <c r="AO433" s="1" t="s">
        <v>208</v>
      </c>
      <c r="AP433" s="1" t="s">
        <v>200</v>
      </c>
      <c r="AQ433" s="1" t="s">
        <v>200</v>
      </c>
      <c r="AR433" s="1" t="s">
        <v>200</v>
      </c>
      <c r="AS433" s="1" t="s">
        <v>200</v>
      </c>
      <c r="AT433" s="1" t="s">
        <v>200</v>
      </c>
      <c r="AW433" s="1">
        <v>249.69</v>
      </c>
    </row>
    <row r="434" spans="1:49">
      <c r="A434" s="1">
        <v>2</v>
      </c>
      <c r="B434" s="1" t="s">
        <v>1343</v>
      </c>
      <c r="C434" s="1" t="s">
        <v>1344</v>
      </c>
      <c r="D434" s="1" t="s">
        <v>181</v>
      </c>
      <c r="E434" s="1" t="s">
        <v>182</v>
      </c>
      <c r="F434" s="1" t="s">
        <v>181</v>
      </c>
      <c r="G434" s="1" t="s">
        <v>181</v>
      </c>
      <c r="H434" s="1" t="s">
        <v>181</v>
      </c>
      <c r="I434" s="1" t="s">
        <v>181</v>
      </c>
      <c r="J434" s="1" t="s">
        <v>181</v>
      </c>
      <c r="K434" s="1" t="s">
        <v>181</v>
      </c>
      <c r="L434" s="1" t="s">
        <v>182</v>
      </c>
      <c r="M434" s="1" t="s">
        <v>181</v>
      </c>
      <c r="N434" s="1" t="s">
        <v>181</v>
      </c>
      <c r="O434" s="1" t="s">
        <v>182</v>
      </c>
      <c r="P434" s="1" t="s">
        <v>181</v>
      </c>
      <c r="Q434" s="1" t="s">
        <v>181</v>
      </c>
      <c r="R434" s="1" t="s">
        <v>181</v>
      </c>
      <c r="S434" s="1" t="s">
        <v>181</v>
      </c>
      <c r="T434" s="1" t="s">
        <v>181</v>
      </c>
      <c r="U434" s="1" t="s">
        <v>181</v>
      </c>
      <c r="V434" s="1" t="s">
        <v>181</v>
      </c>
      <c r="W434" s="1" t="s">
        <v>181</v>
      </c>
      <c r="X434" s="1" t="s">
        <v>181</v>
      </c>
      <c r="Y434" s="1" t="s">
        <v>182</v>
      </c>
      <c r="Z434" s="1" t="s">
        <v>181</v>
      </c>
      <c r="AA434" s="1" t="s">
        <v>181</v>
      </c>
      <c r="AB434" s="1" t="s">
        <v>182</v>
      </c>
      <c r="AC434" s="1" t="s">
        <v>181</v>
      </c>
      <c r="AD434" s="1" t="s">
        <v>181</v>
      </c>
      <c r="AE434" s="1" t="s">
        <v>97</v>
      </c>
      <c r="AF434" s="1" t="s">
        <v>97</v>
      </c>
      <c r="AG434" s="1" t="s">
        <v>97</v>
      </c>
      <c r="AH434" s="1">
        <v>5</v>
      </c>
      <c r="AI434" s="1" t="s">
        <v>199</v>
      </c>
      <c r="AJ434" s="1" t="s">
        <v>31</v>
      </c>
      <c r="AK434" s="1" t="s">
        <v>194</v>
      </c>
      <c r="AL434" s="1" t="s">
        <v>185</v>
      </c>
      <c r="AM434" s="1" t="s">
        <v>207</v>
      </c>
      <c r="AN434" s="1" t="s">
        <v>187</v>
      </c>
      <c r="AO434" s="1" t="s">
        <v>98</v>
      </c>
      <c r="AP434" s="1" t="s">
        <v>103</v>
      </c>
      <c r="AQ434" s="1" t="s">
        <v>112</v>
      </c>
      <c r="AR434" s="1" t="s">
        <v>190</v>
      </c>
      <c r="AS434" s="1" t="s">
        <v>122</v>
      </c>
      <c r="AT434" s="1" t="s">
        <v>128</v>
      </c>
      <c r="AU434" s="1">
        <v>4</v>
      </c>
      <c r="AW434" s="1">
        <v>44.65</v>
      </c>
    </row>
    <row r="435" spans="1:49">
      <c r="A435" s="1">
        <v>5</v>
      </c>
      <c r="B435" s="1" t="s">
        <v>1345</v>
      </c>
      <c r="C435" s="1" t="s">
        <v>1346</v>
      </c>
      <c r="D435" s="1" t="s">
        <v>182</v>
      </c>
      <c r="E435" s="1" t="s">
        <v>181</v>
      </c>
      <c r="F435" s="1" t="s">
        <v>181</v>
      </c>
      <c r="G435" s="1" t="s">
        <v>181</v>
      </c>
      <c r="H435" s="1" t="s">
        <v>182</v>
      </c>
      <c r="I435" s="1" t="s">
        <v>181</v>
      </c>
      <c r="J435" s="1" t="s">
        <v>181</v>
      </c>
      <c r="K435" s="1" t="s">
        <v>181</v>
      </c>
      <c r="L435" s="1" t="s">
        <v>181</v>
      </c>
      <c r="M435" s="1" t="s">
        <v>181</v>
      </c>
      <c r="N435" s="1" t="s">
        <v>181</v>
      </c>
      <c r="O435" s="1" t="s">
        <v>181</v>
      </c>
      <c r="P435" s="1" t="s">
        <v>181</v>
      </c>
      <c r="Q435" s="1" t="s">
        <v>181</v>
      </c>
      <c r="R435" s="1" t="s">
        <v>182</v>
      </c>
      <c r="S435" s="1" t="s">
        <v>181</v>
      </c>
      <c r="T435" s="1" t="s">
        <v>181</v>
      </c>
      <c r="U435" s="1" t="s">
        <v>181</v>
      </c>
      <c r="V435" s="1" t="s">
        <v>181</v>
      </c>
      <c r="W435" s="1" t="s">
        <v>181</v>
      </c>
      <c r="X435" s="1" t="s">
        <v>182</v>
      </c>
      <c r="Y435" s="1" t="s">
        <v>181</v>
      </c>
      <c r="Z435" s="1" t="s">
        <v>181</v>
      </c>
      <c r="AA435" s="1" t="s">
        <v>181</v>
      </c>
      <c r="AB435" s="1" t="s">
        <v>182</v>
      </c>
      <c r="AC435" s="1" t="s">
        <v>181</v>
      </c>
      <c r="AD435" s="1" t="s">
        <v>181</v>
      </c>
      <c r="AE435" s="1" t="s">
        <v>90</v>
      </c>
      <c r="AF435" s="1" t="s">
        <v>95</v>
      </c>
      <c r="AG435" s="1" t="s">
        <v>95</v>
      </c>
      <c r="AH435" s="1">
        <v>3</v>
      </c>
      <c r="AI435" s="1" t="s">
        <v>183</v>
      </c>
      <c r="AJ435" s="1" t="s">
        <v>31</v>
      </c>
      <c r="AK435" s="1" t="s">
        <v>194</v>
      </c>
      <c r="AL435" s="1" t="s">
        <v>185</v>
      </c>
      <c r="AM435" s="1" t="s">
        <v>186</v>
      </c>
      <c r="AN435" s="1" t="s">
        <v>187</v>
      </c>
      <c r="AO435" s="1" t="s">
        <v>188</v>
      </c>
      <c r="AP435" s="1" t="s">
        <v>209</v>
      </c>
      <c r="AQ435" s="1" t="s">
        <v>189</v>
      </c>
      <c r="AR435" s="1" t="s">
        <v>190</v>
      </c>
      <c r="AS435" s="1" t="s">
        <v>124</v>
      </c>
      <c r="AT435" s="1" t="s">
        <v>128</v>
      </c>
      <c r="AU435" s="1">
        <v>4</v>
      </c>
      <c r="AV435" s="1" t="s">
        <v>1347</v>
      </c>
      <c r="AW435" s="1">
        <v>2233.77</v>
      </c>
    </row>
    <row r="436" spans="1:49">
      <c r="A436" s="1">
        <v>5</v>
      </c>
      <c r="B436" s="1" t="s">
        <v>1348</v>
      </c>
      <c r="C436" s="1" t="s">
        <v>1349</v>
      </c>
      <c r="D436" s="1" t="s">
        <v>182</v>
      </c>
      <c r="E436" s="1" t="s">
        <v>181</v>
      </c>
      <c r="F436" s="1" t="s">
        <v>181</v>
      </c>
      <c r="G436" s="1" t="s">
        <v>181</v>
      </c>
      <c r="H436" s="1" t="s">
        <v>181</v>
      </c>
      <c r="I436" s="1" t="s">
        <v>181</v>
      </c>
      <c r="J436" s="1" t="s">
        <v>181</v>
      </c>
      <c r="K436" s="1" t="s">
        <v>182</v>
      </c>
      <c r="L436" s="1" t="s">
        <v>181</v>
      </c>
      <c r="M436" s="1" t="s">
        <v>182</v>
      </c>
      <c r="N436" s="1" t="s">
        <v>181</v>
      </c>
      <c r="O436" s="1" t="s">
        <v>181</v>
      </c>
      <c r="P436" s="1" t="s">
        <v>181</v>
      </c>
      <c r="Q436" s="1" t="s">
        <v>181</v>
      </c>
      <c r="R436" s="1" t="s">
        <v>181</v>
      </c>
      <c r="S436" s="1" t="s">
        <v>181</v>
      </c>
      <c r="T436" s="1" t="s">
        <v>181</v>
      </c>
      <c r="U436" s="1" t="s">
        <v>181</v>
      </c>
      <c r="V436" s="1" t="s">
        <v>181</v>
      </c>
      <c r="W436" s="1" t="s">
        <v>181</v>
      </c>
      <c r="X436" s="1" t="s">
        <v>182</v>
      </c>
      <c r="Y436" s="1" t="s">
        <v>181</v>
      </c>
      <c r="Z436" s="1" t="s">
        <v>181</v>
      </c>
      <c r="AA436" s="1" t="s">
        <v>181</v>
      </c>
      <c r="AB436" s="1" t="s">
        <v>181</v>
      </c>
      <c r="AC436" s="1" t="s">
        <v>182</v>
      </c>
      <c r="AD436" s="1" t="s">
        <v>181</v>
      </c>
      <c r="AE436" s="1" t="s">
        <v>95</v>
      </c>
      <c r="AF436" s="1" t="s">
        <v>97</v>
      </c>
      <c r="AG436" s="1" t="s">
        <v>97</v>
      </c>
      <c r="AH436" s="1">
        <v>3</v>
      </c>
      <c r="AI436" s="1" t="s">
        <v>18</v>
      </c>
      <c r="AJ436" s="1" t="s">
        <v>31</v>
      </c>
      <c r="AK436" s="1" t="s">
        <v>194</v>
      </c>
      <c r="AL436" s="1" t="s">
        <v>185</v>
      </c>
      <c r="AM436" s="1" t="s">
        <v>186</v>
      </c>
      <c r="AN436" s="1" t="s">
        <v>187</v>
      </c>
      <c r="AO436" s="1" t="s">
        <v>96</v>
      </c>
      <c r="AP436" s="1" t="s">
        <v>195</v>
      </c>
      <c r="AQ436" s="1" t="s">
        <v>112</v>
      </c>
      <c r="AR436" s="1" t="s">
        <v>190</v>
      </c>
      <c r="AS436" s="1" t="s">
        <v>124</v>
      </c>
      <c r="AT436" s="1" t="s">
        <v>128</v>
      </c>
      <c r="AU436" s="1">
        <v>3</v>
      </c>
      <c r="AV436" s="1" t="s">
        <v>1350</v>
      </c>
      <c r="AW436" s="1">
        <v>226.52</v>
      </c>
    </row>
    <row r="437" spans="1:49">
      <c r="A437" s="1">
        <v>5</v>
      </c>
      <c r="B437" s="1" t="s">
        <v>1351</v>
      </c>
      <c r="C437" s="1" t="s">
        <v>1352</v>
      </c>
      <c r="D437" s="1" t="s">
        <v>182</v>
      </c>
      <c r="E437" s="1" t="s">
        <v>181</v>
      </c>
      <c r="F437" s="1" t="s">
        <v>181</v>
      </c>
      <c r="G437" s="1" t="s">
        <v>181</v>
      </c>
      <c r="H437" s="1" t="s">
        <v>181</v>
      </c>
      <c r="I437" s="1" t="s">
        <v>182</v>
      </c>
      <c r="J437" s="1" t="s">
        <v>181</v>
      </c>
      <c r="K437" s="1" t="s">
        <v>181</v>
      </c>
      <c r="L437" s="1" t="s">
        <v>181</v>
      </c>
      <c r="M437" s="1" t="s">
        <v>181</v>
      </c>
      <c r="N437" s="1" t="s">
        <v>181</v>
      </c>
      <c r="O437" s="1" t="s">
        <v>181</v>
      </c>
      <c r="P437" s="1" t="s">
        <v>181</v>
      </c>
      <c r="Q437" s="1" t="s">
        <v>181</v>
      </c>
      <c r="R437" s="1" t="s">
        <v>182</v>
      </c>
      <c r="S437" s="1" t="s">
        <v>181</v>
      </c>
      <c r="T437" s="1" t="s">
        <v>181</v>
      </c>
      <c r="U437" s="1" t="s">
        <v>181</v>
      </c>
      <c r="V437" s="1" t="s">
        <v>181</v>
      </c>
      <c r="W437" s="1" t="s">
        <v>181</v>
      </c>
      <c r="X437" s="1" t="s">
        <v>182</v>
      </c>
      <c r="Y437" s="1" t="s">
        <v>181</v>
      </c>
      <c r="Z437" s="1" t="s">
        <v>181</v>
      </c>
      <c r="AA437" s="1" t="s">
        <v>181</v>
      </c>
      <c r="AB437" s="1" t="s">
        <v>181</v>
      </c>
      <c r="AC437" s="1" t="s">
        <v>182</v>
      </c>
      <c r="AD437" s="1" t="s">
        <v>181</v>
      </c>
      <c r="AE437" s="1" t="s">
        <v>93</v>
      </c>
      <c r="AF437" s="1" t="s">
        <v>95</v>
      </c>
      <c r="AG437" s="1" t="s">
        <v>97</v>
      </c>
      <c r="AH437" s="1">
        <v>5</v>
      </c>
      <c r="AI437" s="1" t="s">
        <v>14</v>
      </c>
      <c r="AJ437" s="1" t="s">
        <v>31</v>
      </c>
      <c r="AK437" s="1" t="s">
        <v>414</v>
      </c>
      <c r="AL437" s="1" t="s">
        <v>327</v>
      </c>
      <c r="AM437" s="1" t="s">
        <v>186</v>
      </c>
      <c r="AN437" s="1" t="s">
        <v>398</v>
      </c>
      <c r="AO437" s="1" t="s">
        <v>98</v>
      </c>
      <c r="AP437" s="1" t="s">
        <v>103</v>
      </c>
      <c r="AQ437" s="1" t="s">
        <v>112</v>
      </c>
      <c r="AR437" s="1" t="s">
        <v>200</v>
      </c>
      <c r="AS437" s="1" t="s">
        <v>124</v>
      </c>
      <c r="AT437" s="1" t="s">
        <v>128</v>
      </c>
      <c r="AU437" s="1">
        <v>5</v>
      </c>
      <c r="AV437" s="1" t="s">
        <v>1353</v>
      </c>
      <c r="AW437" s="1">
        <v>727.75</v>
      </c>
    </row>
    <row r="438" spans="1:49">
      <c r="A438" s="1">
        <v>5</v>
      </c>
      <c r="B438" s="1" t="s">
        <v>1354</v>
      </c>
      <c r="C438" s="1" t="s">
        <v>1355</v>
      </c>
      <c r="D438" s="1" t="s">
        <v>182</v>
      </c>
      <c r="E438" s="1" t="s">
        <v>181</v>
      </c>
      <c r="F438" s="1" t="s">
        <v>181</v>
      </c>
      <c r="G438" s="1" t="s">
        <v>182</v>
      </c>
      <c r="H438" s="1" t="s">
        <v>181</v>
      </c>
      <c r="I438" s="1" t="s">
        <v>181</v>
      </c>
      <c r="J438" s="1" t="s">
        <v>181</v>
      </c>
      <c r="K438" s="1" t="s">
        <v>181</v>
      </c>
      <c r="L438" s="1" t="s">
        <v>181</v>
      </c>
      <c r="M438" s="1" t="s">
        <v>181</v>
      </c>
      <c r="N438" s="1" t="s">
        <v>182</v>
      </c>
      <c r="O438" s="1" t="s">
        <v>181</v>
      </c>
      <c r="P438" s="1" t="s">
        <v>181</v>
      </c>
      <c r="Q438" s="1" t="s">
        <v>181</v>
      </c>
      <c r="R438" s="1" t="s">
        <v>181</v>
      </c>
      <c r="S438" s="1" t="s">
        <v>181</v>
      </c>
      <c r="T438" s="1" t="s">
        <v>181</v>
      </c>
      <c r="U438" s="1" t="s">
        <v>181</v>
      </c>
      <c r="V438" s="1" t="s">
        <v>181</v>
      </c>
      <c r="W438" s="1" t="s">
        <v>181</v>
      </c>
      <c r="X438" s="1" t="s">
        <v>181</v>
      </c>
      <c r="Y438" s="1" t="s">
        <v>182</v>
      </c>
      <c r="Z438" s="1" t="s">
        <v>181</v>
      </c>
      <c r="AA438" s="1" t="s">
        <v>181</v>
      </c>
      <c r="AB438" s="1" t="s">
        <v>181</v>
      </c>
      <c r="AC438" s="1" t="s">
        <v>182</v>
      </c>
      <c r="AD438" s="1" t="s">
        <v>181</v>
      </c>
      <c r="AE438" s="1" t="s">
        <v>95</v>
      </c>
      <c r="AF438" s="1" t="s">
        <v>95</v>
      </c>
      <c r="AG438" s="1" t="s">
        <v>97</v>
      </c>
      <c r="AH438" s="1">
        <v>3</v>
      </c>
      <c r="AI438" s="1" t="s">
        <v>18</v>
      </c>
      <c r="AJ438" s="1" t="s">
        <v>31</v>
      </c>
      <c r="AK438" s="1" t="s">
        <v>217</v>
      </c>
      <c r="AL438" s="1" t="s">
        <v>185</v>
      </c>
      <c r="AM438" s="1" t="s">
        <v>186</v>
      </c>
      <c r="AN438" s="1" t="s">
        <v>187</v>
      </c>
      <c r="AO438" s="1" t="s">
        <v>98</v>
      </c>
      <c r="AP438" s="1" t="s">
        <v>103</v>
      </c>
      <c r="AQ438" s="1" t="s">
        <v>189</v>
      </c>
      <c r="AR438" s="1" t="s">
        <v>190</v>
      </c>
      <c r="AS438" s="1" t="s">
        <v>124</v>
      </c>
      <c r="AT438" s="1" t="s">
        <v>128</v>
      </c>
      <c r="AU438" s="1">
        <v>3</v>
      </c>
      <c r="AV438" s="1" t="s">
        <v>1356</v>
      </c>
      <c r="AW438" s="1">
        <v>512.08000000000004</v>
      </c>
    </row>
    <row r="439" spans="1:49">
      <c r="A439" s="1">
        <v>1</v>
      </c>
      <c r="B439" s="1" t="s">
        <v>1357</v>
      </c>
      <c r="C439" s="1" t="s">
        <v>1358</v>
      </c>
      <c r="D439" s="1" t="s">
        <v>182</v>
      </c>
      <c r="E439" s="1" t="s">
        <v>181</v>
      </c>
      <c r="F439" s="1" t="s">
        <v>181</v>
      </c>
      <c r="G439" s="1" t="s">
        <v>182</v>
      </c>
      <c r="H439" s="1" t="s">
        <v>181</v>
      </c>
      <c r="I439" s="1" t="s">
        <v>181</v>
      </c>
      <c r="J439" s="1" t="s">
        <v>181</v>
      </c>
      <c r="K439" s="1" t="s">
        <v>181</v>
      </c>
      <c r="L439" s="1" t="s">
        <v>181</v>
      </c>
      <c r="M439" s="1" t="s">
        <v>181</v>
      </c>
      <c r="N439" s="1" t="s">
        <v>181</v>
      </c>
      <c r="O439" s="1" t="s">
        <v>181</v>
      </c>
      <c r="P439" s="1" t="s">
        <v>181</v>
      </c>
      <c r="Q439" s="1" t="s">
        <v>182</v>
      </c>
      <c r="R439" s="1" t="s">
        <v>181</v>
      </c>
      <c r="S439" s="1" t="s">
        <v>181</v>
      </c>
      <c r="T439" s="1" t="s">
        <v>181</v>
      </c>
      <c r="U439" s="1" t="s">
        <v>181</v>
      </c>
      <c r="V439" s="1" t="s">
        <v>181</v>
      </c>
      <c r="W439" s="1" t="s">
        <v>181</v>
      </c>
      <c r="X439" s="1" t="s">
        <v>182</v>
      </c>
      <c r="Y439" s="1" t="s">
        <v>181</v>
      </c>
      <c r="Z439" s="1" t="s">
        <v>181</v>
      </c>
      <c r="AA439" s="1" t="s">
        <v>181</v>
      </c>
      <c r="AB439" s="1" t="s">
        <v>181</v>
      </c>
      <c r="AC439" s="1" t="s">
        <v>182</v>
      </c>
      <c r="AD439" s="1" t="s">
        <v>181</v>
      </c>
      <c r="AE439" s="1" t="s">
        <v>95</v>
      </c>
      <c r="AF439" s="1" t="s">
        <v>95</v>
      </c>
      <c r="AG439" s="1" t="s">
        <v>95</v>
      </c>
      <c r="AH439" s="1">
        <v>3</v>
      </c>
      <c r="AI439" s="1" t="s">
        <v>199</v>
      </c>
      <c r="AJ439" s="1" t="s">
        <v>31</v>
      </c>
      <c r="AK439" s="1" t="s">
        <v>194</v>
      </c>
      <c r="AL439" s="1" t="s">
        <v>185</v>
      </c>
      <c r="AM439" s="1" t="s">
        <v>207</v>
      </c>
      <c r="AN439" s="1" t="s">
        <v>187</v>
      </c>
      <c r="AO439" s="1" t="s">
        <v>98</v>
      </c>
      <c r="AP439" s="1" t="s">
        <v>103</v>
      </c>
      <c r="AQ439" s="1" t="s">
        <v>112</v>
      </c>
      <c r="AR439" s="1" t="s">
        <v>190</v>
      </c>
      <c r="AS439" s="1" t="s">
        <v>122</v>
      </c>
      <c r="AT439" s="1" t="s">
        <v>128</v>
      </c>
      <c r="AU439" s="1">
        <v>4</v>
      </c>
      <c r="AW439" s="1">
        <v>28.91</v>
      </c>
    </row>
    <row r="440" spans="1:49">
      <c r="A440" s="1">
        <v>1</v>
      </c>
      <c r="B440" s="1" t="s">
        <v>1359</v>
      </c>
      <c r="C440" s="1" t="s">
        <v>1360</v>
      </c>
      <c r="D440" s="1" t="s">
        <v>182</v>
      </c>
      <c r="E440" s="1" t="s">
        <v>181</v>
      </c>
      <c r="F440" s="1" t="s">
        <v>181</v>
      </c>
      <c r="G440" s="1" t="s">
        <v>182</v>
      </c>
      <c r="H440" s="1" t="s">
        <v>181</v>
      </c>
      <c r="I440" s="1" t="s">
        <v>181</v>
      </c>
      <c r="J440" s="1" t="s">
        <v>181</v>
      </c>
      <c r="K440" s="1" t="s">
        <v>181</v>
      </c>
      <c r="L440" s="1" t="s">
        <v>181</v>
      </c>
      <c r="M440" s="1" t="s">
        <v>181</v>
      </c>
      <c r="N440" s="1" t="s">
        <v>181</v>
      </c>
      <c r="O440" s="1" t="s">
        <v>181</v>
      </c>
      <c r="P440" s="1" t="s">
        <v>181</v>
      </c>
      <c r="Q440" s="1" t="s">
        <v>182</v>
      </c>
      <c r="R440" s="1" t="s">
        <v>181</v>
      </c>
      <c r="S440" s="1" t="s">
        <v>181</v>
      </c>
      <c r="T440" s="1" t="s">
        <v>181</v>
      </c>
      <c r="U440" s="1" t="s">
        <v>181</v>
      </c>
      <c r="V440" s="1" t="s">
        <v>181</v>
      </c>
      <c r="W440" s="1" t="s">
        <v>181</v>
      </c>
      <c r="X440" s="1" t="s">
        <v>181</v>
      </c>
      <c r="Y440" s="1" t="s">
        <v>182</v>
      </c>
      <c r="Z440" s="1" t="s">
        <v>181</v>
      </c>
      <c r="AA440" s="1" t="s">
        <v>181</v>
      </c>
      <c r="AB440" s="1" t="s">
        <v>182</v>
      </c>
      <c r="AC440" s="1" t="s">
        <v>181</v>
      </c>
      <c r="AD440" s="1" t="s">
        <v>181</v>
      </c>
      <c r="AE440" s="1" t="s">
        <v>95</v>
      </c>
      <c r="AF440" s="1" t="s">
        <v>95</v>
      </c>
      <c r="AG440" s="1" t="s">
        <v>95</v>
      </c>
      <c r="AH440" s="1">
        <v>3</v>
      </c>
      <c r="AI440" s="1" t="s">
        <v>199</v>
      </c>
      <c r="AJ440" s="1" t="s">
        <v>31</v>
      </c>
      <c r="AK440" s="1" t="s">
        <v>194</v>
      </c>
      <c r="AL440" s="1" t="s">
        <v>185</v>
      </c>
      <c r="AM440" s="1" t="s">
        <v>207</v>
      </c>
      <c r="AN440" s="1" t="s">
        <v>187</v>
      </c>
      <c r="AO440" s="1" t="s">
        <v>98</v>
      </c>
      <c r="AP440" s="1" t="s">
        <v>103</v>
      </c>
      <c r="AQ440" s="1" t="s">
        <v>112</v>
      </c>
      <c r="AR440" s="1" t="s">
        <v>190</v>
      </c>
      <c r="AS440" s="1" t="s">
        <v>122</v>
      </c>
      <c r="AT440" s="1" t="s">
        <v>128</v>
      </c>
      <c r="AU440" s="1">
        <v>4</v>
      </c>
      <c r="AW440" s="1">
        <v>453.46</v>
      </c>
    </row>
    <row r="441" spans="1:49">
      <c r="A441" s="1">
        <v>5</v>
      </c>
      <c r="B441" s="1" t="s">
        <v>1361</v>
      </c>
      <c r="C441" s="1" t="s">
        <v>1362</v>
      </c>
      <c r="D441" s="1" t="s">
        <v>182</v>
      </c>
      <c r="E441" s="1" t="s">
        <v>181</v>
      </c>
      <c r="F441" s="1" t="s">
        <v>181</v>
      </c>
      <c r="G441" s="1" t="s">
        <v>182</v>
      </c>
      <c r="H441" s="1" t="s">
        <v>181</v>
      </c>
      <c r="I441" s="1" t="s">
        <v>181</v>
      </c>
      <c r="J441" s="1" t="s">
        <v>181</v>
      </c>
      <c r="K441" s="1" t="s">
        <v>181</v>
      </c>
      <c r="L441" s="1" t="s">
        <v>181</v>
      </c>
      <c r="M441" s="1" t="s">
        <v>182</v>
      </c>
      <c r="N441" s="1" t="s">
        <v>181</v>
      </c>
      <c r="O441" s="1" t="s">
        <v>181</v>
      </c>
      <c r="P441" s="1" t="s">
        <v>181</v>
      </c>
      <c r="Q441" s="1" t="s">
        <v>181</v>
      </c>
      <c r="R441" s="1" t="s">
        <v>181</v>
      </c>
      <c r="S441" s="1" t="s">
        <v>181</v>
      </c>
      <c r="T441" s="1" t="s">
        <v>181</v>
      </c>
      <c r="U441" s="1" t="s">
        <v>181</v>
      </c>
      <c r="V441" s="1" t="s">
        <v>181</v>
      </c>
      <c r="W441" s="1" t="s">
        <v>181</v>
      </c>
      <c r="X441" s="1" t="s">
        <v>182</v>
      </c>
      <c r="Y441" s="1" t="s">
        <v>181</v>
      </c>
      <c r="Z441" s="1" t="s">
        <v>181</v>
      </c>
      <c r="AA441" s="1" t="s">
        <v>181</v>
      </c>
      <c r="AB441" s="1" t="s">
        <v>182</v>
      </c>
      <c r="AC441" s="1" t="s">
        <v>181</v>
      </c>
      <c r="AD441" s="1" t="s">
        <v>181</v>
      </c>
      <c r="AE441" s="1" t="s">
        <v>95</v>
      </c>
      <c r="AF441" s="1" t="s">
        <v>95</v>
      </c>
      <c r="AG441" s="1" t="s">
        <v>97</v>
      </c>
      <c r="AH441" s="1">
        <v>3</v>
      </c>
      <c r="AI441" s="1" t="s">
        <v>18</v>
      </c>
      <c r="AJ441" s="1" t="s">
        <v>31</v>
      </c>
      <c r="AK441" s="1" t="s">
        <v>414</v>
      </c>
      <c r="AL441" s="1" t="s">
        <v>185</v>
      </c>
      <c r="AM441" s="1" t="s">
        <v>186</v>
      </c>
      <c r="AN441" s="1" t="s">
        <v>187</v>
      </c>
      <c r="AO441" s="1" t="s">
        <v>96</v>
      </c>
      <c r="AP441" s="1" t="s">
        <v>103</v>
      </c>
      <c r="AQ441" s="1" t="s">
        <v>111</v>
      </c>
      <c r="AR441" s="1" t="s">
        <v>190</v>
      </c>
      <c r="AS441" s="1" t="s">
        <v>123</v>
      </c>
      <c r="AT441" s="1" t="s">
        <v>128</v>
      </c>
      <c r="AU441" s="1">
        <v>3</v>
      </c>
      <c r="AV441" s="1" t="s">
        <v>1363</v>
      </c>
      <c r="AW441" s="1">
        <v>344.88</v>
      </c>
    </row>
    <row r="442" spans="1:49">
      <c r="A442" s="1">
        <v>5</v>
      </c>
      <c r="B442" s="1" t="s">
        <v>1364</v>
      </c>
      <c r="C442" s="1" t="s">
        <v>1365</v>
      </c>
      <c r="D442" s="1" t="s">
        <v>182</v>
      </c>
      <c r="E442" s="1" t="s">
        <v>181</v>
      </c>
      <c r="F442" s="1" t="s">
        <v>181</v>
      </c>
      <c r="G442" s="1" t="s">
        <v>181</v>
      </c>
      <c r="H442" s="1" t="s">
        <v>181</v>
      </c>
      <c r="I442" s="1" t="s">
        <v>181</v>
      </c>
      <c r="J442" s="1" t="s">
        <v>181</v>
      </c>
      <c r="K442" s="1" t="s">
        <v>181</v>
      </c>
      <c r="L442" s="1" t="s">
        <v>182</v>
      </c>
      <c r="M442" s="1" t="s">
        <v>182</v>
      </c>
      <c r="N442" s="1" t="s">
        <v>181</v>
      </c>
      <c r="O442" s="1" t="s">
        <v>181</v>
      </c>
      <c r="P442" s="1" t="s">
        <v>181</v>
      </c>
      <c r="Q442" s="1" t="s">
        <v>181</v>
      </c>
      <c r="R442" s="1" t="s">
        <v>181</v>
      </c>
      <c r="S442" s="1" t="s">
        <v>181</v>
      </c>
      <c r="T442" s="1" t="s">
        <v>181</v>
      </c>
      <c r="U442" s="1" t="s">
        <v>181</v>
      </c>
      <c r="V442" s="1" t="s">
        <v>181</v>
      </c>
      <c r="W442" s="1" t="s">
        <v>181</v>
      </c>
      <c r="X442" s="1" t="s">
        <v>182</v>
      </c>
      <c r="Y442" s="1" t="s">
        <v>181</v>
      </c>
      <c r="Z442" s="1" t="s">
        <v>181</v>
      </c>
      <c r="AA442" s="1" t="s">
        <v>181</v>
      </c>
      <c r="AB442" s="1" t="s">
        <v>182</v>
      </c>
      <c r="AC442" s="1" t="s">
        <v>181</v>
      </c>
      <c r="AD442" s="1" t="s">
        <v>181</v>
      </c>
      <c r="AE442" s="1" t="s">
        <v>90</v>
      </c>
      <c r="AF442" s="1" t="s">
        <v>93</v>
      </c>
      <c r="AG442" s="1" t="s">
        <v>97</v>
      </c>
      <c r="AH442" s="1">
        <v>3</v>
      </c>
      <c r="AI442" s="1" t="s">
        <v>18</v>
      </c>
      <c r="AJ442" s="1" t="s">
        <v>31</v>
      </c>
      <c r="AK442" s="1" t="s">
        <v>217</v>
      </c>
      <c r="AL442" s="1" t="s">
        <v>327</v>
      </c>
      <c r="AM442" s="1" t="s">
        <v>186</v>
      </c>
      <c r="AN442" s="1" t="s">
        <v>187</v>
      </c>
      <c r="AO442" s="1" t="s">
        <v>200</v>
      </c>
      <c r="AP442" s="1" t="s">
        <v>195</v>
      </c>
      <c r="AQ442" s="1" t="s">
        <v>111</v>
      </c>
      <c r="AR442" s="1" t="s">
        <v>190</v>
      </c>
      <c r="AS442" s="1" t="s">
        <v>123</v>
      </c>
      <c r="AT442" s="1" t="s">
        <v>128</v>
      </c>
      <c r="AU442" s="1">
        <v>1</v>
      </c>
      <c r="AV442" s="1" t="s">
        <v>1366</v>
      </c>
      <c r="AW442" s="1">
        <v>1280.58</v>
      </c>
    </row>
    <row r="443" spans="1:49">
      <c r="A443" s="1">
        <v>5</v>
      </c>
      <c r="B443" s="1" t="s">
        <v>1367</v>
      </c>
      <c r="C443" s="1" t="s">
        <v>1368</v>
      </c>
      <c r="D443" s="1" t="s">
        <v>181</v>
      </c>
      <c r="E443" s="1" t="s">
        <v>182</v>
      </c>
      <c r="F443" s="1" t="s">
        <v>181</v>
      </c>
      <c r="G443" s="1" t="s">
        <v>181</v>
      </c>
      <c r="H443" s="1" t="s">
        <v>181</v>
      </c>
      <c r="I443" s="1" t="s">
        <v>181</v>
      </c>
      <c r="J443" s="1" t="s">
        <v>181</v>
      </c>
      <c r="K443" s="1" t="s">
        <v>181</v>
      </c>
      <c r="L443" s="1" t="s">
        <v>182</v>
      </c>
      <c r="M443" s="1" t="s">
        <v>181</v>
      </c>
      <c r="N443" s="1" t="s">
        <v>181</v>
      </c>
      <c r="O443" s="1" t="s">
        <v>182</v>
      </c>
      <c r="P443" s="1" t="s">
        <v>181</v>
      </c>
      <c r="Q443" s="1" t="s">
        <v>181</v>
      </c>
      <c r="R443" s="1" t="s">
        <v>181</v>
      </c>
      <c r="S443" s="1" t="s">
        <v>181</v>
      </c>
      <c r="T443" s="1" t="s">
        <v>181</v>
      </c>
      <c r="U443" s="1" t="s">
        <v>181</v>
      </c>
      <c r="V443" s="1" t="s">
        <v>181</v>
      </c>
      <c r="W443" s="1" t="s">
        <v>181</v>
      </c>
      <c r="X443" s="1" t="s">
        <v>181</v>
      </c>
      <c r="Y443" s="1" t="s">
        <v>182</v>
      </c>
      <c r="Z443" s="1" t="s">
        <v>181</v>
      </c>
      <c r="AA443" s="1" t="s">
        <v>181</v>
      </c>
      <c r="AB443" s="1" t="s">
        <v>182</v>
      </c>
      <c r="AC443" s="1" t="s">
        <v>181</v>
      </c>
      <c r="AD443" s="1" t="s">
        <v>181</v>
      </c>
      <c r="AE443" s="1" t="s">
        <v>95</v>
      </c>
      <c r="AF443" s="1" t="s">
        <v>97</v>
      </c>
      <c r="AG443" s="1" t="s">
        <v>97</v>
      </c>
      <c r="AH443" s="1">
        <v>3</v>
      </c>
      <c r="AI443" s="1" t="s">
        <v>18</v>
      </c>
      <c r="AJ443" s="1" t="s">
        <v>31</v>
      </c>
      <c r="AK443" s="1" t="s">
        <v>217</v>
      </c>
      <c r="AL443" s="1" t="s">
        <v>185</v>
      </c>
      <c r="AM443" s="1" t="s">
        <v>397</v>
      </c>
      <c r="AN443" s="1" t="s">
        <v>398</v>
      </c>
      <c r="AO443" s="1" t="s">
        <v>96</v>
      </c>
      <c r="AP443" s="1" t="s">
        <v>222</v>
      </c>
      <c r="AQ443" s="1" t="s">
        <v>112</v>
      </c>
      <c r="AR443" s="1" t="s">
        <v>190</v>
      </c>
      <c r="AS443" s="1" t="s">
        <v>124</v>
      </c>
      <c r="AT443" s="1" t="s">
        <v>128</v>
      </c>
      <c r="AU443" s="1">
        <v>3</v>
      </c>
      <c r="AV443" s="1" t="s">
        <v>1369</v>
      </c>
      <c r="AW443" s="1">
        <v>359.99</v>
      </c>
    </row>
    <row r="444" spans="1:49">
      <c r="A444" s="1">
        <v>5</v>
      </c>
      <c r="B444" s="1" t="s">
        <v>1370</v>
      </c>
      <c r="C444" s="1" t="s">
        <v>1371</v>
      </c>
      <c r="D444" s="1" t="s">
        <v>182</v>
      </c>
      <c r="E444" s="1" t="s">
        <v>181</v>
      </c>
      <c r="F444" s="1" t="s">
        <v>181</v>
      </c>
      <c r="G444" s="1" t="s">
        <v>181</v>
      </c>
      <c r="H444" s="1" t="s">
        <v>182</v>
      </c>
      <c r="I444" s="1" t="s">
        <v>181</v>
      </c>
      <c r="J444" s="1" t="s">
        <v>181</v>
      </c>
      <c r="K444" s="1" t="s">
        <v>181</v>
      </c>
      <c r="L444" s="1" t="s">
        <v>181</v>
      </c>
      <c r="M444" s="1" t="s">
        <v>181</v>
      </c>
      <c r="N444" s="1" t="s">
        <v>181</v>
      </c>
      <c r="O444" s="1" t="s">
        <v>181</v>
      </c>
      <c r="P444" s="1" t="s">
        <v>181</v>
      </c>
      <c r="Q444" s="1" t="s">
        <v>181</v>
      </c>
      <c r="R444" s="1" t="s">
        <v>181</v>
      </c>
      <c r="S444" s="1" t="s">
        <v>181</v>
      </c>
      <c r="T444" s="1" t="s">
        <v>181</v>
      </c>
      <c r="U444" s="1" t="s">
        <v>181</v>
      </c>
      <c r="V444" s="1" t="s">
        <v>182</v>
      </c>
      <c r="W444" s="1" t="s">
        <v>181</v>
      </c>
      <c r="X444" s="1" t="s">
        <v>182</v>
      </c>
      <c r="Y444" s="1" t="s">
        <v>181</v>
      </c>
      <c r="Z444" s="1" t="s">
        <v>181</v>
      </c>
      <c r="AA444" s="1" t="s">
        <v>181</v>
      </c>
      <c r="AB444" s="1" t="s">
        <v>182</v>
      </c>
      <c r="AC444" s="1" t="s">
        <v>181</v>
      </c>
      <c r="AD444" s="1" t="s">
        <v>181</v>
      </c>
      <c r="AE444" s="1" t="s">
        <v>90</v>
      </c>
      <c r="AF444" s="1" t="s">
        <v>95</v>
      </c>
      <c r="AG444" s="1" t="s">
        <v>95</v>
      </c>
      <c r="AH444" s="1">
        <v>3</v>
      </c>
      <c r="AI444" s="1" t="s">
        <v>183</v>
      </c>
      <c r="AJ444" s="1" t="s">
        <v>31</v>
      </c>
      <c r="AK444" s="1" t="s">
        <v>194</v>
      </c>
      <c r="AL444" s="1" t="s">
        <v>185</v>
      </c>
      <c r="AM444" s="1" t="s">
        <v>186</v>
      </c>
      <c r="AN444" s="1" t="s">
        <v>200</v>
      </c>
      <c r="AO444" s="1" t="s">
        <v>188</v>
      </c>
      <c r="AP444" s="1" t="s">
        <v>103</v>
      </c>
      <c r="AQ444" s="1" t="s">
        <v>189</v>
      </c>
      <c r="AR444" s="1" t="s">
        <v>190</v>
      </c>
      <c r="AS444" s="1" t="s">
        <v>124</v>
      </c>
      <c r="AT444" s="1" t="s">
        <v>128</v>
      </c>
      <c r="AU444" s="1">
        <v>3</v>
      </c>
      <c r="AV444" s="1" t="s">
        <v>1372</v>
      </c>
      <c r="AW444" s="1">
        <v>395.36</v>
      </c>
    </row>
    <row r="445" spans="1:49">
      <c r="A445" s="1">
        <v>5</v>
      </c>
      <c r="B445" s="1" t="s">
        <v>1373</v>
      </c>
      <c r="C445" s="1" t="s">
        <v>1374</v>
      </c>
      <c r="D445" s="1" t="s">
        <v>182</v>
      </c>
      <c r="E445" s="1" t="s">
        <v>181</v>
      </c>
      <c r="F445" s="1" t="s">
        <v>181</v>
      </c>
      <c r="G445" s="1" t="s">
        <v>182</v>
      </c>
      <c r="H445" s="1" t="s">
        <v>181</v>
      </c>
      <c r="I445" s="1" t="s">
        <v>181</v>
      </c>
      <c r="J445" s="1" t="s">
        <v>181</v>
      </c>
      <c r="K445" s="1" t="s">
        <v>181</v>
      </c>
      <c r="L445" s="1" t="s">
        <v>181</v>
      </c>
      <c r="M445" s="1" t="s">
        <v>182</v>
      </c>
      <c r="N445" s="1" t="s">
        <v>181</v>
      </c>
      <c r="O445" s="1" t="s">
        <v>181</v>
      </c>
      <c r="P445" s="1" t="s">
        <v>181</v>
      </c>
      <c r="Q445" s="1" t="s">
        <v>181</v>
      </c>
      <c r="R445" s="1" t="s">
        <v>181</v>
      </c>
      <c r="S445" s="1" t="s">
        <v>181</v>
      </c>
      <c r="T445" s="1" t="s">
        <v>181</v>
      </c>
      <c r="U445" s="1" t="s">
        <v>181</v>
      </c>
      <c r="V445" s="1" t="s">
        <v>181</v>
      </c>
      <c r="W445" s="1" t="s">
        <v>181</v>
      </c>
      <c r="X445" s="1" t="s">
        <v>181</v>
      </c>
      <c r="Y445" s="1" t="s">
        <v>182</v>
      </c>
      <c r="Z445" s="1" t="s">
        <v>181</v>
      </c>
      <c r="AA445" s="1" t="s">
        <v>181</v>
      </c>
      <c r="AB445" s="1" t="s">
        <v>181</v>
      </c>
      <c r="AC445" s="1" t="s">
        <v>182</v>
      </c>
      <c r="AD445" s="1" t="s">
        <v>181</v>
      </c>
      <c r="AE445" s="1" t="s">
        <v>93</v>
      </c>
      <c r="AF445" s="1" t="s">
        <v>95</v>
      </c>
      <c r="AG445" s="1" t="s">
        <v>97</v>
      </c>
      <c r="AH445" s="1">
        <v>3</v>
      </c>
      <c r="AI445" s="1" t="s">
        <v>183</v>
      </c>
      <c r="AJ445" s="1" t="s">
        <v>31</v>
      </c>
      <c r="AK445" s="1" t="s">
        <v>414</v>
      </c>
      <c r="AL445" s="1" t="s">
        <v>185</v>
      </c>
      <c r="AM445" s="1" t="s">
        <v>186</v>
      </c>
      <c r="AN445" s="1" t="s">
        <v>187</v>
      </c>
      <c r="AO445" s="1" t="s">
        <v>208</v>
      </c>
      <c r="AP445" s="1" t="s">
        <v>103</v>
      </c>
      <c r="AQ445" s="1" t="s">
        <v>112</v>
      </c>
      <c r="AR445" s="1" t="s">
        <v>190</v>
      </c>
      <c r="AS445" s="1" t="s">
        <v>124</v>
      </c>
      <c r="AT445" s="1" t="s">
        <v>128</v>
      </c>
      <c r="AU445" s="1">
        <v>3</v>
      </c>
      <c r="AW445" s="1">
        <v>455.53</v>
      </c>
    </row>
    <row r="446" spans="1:49">
      <c r="A446" s="1">
        <v>4</v>
      </c>
      <c r="B446" s="1" t="s">
        <v>1375</v>
      </c>
      <c r="C446" s="1" t="s">
        <v>1376</v>
      </c>
      <c r="D446" s="1" t="s">
        <v>181</v>
      </c>
      <c r="E446" s="1" t="s">
        <v>182</v>
      </c>
      <c r="F446" s="1" t="s">
        <v>181</v>
      </c>
      <c r="G446" s="1" t="s">
        <v>181</v>
      </c>
      <c r="H446" s="1" t="s">
        <v>181</v>
      </c>
      <c r="I446" s="1" t="s">
        <v>181</v>
      </c>
      <c r="J446" s="1" t="s">
        <v>181</v>
      </c>
      <c r="K446" s="1" t="s">
        <v>181</v>
      </c>
      <c r="L446" s="1" t="s">
        <v>182</v>
      </c>
      <c r="M446" s="1" t="s">
        <v>181</v>
      </c>
      <c r="N446" s="1" t="s">
        <v>181</v>
      </c>
      <c r="O446" s="1" t="s">
        <v>181</v>
      </c>
      <c r="P446" s="1" t="s">
        <v>181</v>
      </c>
      <c r="Q446" s="1" t="s">
        <v>181</v>
      </c>
      <c r="R446" s="1" t="s">
        <v>182</v>
      </c>
      <c r="S446" s="1" t="s">
        <v>181</v>
      </c>
      <c r="T446" s="1" t="s">
        <v>181</v>
      </c>
      <c r="U446" s="1" t="s">
        <v>181</v>
      </c>
      <c r="V446" s="1" t="s">
        <v>181</v>
      </c>
      <c r="W446" s="1" t="s">
        <v>181</v>
      </c>
      <c r="X446" s="1" t="s">
        <v>182</v>
      </c>
      <c r="Y446" s="1" t="s">
        <v>181</v>
      </c>
      <c r="Z446" s="1" t="s">
        <v>181</v>
      </c>
      <c r="AA446" s="1" t="s">
        <v>181</v>
      </c>
      <c r="AB446" s="1" t="s">
        <v>181</v>
      </c>
      <c r="AC446" s="1" t="s">
        <v>181</v>
      </c>
      <c r="AD446" s="1" t="s">
        <v>182</v>
      </c>
      <c r="AE446" s="1" t="s">
        <v>95</v>
      </c>
      <c r="AF446" s="1" t="s">
        <v>97</v>
      </c>
      <c r="AG446" s="1" t="s">
        <v>97</v>
      </c>
      <c r="AH446" s="1">
        <v>4</v>
      </c>
      <c r="AI446" s="1" t="s">
        <v>14</v>
      </c>
      <c r="AJ446" s="1" t="s">
        <v>31</v>
      </c>
      <c r="AK446" s="1" t="s">
        <v>194</v>
      </c>
      <c r="AL446" s="1" t="s">
        <v>185</v>
      </c>
      <c r="AM446" s="1" t="s">
        <v>186</v>
      </c>
      <c r="AN446" s="1" t="s">
        <v>187</v>
      </c>
      <c r="AO446" s="1" t="s">
        <v>188</v>
      </c>
      <c r="AP446" s="1" t="s">
        <v>103</v>
      </c>
      <c r="AQ446" s="1" t="s">
        <v>112</v>
      </c>
      <c r="AR446" s="1" t="s">
        <v>190</v>
      </c>
      <c r="AS446" s="1" t="s">
        <v>124</v>
      </c>
      <c r="AT446" s="1" t="s">
        <v>128</v>
      </c>
      <c r="AU446" s="1">
        <v>3</v>
      </c>
      <c r="AW446" s="1">
        <v>360.38</v>
      </c>
    </row>
    <row r="447" spans="1:49">
      <c r="A447" s="1">
        <v>5</v>
      </c>
      <c r="B447" s="1" t="s">
        <v>1377</v>
      </c>
      <c r="C447" s="1" t="s">
        <v>1378</v>
      </c>
      <c r="D447" s="1" t="s">
        <v>182</v>
      </c>
      <c r="E447" s="1" t="s">
        <v>181</v>
      </c>
      <c r="F447" s="1" t="s">
        <v>181</v>
      </c>
      <c r="G447" s="1" t="s">
        <v>182</v>
      </c>
      <c r="H447" s="1" t="s">
        <v>181</v>
      </c>
      <c r="I447" s="1" t="s">
        <v>181</v>
      </c>
      <c r="J447" s="1" t="s">
        <v>181</v>
      </c>
      <c r="K447" s="1" t="s">
        <v>181</v>
      </c>
      <c r="L447" s="1" t="s">
        <v>181</v>
      </c>
      <c r="M447" s="1" t="s">
        <v>182</v>
      </c>
      <c r="N447" s="1" t="s">
        <v>181</v>
      </c>
      <c r="O447" s="1" t="s">
        <v>181</v>
      </c>
      <c r="P447" s="1" t="s">
        <v>181</v>
      </c>
      <c r="Q447" s="1" t="s">
        <v>181</v>
      </c>
      <c r="R447" s="1" t="s">
        <v>181</v>
      </c>
      <c r="S447" s="1" t="s">
        <v>181</v>
      </c>
      <c r="T447" s="1" t="s">
        <v>181</v>
      </c>
      <c r="U447" s="1" t="s">
        <v>181</v>
      </c>
      <c r="V447" s="1" t="s">
        <v>181</v>
      </c>
      <c r="W447" s="1" t="s">
        <v>181</v>
      </c>
      <c r="X447" s="1" t="s">
        <v>182</v>
      </c>
      <c r="Y447" s="1" t="s">
        <v>181</v>
      </c>
      <c r="Z447" s="1" t="s">
        <v>181</v>
      </c>
      <c r="AA447" s="1" t="s">
        <v>181</v>
      </c>
      <c r="AB447" s="1" t="s">
        <v>181</v>
      </c>
      <c r="AC447" s="1" t="s">
        <v>181</v>
      </c>
      <c r="AD447" s="1" t="s">
        <v>182</v>
      </c>
      <c r="AE447" s="1" t="s">
        <v>90</v>
      </c>
      <c r="AF447" s="1" t="s">
        <v>95</v>
      </c>
      <c r="AG447" s="1" t="s">
        <v>97</v>
      </c>
      <c r="AH447" s="1">
        <v>3</v>
      </c>
      <c r="AI447" s="1" t="s">
        <v>200</v>
      </c>
      <c r="AJ447" s="1" t="s">
        <v>31</v>
      </c>
      <c r="AK447" s="1" t="s">
        <v>194</v>
      </c>
      <c r="AL447" s="1" t="s">
        <v>185</v>
      </c>
      <c r="AM447" s="1" t="s">
        <v>200</v>
      </c>
      <c r="AN447" s="1" t="s">
        <v>200</v>
      </c>
      <c r="AO447" s="1" t="s">
        <v>200</v>
      </c>
      <c r="AP447" s="1" t="s">
        <v>200</v>
      </c>
      <c r="AQ447" s="1" t="s">
        <v>111</v>
      </c>
      <c r="AR447" s="1" t="s">
        <v>190</v>
      </c>
      <c r="AS447" s="1" t="s">
        <v>122</v>
      </c>
      <c r="AT447" s="1" t="s">
        <v>128</v>
      </c>
      <c r="AU447" s="1">
        <v>3</v>
      </c>
      <c r="AW447" s="1">
        <v>438.85</v>
      </c>
    </row>
    <row r="448" spans="1:49">
      <c r="A448" s="1">
        <v>5</v>
      </c>
      <c r="B448" s="1" t="s">
        <v>1379</v>
      </c>
      <c r="C448" s="1" t="s">
        <v>1380</v>
      </c>
      <c r="D448" s="1" t="s">
        <v>181</v>
      </c>
      <c r="E448" s="1" t="s">
        <v>182</v>
      </c>
      <c r="F448" s="1" t="s">
        <v>181</v>
      </c>
      <c r="G448" s="1" t="s">
        <v>181</v>
      </c>
      <c r="H448" s="1" t="s">
        <v>181</v>
      </c>
      <c r="I448" s="1" t="s">
        <v>181</v>
      </c>
      <c r="J448" s="1" t="s">
        <v>181</v>
      </c>
      <c r="K448" s="1" t="s">
        <v>181</v>
      </c>
      <c r="L448" s="1" t="s">
        <v>182</v>
      </c>
      <c r="M448" s="1" t="s">
        <v>181</v>
      </c>
      <c r="N448" s="1" t="s">
        <v>181</v>
      </c>
      <c r="O448" s="1" t="s">
        <v>182</v>
      </c>
      <c r="P448" s="1" t="s">
        <v>181</v>
      </c>
      <c r="Q448" s="1" t="s">
        <v>181</v>
      </c>
      <c r="R448" s="1" t="s">
        <v>181</v>
      </c>
      <c r="S448" s="1" t="s">
        <v>181</v>
      </c>
      <c r="T448" s="1" t="s">
        <v>181</v>
      </c>
      <c r="U448" s="1" t="s">
        <v>181</v>
      </c>
      <c r="V448" s="1" t="s">
        <v>181</v>
      </c>
      <c r="W448" s="1" t="s">
        <v>181</v>
      </c>
      <c r="X448" s="1" t="s">
        <v>182</v>
      </c>
      <c r="Y448" s="1" t="s">
        <v>181</v>
      </c>
      <c r="Z448" s="1" t="s">
        <v>181</v>
      </c>
      <c r="AA448" s="1" t="s">
        <v>181</v>
      </c>
      <c r="AB448" s="1" t="s">
        <v>182</v>
      </c>
      <c r="AC448" s="1" t="s">
        <v>181</v>
      </c>
      <c r="AD448" s="1" t="s">
        <v>181</v>
      </c>
      <c r="AE448" s="1" t="s">
        <v>93</v>
      </c>
      <c r="AF448" s="1" t="s">
        <v>95</v>
      </c>
      <c r="AG448" s="1" t="s">
        <v>95</v>
      </c>
      <c r="AH448" s="1">
        <v>2</v>
      </c>
      <c r="AI448" s="1" t="s">
        <v>200</v>
      </c>
      <c r="AJ448" s="1" t="s">
        <v>31</v>
      </c>
      <c r="AK448" s="1" t="s">
        <v>414</v>
      </c>
      <c r="AL448" s="1" t="s">
        <v>246</v>
      </c>
      <c r="AM448" s="1" t="s">
        <v>397</v>
      </c>
      <c r="AN448" s="1" t="s">
        <v>398</v>
      </c>
      <c r="AO448" s="1" t="s">
        <v>98</v>
      </c>
      <c r="AP448" s="1" t="s">
        <v>195</v>
      </c>
      <c r="AQ448" s="1" t="s">
        <v>112</v>
      </c>
      <c r="AR448" s="1" t="s">
        <v>190</v>
      </c>
      <c r="AS448" s="1" t="s">
        <v>124</v>
      </c>
      <c r="AT448" s="1" t="s">
        <v>128</v>
      </c>
      <c r="AU448" s="1">
        <v>2</v>
      </c>
      <c r="AV448" s="1" t="s">
        <v>1381</v>
      </c>
      <c r="AW448" s="1">
        <v>216.79</v>
      </c>
    </row>
    <row r="449" spans="1:49">
      <c r="A449" s="1">
        <v>5</v>
      </c>
      <c r="B449" s="1" t="s">
        <v>1382</v>
      </c>
      <c r="C449" s="1" t="s">
        <v>1383</v>
      </c>
      <c r="D449" s="1" t="s">
        <v>182</v>
      </c>
      <c r="E449" s="1" t="s">
        <v>181</v>
      </c>
      <c r="F449" s="1" t="s">
        <v>181</v>
      </c>
      <c r="G449" s="1" t="s">
        <v>182</v>
      </c>
      <c r="H449" s="1" t="s">
        <v>181</v>
      </c>
      <c r="I449" s="1" t="s">
        <v>181</v>
      </c>
      <c r="J449" s="1" t="s">
        <v>181</v>
      </c>
      <c r="K449" s="1" t="s">
        <v>181</v>
      </c>
      <c r="L449" s="1" t="s">
        <v>181</v>
      </c>
      <c r="M449" s="1" t="s">
        <v>181</v>
      </c>
      <c r="N449" s="1" t="s">
        <v>181</v>
      </c>
      <c r="O449" s="1" t="s">
        <v>181</v>
      </c>
      <c r="P449" s="1" t="s">
        <v>181</v>
      </c>
      <c r="Q449" s="1" t="s">
        <v>181</v>
      </c>
      <c r="R449" s="1" t="s">
        <v>181</v>
      </c>
      <c r="S449" s="1" t="s">
        <v>182</v>
      </c>
      <c r="T449" s="1" t="s">
        <v>181</v>
      </c>
      <c r="U449" s="1" t="s">
        <v>181</v>
      </c>
      <c r="V449" s="1" t="s">
        <v>181</v>
      </c>
      <c r="W449" s="1" t="s">
        <v>181</v>
      </c>
      <c r="X449" s="1" t="s">
        <v>181</v>
      </c>
      <c r="Y449" s="1" t="s">
        <v>182</v>
      </c>
      <c r="Z449" s="1" t="s">
        <v>181</v>
      </c>
      <c r="AA449" s="1" t="s">
        <v>181</v>
      </c>
      <c r="AB449" s="1" t="s">
        <v>181</v>
      </c>
      <c r="AC449" s="1" t="s">
        <v>182</v>
      </c>
      <c r="AD449" s="1" t="s">
        <v>181</v>
      </c>
      <c r="AE449" s="1" t="s">
        <v>95</v>
      </c>
      <c r="AF449" s="1" t="s">
        <v>95</v>
      </c>
      <c r="AG449" s="1" t="s">
        <v>95</v>
      </c>
      <c r="AH449" s="1">
        <v>4</v>
      </c>
      <c r="AI449" s="1" t="s">
        <v>200</v>
      </c>
      <c r="AJ449" s="1" t="s">
        <v>31</v>
      </c>
      <c r="AK449" s="1" t="s">
        <v>200</v>
      </c>
      <c r="AL449" s="1" t="s">
        <v>200</v>
      </c>
      <c r="AM449" s="1" t="s">
        <v>200</v>
      </c>
      <c r="AN449" s="1" t="s">
        <v>187</v>
      </c>
      <c r="AO449" s="1" t="s">
        <v>200</v>
      </c>
      <c r="AP449" s="1" t="s">
        <v>200</v>
      </c>
      <c r="AQ449" s="1" t="s">
        <v>200</v>
      </c>
      <c r="AR449" s="1" t="s">
        <v>200</v>
      </c>
      <c r="AS449" s="1" t="s">
        <v>200</v>
      </c>
      <c r="AT449" s="1" t="s">
        <v>200</v>
      </c>
      <c r="AU449" s="1">
        <v>2</v>
      </c>
      <c r="AW449" s="1">
        <v>116.7</v>
      </c>
    </row>
    <row r="450" spans="1:49">
      <c r="B450" s="1" t="s">
        <v>1384</v>
      </c>
      <c r="C450" s="1" t="s">
        <v>1384</v>
      </c>
      <c r="D450" s="1" t="s">
        <v>30</v>
      </c>
      <c r="E450" s="1" t="s">
        <v>30</v>
      </c>
      <c r="F450" s="1" t="s">
        <v>30</v>
      </c>
      <c r="G450" s="1" t="s">
        <v>30</v>
      </c>
      <c r="H450" s="1" t="s">
        <v>30</v>
      </c>
      <c r="I450" s="1" t="s">
        <v>30</v>
      </c>
      <c r="J450" s="1" t="s">
        <v>30</v>
      </c>
      <c r="K450" s="1" t="s">
        <v>30</v>
      </c>
      <c r="L450" s="1" t="s">
        <v>30</v>
      </c>
      <c r="M450" s="1" t="s">
        <v>30</v>
      </c>
      <c r="N450" s="1" t="s">
        <v>30</v>
      </c>
      <c r="O450" s="1" t="s">
        <v>30</v>
      </c>
      <c r="P450" s="1" t="s">
        <v>30</v>
      </c>
      <c r="Q450" s="1" t="s">
        <v>30</v>
      </c>
      <c r="R450" s="1" t="s">
        <v>30</v>
      </c>
      <c r="S450" s="1" t="s">
        <v>30</v>
      </c>
      <c r="T450" s="1" t="s">
        <v>30</v>
      </c>
      <c r="U450" s="1" t="s">
        <v>30</v>
      </c>
      <c r="V450" s="1" t="s">
        <v>30</v>
      </c>
      <c r="W450" s="1" t="s">
        <v>30</v>
      </c>
      <c r="X450" s="1" t="s">
        <v>30</v>
      </c>
      <c r="Y450" s="1" t="s">
        <v>30</v>
      </c>
      <c r="Z450" s="1" t="s">
        <v>30</v>
      </c>
      <c r="AA450" s="1" t="s">
        <v>30</v>
      </c>
      <c r="AB450" s="1" t="s">
        <v>30</v>
      </c>
      <c r="AC450" s="1" t="s">
        <v>30</v>
      </c>
      <c r="AD450" s="1" t="s">
        <v>30</v>
      </c>
      <c r="AE450" s="1" t="s">
        <v>95</v>
      </c>
      <c r="AF450" s="1" t="s">
        <v>95</v>
      </c>
      <c r="AG450" s="1" t="s">
        <v>95</v>
      </c>
      <c r="AH450" s="1">
        <v>3</v>
      </c>
      <c r="AI450" s="1" t="s">
        <v>199</v>
      </c>
      <c r="AJ450" s="1" t="s">
        <v>31</v>
      </c>
      <c r="AK450" s="1" t="s">
        <v>194</v>
      </c>
      <c r="AL450" s="1" t="s">
        <v>185</v>
      </c>
      <c r="AM450" s="1" t="s">
        <v>207</v>
      </c>
      <c r="AN450" s="1" t="s">
        <v>187</v>
      </c>
      <c r="AO450" s="1" t="s">
        <v>98</v>
      </c>
      <c r="AP450" s="1" t="s">
        <v>103</v>
      </c>
      <c r="AQ450" s="1" t="s">
        <v>112</v>
      </c>
      <c r="AR450" s="1" t="s">
        <v>190</v>
      </c>
      <c r="AS450" s="1" t="s">
        <v>122</v>
      </c>
      <c r="AT450" s="1" t="s">
        <v>128</v>
      </c>
      <c r="AU450" s="1">
        <v>4</v>
      </c>
      <c r="AW450" s="1">
        <v>0</v>
      </c>
    </row>
    <row r="451" spans="1:49">
      <c r="A451" s="1">
        <v>5</v>
      </c>
      <c r="B451" s="1" t="s">
        <v>1385</v>
      </c>
      <c r="C451" s="1" t="s">
        <v>1386</v>
      </c>
      <c r="D451" s="1" t="s">
        <v>181</v>
      </c>
      <c r="E451" s="1" t="s">
        <v>181</v>
      </c>
      <c r="F451" s="1" t="s">
        <v>182</v>
      </c>
      <c r="G451" s="1" t="s">
        <v>181</v>
      </c>
      <c r="H451" s="1" t="s">
        <v>181</v>
      </c>
      <c r="I451" s="1" t="s">
        <v>181</v>
      </c>
      <c r="J451" s="1" t="s">
        <v>181</v>
      </c>
      <c r="K451" s="1" t="s">
        <v>181</v>
      </c>
      <c r="L451" s="1" t="s">
        <v>182</v>
      </c>
      <c r="M451" s="1" t="s">
        <v>181</v>
      </c>
      <c r="N451" s="1" t="s">
        <v>181</v>
      </c>
      <c r="O451" s="1" t="s">
        <v>181</v>
      </c>
      <c r="P451" s="1" t="s">
        <v>181</v>
      </c>
      <c r="Q451" s="1" t="s">
        <v>181</v>
      </c>
      <c r="R451" s="1" t="s">
        <v>181</v>
      </c>
      <c r="S451" s="1" t="s">
        <v>181</v>
      </c>
      <c r="T451" s="1" t="s">
        <v>181</v>
      </c>
      <c r="U451" s="1" t="s">
        <v>181</v>
      </c>
      <c r="V451" s="1" t="s">
        <v>181</v>
      </c>
      <c r="W451" s="1" t="s">
        <v>182</v>
      </c>
      <c r="X451" s="1" t="s">
        <v>182</v>
      </c>
      <c r="Y451" s="1" t="s">
        <v>181</v>
      </c>
      <c r="Z451" s="1" t="s">
        <v>181</v>
      </c>
      <c r="AA451" s="1" t="s">
        <v>181</v>
      </c>
      <c r="AB451" s="1" t="s">
        <v>182</v>
      </c>
      <c r="AC451" s="1" t="s">
        <v>181</v>
      </c>
      <c r="AD451" s="1" t="s">
        <v>181</v>
      </c>
      <c r="AE451" s="1" t="s">
        <v>93</v>
      </c>
      <c r="AF451" s="1" t="s">
        <v>95</v>
      </c>
      <c r="AG451" s="1" t="s">
        <v>97</v>
      </c>
      <c r="AH451" s="1">
        <v>4</v>
      </c>
      <c r="AI451" s="1" t="s">
        <v>183</v>
      </c>
      <c r="AJ451" s="1" t="s">
        <v>31</v>
      </c>
      <c r="AK451" s="1" t="s">
        <v>194</v>
      </c>
      <c r="AL451" s="1" t="s">
        <v>185</v>
      </c>
      <c r="AM451" s="1" t="s">
        <v>186</v>
      </c>
      <c r="AN451" s="1" t="s">
        <v>187</v>
      </c>
      <c r="AO451" s="1" t="s">
        <v>188</v>
      </c>
      <c r="AP451" s="1" t="s">
        <v>200</v>
      </c>
      <c r="AQ451" s="1" t="s">
        <v>189</v>
      </c>
      <c r="AR451" s="1" t="s">
        <v>200</v>
      </c>
      <c r="AS451" s="1" t="s">
        <v>124</v>
      </c>
      <c r="AT451" s="1" t="s">
        <v>128</v>
      </c>
      <c r="AU451" s="1">
        <v>3</v>
      </c>
      <c r="AV451" s="1" t="s">
        <v>1387</v>
      </c>
      <c r="AW451" s="1">
        <v>652.78</v>
      </c>
    </row>
    <row r="452" spans="1:49">
      <c r="A452" s="1">
        <v>2</v>
      </c>
      <c r="B452" s="1" t="s">
        <v>1388</v>
      </c>
      <c r="C452" s="1" t="s">
        <v>1389</v>
      </c>
      <c r="D452" s="1" t="s">
        <v>181</v>
      </c>
      <c r="E452" s="1" t="s">
        <v>181</v>
      </c>
      <c r="F452" s="1" t="s">
        <v>182</v>
      </c>
      <c r="G452" s="1" t="s">
        <v>181</v>
      </c>
      <c r="H452" s="1" t="s">
        <v>181</v>
      </c>
      <c r="I452" s="1" t="s">
        <v>181</v>
      </c>
      <c r="J452" s="1" t="s">
        <v>181</v>
      </c>
      <c r="K452" s="1" t="s">
        <v>181</v>
      </c>
      <c r="L452" s="1" t="s">
        <v>182</v>
      </c>
      <c r="M452" s="1" t="s">
        <v>181</v>
      </c>
      <c r="N452" s="1" t="s">
        <v>181</v>
      </c>
      <c r="O452" s="1" t="s">
        <v>181</v>
      </c>
      <c r="P452" s="1" t="s">
        <v>181</v>
      </c>
      <c r="Q452" s="1" t="s">
        <v>181</v>
      </c>
      <c r="R452" s="1" t="s">
        <v>181</v>
      </c>
      <c r="S452" s="1" t="s">
        <v>181</v>
      </c>
      <c r="T452" s="1" t="s">
        <v>181</v>
      </c>
      <c r="U452" s="1" t="s">
        <v>181</v>
      </c>
      <c r="V452" s="1" t="s">
        <v>181</v>
      </c>
      <c r="W452" s="1" t="s">
        <v>182</v>
      </c>
      <c r="X452" s="1" t="s">
        <v>182</v>
      </c>
      <c r="Y452" s="1" t="s">
        <v>181</v>
      </c>
      <c r="Z452" s="1" t="s">
        <v>181</v>
      </c>
      <c r="AA452" s="1" t="s">
        <v>181</v>
      </c>
      <c r="AB452" s="1" t="s">
        <v>182</v>
      </c>
      <c r="AC452" s="1" t="s">
        <v>181</v>
      </c>
      <c r="AD452" s="1" t="s">
        <v>181</v>
      </c>
      <c r="AE452" s="1" t="s">
        <v>93</v>
      </c>
      <c r="AF452" s="1" t="s">
        <v>97</v>
      </c>
      <c r="AG452" s="1" t="s">
        <v>95</v>
      </c>
      <c r="AH452" s="1">
        <v>4</v>
      </c>
      <c r="AI452" s="1" t="s">
        <v>199</v>
      </c>
      <c r="AJ452" s="1" t="s">
        <v>31</v>
      </c>
      <c r="AK452" s="1" t="s">
        <v>194</v>
      </c>
      <c r="AL452" s="1" t="s">
        <v>185</v>
      </c>
      <c r="AM452" s="1" t="s">
        <v>207</v>
      </c>
      <c r="AN452" s="1" t="s">
        <v>187</v>
      </c>
      <c r="AO452" s="1" t="s">
        <v>98</v>
      </c>
      <c r="AP452" s="1" t="s">
        <v>103</v>
      </c>
      <c r="AQ452" s="1" t="s">
        <v>112</v>
      </c>
      <c r="AR452" s="1" t="s">
        <v>190</v>
      </c>
      <c r="AS452" s="1" t="s">
        <v>122</v>
      </c>
      <c r="AT452" s="1" t="s">
        <v>128</v>
      </c>
      <c r="AU452" s="1">
        <v>4</v>
      </c>
      <c r="AW452" s="1">
        <v>87.85</v>
      </c>
    </row>
    <row r="453" spans="1:49">
      <c r="A453" s="1">
        <v>5</v>
      </c>
      <c r="B453" s="1" t="s">
        <v>1390</v>
      </c>
      <c r="C453" s="1" t="s">
        <v>1391</v>
      </c>
      <c r="D453" s="1" t="s">
        <v>181</v>
      </c>
      <c r="E453" s="1" t="s">
        <v>182</v>
      </c>
      <c r="F453" s="1" t="s">
        <v>181</v>
      </c>
      <c r="G453" s="1" t="s">
        <v>181</v>
      </c>
      <c r="H453" s="1" t="s">
        <v>181</v>
      </c>
      <c r="I453" s="1" t="s">
        <v>181</v>
      </c>
      <c r="J453" s="1" t="s">
        <v>181</v>
      </c>
      <c r="K453" s="1" t="s">
        <v>181</v>
      </c>
      <c r="L453" s="1" t="s">
        <v>182</v>
      </c>
      <c r="M453" s="1" t="s">
        <v>181</v>
      </c>
      <c r="N453" s="1" t="s">
        <v>181</v>
      </c>
      <c r="O453" s="1" t="s">
        <v>181</v>
      </c>
      <c r="P453" s="1" t="s">
        <v>181</v>
      </c>
      <c r="Q453" s="1" t="s">
        <v>181</v>
      </c>
      <c r="R453" s="1" t="s">
        <v>181</v>
      </c>
      <c r="S453" s="1" t="s">
        <v>181</v>
      </c>
      <c r="T453" s="1" t="s">
        <v>181</v>
      </c>
      <c r="U453" s="1" t="s">
        <v>181</v>
      </c>
      <c r="V453" s="1" t="s">
        <v>181</v>
      </c>
      <c r="W453" s="1" t="s">
        <v>182</v>
      </c>
      <c r="X453" s="1" t="s">
        <v>181</v>
      </c>
      <c r="Y453" s="1" t="s">
        <v>182</v>
      </c>
      <c r="Z453" s="1" t="s">
        <v>181</v>
      </c>
      <c r="AA453" s="1" t="s">
        <v>181</v>
      </c>
      <c r="AB453" s="1" t="s">
        <v>181</v>
      </c>
      <c r="AC453" s="1" t="s">
        <v>182</v>
      </c>
      <c r="AD453" s="1" t="s">
        <v>181</v>
      </c>
      <c r="AE453" s="1" t="s">
        <v>90</v>
      </c>
      <c r="AF453" s="1" t="s">
        <v>93</v>
      </c>
      <c r="AG453" s="1" t="s">
        <v>97</v>
      </c>
      <c r="AH453" s="1">
        <v>4</v>
      </c>
      <c r="AI453" s="1" t="s">
        <v>183</v>
      </c>
      <c r="AJ453" s="1" t="s">
        <v>31</v>
      </c>
      <c r="AK453" s="1" t="s">
        <v>184</v>
      </c>
      <c r="AL453" s="1" t="s">
        <v>185</v>
      </c>
      <c r="AM453" s="1" t="s">
        <v>186</v>
      </c>
      <c r="AN453" s="1" t="s">
        <v>187</v>
      </c>
      <c r="AO453" s="1" t="s">
        <v>188</v>
      </c>
      <c r="AP453" s="1" t="s">
        <v>103</v>
      </c>
      <c r="AQ453" s="1" t="s">
        <v>189</v>
      </c>
      <c r="AR453" s="1" t="s">
        <v>190</v>
      </c>
      <c r="AS453" s="1" t="s">
        <v>124</v>
      </c>
      <c r="AT453" s="1" t="s">
        <v>128</v>
      </c>
      <c r="AU453" s="1">
        <v>4</v>
      </c>
      <c r="AV453" s="1" t="s">
        <v>1392</v>
      </c>
      <c r="AW453" s="1">
        <v>342.69</v>
      </c>
    </row>
    <row r="454" spans="1:49">
      <c r="A454" s="1">
        <v>5</v>
      </c>
      <c r="B454" s="1" t="s">
        <v>1393</v>
      </c>
      <c r="C454" s="1" t="s">
        <v>1394</v>
      </c>
      <c r="D454" s="1" t="s">
        <v>181</v>
      </c>
      <c r="E454" s="1" t="s">
        <v>182</v>
      </c>
      <c r="F454" s="1" t="s">
        <v>181</v>
      </c>
      <c r="G454" s="1" t="s">
        <v>181</v>
      </c>
      <c r="H454" s="1" t="s">
        <v>181</v>
      </c>
      <c r="I454" s="1" t="s">
        <v>181</v>
      </c>
      <c r="J454" s="1" t="s">
        <v>181</v>
      </c>
      <c r="K454" s="1" t="s">
        <v>181</v>
      </c>
      <c r="L454" s="1" t="s">
        <v>182</v>
      </c>
      <c r="M454" s="1" t="s">
        <v>181</v>
      </c>
      <c r="N454" s="1" t="s">
        <v>181</v>
      </c>
      <c r="O454" s="1" t="s">
        <v>181</v>
      </c>
      <c r="P454" s="1" t="s">
        <v>181</v>
      </c>
      <c r="Q454" s="1" t="s">
        <v>182</v>
      </c>
      <c r="R454" s="1" t="s">
        <v>181</v>
      </c>
      <c r="S454" s="1" t="s">
        <v>181</v>
      </c>
      <c r="T454" s="1" t="s">
        <v>181</v>
      </c>
      <c r="U454" s="1" t="s">
        <v>181</v>
      </c>
      <c r="V454" s="1" t="s">
        <v>181</v>
      </c>
      <c r="W454" s="1" t="s">
        <v>181</v>
      </c>
      <c r="X454" s="1" t="s">
        <v>181</v>
      </c>
      <c r="Y454" s="1" t="s">
        <v>182</v>
      </c>
      <c r="Z454" s="1" t="s">
        <v>181</v>
      </c>
      <c r="AA454" s="1" t="s">
        <v>181</v>
      </c>
      <c r="AB454" s="1" t="s">
        <v>181</v>
      </c>
      <c r="AC454" s="1" t="s">
        <v>181</v>
      </c>
      <c r="AD454" s="1" t="s">
        <v>182</v>
      </c>
      <c r="AE454" s="1" t="s">
        <v>90</v>
      </c>
      <c r="AF454" s="1" t="s">
        <v>95</v>
      </c>
      <c r="AG454" s="1" t="s">
        <v>95</v>
      </c>
      <c r="AH454" s="1">
        <v>5</v>
      </c>
      <c r="AI454" s="1" t="s">
        <v>183</v>
      </c>
      <c r="AJ454" s="1" t="s">
        <v>31</v>
      </c>
      <c r="AK454" s="1" t="s">
        <v>184</v>
      </c>
      <c r="AL454" s="1" t="s">
        <v>185</v>
      </c>
      <c r="AM454" s="1" t="s">
        <v>186</v>
      </c>
      <c r="AN454" s="1" t="s">
        <v>187</v>
      </c>
      <c r="AO454" s="1" t="s">
        <v>208</v>
      </c>
      <c r="AP454" s="1" t="s">
        <v>103</v>
      </c>
      <c r="AQ454" s="1" t="s">
        <v>112</v>
      </c>
      <c r="AR454" s="1" t="s">
        <v>190</v>
      </c>
      <c r="AS454" s="1" t="s">
        <v>124</v>
      </c>
      <c r="AT454" s="1" t="s">
        <v>128</v>
      </c>
      <c r="AU454" s="1">
        <v>5</v>
      </c>
      <c r="AW454" s="1">
        <v>330.61</v>
      </c>
    </row>
    <row r="455" spans="1:49">
      <c r="A455" s="1">
        <v>5</v>
      </c>
      <c r="B455" s="1" t="s">
        <v>1395</v>
      </c>
      <c r="C455" s="1" t="s">
        <v>1396</v>
      </c>
      <c r="D455" s="1" t="s">
        <v>181</v>
      </c>
      <c r="E455" s="1" t="s">
        <v>182</v>
      </c>
      <c r="F455" s="1" t="s">
        <v>181</v>
      </c>
      <c r="G455" s="1" t="s">
        <v>181</v>
      </c>
      <c r="H455" s="1" t="s">
        <v>181</v>
      </c>
      <c r="I455" s="1" t="s">
        <v>181</v>
      </c>
      <c r="J455" s="1" t="s">
        <v>181</v>
      </c>
      <c r="K455" s="1" t="s">
        <v>181</v>
      </c>
      <c r="L455" s="1" t="s">
        <v>182</v>
      </c>
      <c r="M455" s="1" t="s">
        <v>182</v>
      </c>
      <c r="N455" s="1" t="s">
        <v>181</v>
      </c>
      <c r="O455" s="1" t="s">
        <v>181</v>
      </c>
      <c r="P455" s="1" t="s">
        <v>181</v>
      </c>
      <c r="Q455" s="1" t="s">
        <v>181</v>
      </c>
      <c r="R455" s="1" t="s">
        <v>181</v>
      </c>
      <c r="S455" s="1" t="s">
        <v>181</v>
      </c>
      <c r="T455" s="1" t="s">
        <v>181</v>
      </c>
      <c r="U455" s="1" t="s">
        <v>181</v>
      </c>
      <c r="V455" s="1" t="s">
        <v>181</v>
      </c>
      <c r="W455" s="1" t="s">
        <v>181</v>
      </c>
      <c r="X455" s="1" t="s">
        <v>182</v>
      </c>
      <c r="Y455" s="1" t="s">
        <v>181</v>
      </c>
      <c r="Z455" s="1" t="s">
        <v>181</v>
      </c>
      <c r="AA455" s="1" t="s">
        <v>181</v>
      </c>
      <c r="AB455" s="1" t="s">
        <v>181</v>
      </c>
      <c r="AC455" s="1" t="s">
        <v>182</v>
      </c>
      <c r="AD455" s="1" t="s">
        <v>181</v>
      </c>
      <c r="AE455" s="1" t="s">
        <v>95</v>
      </c>
      <c r="AF455" s="1" t="s">
        <v>97</v>
      </c>
      <c r="AG455" s="1" t="s">
        <v>97</v>
      </c>
      <c r="AH455" s="1">
        <v>3</v>
      </c>
      <c r="AI455" s="1" t="s">
        <v>18</v>
      </c>
      <c r="AJ455" s="1" t="s">
        <v>31</v>
      </c>
      <c r="AK455" s="1" t="s">
        <v>194</v>
      </c>
      <c r="AL455" s="1" t="s">
        <v>185</v>
      </c>
      <c r="AM455" s="1" t="s">
        <v>186</v>
      </c>
      <c r="AN455" s="1" t="s">
        <v>187</v>
      </c>
      <c r="AO455" s="1" t="s">
        <v>188</v>
      </c>
      <c r="AP455" s="1" t="s">
        <v>103</v>
      </c>
      <c r="AQ455" s="1" t="s">
        <v>111</v>
      </c>
      <c r="AR455" s="1" t="s">
        <v>190</v>
      </c>
      <c r="AS455" s="1" t="s">
        <v>124</v>
      </c>
      <c r="AT455" s="1" t="s">
        <v>128</v>
      </c>
      <c r="AU455" s="1">
        <v>2</v>
      </c>
      <c r="AV455" s="1" t="s">
        <v>1397</v>
      </c>
      <c r="AW455" s="1">
        <v>272.68</v>
      </c>
    </row>
    <row r="456" spans="1:49">
      <c r="A456" s="1">
        <v>5</v>
      </c>
      <c r="B456" s="1" t="s">
        <v>1398</v>
      </c>
      <c r="C456" s="1" t="s">
        <v>1399</v>
      </c>
      <c r="D456" s="1" t="s">
        <v>182</v>
      </c>
      <c r="E456" s="1" t="s">
        <v>181</v>
      </c>
      <c r="F456" s="1" t="s">
        <v>181</v>
      </c>
      <c r="G456" s="1" t="s">
        <v>181</v>
      </c>
      <c r="H456" s="1" t="s">
        <v>181</v>
      </c>
      <c r="I456" s="1" t="s">
        <v>182</v>
      </c>
      <c r="J456" s="1" t="s">
        <v>181</v>
      </c>
      <c r="K456" s="1" t="s">
        <v>181</v>
      </c>
      <c r="L456" s="1" t="s">
        <v>181</v>
      </c>
      <c r="M456" s="1" t="s">
        <v>182</v>
      </c>
      <c r="N456" s="1" t="s">
        <v>181</v>
      </c>
      <c r="O456" s="1" t="s">
        <v>181</v>
      </c>
      <c r="P456" s="1" t="s">
        <v>181</v>
      </c>
      <c r="Q456" s="1" t="s">
        <v>181</v>
      </c>
      <c r="R456" s="1" t="s">
        <v>181</v>
      </c>
      <c r="S456" s="1" t="s">
        <v>181</v>
      </c>
      <c r="T456" s="1" t="s">
        <v>181</v>
      </c>
      <c r="U456" s="1" t="s">
        <v>181</v>
      </c>
      <c r="V456" s="1" t="s">
        <v>181</v>
      </c>
      <c r="W456" s="1" t="s">
        <v>181</v>
      </c>
      <c r="X456" s="1" t="s">
        <v>182</v>
      </c>
      <c r="Y456" s="1" t="s">
        <v>181</v>
      </c>
      <c r="Z456" s="1" t="s">
        <v>181</v>
      </c>
      <c r="AA456" s="1" t="s">
        <v>181</v>
      </c>
      <c r="AB456" s="1" t="s">
        <v>181</v>
      </c>
      <c r="AC456" s="1" t="s">
        <v>182</v>
      </c>
      <c r="AD456" s="1" t="s">
        <v>181</v>
      </c>
      <c r="AE456" s="1" t="s">
        <v>97</v>
      </c>
      <c r="AF456" s="1" t="s">
        <v>97</v>
      </c>
      <c r="AG456" s="1" t="s">
        <v>97</v>
      </c>
      <c r="AH456" s="1">
        <v>4</v>
      </c>
      <c r="AI456" s="1" t="s">
        <v>183</v>
      </c>
      <c r="AJ456" s="1" t="s">
        <v>31</v>
      </c>
      <c r="AK456" s="1" t="s">
        <v>194</v>
      </c>
      <c r="AL456" s="1" t="s">
        <v>185</v>
      </c>
      <c r="AM456" s="1" t="s">
        <v>186</v>
      </c>
      <c r="AN456" s="1" t="s">
        <v>187</v>
      </c>
      <c r="AO456" s="1" t="s">
        <v>188</v>
      </c>
      <c r="AP456" s="1" t="s">
        <v>103</v>
      </c>
      <c r="AQ456" s="1" t="s">
        <v>189</v>
      </c>
      <c r="AR456" s="1" t="s">
        <v>190</v>
      </c>
      <c r="AS456" s="1" t="s">
        <v>124</v>
      </c>
      <c r="AT456" s="1" t="s">
        <v>128</v>
      </c>
      <c r="AU456" s="1">
        <v>4</v>
      </c>
      <c r="AV456" s="1" t="s">
        <v>1400</v>
      </c>
      <c r="AW456" s="1">
        <v>707.24</v>
      </c>
    </row>
    <row r="457" spans="1:49">
      <c r="A457" s="1">
        <v>5</v>
      </c>
      <c r="B457" s="1" t="s">
        <v>1401</v>
      </c>
      <c r="C457" s="1" t="s">
        <v>1402</v>
      </c>
      <c r="D457" s="1" t="s">
        <v>182</v>
      </c>
      <c r="E457" s="1" t="s">
        <v>181</v>
      </c>
      <c r="F457" s="1" t="s">
        <v>181</v>
      </c>
      <c r="G457" s="1" t="s">
        <v>181</v>
      </c>
      <c r="H457" s="1" t="s">
        <v>181</v>
      </c>
      <c r="I457" s="1" t="s">
        <v>181</v>
      </c>
      <c r="J457" s="1" t="s">
        <v>182</v>
      </c>
      <c r="K457" s="1" t="s">
        <v>181</v>
      </c>
      <c r="L457" s="1" t="s">
        <v>181</v>
      </c>
      <c r="M457" s="1" t="s">
        <v>182</v>
      </c>
      <c r="N457" s="1" t="s">
        <v>181</v>
      </c>
      <c r="O457" s="1" t="s">
        <v>181</v>
      </c>
      <c r="P457" s="1" t="s">
        <v>181</v>
      </c>
      <c r="Q457" s="1" t="s">
        <v>181</v>
      </c>
      <c r="R457" s="1" t="s">
        <v>181</v>
      </c>
      <c r="S457" s="1" t="s">
        <v>181</v>
      </c>
      <c r="T457" s="1" t="s">
        <v>181</v>
      </c>
      <c r="U457" s="1" t="s">
        <v>181</v>
      </c>
      <c r="V457" s="1" t="s">
        <v>181</v>
      </c>
      <c r="W457" s="1" t="s">
        <v>182</v>
      </c>
      <c r="X457" s="1" t="s">
        <v>182</v>
      </c>
      <c r="Y457" s="1" t="s">
        <v>181</v>
      </c>
      <c r="Z457" s="1" t="s">
        <v>181</v>
      </c>
      <c r="AA457" s="1" t="s">
        <v>181</v>
      </c>
      <c r="AB457" s="1" t="s">
        <v>181</v>
      </c>
      <c r="AC457" s="1" t="s">
        <v>182</v>
      </c>
      <c r="AD457" s="1" t="s">
        <v>181</v>
      </c>
      <c r="AE457" s="1" t="s">
        <v>93</v>
      </c>
      <c r="AF457" s="1" t="s">
        <v>97</v>
      </c>
      <c r="AG457" s="1" t="s">
        <v>95</v>
      </c>
      <c r="AH457" s="1">
        <v>3</v>
      </c>
      <c r="AI457" s="1" t="s">
        <v>183</v>
      </c>
      <c r="AJ457" s="1" t="s">
        <v>31</v>
      </c>
      <c r="AK457" s="1" t="s">
        <v>194</v>
      </c>
      <c r="AL457" s="1" t="s">
        <v>185</v>
      </c>
      <c r="AM457" s="1" t="s">
        <v>186</v>
      </c>
      <c r="AN457" s="1" t="s">
        <v>187</v>
      </c>
      <c r="AO457" s="1" t="s">
        <v>200</v>
      </c>
      <c r="AP457" s="1" t="s">
        <v>195</v>
      </c>
      <c r="AQ457" s="1" t="s">
        <v>111</v>
      </c>
      <c r="AR457" s="1" t="s">
        <v>190</v>
      </c>
      <c r="AS457" s="1" t="s">
        <v>124</v>
      </c>
      <c r="AT457" s="1" t="s">
        <v>128</v>
      </c>
      <c r="AU457" s="1">
        <v>4</v>
      </c>
      <c r="AV457" s="1" t="s">
        <v>1403</v>
      </c>
      <c r="AW457" s="1">
        <v>336.04</v>
      </c>
    </row>
    <row r="458" spans="1:49">
      <c r="A458" s="1">
        <v>5</v>
      </c>
      <c r="B458" s="1" t="s">
        <v>1404</v>
      </c>
      <c r="C458" s="1" t="s">
        <v>1405</v>
      </c>
      <c r="D458" s="1" t="s">
        <v>181</v>
      </c>
      <c r="E458" s="1" t="s">
        <v>181</v>
      </c>
      <c r="F458" s="1" t="s">
        <v>182</v>
      </c>
      <c r="G458" s="1" t="s">
        <v>181</v>
      </c>
      <c r="H458" s="1" t="s">
        <v>181</v>
      </c>
      <c r="I458" s="1" t="s">
        <v>181</v>
      </c>
      <c r="J458" s="1" t="s">
        <v>181</v>
      </c>
      <c r="K458" s="1" t="s">
        <v>181</v>
      </c>
      <c r="L458" s="1" t="s">
        <v>182</v>
      </c>
      <c r="M458" s="1" t="s">
        <v>182</v>
      </c>
      <c r="N458" s="1" t="s">
        <v>181</v>
      </c>
      <c r="O458" s="1" t="s">
        <v>181</v>
      </c>
      <c r="P458" s="1" t="s">
        <v>181</v>
      </c>
      <c r="Q458" s="1" t="s">
        <v>181</v>
      </c>
      <c r="R458" s="1" t="s">
        <v>181</v>
      </c>
      <c r="S458" s="1" t="s">
        <v>181</v>
      </c>
      <c r="T458" s="1" t="s">
        <v>181</v>
      </c>
      <c r="U458" s="1" t="s">
        <v>181</v>
      </c>
      <c r="V458" s="1" t="s">
        <v>181</v>
      </c>
      <c r="W458" s="1" t="s">
        <v>181</v>
      </c>
      <c r="X458" s="1" t="s">
        <v>182</v>
      </c>
      <c r="Y458" s="1" t="s">
        <v>181</v>
      </c>
      <c r="Z458" s="1" t="s">
        <v>181</v>
      </c>
      <c r="AA458" s="1" t="s">
        <v>181</v>
      </c>
      <c r="AB458" s="1" t="s">
        <v>182</v>
      </c>
      <c r="AC458" s="1" t="s">
        <v>181</v>
      </c>
      <c r="AD458" s="1" t="s">
        <v>181</v>
      </c>
      <c r="AE458" s="1" t="s">
        <v>97</v>
      </c>
      <c r="AF458" s="1" t="s">
        <v>97</v>
      </c>
      <c r="AG458" s="1" t="s">
        <v>97</v>
      </c>
      <c r="AH458" s="1">
        <v>4</v>
      </c>
      <c r="AI458" s="1" t="s">
        <v>18</v>
      </c>
      <c r="AJ458" s="1" t="s">
        <v>31</v>
      </c>
      <c r="AK458" s="1" t="s">
        <v>194</v>
      </c>
      <c r="AL458" s="1" t="s">
        <v>327</v>
      </c>
      <c r="AM458" s="1" t="s">
        <v>186</v>
      </c>
      <c r="AN458" s="1" t="s">
        <v>200</v>
      </c>
      <c r="AO458" s="1" t="s">
        <v>98</v>
      </c>
      <c r="AP458" s="1" t="s">
        <v>103</v>
      </c>
      <c r="AQ458" s="1" t="s">
        <v>111</v>
      </c>
      <c r="AR458" s="1" t="s">
        <v>190</v>
      </c>
      <c r="AS458" s="1" t="s">
        <v>122</v>
      </c>
      <c r="AT458" s="1" t="s">
        <v>126</v>
      </c>
      <c r="AU458" s="1">
        <v>3</v>
      </c>
      <c r="AV458" s="1" t="s">
        <v>1406</v>
      </c>
      <c r="AW458" s="1">
        <v>599.73</v>
      </c>
    </row>
    <row r="459" spans="1:49">
      <c r="A459" s="1">
        <v>5</v>
      </c>
      <c r="B459" s="1" t="s">
        <v>1407</v>
      </c>
      <c r="C459" s="1" t="s">
        <v>1408</v>
      </c>
      <c r="D459" s="1" t="s">
        <v>181</v>
      </c>
      <c r="E459" s="1" t="s">
        <v>181</v>
      </c>
      <c r="F459" s="1" t="s">
        <v>182</v>
      </c>
      <c r="G459" s="1" t="s">
        <v>181</v>
      </c>
      <c r="H459" s="1" t="s">
        <v>181</v>
      </c>
      <c r="I459" s="1" t="s">
        <v>181</v>
      </c>
      <c r="J459" s="1" t="s">
        <v>181</v>
      </c>
      <c r="K459" s="1" t="s">
        <v>181</v>
      </c>
      <c r="L459" s="1" t="s">
        <v>182</v>
      </c>
      <c r="M459" s="1" t="s">
        <v>181</v>
      </c>
      <c r="N459" s="1" t="s">
        <v>181</v>
      </c>
      <c r="O459" s="1" t="s">
        <v>181</v>
      </c>
      <c r="P459" s="1" t="s">
        <v>181</v>
      </c>
      <c r="Q459" s="1" t="s">
        <v>181</v>
      </c>
      <c r="R459" s="1" t="s">
        <v>181</v>
      </c>
      <c r="S459" s="1" t="s">
        <v>181</v>
      </c>
      <c r="T459" s="1" t="s">
        <v>181</v>
      </c>
      <c r="U459" s="1" t="s">
        <v>181</v>
      </c>
      <c r="V459" s="1" t="s">
        <v>181</v>
      </c>
      <c r="W459" s="1" t="s">
        <v>182</v>
      </c>
      <c r="X459" s="1" t="s">
        <v>182</v>
      </c>
      <c r="Y459" s="1" t="s">
        <v>181</v>
      </c>
      <c r="Z459" s="1" t="s">
        <v>181</v>
      </c>
      <c r="AA459" s="1" t="s">
        <v>181</v>
      </c>
      <c r="AB459" s="1" t="s">
        <v>182</v>
      </c>
      <c r="AC459" s="1" t="s">
        <v>181</v>
      </c>
      <c r="AD459" s="1" t="s">
        <v>181</v>
      </c>
      <c r="AE459" s="1" t="s">
        <v>97</v>
      </c>
      <c r="AF459" s="1" t="s">
        <v>97</v>
      </c>
      <c r="AG459" s="1" t="s">
        <v>97</v>
      </c>
      <c r="AH459" s="1">
        <v>4</v>
      </c>
      <c r="AI459" s="1" t="s">
        <v>199</v>
      </c>
      <c r="AJ459" s="1" t="s">
        <v>31</v>
      </c>
      <c r="AK459" s="1" t="s">
        <v>194</v>
      </c>
      <c r="AL459" s="1" t="s">
        <v>185</v>
      </c>
      <c r="AM459" s="1" t="s">
        <v>186</v>
      </c>
      <c r="AN459" s="1" t="s">
        <v>187</v>
      </c>
      <c r="AO459" s="1" t="s">
        <v>208</v>
      </c>
      <c r="AP459" s="1" t="s">
        <v>103</v>
      </c>
      <c r="AQ459" s="1" t="s">
        <v>189</v>
      </c>
      <c r="AR459" s="1" t="s">
        <v>210</v>
      </c>
      <c r="AS459" s="1" t="s">
        <v>124</v>
      </c>
      <c r="AT459" s="1" t="s">
        <v>128</v>
      </c>
      <c r="AU459" s="1">
        <v>4</v>
      </c>
      <c r="AV459" s="1" t="s">
        <v>1409</v>
      </c>
      <c r="AW459" s="1">
        <v>533.98</v>
      </c>
    </row>
    <row r="460" spans="1:49">
      <c r="A460" s="1">
        <v>5</v>
      </c>
      <c r="B460" s="1" t="s">
        <v>1410</v>
      </c>
      <c r="C460" s="1" t="s">
        <v>1411</v>
      </c>
      <c r="D460" s="1" t="s">
        <v>182</v>
      </c>
      <c r="E460" s="1" t="s">
        <v>181</v>
      </c>
      <c r="F460" s="1" t="s">
        <v>181</v>
      </c>
      <c r="G460" s="1" t="s">
        <v>181</v>
      </c>
      <c r="H460" s="1" t="s">
        <v>182</v>
      </c>
      <c r="I460" s="1" t="s">
        <v>181</v>
      </c>
      <c r="J460" s="1" t="s">
        <v>181</v>
      </c>
      <c r="K460" s="1" t="s">
        <v>181</v>
      </c>
      <c r="L460" s="1" t="s">
        <v>181</v>
      </c>
      <c r="M460" s="1" t="s">
        <v>182</v>
      </c>
      <c r="N460" s="1" t="s">
        <v>181</v>
      </c>
      <c r="O460" s="1" t="s">
        <v>181</v>
      </c>
      <c r="P460" s="1" t="s">
        <v>181</v>
      </c>
      <c r="Q460" s="1" t="s">
        <v>181</v>
      </c>
      <c r="R460" s="1" t="s">
        <v>181</v>
      </c>
      <c r="S460" s="1" t="s">
        <v>181</v>
      </c>
      <c r="T460" s="1" t="s">
        <v>181</v>
      </c>
      <c r="U460" s="1" t="s">
        <v>181</v>
      </c>
      <c r="V460" s="1" t="s">
        <v>181</v>
      </c>
      <c r="W460" s="1" t="s">
        <v>181</v>
      </c>
      <c r="X460" s="1" t="s">
        <v>182</v>
      </c>
      <c r="Y460" s="1" t="s">
        <v>181</v>
      </c>
      <c r="Z460" s="1" t="s">
        <v>181</v>
      </c>
      <c r="AA460" s="1" t="s">
        <v>181</v>
      </c>
      <c r="AB460" s="1" t="s">
        <v>181</v>
      </c>
      <c r="AC460" s="1" t="s">
        <v>181</v>
      </c>
      <c r="AD460" s="1" t="s">
        <v>182</v>
      </c>
      <c r="AE460" s="1" t="s">
        <v>97</v>
      </c>
      <c r="AF460" s="1" t="s">
        <v>97</v>
      </c>
      <c r="AG460" s="1" t="s">
        <v>97</v>
      </c>
      <c r="AH460" s="1">
        <v>4</v>
      </c>
      <c r="AI460" s="1" t="s">
        <v>183</v>
      </c>
      <c r="AJ460" s="1" t="s">
        <v>31</v>
      </c>
      <c r="AK460" s="1" t="s">
        <v>194</v>
      </c>
      <c r="AL460" s="1" t="s">
        <v>327</v>
      </c>
      <c r="AM460" s="1" t="s">
        <v>207</v>
      </c>
      <c r="AN460" s="1" t="s">
        <v>398</v>
      </c>
      <c r="AO460" s="1" t="s">
        <v>98</v>
      </c>
      <c r="AP460" s="1" t="s">
        <v>103</v>
      </c>
      <c r="AQ460" s="1" t="s">
        <v>189</v>
      </c>
      <c r="AR460" s="1" t="s">
        <v>190</v>
      </c>
      <c r="AS460" s="1" t="s">
        <v>124</v>
      </c>
      <c r="AT460" s="1" t="s">
        <v>128</v>
      </c>
      <c r="AU460" s="1">
        <v>3</v>
      </c>
      <c r="AV460" s="1" t="s">
        <v>1412</v>
      </c>
      <c r="AW460" s="1">
        <v>1466.87</v>
      </c>
    </row>
    <row r="461" spans="1:49">
      <c r="A461" s="1">
        <v>5</v>
      </c>
      <c r="B461" s="1" t="s">
        <v>1413</v>
      </c>
      <c r="C461" s="1" t="s">
        <v>1414</v>
      </c>
      <c r="D461" s="1" t="s">
        <v>181</v>
      </c>
      <c r="E461" s="1" t="s">
        <v>182</v>
      </c>
      <c r="F461" s="1" t="s">
        <v>181</v>
      </c>
      <c r="G461" s="1" t="s">
        <v>181</v>
      </c>
      <c r="H461" s="1" t="s">
        <v>181</v>
      </c>
      <c r="I461" s="1" t="s">
        <v>181</v>
      </c>
      <c r="J461" s="1" t="s">
        <v>181</v>
      </c>
      <c r="K461" s="1" t="s">
        <v>181</v>
      </c>
      <c r="L461" s="1" t="s">
        <v>182</v>
      </c>
      <c r="M461" s="1" t="s">
        <v>181</v>
      </c>
      <c r="N461" s="1" t="s">
        <v>181</v>
      </c>
      <c r="O461" s="1" t="s">
        <v>181</v>
      </c>
      <c r="P461" s="1" t="s">
        <v>181</v>
      </c>
      <c r="Q461" s="1" t="s">
        <v>181</v>
      </c>
      <c r="R461" s="1" t="s">
        <v>181</v>
      </c>
      <c r="S461" s="1" t="s">
        <v>181</v>
      </c>
      <c r="T461" s="1" t="s">
        <v>181</v>
      </c>
      <c r="U461" s="1" t="s">
        <v>181</v>
      </c>
      <c r="V461" s="1" t="s">
        <v>181</v>
      </c>
      <c r="W461" s="1" t="s">
        <v>182</v>
      </c>
      <c r="X461" s="1" t="s">
        <v>182</v>
      </c>
      <c r="Y461" s="1" t="s">
        <v>181</v>
      </c>
      <c r="Z461" s="1" t="s">
        <v>181</v>
      </c>
      <c r="AA461" s="1" t="s">
        <v>181</v>
      </c>
      <c r="AB461" s="1" t="s">
        <v>181</v>
      </c>
      <c r="AC461" s="1" t="s">
        <v>182</v>
      </c>
      <c r="AD461" s="1" t="s">
        <v>181</v>
      </c>
      <c r="AE461" s="1" t="s">
        <v>95</v>
      </c>
      <c r="AF461" s="1" t="s">
        <v>97</v>
      </c>
      <c r="AG461" s="1" t="s">
        <v>95</v>
      </c>
      <c r="AH461" s="1">
        <v>5</v>
      </c>
      <c r="AI461" s="1" t="s">
        <v>183</v>
      </c>
      <c r="AJ461" s="1" t="s">
        <v>31</v>
      </c>
      <c r="AK461" s="1" t="s">
        <v>194</v>
      </c>
      <c r="AL461" s="1" t="s">
        <v>185</v>
      </c>
      <c r="AM461" s="1" t="s">
        <v>186</v>
      </c>
      <c r="AN461" s="1" t="s">
        <v>187</v>
      </c>
      <c r="AO461" s="1" t="s">
        <v>208</v>
      </c>
      <c r="AP461" s="1" t="s">
        <v>200</v>
      </c>
      <c r="AQ461" s="1" t="s">
        <v>189</v>
      </c>
      <c r="AR461" s="1" t="s">
        <v>190</v>
      </c>
      <c r="AS461" s="1" t="s">
        <v>124</v>
      </c>
      <c r="AT461" s="1" t="s">
        <v>128</v>
      </c>
      <c r="AU461" s="1">
        <v>4</v>
      </c>
      <c r="AV461" s="1" t="s">
        <v>1415</v>
      </c>
      <c r="AW461" s="1">
        <v>518.07000000000005</v>
      </c>
    </row>
    <row r="462" spans="1:49">
      <c r="A462" s="1">
        <v>5</v>
      </c>
      <c r="B462" s="1" t="s">
        <v>1416</v>
      </c>
      <c r="C462" s="1" t="s">
        <v>1417</v>
      </c>
      <c r="D462" s="1" t="s">
        <v>182</v>
      </c>
      <c r="E462" s="1" t="s">
        <v>181</v>
      </c>
      <c r="F462" s="1" t="s">
        <v>181</v>
      </c>
      <c r="G462" s="1" t="s">
        <v>181</v>
      </c>
      <c r="H462" s="1" t="s">
        <v>181</v>
      </c>
      <c r="I462" s="1" t="s">
        <v>182</v>
      </c>
      <c r="J462" s="1" t="s">
        <v>181</v>
      </c>
      <c r="K462" s="1" t="s">
        <v>181</v>
      </c>
      <c r="L462" s="1" t="s">
        <v>181</v>
      </c>
      <c r="M462" s="1" t="s">
        <v>181</v>
      </c>
      <c r="N462" s="1" t="s">
        <v>181</v>
      </c>
      <c r="O462" s="1" t="s">
        <v>181</v>
      </c>
      <c r="P462" s="1" t="s">
        <v>181</v>
      </c>
      <c r="Q462" s="1" t="s">
        <v>181</v>
      </c>
      <c r="R462" s="1" t="s">
        <v>181</v>
      </c>
      <c r="S462" s="1" t="s">
        <v>182</v>
      </c>
      <c r="T462" s="1" t="s">
        <v>181</v>
      </c>
      <c r="U462" s="1" t="s">
        <v>181</v>
      </c>
      <c r="V462" s="1" t="s">
        <v>181</v>
      </c>
      <c r="W462" s="1" t="s">
        <v>181</v>
      </c>
      <c r="X462" s="1" t="s">
        <v>182</v>
      </c>
      <c r="Y462" s="1" t="s">
        <v>181</v>
      </c>
      <c r="Z462" s="1" t="s">
        <v>181</v>
      </c>
      <c r="AA462" s="1" t="s">
        <v>181</v>
      </c>
      <c r="AB462" s="1" t="s">
        <v>181</v>
      </c>
      <c r="AC462" s="1" t="s">
        <v>182</v>
      </c>
      <c r="AD462" s="1" t="s">
        <v>181</v>
      </c>
      <c r="AE462" s="1" t="s">
        <v>95</v>
      </c>
      <c r="AF462" s="1" t="s">
        <v>95</v>
      </c>
      <c r="AG462" s="1" t="s">
        <v>90</v>
      </c>
      <c r="AH462" s="1">
        <v>4</v>
      </c>
      <c r="AI462" s="1" t="s">
        <v>199</v>
      </c>
      <c r="AJ462" s="1" t="s">
        <v>31</v>
      </c>
      <c r="AK462" s="1" t="s">
        <v>414</v>
      </c>
      <c r="AL462" s="1" t="s">
        <v>246</v>
      </c>
      <c r="AM462" s="1" t="s">
        <v>207</v>
      </c>
      <c r="AN462" s="1" t="s">
        <v>187</v>
      </c>
      <c r="AO462" s="1" t="s">
        <v>96</v>
      </c>
      <c r="AP462" s="1" t="s">
        <v>209</v>
      </c>
      <c r="AQ462" s="1" t="s">
        <v>111</v>
      </c>
      <c r="AR462" s="1" t="s">
        <v>210</v>
      </c>
      <c r="AS462" s="1" t="s">
        <v>123</v>
      </c>
      <c r="AT462" s="1" t="s">
        <v>129</v>
      </c>
      <c r="AU462" s="1">
        <v>4</v>
      </c>
      <c r="AV462" s="1" t="s">
        <v>1418</v>
      </c>
      <c r="AW462" s="1">
        <v>187.11</v>
      </c>
    </row>
    <row r="463" spans="1:49">
      <c r="A463" s="1">
        <v>5</v>
      </c>
      <c r="B463" s="1" t="s">
        <v>1419</v>
      </c>
      <c r="C463" s="1" t="s">
        <v>1420</v>
      </c>
      <c r="D463" s="1" t="s">
        <v>182</v>
      </c>
      <c r="E463" s="1" t="s">
        <v>181</v>
      </c>
      <c r="F463" s="1" t="s">
        <v>181</v>
      </c>
      <c r="G463" s="1" t="s">
        <v>181</v>
      </c>
      <c r="H463" s="1" t="s">
        <v>181</v>
      </c>
      <c r="I463" s="1" t="s">
        <v>181</v>
      </c>
      <c r="J463" s="1" t="s">
        <v>182</v>
      </c>
      <c r="K463" s="1" t="s">
        <v>181</v>
      </c>
      <c r="L463" s="1" t="s">
        <v>181</v>
      </c>
      <c r="M463" s="1" t="s">
        <v>181</v>
      </c>
      <c r="N463" s="1" t="s">
        <v>181</v>
      </c>
      <c r="O463" s="1" t="s">
        <v>181</v>
      </c>
      <c r="P463" s="1" t="s">
        <v>181</v>
      </c>
      <c r="Q463" s="1" t="s">
        <v>181</v>
      </c>
      <c r="R463" s="1" t="s">
        <v>181</v>
      </c>
      <c r="S463" s="1" t="s">
        <v>182</v>
      </c>
      <c r="T463" s="1" t="s">
        <v>181</v>
      </c>
      <c r="U463" s="1" t="s">
        <v>181</v>
      </c>
      <c r="V463" s="1" t="s">
        <v>181</v>
      </c>
      <c r="W463" s="1" t="s">
        <v>181</v>
      </c>
      <c r="X463" s="1" t="s">
        <v>181</v>
      </c>
      <c r="Y463" s="1" t="s">
        <v>182</v>
      </c>
      <c r="Z463" s="1" t="s">
        <v>181</v>
      </c>
      <c r="AA463" s="1" t="s">
        <v>181</v>
      </c>
      <c r="AB463" s="1" t="s">
        <v>181</v>
      </c>
      <c r="AC463" s="1" t="s">
        <v>182</v>
      </c>
      <c r="AD463" s="1" t="s">
        <v>181</v>
      </c>
      <c r="AE463" s="1" t="s">
        <v>95</v>
      </c>
      <c r="AF463" s="1" t="s">
        <v>97</v>
      </c>
      <c r="AG463" s="1" t="s">
        <v>97</v>
      </c>
      <c r="AH463" s="1">
        <v>4</v>
      </c>
      <c r="AI463" s="1" t="s">
        <v>18</v>
      </c>
      <c r="AJ463" s="1" t="s">
        <v>31</v>
      </c>
      <c r="AK463" s="1" t="s">
        <v>217</v>
      </c>
      <c r="AL463" s="1" t="s">
        <v>185</v>
      </c>
      <c r="AM463" s="1" t="s">
        <v>207</v>
      </c>
      <c r="AN463" s="1" t="s">
        <v>187</v>
      </c>
      <c r="AO463" s="1" t="s">
        <v>96</v>
      </c>
      <c r="AP463" s="1" t="s">
        <v>103</v>
      </c>
      <c r="AQ463" s="1" t="s">
        <v>387</v>
      </c>
      <c r="AR463" s="1" t="s">
        <v>210</v>
      </c>
      <c r="AS463" s="1" t="s">
        <v>124</v>
      </c>
      <c r="AT463" s="1" t="s">
        <v>128</v>
      </c>
      <c r="AU463" s="1">
        <v>2</v>
      </c>
      <c r="AV463" s="1" t="s">
        <v>1421</v>
      </c>
      <c r="AW463" s="1">
        <v>339.4</v>
      </c>
    </row>
    <row r="464" spans="1:49">
      <c r="A464" s="1">
        <v>5</v>
      </c>
      <c r="B464" s="1" t="s">
        <v>1422</v>
      </c>
      <c r="C464" s="1" t="s">
        <v>1423</v>
      </c>
      <c r="D464" s="1" t="s">
        <v>181</v>
      </c>
      <c r="E464" s="1" t="s">
        <v>182</v>
      </c>
      <c r="F464" s="1" t="s">
        <v>181</v>
      </c>
      <c r="G464" s="1" t="s">
        <v>181</v>
      </c>
      <c r="H464" s="1" t="s">
        <v>181</v>
      </c>
      <c r="I464" s="1" t="s">
        <v>181</v>
      </c>
      <c r="J464" s="1" t="s">
        <v>181</v>
      </c>
      <c r="K464" s="1" t="s">
        <v>181</v>
      </c>
      <c r="L464" s="1" t="s">
        <v>182</v>
      </c>
      <c r="M464" s="1" t="s">
        <v>181</v>
      </c>
      <c r="N464" s="1" t="s">
        <v>181</v>
      </c>
      <c r="O464" s="1" t="s">
        <v>181</v>
      </c>
      <c r="P464" s="1" t="s">
        <v>181</v>
      </c>
      <c r="Q464" s="1" t="s">
        <v>181</v>
      </c>
      <c r="R464" s="1" t="s">
        <v>182</v>
      </c>
      <c r="S464" s="1" t="s">
        <v>181</v>
      </c>
      <c r="T464" s="1" t="s">
        <v>181</v>
      </c>
      <c r="U464" s="1" t="s">
        <v>181</v>
      </c>
      <c r="V464" s="1" t="s">
        <v>181</v>
      </c>
      <c r="W464" s="1" t="s">
        <v>181</v>
      </c>
      <c r="X464" s="1" t="s">
        <v>181</v>
      </c>
      <c r="Y464" s="1" t="s">
        <v>182</v>
      </c>
      <c r="Z464" s="1" t="s">
        <v>181</v>
      </c>
      <c r="AA464" s="1" t="s">
        <v>181</v>
      </c>
      <c r="AB464" s="1" t="s">
        <v>182</v>
      </c>
      <c r="AC464" s="1" t="s">
        <v>181</v>
      </c>
      <c r="AD464" s="1" t="s">
        <v>181</v>
      </c>
      <c r="AE464" s="1" t="s">
        <v>95</v>
      </c>
      <c r="AF464" s="1" t="s">
        <v>95</v>
      </c>
      <c r="AG464" s="1" t="s">
        <v>97</v>
      </c>
      <c r="AH464" s="1">
        <v>3</v>
      </c>
      <c r="AI464" s="1" t="s">
        <v>183</v>
      </c>
      <c r="AJ464" s="1" t="s">
        <v>31</v>
      </c>
      <c r="AK464" s="1" t="s">
        <v>194</v>
      </c>
      <c r="AL464" s="1" t="s">
        <v>185</v>
      </c>
      <c r="AM464" s="1" t="s">
        <v>186</v>
      </c>
      <c r="AN464" s="1" t="s">
        <v>200</v>
      </c>
      <c r="AO464" s="1" t="s">
        <v>98</v>
      </c>
      <c r="AP464" s="1" t="s">
        <v>103</v>
      </c>
      <c r="AQ464" s="1" t="s">
        <v>189</v>
      </c>
      <c r="AR464" s="1" t="s">
        <v>190</v>
      </c>
      <c r="AS464" s="1" t="s">
        <v>124</v>
      </c>
      <c r="AT464" s="1" t="s">
        <v>128</v>
      </c>
      <c r="AU464" s="1">
        <v>3</v>
      </c>
      <c r="AV464" s="1" t="s">
        <v>1424</v>
      </c>
      <c r="AW464" s="1">
        <v>313</v>
      </c>
    </row>
    <row r="465" spans="1:49">
      <c r="B465" s="1" t="s">
        <v>1425</v>
      </c>
      <c r="C465" s="1" t="s">
        <v>1425</v>
      </c>
      <c r="D465" s="1" t="s">
        <v>30</v>
      </c>
      <c r="E465" s="1" t="s">
        <v>30</v>
      </c>
      <c r="F465" s="1" t="s">
        <v>30</v>
      </c>
      <c r="G465" s="1" t="s">
        <v>30</v>
      </c>
      <c r="H465" s="1" t="s">
        <v>30</v>
      </c>
      <c r="I465" s="1" t="s">
        <v>30</v>
      </c>
      <c r="J465" s="1" t="s">
        <v>30</v>
      </c>
      <c r="K465" s="1" t="s">
        <v>30</v>
      </c>
      <c r="L465" s="1" t="s">
        <v>30</v>
      </c>
      <c r="M465" s="1" t="s">
        <v>30</v>
      </c>
      <c r="N465" s="1" t="s">
        <v>30</v>
      </c>
      <c r="O465" s="1" t="s">
        <v>30</v>
      </c>
      <c r="P465" s="1" t="s">
        <v>30</v>
      </c>
      <c r="Q465" s="1" t="s">
        <v>30</v>
      </c>
      <c r="R465" s="1" t="s">
        <v>30</v>
      </c>
      <c r="S465" s="1" t="s">
        <v>30</v>
      </c>
      <c r="T465" s="1" t="s">
        <v>30</v>
      </c>
      <c r="U465" s="1" t="s">
        <v>30</v>
      </c>
      <c r="V465" s="1" t="s">
        <v>30</v>
      </c>
      <c r="W465" s="1" t="s">
        <v>30</v>
      </c>
      <c r="X465" s="1" t="s">
        <v>30</v>
      </c>
      <c r="Y465" s="1" t="s">
        <v>30</v>
      </c>
      <c r="Z465" s="1" t="s">
        <v>30</v>
      </c>
      <c r="AA465" s="1" t="s">
        <v>30</v>
      </c>
      <c r="AB465" s="1" t="s">
        <v>30</v>
      </c>
      <c r="AC465" s="1" t="s">
        <v>30</v>
      </c>
      <c r="AD465" s="1" t="s">
        <v>30</v>
      </c>
      <c r="AE465" s="1" t="s">
        <v>95</v>
      </c>
      <c r="AF465" s="1" t="s">
        <v>95</v>
      </c>
      <c r="AG465" s="1" t="s">
        <v>95</v>
      </c>
      <c r="AH465" s="1">
        <v>3</v>
      </c>
      <c r="AI465" s="1" t="s">
        <v>199</v>
      </c>
      <c r="AJ465" s="1" t="s">
        <v>31</v>
      </c>
      <c r="AK465" s="1" t="s">
        <v>194</v>
      </c>
      <c r="AL465" s="1" t="s">
        <v>185</v>
      </c>
      <c r="AM465" s="1" t="s">
        <v>207</v>
      </c>
      <c r="AN465" s="1" t="s">
        <v>187</v>
      </c>
      <c r="AO465" s="1" t="s">
        <v>98</v>
      </c>
      <c r="AP465" s="1" t="s">
        <v>103</v>
      </c>
      <c r="AQ465" s="1" t="s">
        <v>112</v>
      </c>
      <c r="AR465" s="1" t="s">
        <v>190</v>
      </c>
      <c r="AS465" s="1" t="s">
        <v>122</v>
      </c>
      <c r="AT465" s="1" t="s">
        <v>128</v>
      </c>
      <c r="AU465" s="1">
        <v>4</v>
      </c>
      <c r="AW465" s="1">
        <v>0</v>
      </c>
    </row>
    <row r="466" spans="1:49">
      <c r="A466" s="1">
        <v>5</v>
      </c>
      <c r="B466" s="1" t="s">
        <v>1426</v>
      </c>
      <c r="C466" s="1" t="s">
        <v>1427</v>
      </c>
      <c r="D466" s="1" t="s">
        <v>182</v>
      </c>
      <c r="E466" s="1" t="s">
        <v>181</v>
      </c>
      <c r="F466" s="1" t="s">
        <v>181</v>
      </c>
      <c r="G466" s="1" t="s">
        <v>181</v>
      </c>
      <c r="H466" s="1" t="s">
        <v>181</v>
      </c>
      <c r="I466" s="1" t="s">
        <v>181</v>
      </c>
      <c r="J466" s="1" t="s">
        <v>182</v>
      </c>
      <c r="K466" s="1" t="s">
        <v>181</v>
      </c>
      <c r="L466" s="1" t="s">
        <v>181</v>
      </c>
      <c r="M466" s="1" t="s">
        <v>181</v>
      </c>
      <c r="N466" s="1" t="s">
        <v>181</v>
      </c>
      <c r="O466" s="1" t="s">
        <v>181</v>
      </c>
      <c r="P466" s="1" t="s">
        <v>181</v>
      </c>
      <c r="Q466" s="1" t="s">
        <v>181</v>
      </c>
      <c r="R466" s="1" t="s">
        <v>181</v>
      </c>
      <c r="S466" s="1" t="s">
        <v>182</v>
      </c>
      <c r="T466" s="1" t="s">
        <v>181</v>
      </c>
      <c r="U466" s="1" t="s">
        <v>181</v>
      </c>
      <c r="V466" s="1" t="s">
        <v>181</v>
      </c>
      <c r="W466" s="1" t="s">
        <v>181</v>
      </c>
      <c r="X466" s="1" t="s">
        <v>182</v>
      </c>
      <c r="Y466" s="1" t="s">
        <v>181</v>
      </c>
      <c r="Z466" s="1" t="s">
        <v>181</v>
      </c>
      <c r="AA466" s="1" t="s">
        <v>181</v>
      </c>
      <c r="AB466" s="1" t="s">
        <v>181</v>
      </c>
      <c r="AC466" s="1" t="s">
        <v>182</v>
      </c>
      <c r="AD466" s="1" t="s">
        <v>181</v>
      </c>
      <c r="AE466" s="1" t="s">
        <v>97</v>
      </c>
      <c r="AF466" s="1" t="s">
        <v>97</v>
      </c>
      <c r="AG466" s="1" t="s">
        <v>97</v>
      </c>
      <c r="AH466" s="1">
        <v>4</v>
      </c>
      <c r="AI466" s="1" t="s">
        <v>18</v>
      </c>
      <c r="AJ466" s="1" t="s">
        <v>31</v>
      </c>
      <c r="AK466" s="1" t="s">
        <v>194</v>
      </c>
      <c r="AL466" s="1" t="s">
        <v>185</v>
      </c>
      <c r="AM466" s="1" t="s">
        <v>186</v>
      </c>
      <c r="AN466" s="1" t="s">
        <v>187</v>
      </c>
      <c r="AO466" s="1" t="s">
        <v>188</v>
      </c>
      <c r="AP466" s="1" t="s">
        <v>103</v>
      </c>
      <c r="AQ466" s="1" t="s">
        <v>112</v>
      </c>
      <c r="AR466" s="1" t="s">
        <v>287</v>
      </c>
      <c r="AS466" s="1" t="s">
        <v>124</v>
      </c>
      <c r="AT466" s="1" t="s">
        <v>128</v>
      </c>
      <c r="AU466" s="1">
        <v>4</v>
      </c>
      <c r="AV466" s="1" t="s">
        <v>1428</v>
      </c>
      <c r="AW466" s="1">
        <v>290.64999999999998</v>
      </c>
    </row>
    <row r="467" spans="1:49">
      <c r="A467" s="1">
        <v>5</v>
      </c>
      <c r="B467" s="1" t="s">
        <v>1429</v>
      </c>
      <c r="C467" s="1" t="s">
        <v>1430</v>
      </c>
      <c r="D467" s="1" t="s">
        <v>182</v>
      </c>
      <c r="E467" s="1" t="s">
        <v>181</v>
      </c>
      <c r="F467" s="1" t="s">
        <v>181</v>
      </c>
      <c r="G467" s="1" t="s">
        <v>181</v>
      </c>
      <c r="H467" s="1" t="s">
        <v>181</v>
      </c>
      <c r="I467" s="1" t="s">
        <v>182</v>
      </c>
      <c r="J467" s="1" t="s">
        <v>181</v>
      </c>
      <c r="K467" s="1" t="s">
        <v>181</v>
      </c>
      <c r="L467" s="1" t="s">
        <v>181</v>
      </c>
      <c r="M467" s="1" t="s">
        <v>181</v>
      </c>
      <c r="N467" s="1" t="s">
        <v>181</v>
      </c>
      <c r="O467" s="1" t="s">
        <v>181</v>
      </c>
      <c r="P467" s="1" t="s">
        <v>181</v>
      </c>
      <c r="Q467" s="1" t="s">
        <v>181</v>
      </c>
      <c r="R467" s="1" t="s">
        <v>181</v>
      </c>
      <c r="S467" s="1" t="s">
        <v>182</v>
      </c>
      <c r="T467" s="1" t="s">
        <v>181</v>
      </c>
      <c r="U467" s="1" t="s">
        <v>181</v>
      </c>
      <c r="V467" s="1" t="s">
        <v>181</v>
      </c>
      <c r="W467" s="1" t="s">
        <v>181</v>
      </c>
      <c r="X467" s="1" t="s">
        <v>181</v>
      </c>
      <c r="Y467" s="1" t="s">
        <v>182</v>
      </c>
      <c r="Z467" s="1" t="s">
        <v>181</v>
      </c>
      <c r="AA467" s="1" t="s">
        <v>181</v>
      </c>
      <c r="AB467" s="1" t="s">
        <v>181</v>
      </c>
      <c r="AC467" s="1" t="s">
        <v>182</v>
      </c>
      <c r="AD467" s="1" t="s">
        <v>181</v>
      </c>
      <c r="AE467" s="1" t="s">
        <v>93</v>
      </c>
      <c r="AF467" s="1" t="s">
        <v>95</v>
      </c>
      <c r="AG467" s="1" t="s">
        <v>95</v>
      </c>
      <c r="AH467" s="1">
        <v>4</v>
      </c>
      <c r="AI467" s="1" t="s">
        <v>200</v>
      </c>
      <c r="AJ467" s="1" t="s">
        <v>31</v>
      </c>
      <c r="AK467" s="1" t="s">
        <v>414</v>
      </c>
      <c r="AL467" s="1" t="s">
        <v>185</v>
      </c>
      <c r="AM467" s="1" t="s">
        <v>207</v>
      </c>
      <c r="AN467" s="1" t="s">
        <v>200</v>
      </c>
      <c r="AO467" s="1" t="s">
        <v>200</v>
      </c>
      <c r="AP467" s="1" t="s">
        <v>103</v>
      </c>
      <c r="AQ467" s="1" t="s">
        <v>112</v>
      </c>
      <c r="AR467" s="1" t="s">
        <v>190</v>
      </c>
      <c r="AS467" s="1" t="s">
        <v>124</v>
      </c>
      <c r="AT467" s="1" t="s">
        <v>200</v>
      </c>
      <c r="AU467" s="1">
        <v>4</v>
      </c>
      <c r="AW467" s="1">
        <v>242.41</v>
      </c>
    </row>
    <row r="468" spans="1:49">
      <c r="A468" s="1">
        <v>5</v>
      </c>
      <c r="B468" s="1" t="s">
        <v>1431</v>
      </c>
      <c r="C468" s="1" t="s">
        <v>1432</v>
      </c>
      <c r="D468" s="1" t="s">
        <v>182</v>
      </c>
      <c r="E468" s="1" t="s">
        <v>181</v>
      </c>
      <c r="F468" s="1" t="s">
        <v>181</v>
      </c>
      <c r="G468" s="1" t="s">
        <v>181</v>
      </c>
      <c r="H468" s="1" t="s">
        <v>182</v>
      </c>
      <c r="I468" s="1" t="s">
        <v>181</v>
      </c>
      <c r="J468" s="1" t="s">
        <v>181</v>
      </c>
      <c r="K468" s="1" t="s">
        <v>181</v>
      </c>
      <c r="L468" s="1" t="s">
        <v>181</v>
      </c>
      <c r="M468" s="1" t="s">
        <v>181</v>
      </c>
      <c r="N468" s="1" t="s">
        <v>181</v>
      </c>
      <c r="O468" s="1" t="s">
        <v>181</v>
      </c>
      <c r="P468" s="1" t="s">
        <v>181</v>
      </c>
      <c r="Q468" s="1" t="s">
        <v>181</v>
      </c>
      <c r="R468" s="1" t="s">
        <v>181</v>
      </c>
      <c r="S468" s="1" t="s">
        <v>182</v>
      </c>
      <c r="T468" s="1" t="s">
        <v>181</v>
      </c>
      <c r="U468" s="1" t="s">
        <v>181</v>
      </c>
      <c r="V468" s="1" t="s">
        <v>181</v>
      </c>
      <c r="W468" s="1" t="s">
        <v>181</v>
      </c>
      <c r="X468" s="1" t="s">
        <v>182</v>
      </c>
      <c r="Y468" s="1" t="s">
        <v>181</v>
      </c>
      <c r="Z468" s="1" t="s">
        <v>181</v>
      </c>
      <c r="AA468" s="1" t="s">
        <v>181</v>
      </c>
      <c r="AB468" s="1" t="s">
        <v>181</v>
      </c>
      <c r="AC468" s="1" t="s">
        <v>182</v>
      </c>
      <c r="AD468" s="1" t="s">
        <v>181</v>
      </c>
      <c r="AE468" s="1" t="s">
        <v>95</v>
      </c>
      <c r="AF468" s="1" t="s">
        <v>95</v>
      </c>
      <c r="AG468" s="1" t="s">
        <v>95</v>
      </c>
      <c r="AH468" s="1">
        <v>3</v>
      </c>
      <c r="AI468" s="1" t="s">
        <v>200</v>
      </c>
      <c r="AJ468" s="1" t="s">
        <v>31</v>
      </c>
      <c r="AK468" s="1" t="s">
        <v>200</v>
      </c>
      <c r="AL468" s="1" t="s">
        <v>185</v>
      </c>
      <c r="AM468" s="1" t="s">
        <v>200</v>
      </c>
      <c r="AN468" s="1" t="s">
        <v>187</v>
      </c>
      <c r="AO468" s="1" t="s">
        <v>200</v>
      </c>
      <c r="AP468" s="1" t="s">
        <v>200</v>
      </c>
      <c r="AQ468" s="1" t="s">
        <v>200</v>
      </c>
      <c r="AR468" s="1" t="s">
        <v>200</v>
      </c>
      <c r="AS468" s="1" t="s">
        <v>124</v>
      </c>
      <c r="AT468" s="1" t="s">
        <v>200</v>
      </c>
      <c r="AU468" s="1">
        <v>1</v>
      </c>
      <c r="AV468" s="1" t="s">
        <v>1433</v>
      </c>
      <c r="AW468" s="1">
        <v>233.57</v>
      </c>
    </row>
    <row r="469" spans="1:49">
      <c r="A469" s="1">
        <v>5</v>
      </c>
      <c r="B469" s="1" t="s">
        <v>1434</v>
      </c>
      <c r="C469" s="1" t="s">
        <v>1435</v>
      </c>
      <c r="D469" s="1" t="s">
        <v>181</v>
      </c>
      <c r="E469" s="1" t="s">
        <v>182</v>
      </c>
      <c r="F469" s="1" t="s">
        <v>181</v>
      </c>
      <c r="G469" s="1" t="s">
        <v>181</v>
      </c>
      <c r="H469" s="1" t="s">
        <v>181</v>
      </c>
      <c r="I469" s="1" t="s">
        <v>181</v>
      </c>
      <c r="J469" s="1" t="s">
        <v>181</v>
      </c>
      <c r="K469" s="1" t="s">
        <v>181</v>
      </c>
      <c r="L469" s="1" t="s">
        <v>182</v>
      </c>
      <c r="M469" s="1" t="s">
        <v>182</v>
      </c>
      <c r="N469" s="1" t="s">
        <v>181</v>
      </c>
      <c r="O469" s="1" t="s">
        <v>181</v>
      </c>
      <c r="P469" s="1" t="s">
        <v>181</v>
      </c>
      <c r="Q469" s="1" t="s">
        <v>181</v>
      </c>
      <c r="R469" s="1" t="s">
        <v>181</v>
      </c>
      <c r="S469" s="1" t="s">
        <v>181</v>
      </c>
      <c r="T469" s="1" t="s">
        <v>181</v>
      </c>
      <c r="U469" s="1" t="s">
        <v>181</v>
      </c>
      <c r="V469" s="1" t="s">
        <v>181</v>
      </c>
      <c r="W469" s="1" t="s">
        <v>181</v>
      </c>
      <c r="X469" s="1" t="s">
        <v>182</v>
      </c>
      <c r="Y469" s="1" t="s">
        <v>181</v>
      </c>
      <c r="Z469" s="1" t="s">
        <v>181</v>
      </c>
      <c r="AA469" s="1" t="s">
        <v>181</v>
      </c>
      <c r="AB469" s="1" t="s">
        <v>181</v>
      </c>
      <c r="AC469" s="1" t="s">
        <v>181</v>
      </c>
      <c r="AD469" s="1" t="s">
        <v>182</v>
      </c>
      <c r="AE469" s="1" t="s">
        <v>95</v>
      </c>
      <c r="AF469" s="1" t="s">
        <v>95</v>
      </c>
      <c r="AG469" s="1" t="s">
        <v>97</v>
      </c>
      <c r="AH469" s="1">
        <v>3</v>
      </c>
      <c r="AI469" s="1" t="s">
        <v>183</v>
      </c>
      <c r="AJ469" s="1" t="s">
        <v>31</v>
      </c>
      <c r="AK469" s="1" t="s">
        <v>414</v>
      </c>
      <c r="AL469" s="1" t="s">
        <v>185</v>
      </c>
      <c r="AM469" s="1" t="s">
        <v>186</v>
      </c>
      <c r="AN469" s="1" t="s">
        <v>200</v>
      </c>
      <c r="AO469" s="1" t="s">
        <v>188</v>
      </c>
      <c r="AP469" s="1" t="s">
        <v>103</v>
      </c>
      <c r="AQ469" s="1" t="s">
        <v>200</v>
      </c>
      <c r="AR469" s="1" t="s">
        <v>190</v>
      </c>
      <c r="AS469" s="1" t="s">
        <v>123</v>
      </c>
      <c r="AT469" s="1" t="s">
        <v>128</v>
      </c>
      <c r="AU469" s="1">
        <v>3</v>
      </c>
      <c r="AV469" s="1" t="s">
        <v>1436</v>
      </c>
      <c r="AW469" s="1">
        <v>534.97</v>
      </c>
    </row>
    <row r="470" spans="1:49">
      <c r="A470" s="1">
        <v>5</v>
      </c>
      <c r="B470" s="1" t="s">
        <v>1437</v>
      </c>
      <c r="C470" s="1" t="s">
        <v>1438</v>
      </c>
      <c r="D470" s="1" t="s">
        <v>182</v>
      </c>
      <c r="E470" s="1" t="s">
        <v>181</v>
      </c>
      <c r="F470" s="1" t="s">
        <v>181</v>
      </c>
      <c r="G470" s="1" t="s">
        <v>182</v>
      </c>
      <c r="H470" s="1" t="s">
        <v>181</v>
      </c>
      <c r="I470" s="1" t="s">
        <v>181</v>
      </c>
      <c r="J470" s="1" t="s">
        <v>181</v>
      </c>
      <c r="K470" s="1" t="s">
        <v>181</v>
      </c>
      <c r="L470" s="1" t="s">
        <v>181</v>
      </c>
      <c r="M470" s="1" t="s">
        <v>181</v>
      </c>
      <c r="N470" s="1" t="s">
        <v>181</v>
      </c>
      <c r="O470" s="1" t="s">
        <v>181</v>
      </c>
      <c r="P470" s="1" t="s">
        <v>181</v>
      </c>
      <c r="Q470" s="1" t="s">
        <v>181</v>
      </c>
      <c r="R470" s="1" t="s">
        <v>181</v>
      </c>
      <c r="S470" s="1" t="s">
        <v>182</v>
      </c>
      <c r="T470" s="1" t="s">
        <v>181</v>
      </c>
      <c r="U470" s="1" t="s">
        <v>181</v>
      </c>
      <c r="V470" s="1" t="s">
        <v>181</v>
      </c>
      <c r="W470" s="1" t="s">
        <v>181</v>
      </c>
      <c r="X470" s="1" t="s">
        <v>182</v>
      </c>
      <c r="Y470" s="1" t="s">
        <v>181</v>
      </c>
      <c r="Z470" s="1" t="s">
        <v>181</v>
      </c>
      <c r="AA470" s="1" t="s">
        <v>181</v>
      </c>
      <c r="AB470" s="1" t="s">
        <v>181</v>
      </c>
      <c r="AC470" s="1" t="s">
        <v>182</v>
      </c>
      <c r="AD470" s="1" t="s">
        <v>181</v>
      </c>
      <c r="AE470" s="1" t="s">
        <v>97</v>
      </c>
      <c r="AF470" s="1" t="s">
        <v>97</v>
      </c>
      <c r="AG470" s="1" t="s">
        <v>97</v>
      </c>
      <c r="AH470" s="1">
        <v>4</v>
      </c>
      <c r="AI470" s="1" t="s">
        <v>183</v>
      </c>
      <c r="AJ470" s="1" t="s">
        <v>31</v>
      </c>
      <c r="AK470" s="1" t="s">
        <v>194</v>
      </c>
      <c r="AL470" s="1" t="s">
        <v>185</v>
      </c>
      <c r="AM470" s="1" t="s">
        <v>186</v>
      </c>
      <c r="AN470" s="1" t="s">
        <v>187</v>
      </c>
      <c r="AO470" s="1" t="s">
        <v>200</v>
      </c>
      <c r="AP470" s="1" t="s">
        <v>103</v>
      </c>
      <c r="AQ470" s="1" t="s">
        <v>112</v>
      </c>
      <c r="AR470" s="1" t="s">
        <v>190</v>
      </c>
      <c r="AS470" s="1" t="s">
        <v>122</v>
      </c>
      <c r="AT470" s="1" t="s">
        <v>128</v>
      </c>
      <c r="AU470" s="1">
        <v>2</v>
      </c>
      <c r="AV470" s="1" t="s">
        <v>1439</v>
      </c>
      <c r="AW470" s="1">
        <v>400.35</v>
      </c>
    </row>
    <row r="471" spans="1:49">
      <c r="A471" s="1">
        <v>5</v>
      </c>
      <c r="B471" s="1" t="s">
        <v>1440</v>
      </c>
      <c r="C471" s="1" t="s">
        <v>1441</v>
      </c>
      <c r="D471" s="1" t="s">
        <v>182</v>
      </c>
      <c r="E471" s="1" t="s">
        <v>181</v>
      </c>
      <c r="F471" s="1" t="s">
        <v>181</v>
      </c>
      <c r="G471" s="1" t="s">
        <v>181</v>
      </c>
      <c r="H471" s="1" t="s">
        <v>181</v>
      </c>
      <c r="I471" s="1" t="s">
        <v>181</v>
      </c>
      <c r="J471" s="1" t="s">
        <v>182</v>
      </c>
      <c r="K471" s="1" t="s">
        <v>181</v>
      </c>
      <c r="L471" s="1" t="s">
        <v>181</v>
      </c>
      <c r="M471" s="1" t="s">
        <v>181</v>
      </c>
      <c r="N471" s="1" t="s">
        <v>181</v>
      </c>
      <c r="O471" s="1" t="s">
        <v>181</v>
      </c>
      <c r="P471" s="1" t="s">
        <v>181</v>
      </c>
      <c r="Q471" s="1" t="s">
        <v>181</v>
      </c>
      <c r="R471" s="1" t="s">
        <v>181</v>
      </c>
      <c r="S471" s="1" t="s">
        <v>182</v>
      </c>
      <c r="T471" s="1" t="s">
        <v>181</v>
      </c>
      <c r="U471" s="1" t="s">
        <v>181</v>
      </c>
      <c r="V471" s="1" t="s">
        <v>181</v>
      </c>
      <c r="W471" s="1" t="s">
        <v>181</v>
      </c>
      <c r="X471" s="1" t="s">
        <v>182</v>
      </c>
      <c r="Y471" s="1" t="s">
        <v>181</v>
      </c>
      <c r="Z471" s="1" t="s">
        <v>181</v>
      </c>
      <c r="AA471" s="1" t="s">
        <v>181</v>
      </c>
      <c r="AB471" s="1" t="s">
        <v>181</v>
      </c>
      <c r="AC471" s="1" t="s">
        <v>182</v>
      </c>
      <c r="AD471" s="1" t="s">
        <v>181</v>
      </c>
      <c r="AE471" s="1" t="s">
        <v>95</v>
      </c>
      <c r="AF471" s="1" t="s">
        <v>95</v>
      </c>
      <c r="AG471" s="1" t="s">
        <v>95</v>
      </c>
      <c r="AH471" s="1">
        <v>2</v>
      </c>
      <c r="AI471" s="1" t="s">
        <v>183</v>
      </c>
      <c r="AJ471" s="1" t="s">
        <v>31</v>
      </c>
      <c r="AK471" s="1" t="s">
        <v>194</v>
      </c>
      <c r="AL471" s="1" t="s">
        <v>246</v>
      </c>
      <c r="AM471" s="1" t="s">
        <v>186</v>
      </c>
      <c r="AN471" s="1" t="s">
        <v>187</v>
      </c>
      <c r="AO471" s="1" t="s">
        <v>98</v>
      </c>
      <c r="AP471" s="1" t="s">
        <v>103</v>
      </c>
      <c r="AQ471" s="1" t="s">
        <v>189</v>
      </c>
      <c r="AR471" s="1" t="s">
        <v>190</v>
      </c>
      <c r="AS471" s="1" t="s">
        <v>124</v>
      </c>
      <c r="AT471" s="1" t="s">
        <v>128</v>
      </c>
      <c r="AU471" s="1">
        <v>3</v>
      </c>
      <c r="AV471" s="1" t="s">
        <v>1442</v>
      </c>
      <c r="AW471" s="1">
        <v>282.77</v>
      </c>
    </row>
    <row r="472" spans="1:49">
      <c r="A472" s="1">
        <v>5</v>
      </c>
      <c r="B472" s="1" t="s">
        <v>1443</v>
      </c>
      <c r="C472" s="1" t="s">
        <v>1444</v>
      </c>
      <c r="D472" s="1" t="s">
        <v>182</v>
      </c>
      <c r="E472" s="1" t="s">
        <v>181</v>
      </c>
      <c r="F472" s="1" t="s">
        <v>181</v>
      </c>
      <c r="G472" s="1" t="s">
        <v>181</v>
      </c>
      <c r="H472" s="1" t="s">
        <v>182</v>
      </c>
      <c r="I472" s="1" t="s">
        <v>181</v>
      </c>
      <c r="J472" s="1" t="s">
        <v>181</v>
      </c>
      <c r="K472" s="1" t="s">
        <v>181</v>
      </c>
      <c r="L472" s="1" t="s">
        <v>181</v>
      </c>
      <c r="M472" s="1" t="s">
        <v>181</v>
      </c>
      <c r="N472" s="1" t="s">
        <v>181</v>
      </c>
      <c r="O472" s="1" t="s">
        <v>181</v>
      </c>
      <c r="P472" s="1" t="s">
        <v>181</v>
      </c>
      <c r="Q472" s="1" t="s">
        <v>181</v>
      </c>
      <c r="R472" s="1" t="s">
        <v>181</v>
      </c>
      <c r="S472" s="1" t="s">
        <v>182</v>
      </c>
      <c r="T472" s="1" t="s">
        <v>181</v>
      </c>
      <c r="U472" s="1" t="s">
        <v>181</v>
      </c>
      <c r="V472" s="1" t="s">
        <v>181</v>
      </c>
      <c r="W472" s="1" t="s">
        <v>181</v>
      </c>
      <c r="X472" s="1" t="s">
        <v>182</v>
      </c>
      <c r="Y472" s="1" t="s">
        <v>181</v>
      </c>
      <c r="Z472" s="1" t="s">
        <v>181</v>
      </c>
      <c r="AA472" s="1" t="s">
        <v>181</v>
      </c>
      <c r="AB472" s="1" t="s">
        <v>181</v>
      </c>
      <c r="AC472" s="1" t="s">
        <v>182</v>
      </c>
      <c r="AD472" s="1" t="s">
        <v>181</v>
      </c>
      <c r="AE472" s="1" t="s">
        <v>95</v>
      </c>
      <c r="AF472" s="1" t="s">
        <v>95</v>
      </c>
      <c r="AG472" s="1" t="s">
        <v>95</v>
      </c>
      <c r="AH472" s="1">
        <v>3</v>
      </c>
      <c r="AI472" s="1" t="s">
        <v>18</v>
      </c>
      <c r="AJ472" s="1" t="s">
        <v>31</v>
      </c>
      <c r="AK472" s="1" t="s">
        <v>194</v>
      </c>
      <c r="AL472" s="1" t="s">
        <v>185</v>
      </c>
      <c r="AM472" s="1" t="s">
        <v>186</v>
      </c>
      <c r="AN472" s="1" t="s">
        <v>328</v>
      </c>
      <c r="AO472" s="1" t="s">
        <v>208</v>
      </c>
      <c r="AP472" s="1" t="s">
        <v>195</v>
      </c>
      <c r="AQ472" s="1" t="s">
        <v>111</v>
      </c>
      <c r="AR472" s="1" t="s">
        <v>190</v>
      </c>
      <c r="AS472" s="1" t="s">
        <v>124</v>
      </c>
      <c r="AT472" s="1" t="s">
        <v>128</v>
      </c>
      <c r="AU472" s="1">
        <v>2</v>
      </c>
      <c r="AV472" s="1" t="s">
        <v>1445</v>
      </c>
      <c r="AW472" s="1">
        <v>2678.95</v>
      </c>
    </row>
    <row r="473" spans="1:49">
      <c r="A473" s="1">
        <v>5</v>
      </c>
      <c r="B473" s="1" t="s">
        <v>1446</v>
      </c>
      <c r="C473" s="1" t="s">
        <v>1447</v>
      </c>
      <c r="D473" s="1" t="s">
        <v>182</v>
      </c>
      <c r="E473" s="1" t="s">
        <v>181</v>
      </c>
      <c r="F473" s="1" t="s">
        <v>181</v>
      </c>
      <c r="G473" s="1" t="s">
        <v>181</v>
      </c>
      <c r="H473" s="1" t="s">
        <v>181</v>
      </c>
      <c r="I473" s="1" t="s">
        <v>181</v>
      </c>
      <c r="J473" s="1" t="s">
        <v>182</v>
      </c>
      <c r="K473" s="1" t="s">
        <v>181</v>
      </c>
      <c r="L473" s="1" t="s">
        <v>181</v>
      </c>
      <c r="M473" s="1" t="s">
        <v>181</v>
      </c>
      <c r="N473" s="1" t="s">
        <v>181</v>
      </c>
      <c r="O473" s="1" t="s">
        <v>181</v>
      </c>
      <c r="P473" s="1" t="s">
        <v>181</v>
      </c>
      <c r="Q473" s="1" t="s">
        <v>181</v>
      </c>
      <c r="R473" s="1" t="s">
        <v>181</v>
      </c>
      <c r="S473" s="1" t="s">
        <v>182</v>
      </c>
      <c r="T473" s="1" t="s">
        <v>181</v>
      </c>
      <c r="U473" s="1" t="s">
        <v>181</v>
      </c>
      <c r="V473" s="1" t="s">
        <v>181</v>
      </c>
      <c r="W473" s="1" t="s">
        <v>181</v>
      </c>
      <c r="X473" s="1" t="s">
        <v>181</v>
      </c>
      <c r="Y473" s="1" t="s">
        <v>182</v>
      </c>
      <c r="Z473" s="1" t="s">
        <v>181</v>
      </c>
      <c r="AA473" s="1" t="s">
        <v>181</v>
      </c>
      <c r="AB473" s="1" t="s">
        <v>181</v>
      </c>
      <c r="AC473" s="1" t="s">
        <v>181</v>
      </c>
      <c r="AD473" s="1" t="s">
        <v>182</v>
      </c>
      <c r="AE473" s="1" t="s">
        <v>97</v>
      </c>
      <c r="AF473" s="1" t="s">
        <v>90</v>
      </c>
      <c r="AG473" s="1" t="s">
        <v>95</v>
      </c>
      <c r="AH473" s="1">
        <v>3</v>
      </c>
      <c r="AI473" s="1" t="s">
        <v>183</v>
      </c>
      <c r="AJ473" s="1" t="s">
        <v>31</v>
      </c>
      <c r="AK473" s="1" t="s">
        <v>194</v>
      </c>
      <c r="AL473" s="1" t="s">
        <v>185</v>
      </c>
      <c r="AM473" s="1" t="s">
        <v>186</v>
      </c>
      <c r="AN473" s="1" t="s">
        <v>187</v>
      </c>
      <c r="AO473" s="1" t="s">
        <v>188</v>
      </c>
      <c r="AP473" s="1" t="s">
        <v>103</v>
      </c>
      <c r="AQ473" s="1" t="s">
        <v>111</v>
      </c>
      <c r="AR473" s="1" t="s">
        <v>190</v>
      </c>
      <c r="AS473" s="1" t="s">
        <v>124</v>
      </c>
      <c r="AT473" s="1" t="s">
        <v>128</v>
      </c>
      <c r="AU473" s="1">
        <v>4</v>
      </c>
      <c r="AV473" s="1" t="s">
        <v>1448</v>
      </c>
      <c r="AW473" s="1">
        <v>286.32</v>
      </c>
    </row>
    <row r="474" spans="1:49">
      <c r="A474" s="1">
        <v>5</v>
      </c>
      <c r="B474" s="1" t="s">
        <v>1449</v>
      </c>
      <c r="C474" s="1" t="s">
        <v>1450</v>
      </c>
      <c r="D474" s="1" t="s">
        <v>181</v>
      </c>
      <c r="E474" s="1" t="s">
        <v>182</v>
      </c>
      <c r="F474" s="1" t="s">
        <v>181</v>
      </c>
      <c r="G474" s="1" t="s">
        <v>181</v>
      </c>
      <c r="H474" s="1" t="s">
        <v>181</v>
      </c>
      <c r="I474" s="1" t="s">
        <v>181</v>
      </c>
      <c r="J474" s="1" t="s">
        <v>181</v>
      </c>
      <c r="K474" s="1" t="s">
        <v>181</v>
      </c>
      <c r="L474" s="1" t="s">
        <v>182</v>
      </c>
      <c r="M474" s="1" t="s">
        <v>181</v>
      </c>
      <c r="N474" s="1" t="s">
        <v>181</v>
      </c>
      <c r="O474" s="1" t="s">
        <v>181</v>
      </c>
      <c r="P474" s="1" t="s">
        <v>181</v>
      </c>
      <c r="Q474" s="1" t="s">
        <v>181</v>
      </c>
      <c r="R474" s="1" t="s">
        <v>181</v>
      </c>
      <c r="S474" s="1" t="s">
        <v>182</v>
      </c>
      <c r="T474" s="1" t="s">
        <v>181</v>
      </c>
      <c r="U474" s="1" t="s">
        <v>181</v>
      </c>
      <c r="V474" s="1" t="s">
        <v>181</v>
      </c>
      <c r="W474" s="1" t="s">
        <v>181</v>
      </c>
      <c r="X474" s="1" t="s">
        <v>182</v>
      </c>
      <c r="Y474" s="1" t="s">
        <v>181</v>
      </c>
      <c r="Z474" s="1" t="s">
        <v>181</v>
      </c>
      <c r="AA474" s="1" t="s">
        <v>181</v>
      </c>
      <c r="AB474" s="1" t="s">
        <v>181</v>
      </c>
      <c r="AC474" s="1" t="s">
        <v>181</v>
      </c>
      <c r="AD474" s="1" t="s">
        <v>182</v>
      </c>
      <c r="AE474" s="1" t="s">
        <v>95</v>
      </c>
      <c r="AF474" s="1" t="s">
        <v>95</v>
      </c>
      <c r="AG474" s="1" t="s">
        <v>97</v>
      </c>
      <c r="AH474" s="1">
        <v>3</v>
      </c>
      <c r="AI474" s="1" t="s">
        <v>183</v>
      </c>
      <c r="AJ474" s="1" t="s">
        <v>31</v>
      </c>
      <c r="AK474" s="1" t="s">
        <v>194</v>
      </c>
      <c r="AL474" s="1" t="s">
        <v>185</v>
      </c>
      <c r="AM474" s="1" t="s">
        <v>186</v>
      </c>
      <c r="AN474" s="1" t="s">
        <v>398</v>
      </c>
      <c r="AO474" s="1" t="s">
        <v>208</v>
      </c>
      <c r="AP474" s="1" t="s">
        <v>103</v>
      </c>
      <c r="AQ474" s="1" t="s">
        <v>112</v>
      </c>
      <c r="AR474" s="1" t="s">
        <v>287</v>
      </c>
      <c r="AS474" s="1" t="s">
        <v>122</v>
      </c>
      <c r="AT474" s="1" t="s">
        <v>129</v>
      </c>
      <c r="AU474" s="1">
        <v>1</v>
      </c>
      <c r="AV474" s="1" t="s">
        <v>1451</v>
      </c>
      <c r="AW474" s="1">
        <v>448.39</v>
      </c>
    </row>
    <row r="475" spans="1:49">
      <c r="A475" s="1">
        <v>5</v>
      </c>
      <c r="B475" s="1" t="s">
        <v>1452</v>
      </c>
      <c r="C475" s="1" t="s">
        <v>1453</v>
      </c>
      <c r="D475" s="1" t="s">
        <v>182</v>
      </c>
      <c r="E475" s="1" t="s">
        <v>181</v>
      </c>
      <c r="F475" s="1" t="s">
        <v>181</v>
      </c>
      <c r="G475" s="1" t="s">
        <v>182</v>
      </c>
      <c r="H475" s="1" t="s">
        <v>181</v>
      </c>
      <c r="I475" s="1" t="s">
        <v>181</v>
      </c>
      <c r="J475" s="1" t="s">
        <v>181</v>
      </c>
      <c r="K475" s="1" t="s">
        <v>181</v>
      </c>
      <c r="L475" s="1" t="s">
        <v>181</v>
      </c>
      <c r="M475" s="1" t="s">
        <v>181</v>
      </c>
      <c r="N475" s="1" t="s">
        <v>181</v>
      </c>
      <c r="O475" s="1" t="s">
        <v>181</v>
      </c>
      <c r="P475" s="1" t="s">
        <v>181</v>
      </c>
      <c r="Q475" s="1" t="s">
        <v>181</v>
      </c>
      <c r="R475" s="1" t="s">
        <v>181</v>
      </c>
      <c r="S475" s="1" t="s">
        <v>182</v>
      </c>
      <c r="T475" s="1" t="s">
        <v>181</v>
      </c>
      <c r="U475" s="1" t="s">
        <v>181</v>
      </c>
      <c r="V475" s="1" t="s">
        <v>181</v>
      </c>
      <c r="W475" s="1" t="s">
        <v>181</v>
      </c>
      <c r="X475" s="1" t="s">
        <v>182</v>
      </c>
      <c r="Y475" s="1" t="s">
        <v>181</v>
      </c>
      <c r="Z475" s="1" t="s">
        <v>181</v>
      </c>
      <c r="AA475" s="1" t="s">
        <v>181</v>
      </c>
      <c r="AB475" s="1" t="s">
        <v>181</v>
      </c>
      <c r="AC475" s="1" t="s">
        <v>182</v>
      </c>
      <c r="AD475" s="1" t="s">
        <v>181</v>
      </c>
      <c r="AE475" s="1" t="s">
        <v>95</v>
      </c>
      <c r="AF475" s="1" t="s">
        <v>97</v>
      </c>
      <c r="AG475" s="1" t="s">
        <v>97</v>
      </c>
      <c r="AH475" s="1">
        <v>3</v>
      </c>
      <c r="AI475" s="1" t="s">
        <v>18</v>
      </c>
      <c r="AJ475" s="1" t="s">
        <v>31</v>
      </c>
      <c r="AK475" s="1" t="s">
        <v>194</v>
      </c>
      <c r="AL475" s="1" t="s">
        <v>185</v>
      </c>
      <c r="AM475" s="1" t="s">
        <v>186</v>
      </c>
      <c r="AN475" s="1" t="s">
        <v>187</v>
      </c>
      <c r="AO475" s="1" t="s">
        <v>188</v>
      </c>
      <c r="AP475" s="1" t="s">
        <v>103</v>
      </c>
      <c r="AQ475" s="1" t="s">
        <v>111</v>
      </c>
      <c r="AR475" s="1" t="s">
        <v>200</v>
      </c>
      <c r="AS475" s="1" t="s">
        <v>121</v>
      </c>
      <c r="AT475" s="1" t="s">
        <v>128</v>
      </c>
      <c r="AU475" s="1">
        <v>2</v>
      </c>
      <c r="AV475" s="1" t="s">
        <v>1454</v>
      </c>
      <c r="AW475" s="1">
        <v>274.79000000000002</v>
      </c>
    </row>
    <row r="476" spans="1:49">
      <c r="A476" s="1">
        <v>5</v>
      </c>
      <c r="B476" s="1" t="s">
        <v>1455</v>
      </c>
      <c r="C476" s="1" t="s">
        <v>1456</v>
      </c>
      <c r="D476" s="1" t="s">
        <v>182</v>
      </c>
      <c r="E476" s="1" t="s">
        <v>181</v>
      </c>
      <c r="F476" s="1" t="s">
        <v>181</v>
      </c>
      <c r="G476" s="1" t="s">
        <v>181</v>
      </c>
      <c r="H476" s="1" t="s">
        <v>181</v>
      </c>
      <c r="I476" s="1" t="s">
        <v>182</v>
      </c>
      <c r="J476" s="1" t="s">
        <v>181</v>
      </c>
      <c r="K476" s="1" t="s">
        <v>181</v>
      </c>
      <c r="L476" s="1" t="s">
        <v>181</v>
      </c>
      <c r="M476" s="1" t="s">
        <v>181</v>
      </c>
      <c r="N476" s="1" t="s">
        <v>181</v>
      </c>
      <c r="O476" s="1" t="s">
        <v>181</v>
      </c>
      <c r="P476" s="1" t="s">
        <v>181</v>
      </c>
      <c r="Q476" s="1" t="s">
        <v>181</v>
      </c>
      <c r="R476" s="1" t="s">
        <v>181</v>
      </c>
      <c r="S476" s="1" t="s">
        <v>182</v>
      </c>
      <c r="T476" s="1" t="s">
        <v>181</v>
      </c>
      <c r="U476" s="1" t="s">
        <v>181</v>
      </c>
      <c r="V476" s="1" t="s">
        <v>181</v>
      </c>
      <c r="W476" s="1" t="s">
        <v>181</v>
      </c>
      <c r="X476" s="1" t="s">
        <v>182</v>
      </c>
      <c r="Y476" s="1" t="s">
        <v>181</v>
      </c>
      <c r="Z476" s="1" t="s">
        <v>181</v>
      </c>
      <c r="AA476" s="1" t="s">
        <v>181</v>
      </c>
      <c r="AB476" s="1" t="s">
        <v>181</v>
      </c>
      <c r="AC476" s="1" t="s">
        <v>181</v>
      </c>
      <c r="AD476" s="1" t="s">
        <v>182</v>
      </c>
      <c r="AE476" s="1" t="s">
        <v>95</v>
      </c>
      <c r="AF476" s="1" t="s">
        <v>93</v>
      </c>
      <c r="AG476" s="1" t="s">
        <v>97</v>
      </c>
      <c r="AH476" s="1">
        <v>3</v>
      </c>
      <c r="AI476" s="1" t="s">
        <v>200</v>
      </c>
      <c r="AJ476" s="1" t="s">
        <v>31</v>
      </c>
      <c r="AK476" s="1" t="s">
        <v>194</v>
      </c>
      <c r="AL476" s="1" t="s">
        <v>185</v>
      </c>
      <c r="AM476" s="1" t="s">
        <v>186</v>
      </c>
      <c r="AN476" s="1" t="s">
        <v>187</v>
      </c>
      <c r="AO476" s="1" t="s">
        <v>98</v>
      </c>
      <c r="AP476" s="1" t="s">
        <v>195</v>
      </c>
      <c r="AQ476" s="1" t="s">
        <v>111</v>
      </c>
      <c r="AR476" s="1" t="s">
        <v>190</v>
      </c>
      <c r="AS476" s="1" t="s">
        <v>122</v>
      </c>
      <c r="AT476" s="1" t="s">
        <v>128</v>
      </c>
      <c r="AU476" s="1">
        <v>1</v>
      </c>
      <c r="AV476" s="1" t="s">
        <v>404</v>
      </c>
      <c r="AW476" s="1">
        <v>425.55</v>
      </c>
    </row>
    <row r="477" spans="1:49">
      <c r="A477" s="1">
        <v>4</v>
      </c>
      <c r="B477" s="1" t="s">
        <v>1457</v>
      </c>
      <c r="C477" s="1" t="s">
        <v>1458</v>
      </c>
      <c r="D477" s="1" t="s">
        <v>182</v>
      </c>
      <c r="E477" s="1" t="s">
        <v>181</v>
      </c>
      <c r="F477" s="1" t="s">
        <v>181</v>
      </c>
      <c r="G477" s="1" t="s">
        <v>182</v>
      </c>
      <c r="H477" s="1" t="s">
        <v>181</v>
      </c>
      <c r="I477" s="1" t="s">
        <v>181</v>
      </c>
      <c r="J477" s="1" t="s">
        <v>181</v>
      </c>
      <c r="K477" s="1" t="s">
        <v>181</v>
      </c>
      <c r="L477" s="1" t="s">
        <v>181</v>
      </c>
      <c r="M477" s="1" t="s">
        <v>182</v>
      </c>
      <c r="N477" s="1" t="s">
        <v>181</v>
      </c>
      <c r="O477" s="1" t="s">
        <v>181</v>
      </c>
      <c r="P477" s="1" t="s">
        <v>181</v>
      </c>
      <c r="Q477" s="1" t="s">
        <v>181</v>
      </c>
      <c r="R477" s="1" t="s">
        <v>181</v>
      </c>
      <c r="S477" s="1" t="s">
        <v>181</v>
      </c>
      <c r="T477" s="1" t="s">
        <v>181</v>
      </c>
      <c r="U477" s="1" t="s">
        <v>181</v>
      </c>
      <c r="V477" s="1" t="s">
        <v>181</v>
      </c>
      <c r="W477" s="1" t="s">
        <v>181</v>
      </c>
      <c r="X477" s="1" t="s">
        <v>182</v>
      </c>
      <c r="Y477" s="1" t="s">
        <v>181</v>
      </c>
      <c r="Z477" s="1" t="s">
        <v>181</v>
      </c>
      <c r="AA477" s="1" t="s">
        <v>181</v>
      </c>
      <c r="AB477" s="1" t="s">
        <v>181</v>
      </c>
      <c r="AC477" s="1" t="s">
        <v>182</v>
      </c>
      <c r="AD477" s="1" t="s">
        <v>181</v>
      </c>
      <c r="AE477" s="1" t="s">
        <v>97</v>
      </c>
      <c r="AF477" s="1" t="s">
        <v>97</v>
      </c>
      <c r="AG477" s="1" t="s">
        <v>97</v>
      </c>
      <c r="AH477" s="1">
        <v>4</v>
      </c>
      <c r="AI477" s="1" t="s">
        <v>18</v>
      </c>
      <c r="AJ477" s="1" t="s">
        <v>31</v>
      </c>
      <c r="AK477" s="1" t="s">
        <v>194</v>
      </c>
      <c r="AL477" s="1" t="s">
        <v>185</v>
      </c>
      <c r="AM477" s="1" t="s">
        <v>186</v>
      </c>
      <c r="AN477" s="1" t="s">
        <v>187</v>
      </c>
      <c r="AO477" s="1" t="s">
        <v>200</v>
      </c>
      <c r="AP477" s="1" t="s">
        <v>200</v>
      </c>
      <c r="AQ477" s="1" t="s">
        <v>112</v>
      </c>
      <c r="AR477" s="1" t="s">
        <v>190</v>
      </c>
      <c r="AS477" s="1" t="s">
        <v>124</v>
      </c>
      <c r="AT477" s="1" t="s">
        <v>127</v>
      </c>
      <c r="AU477" s="1">
        <v>3</v>
      </c>
      <c r="AW477" s="1">
        <v>435.17</v>
      </c>
    </row>
    <row r="478" spans="1:49">
      <c r="A478" s="1">
        <v>5</v>
      </c>
      <c r="B478" s="1" t="s">
        <v>1459</v>
      </c>
      <c r="C478" s="1" t="s">
        <v>1460</v>
      </c>
      <c r="D478" s="1" t="s">
        <v>181</v>
      </c>
      <c r="E478" s="1" t="s">
        <v>182</v>
      </c>
      <c r="F478" s="1" t="s">
        <v>181</v>
      </c>
      <c r="G478" s="1" t="s">
        <v>181</v>
      </c>
      <c r="H478" s="1" t="s">
        <v>182</v>
      </c>
      <c r="I478" s="1" t="s">
        <v>181</v>
      </c>
      <c r="J478" s="1" t="s">
        <v>181</v>
      </c>
      <c r="K478" s="1" t="s">
        <v>181</v>
      </c>
      <c r="L478" s="1" t="s">
        <v>181</v>
      </c>
      <c r="M478" s="1" t="s">
        <v>181</v>
      </c>
      <c r="N478" s="1" t="s">
        <v>181</v>
      </c>
      <c r="O478" s="1" t="s">
        <v>181</v>
      </c>
      <c r="P478" s="1" t="s">
        <v>181</v>
      </c>
      <c r="Q478" s="1" t="s">
        <v>181</v>
      </c>
      <c r="R478" s="1" t="s">
        <v>181</v>
      </c>
      <c r="S478" s="1" t="s">
        <v>181</v>
      </c>
      <c r="T478" s="1" t="s">
        <v>181</v>
      </c>
      <c r="U478" s="1" t="s">
        <v>181</v>
      </c>
      <c r="V478" s="1" t="s">
        <v>181</v>
      </c>
      <c r="W478" s="1" t="s">
        <v>182</v>
      </c>
      <c r="X478" s="1" t="s">
        <v>181</v>
      </c>
      <c r="Y478" s="1" t="s">
        <v>182</v>
      </c>
      <c r="Z478" s="1" t="s">
        <v>181</v>
      </c>
      <c r="AA478" s="1" t="s">
        <v>181</v>
      </c>
      <c r="AB478" s="1" t="s">
        <v>181</v>
      </c>
      <c r="AC478" s="1" t="s">
        <v>182</v>
      </c>
      <c r="AD478" s="1" t="s">
        <v>181</v>
      </c>
      <c r="AE478" s="1" t="s">
        <v>95</v>
      </c>
      <c r="AF478" s="1" t="s">
        <v>97</v>
      </c>
      <c r="AG478" s="1" t="s">
        <v>97</v>
      </c>
      <c r="AH478" s="1">
        <v>2</v>
      </c>
      <c r="AI478" s="1" t="s">
        <v>18</v>
      </c>
      <c r="AJ478" s="1" t="s">
        <v>31</v>
      </c>
      <c r="AK478" s="1" t="s">
        <v>194</v>
      </c>
      <c r="AL478" s="1" t="s">
        <v>185</v>
      </c>
      <c r="AM478" s="1" t="s">
        <v>207</v>
      </c>
      <c r="AN478" s="1" t="s">
        <v>187</v>
      </c>
      <c r="AO478" s="1" t="s">
        <v>208</v>
      </c>
      <c r="AP478" s="1" t="s">
        <v>103</v>
      </c>
      <c r="AQ478" s="1" t="s">
        <v>112</v>
      </c>
      <c r="AR478" s="1" t="s">
        <v>190</v>
      </c>
      <c r="AS478" s="1" t="s">
        <v>124</v>
      </c>
      <c r="AT478" s="1" t="s">
        <v>128</v>
      </c>
      <c r="AU478" s="1">
        <v>4</v>
      </c>
      <c r="AW478" s="1">
        <v>344.89</v>
      </c>
    </row>
    <row r="479" spans="1:49">
      <c r="A479" s="1">
        <v>5</v>
      </c>
      <c r="B479" s="1" t="s">
        <v>1461</v>
      </c>
      <c r="C479" s="1" t="s">
        <v>1462</v>
      </c>
      <c r="D479" s="1" t="s">
        <v>182</v>
      </c>
      <c r="E479" s="1" t="s">
        <v>181</v>
      </c>
      <c r="F479" s="1" t="s">
        <v>181</v>
      </c>
      <c r="G479" s="1" t="s">
        <v>182</v>
      </c>
      <c r="H479" s="1" t="s">
        <v>181</v>
      </c>
      <c r="I479" s="1" t="s">
        <v>181</v>
      </c>
      <c r="J479" s="1" t="s">
        <v>181</v>
      </c>
      <c r="K479" s="1" t="s">
        <v>181</v>
      </c>
      <c r="L479" s="1" t="s">
        <v>181</v>
      </c>
      <c r="M479" s="1" t="s">
        <v>181</v>
      </c>
      <c r="N479" s="1" t="s">
        <v>181</v>
      </c>
      <c r="O479" s="1" t="s">
        <v>181</v>
      </c>
      <c r="P479" s="1" t="s">
        <v>181</v>
      </c>
      <c r="Q479" s="1" t="s">
        <v>181</v>
      </c>
      <c r="R479" s="1" t="s">
        <v>181</v>
      </c>
      <c r="S479" s="1" t="s">
        <v>182</v>
      </c>
      <c r="T479" s="1" t="s">
        <v>181</v>
      </c>
      <c r="U479" s="1" t="s">
        <v>181</v>
      </c>
      <c r="V479" s="1" t="s">
        <v>181</v>
      </c>
      <c r="W479" s="1" t="s">
        <v>181</v>
      </c>
      <c r="X479" s="1" t="s">
        <v>182</v>
      </c>
      <c r="Y479" s="1" t="s">
        <v>181</v>
      </c>
      <c r="Z479" s="1" t="s">
        <v>181</v>
      </c>
      <c r="AA479" s="1" t="s">
        <v>181</v>
      </c>
      <c r="AB479" s="1" t="s">
        <v>181</v>
      </c>
      <c r="AC479" s="1" t="s">
        <v>182</v>
      </c>
      <c r="AD479" s="1" t="s">
        <v>181</v>
      </c>
      <c r="AE479" s="1" t="s">
        <v>97</v>
      </c>
      <c r="AF479" s="1" t="s">
        <v>95</v>
      </c>
      <c r="AG479" s="1" t="s">
        <v>95</v>
      </c>
      <c r="AH479" s="1">
        <v>2</v>
      </c>
      <c r="AI479" s="1" t="s">
        <v>183</v>
      </c>
      <c r="AJ479" s="1" t="s">
        <v>31</v>
      </c>
      <c r="AK479" s="1" t="s">
        <v>194</v>
      </c>
      <c r="AL479" s="1" t="s">
        <v>185</v>
      </c>
      <c r="AM479" s="1" t="s">
        <v>200</v>
      </c>
      <c r="AN479" s="1" t="s">
        <v>200</v>
      </c>
      <c r="AO479" s="1" t="s">
        <v>188</v>
      </c>
      <c r="AP479" s="1" t="s">
        <v>103</v>
      </c>
      <c r="AQ479" s="1" t="s">
        <v>111</v>
      </c>
      <c r="AR479" s="1" t="s">
        <v>190</v>
      </c>
      <c r="AS479" s="1" t="s">
        <v>124</v>
      </c>
      <c r="AT479" s="1" t="s">
        <v>128</v>
      </c>
      <c r="AU479" s="1">
        <v>2</v>
      </c>
      <c r="AV479" s="1" t="s">
        <v>1463</v>
      </c>
      <c r="AW479" s="1">
        <v>306.02</v>
      </c>
    </row>
    <row r="480" spans="1:49">
      <c r="A480" s="1">
        <v>5</v>
      </c>
      <c r="B480" s="1" t="s">
        <v>1464</v>
      </c>
      <c r="C480" s="1" t="s">
        <v>1465</v>
      </c>
      <c r="D480" s="1" t="s">
        <v>181</v>
      </c>
      <c r="E480" s="1" t="s">
        <v>182</v>
      </c>
      <c r="F480" s="1" t="s">
        <v>181</v>
      </c>
      <c r="G480" s="1" t="s">
        <v>181</v>
      </c>
      <c r="H480" s="1" t="s">
        <v>181</v>
      </c>
      <c r="I480" s="1" t="s">
        <v>181</v>
      </c>
      <c r="J480" s="1" t="s">
        <v>181</v>
      </c>
      <c r="K480" s="1" t="s">
        <v>181</v>
      </c>
      <c r="L480" s="1" t="s">
        <v>182</v>
      </c>
      <c r="M480" s="1" t="s">
        <v>181</v>
      </c>
      <c r="N480" s="1" t="s">
        <v>181</v>
      </c>
      <c r="O480" s="1" t="s">
        <v>181</v>
      </c>
      <c r="P480" s="1" t="s">
        <v>181</v>
      </c>
      <c r="Q480" s="1" t="s">
        <v>181</v>
      </c>
      <c r="R480" s="1" t="s">
        <v>181</v>
      </c>
      <c r="S480" s="1" t="s">
        <v>182</v>
      </c>
      <c r="T480" s="1" t="s">
        <v>181</v>
      </c>
      <c r="U480" s="1" t="s">
        <v>181</v>
      </c>
      <c r="V480" s="1" t="s">
        <v>181</v>
      </c>
      <c r="W480" s="1" t="s">
        <v>181</v>
      </c>
      <c r="X480" s="1" t="s">
        <v>182</v>
      </c>
      <c r="Y480" s="1" t="s">
        <v>181</v>
      </c>
      <c r="Z480" s="1" t="s">
        <v>181</v>
      </c>
      <c r="AA480" s="1" t="s">
        <v>181</v>
      </c>
      <c r="AB480" s="1" t="s">
        <v>181</v>
      </c>
      <c r="AC480" s="1" t="s">
        <v>181</v>
      </c>
      <c r="AD480" s="1" t="s">
        <v>182</v>
      </c>
      <c r="AE480" s="1" t="s">
        <v>95</v>
      </c>
      <c r="AF480" s="1" t="s">
        <v>97</v>
      </c>
      <c r="AG480" s="1" t="s">
        <v>97</v>
      </c>
      <c r="AH480" s="1">
        <v>3</v>
      </c>
      <c r="AI480" s="1" t="s">
        <v>18</v>
      </c>
      <c r="AJ480" s="1" t="s">
        <v>31</v>
      </c>
      <c r="AK480" s="1" t="s">
        <v>194</v>
      </c>
      <c r="AL480" s="1" t="s">
        <v>185</v>
      </c>
      <c r="AM480" s="1" t="s">
        <v>186</v>
      </c>
      <c r="AN480" s="1" t="s">
        <v>187</v>
      </c>
      <c r="AO480" s="1" t="s">
        <v>188</v>
      </c>
      <c r="AP480" s="1" t="s">
        <v>195</v>
      </c>
      <c r="AQ480" s="1" t="s">
        <v>112</v>
      </c>
      <c r="AR480" s="1" t="s">
        <v>190</v>
      </c>
      <c r="AS480" s="1" t="s">
        <v>123</v>
      </c>
      <c r="AT480" s="1" t="s">
        <v>128</v>
      </c>
      <c r="AU480" s="1">
        <v>3</v>
      </c>
      <c r="AV480" s="1" t="s">
        <v>1466</v>
      </c>
      <c r="AW480" s="1">
        <v>833.56</v>
      </c>
    </row>
    <row r="481" spans="1:49">
      <c r="A481" s="1">
        <v>5</v>
      </c>
      <c r="B481" s="1" t="s">
        <v>1467</v>
      </c>
      <c r="C481" s="1" t="s">
        <v>1468</v>
      </c>
      <c r="D481" s="1" t="s">
        <v>182</v>
      </c>
      <c r="E481" s="1" t="s">
        <v>181</v>
      </c>
      <c r="F481" s="1" t="s">
        <v>181</v>
      </c>
      <c r="G481" s="1" t="s">
        <v>181</v>
      </c>
      <c r="H481" s="1" t="s">
        <v>181</v>
      </c>
      <c r="I481" s="1" t="s">
        <v>181</v>
      </c>
      <c r="J481" s="1" t="s">
        <v>182</v>
      </c>
      <c r="K481" s="1" t="s">
        <v>181</v>
      </c>
      <c r="L481" s="1" t="s">
        <v>181</v>
      </c>
      <c r="M481" s="1" t="s">
        <v>181</v>
      </c>
      <c r="N481" s="1" t="s">
        <v>181</v>
      </c>
      <c r="O481" s="1" t="s">
        <v>181</v>
      </c>
      <c r="P481" s="1" t="s">
        <v>181</v>
      </c>
      <c r="Q481" s="1" t="s">
        <v>181</v>
      </c>
      <c r="R481" s="1" t="s">
        <v>182</v>
      </c>
      <c r="S481" s="1" t="s">
        <v>181</v>
      </c>
      <c r="T481" s="1" t="s">
        <v>181</v>
      </c>
      <c r="U481" s="1" t="s">
        <v>181</v>
      </c>
      <c r="V481" s="1" t="s">
        <v>181</v>
      </c>
      <c r="W481" s="1" t="s">
        <v>181</v>
      </c>
      <c r="X481" s="1" t="s">
        <v>182</v>
      </c>
      <c r="Y481" s="1" t="s">
        <v>181</v>
      </c>
      <c r="Z481" s="1" t="s">
        <v>181</v>
      </c>
      <c r="AA481" s="1" t="s">
        <v>181</v>
      </c>
      <c r="AB481" s="1" t="s">
        <v>181</v>
      </c>
      <c r="AC481" s="1" t="s">
        <v>181</v>
      </c>
      <c r="AD481" s="1" t="s">
        <v>182</v>
      </c>
      <c r="AE481" s="1" t="s">
        <v>95</v>
      </c>
      <c r="AF481" s="1" t="s">
        <v>97</v>
      </c>
      <c r="AG481" s="1" t="s">
        <v>97</v>
      </c>
      <c r="AH481" s="1">
        <v>3</v>
      </c>
      <c r="AI481" s="1" t="s">
        <v>183</v>
      </c>
      <c r="AJ481" s="1" t="s">
        <v>31</v>
      </c>
      <c r="AK481" s="1" t="s">
        <v>194</v>
      </c>
      <c r="AL481" s="1" t="s">
        <v>185</v>
      </c>
      <c r="AM481" s="1" t="s">
        <v>186</v>
      </c>
      <c r="AN481" s="1" t="s">
        <v>187</v>
      </c>
      <c r="AO481" s="1" t="s">
        <v>200</v>
      </c>
      <c r="AP481" s="1" t="s">
        <v>222</v>
      </c>
      <c r="AQ481" s="1" t="s">
        <v>189</v>
      </c>
      <c r="AR481" s="1" t="s">
        <v>190</v>
      </c>
      <c r="AS481" s="1" t="s">
        <v>124</v>
      </c>
      <c r="AT481" s="1" t="s">
        <v>128</v>
      </c>
      <c r="AU481" s="1">
        <v>3</v>
      </c>
      <c r="AV481" s="1" t="s">
        <v>1469</v>
      </c>
      <c r="AW481" s="1">
        <v>306.3</v>
      </c>
    </row>
    <row r="482" spans="1:49">
      <c r="A482" s="1">
        <v>5</v>
      </c>
      <c r="B482" s="1" t="s">
        <v>1470</v>
      </c>
      <c r="C482" s="1" t="s">
        <v>1471</v>
      </c>
      <c r="D482" s="1" t="s">
        <v>182</v>
      </c>
      <c r="E482" s="1" t="s">
        <v>181</v>
      </c>
      <c r="F482" s="1" t="s">
        <v>181</v>
      </c>
      <c r="G482" s="1" t="s">
        <v>181</v>
      </c>
      <c r="H482" s="1" t="s">
        <v>181</v>
      </c>
      <c r="I482" s="1" t="s">
        <v>182</v>
      </c>
      <c r="J482" s="1" t="s">
        <v>181</v>
      </c>
      <c r="K482" s="1" t="s">
        <v>181</v>
      </c>
      <c r="L482" s="1" t="s">
        <v>181</v>
      </c>
      <c r="M482" s="1" t="s">
        <v>181</v>
      </c>
      <c r="N482" s="1" t="s">
        <v>181</v>
      </c>
      <c r="O482" s="1" t="s">
        <v>181</v>
      </c>
      <c r="P482" s="1" t="s">
        <v>181</v>
      </c>
      <c r="Q482" s="1" t="s">
        <v>181</v>
      </c>
      <c r="R482" s="1" t="s">
        <v>181</v>
      </c>
      <c r="S482" s="1" t="s">
        <v>182</v>
      </c>
      <c r="T482" s="1" t="s">
        <v>181</v>
      </c>
      <c r="U482" s="1" t="s">
        <v>181</v>
      </c>
      <c r="V482" s="1" t="s">
        <v>181</v>
      </c>
      <c r="W482" s="1" t="s">
        <v>181</v>
      </c>
      <c r="X482" s="1" t="s">
        <v>182</v>
      </c>
      <c r="Y482" s="1" t="s">
        <v>181</v>
      </c>
      <c r="Z482" s="1" t="s">
        <v>181</v>
      </c>
      <c r="AA482" s="1" t="s">
        <v>181</v>
      </c>
      <c r="AB482" s="1" t="s">
        <v>181</v>
      </c>
      <c r="AC482" s="1" t="s">
        <v>182</v>
      </c>
      <c r="AD482" s="1" t="s">
        <v>181</v>
      </c>
      <c r="AE482" s="1" t="s">
        <v>93</v>
      </c>
      <c r="AF482" s="1" t="s">
        <v>95</v>
      </c>
      <c r="AG482" s="1" t="s">
        <v>95</v>
      </c>
      <c r="AH482" s="1">
        <v>2</v>
      </c>
      <c r="AI482" s="1" t="s">
        <v>200</v>
      </c>
      <c r="AJ482" s="1" t="s">
        <v>31</v>
      </c>
      <c r="AK482" s="1" t="s">
        <v>200</v>
      </c>
      <c r="AL482" s="1" t="s">
        <v>185</v>
      </c>
      <c r="AM482" s="1" t="s">
        <v>186</v>
      </c>
      <c r="AN482" s="1" t="s">
        <v>187</v>
      </c>
      <c r="AO482" s="1" t="s">
        <v>188</v>
      </c>
      <c r="AP482" s="1" t="s">
        <v>222</v>
      </c>
      <c r="AQ482" s="1" t="s">
        <v>111</v>
      </c>
      <c r="AR482" s="1" t="s">
        <v>190</v>
      </c>
      <c r="AS482" s="1" t="s">
        <v>124</v>
      </c>
      <c r="AT482" s="1" t="s">
        <v>128</v>
      </c>
      <c r="AU482" s="1">
        <v>3</v>
      </c>
      <c r="AV482" s="1" t="s">
        <v>1472</v>
      </c>
      <c r="AW482" s="1">
        <v>400.63</v>
      </c>
    </row>
    <row r="483" spans="1:49">
      <c r="A483" s="1">
        <v>1</v>
      </c>
      <c r="B483" s="1" t="s">
        <v>1473</v>
      </c>
      <c r="C483" s="1" t="s">
        <v>1474</v>
      </c>
      <c r="D483" s="1" t="s">
        <v>182</v>
      </c>
      <c r="E483" s="1" t="s">
        <v>181</v>
      </c>
      <c r="F483" s="1" t="s">
        <v>181</v>
      </c>
      <c r="G483" s="1" t="s">
        <v>182</v>
      </c>
      <c r="H483" s="1" t="s">
        <v>181</v>
      </c>
      <c r="I483" s="1" t="s">
        <v>181</v>
      </c>
      <c r="J483" s="1" t="s">
        <v>181</v>
      </c>
      <c r="K483" s="1" t="s">
        <v>181</v>
      </c>
      <c r="L483" s="1" t="s">
        <v>181</v>
      </c>
      <c r="M483" s="1" t="s">
        <v>181</v>
      </c>
      <c r="N483" s="1" t="s">
        <v>181</v>
      </c>
      <c r="O483" s="1" t="s">
        <v>181</v>
      </c>
      <c r="P483" s="1" t="s">
        <v>181</v>
      </c>
      <c r="Q483" s="1" t="s">
        <v>181</v>
      </c>
      <c r="R483" s="1" t="s">
        <v>181</v>
      </c>
      <c r="S483" s="1" t="s">
        <v>182</v>
      </c>
      <c r="T483" s="1" t="s">
        <v>181</v>
      </c>
      <c r="U483" s="1" t="s">
        <v>181</v>
      </c>
      <c r="V483" s="1" t="s">
        <v>181</v>
      </c>
      <c r="W483" s="1" t="s">
        <v>181</v>
      </c>
      <c r="X483" s="1" t="s">
        <v>181</v>
      </c>
      <c r="Y483" s="1" t="s">
        <v>182</v>
      </c>
      <c r="Z483" s="1" t="s">
        <v>181</v>
      </c>
      <c r="AA483" s="1" t="s">
        <v>181</v>
      </c>
      <c r="AB483" s="1" t="s">
        <v>181</v>
      </c>
      <c r="AC483" s="1" t="s">
        <v>182</v>
      </c>
      <c r="AD483" s="1" t="s">
        <v>181</v>
      </c>
      <c r="AE483" s="1" t="s">
        <v>95</v>
      </c>
      <c r="AF483" s="1" t="s">
        <v>95</v>
      </c>
      <c r="AG483" s="1" t="s">
        <v>95</v>
      </c>
      <c r="AH483" s="1">
        <v>3</v>
      </c>
      <c r="AI483" s="1" t="s">
        <v>199</v>
      </c>
      <c r="AJ483" s="1" t="s">
        <v>31</v>
      </c>
      <c r="AK483" s="1" t="s">
        <v>194</v>
      </c>
      <c r="AL483" s="1" t="s">
        <v>185</v>
      </c>
      <c r="AM483" s="1" t="s">
        <v>207</v>
      </c>
      <c r="AN483" s="1" t="s">
        <v>187</v>
      </c>
      <c r="AO483" s="1" t="s">
        <v>98</v>
      </c>
      <c r="AP483" s="1" t="s">
        <v>103</v>
      </c>
      <c r="AQ483" s="1" t="s">
        <v>112</v>
      </c>
      <c r="AR483" s="1" t="s">
        <v>190</v>
      </c>
      <c r="AS483" s="1" t="s">
        <v>122</v>
      </c>
      <c r="AT483" s="1" t="s">
        <v>128</v>
      </c>
      <c r="AU483" s="1">
        <v>4</v>
      </c>
      <c r="AW483" s="1">
        <v>13.99</v>
      </c>
    </row>
    <row r="484" spans="1:49">
      <c r="A484" s="1">
        <v>5</v>
      </c>
      <c r="B484" s="1" t="s">
        <v>1475</v>
      </c>
      <c r="C484" s="1" t="s">
        <v>1476</v>
      </c>
      <c r="D484" s="1" t="s">
        <v>182</v>
      </c>
      <c r="E484" s="1" t="s">
        <v>181</v>
      </c>
      <c r="F484" s="1" t="s">
        <v>181</v>
      </c>
      <c r="G484" s="1" t="s">
        <v>181</v>
      </c>
      <c r="H484" s="1" t="s">
        <v>181</v>
      </c>
      <c r="I484" s="1" t="s">
        <v>182</v>
      </c>
      <c r="J484" s="1" t="s">
        <v>181</v>
      </c>
      <c r="K484" s="1" t="s">
        <v>181</v>
      </c>
      <c r="L484" s="1" t="s">
        <v>181</v>
      </c>
      <c r="M484" s="1" t="s">
        <v>181</v>
      </c>
      <c r="N484" s="1" t="s">
        <v>181</v>
      </c>
      <c r="O484" s="1" t="s">
        <v>181</v>
      </c>
      <c r="P484" s="1" t="s">
        <v>181</v>
      </c>
      <c r="Q484" s="1" t="s">
        <v>181</v>
      </c>
      <c r="R484" s="1" t="s">
        <v>181</v>
      </c>
      <c r="S484" s="1" t="s">
        <v>182</v>
      </c>
      <c r="T484" s="1" t="s">
        <v>181</v>
      </c>
      <c r="U484" s="1" t="s">
        <v>181</v>
      </c>
      <c r="V484" s="1" t="s">
        <v>181</v>
      </c>
      <c r="W484" s="1" t="s">
        <v>181</v>
      </c>
      <c r="X484" s="1" t="s">
        <v>181</v>
      </c>
      <c r="Y484" s="1" t="s">
        <v>182</v>
      </c>
      <c r="Z484" s="1" t="s">
        <v>181</v>
      </c>
      <c r="AA484" s="1" t="s">
        <v>181</v>
      </c>
      <c r="AB484" s="1" t="s">
        <v>181</v>
      </c>
      <c r="AC484" s="1" t="s">
        <v>181</v>
      </c>
      <c r="AD484" s="1" t="s">
        <v>182</v>
      </c>
      <c r="AE484" s="1" t="s">
        <v>93</v>
      </c>
      <c r="AF484" s="1" t="s">
        <v>93</v>
      </c>
      <c r="AG484" s="1" t="s">
        <v>97</v>
      </c>
      <c r="AH484" s="1">
        <v>3</v>
      </c>
      <c r="AI484" s="1" t="s">
        <v>200</v>
      </c>
      <c r="AJ484" s="1" t="s">
        <v>31</v>
      </c>
      <c r="AK484" s="1" t="s">
        <v>194</v>
      </c>
      <c r="AL484" s="1" t="s">
        <v>185</v>
      </c>
      <c r="AM484" s="1" t="s">
        <v>186</v>
      </c>
      <c r="AN484" s="1" t="s">
        <v>200</v>
      </c>
      <c r="AO484" s="1" t="s">
        <v>188</v>
      </c>
      <c r="AP484" s="1" t="s">
        <v>200</v>
      </c>
      <c r="AQ484" s="1" t="s">
        <v>112</v>
      </c>
      <c r="AR484" s="1" t="s">
        <v>200</v>
      </c>
      <c r="AS484" s="1" t="s">
        <v>122</v>
      </c>
      <c r="AT484" s="1" t="s">
        <v>128</v>
      </c>
      <c r="AU484" s="1">
        <v>2</v>
      </c>
      <c r="AV484" s="1" t="s">
        <v>1477</v>
      </c>
      <c r="AW484" s="1">
        <v>289.10000000000002</v>
      </c>
    </row>
    <row r="485" spans="1:49">
      <c r="A485" s="1">
        <v>5</v>
      </c>
      <c r="B485" s="1" t="s">
        <v>1478</v>
      </c>
      <c r="C485" s="1" t="s">
        <v>1479</v>
      </c>
      <c r="D485" s="1" t="s">
        <v>182</v>
      </c>
      <c r="E485" s="1" t="s">
        <v>181</v>
      </c>
      <c r="F485" s="1" t="s">
        <v>181</v>
      </c>
      <c r="G485" s="1" t="s">
        <v>181</v>
      </c>
      <c r="H485" s="1" t="s">
        <v>181</v>
      </c>
      <c r="I485" s="1" t="s">
        <v>181</v>
      </c>
      <c r="J485" s="1" t="s">
        <v>182</v>
      </c>
      <c r="K485" s="1" t="s">
        <v>181</v>
      </c>
      <c r="L485" s="1" t="s">
        <v>181</v>
      </c>
      <c r="M485" s="1" t="s">
        <v>181</v>
      </c>
      <c r="N485" s="1" t="s">
        <v>181</v>
      </c>
      <c r="O485" s="1" t="s">
        <v>181</v>
      </c>
      <c r="P485" s="1" t="s">
        <v>181</v>
      </c>
      <c r="Q485" s="1" t="s">
        <v>181</v>
      </c>
      <c r="R485" s="1" t="s">
        <v>181</v>
      </c>
      <c r="S485" s="1" t="s">
        <v>182</v>
      </c>
      <c r="T485" s="1" t="s">
        <v>181</v>
      </c>
      <c r="U485" s="1" t="s">
        <v>181</v>
      </c>
      <c r="V485" s="1" t="s">
        <v>181</v>
      </c>
      <c r="W485" s="1" t="s">
        <v>181</v>
      </c>
      <c r="X485" s="1" t="s">
        <v>182</v>
      </c>
      <c r="Y485" s="1" t="s">
        <v>181</v>
      </c>
      <c r="Z485" s="1" t="s">
        <v>181</v>
      </c>
      <c r="AA485" s="1" t="s">
        <v>181</v>
      </c>
      <c r="AB485" s="1" t="s">
        <v>181</v>
      </c>
      <c r="AC485" s="1" t="s">
        <v>182</v>
      </c>
      <c r="AD485" s="1" t="s">
        <v>181</v>
      </c>
      <c r="AE485" s="1" t="s">
        <v>95</v>
      </c>
      <c r="AF485" s="1" t="s">
        <v>95</v>
      </c>
      <c r="AG485" s="1" t="s">
        <v>97</v>
      </c>
      <c r="AH485" s="1">
        <v>3</v>
      </c>
      <c r="AI485" s="1" t="s">
        <v>199</v>
      </c>
      <c r="AJ485" s="1" t="s">
        <v>26</v>
      </c>
      <c r="AK485" s="1" t="s">
        <v>194</v>
      </c>
      <c r="AL485" s="1" t="s">
        <v>185</v>
      </c>
      <c r="AM485" s="1" t="s">
        <v>207</v>
      </c>
      <c r="AN485" s="1" t="s">
        <v>187</v>
      </c>
      <c r="AO485" s="1" t="s">
        <v>188</v>
      </c>
      <c r="AP485" s="1" t="s">
        <v>103</v>
      </c>
      <c r="AQ485" s="1" t="s">
        <v>112</v>
      </c>
      <c r="AR485" s="1" t="s">
        <v>200</v>
      </c>
      <c r="AS485" s="1" t="s">
        <v>122</v>
      </c>
      <c r="AT485" s="1" t="s">
        <v>128</v>
      </c>
      <c r="AU485" s="1">
        <v>2</v>
      </c>
      <c r="AV485" s="1" t="s">
        <v>1480</v>
      </c>
      <c r="AW485" s="1">
        <v>335.56</v>
      </c>
    </row>
    <row r="486" spans="1:49">
      <c r="A486" s="1">
        <v>5</v>
      </c>
      <c r="B486" s="1" t="s">
        <v>1481</v>
      </c>
      <c r="C486" s="1" t="s">
        <v>1482</v>
      </c>
      <c r="D486" s="1" t="s">
        <v>181</v>
      </c>
      <c r="E486" s="1" t="s">
        <v>182</v>
      </c>
      <c r="F486" s="1" t="s">
        <v>181</v>
      </c>
      <c r="G486" s="1" t="s">
        <v>181</v>
      </c>
      <c r="H486" s="1" t="s">
        <v>181</v>
      </c>
      <c r="I486" s="1" t="s">
        <v>181</v>
      </c>
      <c r="J486" s="1" t="s">
        <v>181</v>
      </c>
      <c r="K486" s="1" t="s">
        <v>181</v>
      </c>
      <c r="L486" s="1" t="s">
        <v>182</v>
      </c>
      <c r="M486" s="1" t="s">
        <v>181</v>
      </c>
      <c r="N486" s="1" t="s">
        <v>181</v>
      </c>
      <c r="O486" s="1" t="s">
        <v>181</v>
      </c>
      <c r="P486" s="1" t="s">
        <v>181</v>
      </c>
      <c r="Q486" s="1" t="s">
        <v>181</v>
      </c>
      <c r="R486" s="1" t="s">
        <v>181</v>
      </c>
      <c r="S486" s="1" t="s">
        <v>181</v>
      </c>
      <c r="T486" s="1" t="s">
        <v>181</v>
      </c>
      <c r="U486" s="1" t="s">
        <v>181</v>
      </c>
      <c r="V486" s="1" t="s">
        <v>181</v>
      </c>
      <c r="W486" s="1" t="s">
        <v>182</v>
      </c>
      <c r="X486" s="1" t="s">
        <v>182</v>
      </c>
      <c r="Y486" s="1" t="s">
        <v>181</v>
      </c>
      <c r="Z486" s="1" t="s">
        <v>181</v>
      </c>
      <c r="AA486" s="1" t="s">
        <v>181</v>
      </c>
      <c r="AB486" s="1" t="s">
        <v>182</v>
      </c>
      <c r="AC486" s="1" t="s">
        <v>181</v>
      </c>
      <c r="AD486" s="1" t="s">
        <v>181</v>
      </c>
      <c r="AE486" s="1" t="s">
        <v>95</v>
      </c>
      <c r="AF486" s="1" t="s">
        <v>95</v>
      </c>
      <c r="AG486" s="1" t="s">
        <v>95</v>
      </c>
      <c r="AH486" s="1">
        <v>1</v>
      </c>
      <c r="AI486" s="1" t="s">
        <v>18</v>
      </c>
      <c r="AJ486" s="1" t="s">
        <v>31</v>
      </c>
      <c r="AK486" s="1" t="s">
        <v>200</v>
      </c>
      <c r="AL486" s="1" t="s">
        <v>327</v>
      </c>
      <c r="AM486" s="1" t="s">
        <v>200</v>
      </c>
      <c r="AN486" s="1" t="s">
        <v>200</v>
      </c>
      <c r="AO486" s="1" t="s">
        <v>200</v>
      </c>
      <c r="AP486" s="1" t="s">
        <v>200</v>
      </c>
      <c r="AQ486" s="1" t="s">
        <v>200</v>
      </c>
      <c r="AR486" s="1" t="s">
        <v>200</v>
      </c>
      <c r="AS486" s="1" t="s">
        <v>123</v>
      </c>
      <c r="AT486" s="1" t="s">
        <v>200</v>
      </c>
      <c r="AU486" s="1">
        <v>1</v>
      </c>
      <c r="AV486" s="1" t="s">
        <v>1483</v>
      </c>
      <c r="AW486" s="1">
        <v>8421.6200000000008</v>
      </c>
    </row>
    <row r="487" spans="1:49">
      <c r="A487" s="1">
        <v>5</v>
      </c>
      <c r="B487" s="1" t="s">
        <v>1484</v>
      </c>
      <c r="C487" s="1" t="s">
        <v>1485</v>
      </c>
      <c r="D487" s="1" t="s">
        <v>182</v>
      </c>
      <c r="E487" s="1" t="s">
        <v>181</v>
      </c>
      <c r="F487" s="1" t="s">
        <v>181</v>
      </c>
      <c r="G487" s="1" t="s">
        <v>181</v>
      </c>
      <c r="H487" s="1" t="s">
        <v>181</v>
      </c>
      <c r="I487" s="1" t="s">
        <v>181</v>
      </c>
      <c r="J487" s="1" t="s">
        <v>181</v>
      </c>
      <c r="K487" s="1" t="s">
        <v>182</v>
      </c>
      <c r="L487" s="1" t="s">
        <v>181</v>
      </c>
      <c r="M487" s="1" t="s">
        <v>181</v>
      </c>
      <c r="N487" s="1" t="s">
        <v>181</v>
      </c>
      <c r="O487" s="1" t="s">
        <v>181</v>
      </c>
      <c r="P487" s="1" t="s">
        <v>181</v>
      </c>
      <c r="Q487" s="1" t="s">
        <v>182</v>
      </c>
      <c r="R487" s="1" t="s">
        <v>181</v>
      </c>
      <c r="S487" s="1" t="s">
        <v>181</v>
      </c>
      <c r="T487" s="1" t="s">
        <v>181</v>
      </c>
      <c r="U487" s="1" t="s">
        <v>181</v>
      </c>
      <c r="V487" s="1" t="s">
        <v>181</v>
      </c>
      <c r="W487" s="1" t="s">
        <v>181</v>
      </c>
      <c r="X487" s="1" t="s">
        <v>181</v>
      </c>
      <c r="Y487" s="1" t="s">
        <v>182</v>
      </c>
      <c r="Z487" s="1" t="s">
        <v>181</v>
      </c>
      <c r="AA487" s="1" t="s">
        <v>181</v>
      </c>
      <c r="AB487" s="1" t="s">
        <v>181</v>
      </c>
      <c r="AC487" s="1" t="s">
        <v>182</v>
      </c>
      <c r="AD487" s="1" t="s">
        <v>181</v>
      </c>
      <c r="AE487" s="1" t="s">
        <v>93</v>
      </c>
      <c r="AF487" s="1" t="s">
        <v>95</v>
      </c>
      <c r="AG487" s="1" t="s">
        <v>97</v>
      </c>
      <c r="AH487" s="1">
        <v>5</v>
      </c>
      <c r="AI487" s="1" t="s">
        <v>183</v>
      </c>
      <c r="AJ487" s="1" t="s">
        <v>31</v>
      </c>
      <c r="AK487" s="1" t="s">
        <v>194</v>
      </c>
      <c r="AL487" s="1" t="s">
        <v>185</v>
      </c>
      <c r="AM487" s="1" t="s">
        <v>186</v>
      </c>
      <c r="AN487" s="1" t="s">
        <v>187</v>
      </c>
      <c r="AO487" s="1" t="s">
        <v>98</v>
      </c>
      <c r="AP487" s="1" t="s">
        <v>103</v>
      </c>
      <c r="AQ487" s="1" t="s">
        <v>189</v>
      </c>
      <c r="AR487" s="1" t="s">
        <v>190</v>
      </c>
      <c r="AS487" s="1" t="s">
        <v>124</v>
      </c>
      <c r="AT487" s="1" t="s">
        <v>128</v>
      </c>
      <c r="AU487" s="1">
        <v>5</v>
      </c>
      <c r="AW487" s="1">
        <v>335.56</v>
      </c>
    </row>
    <row r="488" spans="1:49">
      <c r="A488" s="1">
        <v>5</v>
      </c>
      <c r="B488" s="1" t="s">
        <v>1486</v>
      </c>
      <c r="C488" s="1" t="s">
        <v>1487</v>
      </c>
      <c r="D488" s="1" t="s">
        <v>182</v>
      </c>
      <c r="E488" s="1" t="s">
        <v>181</v>
      </c>
      <c r="F488" s="1" t="s">
        <v>181</v>
      </c>
      <c r="G488" s="1" t="s">
        <v>181</v>
      </c>
      <c r="H488" s="1" t="s">
        <v>181</v>
      </c>
      <c r="I488" s="1" t="s">
        <v>181</v>
      </c>
      <c r="J488" s="1" t="s">
        <v>181</v>
      </c>
      <c r="K488" s="1" t="s">
        <v>182</v>
      </c>
      <c r="L488" s="1" t="s">
        <v>181</v>
      </c>
      <c r="M488" s="1" t="s">
        <v>181</v>
      </c>
      <c r="N488" s="1" t="s">
        <v>181</v>
      </c>
      <c r="O488" s="1" t="s">
        <v>181</v>
      </c>
      <c r="P488" s="1" t="s">
        <v>182</v>
      </c>
      <c r="Q488" s="1" t="s">
        <v>181</v>
      </c>
      <c r="R488" s="1" t="s">
        <v>181</v>
      </c>
      <c r="S488" s="1" t="s">
        <v>181</v>
      </c>
      <c r="T488" s="1" t="s">
        <v>181</v>
      </c>
      <c r="U488" s="1" t="s">
        <v>181</v>
      </c>
      <c r="V488" s="1" t="s">
        <v>181</v>
      </c>
      <c r="W488" s="1" t="s">
        <v>181</v>
      </c>
      <c r="X488" s="1" t="s">
        <v>182</v>
      </c>
      <c r="Y488" s="1" t="s">
        <v>181</v>
      </c>
      <c r="Z488" s="1" t="s">
        <v>181</v>
      </c>
      <c r="AA488" s="1" t="s">
        <v>181</v>
      </c>
      <c r="AB488" s="1" t="s">
        <v>181</v>
      </c>
      <c r="AC488" s="1" t="s">
        <v>182</v>
      </c>
      <c r="AD488" s="1" t="s">
        <v>181</v>
      </c>
      <c r="AE488" s="1" t="s">
        <v>95</v>
      </c>
      <c r="AF488" s="1" t="s">
        <v>97</v>
      </c>
      <c r="AG488" s="1" t="s">
        <v>97</v>
      </c>
      <c r="AH488" s="1">
        <v>4</v>
      </c>
      <c r="AI488" s="1" t="s">
        <v>183</v>
      </c>
      <c r="AJ488" s="1" t="s">
        <v>31</v>
      </c>
      <c r="AK488" s="1" t="s">
        <v>194</v>
      </c>
      <c r="AL488" s="1" t="s">
        <v>185</v>
      </c>
      <c r="AM488" s="1" t="s">
        <v>186</v>
      </c>
      <c r="AN488" s="1" t="s">
        <v>187</v>
      </c>
      <c r="AO488" s="1" t="s">
        <v>188</v>
      </c>
      <c r="AP488" s="1" t="s">
        <v>103</v>
      </c>
      <c r="AQ488" s="1" t="s">
        <v>189</v>
      </c>
      <c r="AR488" s="1" t="s">
        <v>190</v>
      </c>
      <c r="AS488" s="1" t="s">
        <v>124</v>
      </c>
      <c r="AT488" s="1" t="s">
        <v>128</v>
      </c>
      <c r="AU488" s="1">
        <v>4</v>
      </c>
      <c r="AV488" s="1" t="s">
        <v>1488</v>
      </c>
      <c r="AW488" s="1">
        <v>2643.95</v>
      </c>
    </row>
    <row r="489" spans="1:49">
      <c r="A489" s="1">
        <v>5</v>
      </c>
      <c r="B489" s="1" t="s">
        <v>1489</v>
      </c>
      <c r="C489" s="1" t="s">
        <v>1490</v>
      </c>
      <c r="D489" s="1" t="s">
        <v>181</v>
      </c>
      <c r="E489" s="1" t="s">
        <v>182</v>
      </c>
      <c r="F489" s="1" t="s">
        <v>181</v>
      </c>
      <c r="G489" s="1" t="s">
        <v>181</v>
      </c>
      <c r="H489" s="1" t="s">
        <v>181</v>
      </c>
      <c r="I489" s="1" t="s">
        <v>181</v>
      </c>
      <c r="J489" s="1" t="s">
        <v>181</v>
      </c>
      <c r="K489" s="1" t="s">
        <v>181</v>
      </c>
      <c r="L489" s="1" t="s">
        <v>182</v>
      </c>
      <c r="M489" s="1" t="s">
        <v>181</v>
      </c>
      <c r="N489" s="1" t="s">
        <v>182</v>
      </c>
      <c r="O489" s="1" t="s">
        <v>181</v>
      </c>
      <c r="P489" s="1" t="s">
        <v>181</v>
      </c>
      <c r="Q489" s="1" t="s">
        <v>181</v>
      </c>
      <c r="R489" s="1" t="s">
        <v>181</v>
      </c>
      <c r="S489" s="1" t="s">
        <v>181</v>
      </c>
      <c r="T489" s="1" t="s">
        <v>181</v>
      </c>
      <c r="U489" s="1" t="s">
        <v>181</v>
      </c>
      <c r="V489" s="1" t="s">
        <v>181</v>
      </c>
      <c r="W489" s="1" t="s">
        <v>181</v>
      </c>
      <c r="X489" s="1" t="s">
        <v>181</v>
      </c>
      <c r="Y489" s="1" t="s">
        <v>182</v>
      </c>
      <c r="Z489" s="1" t="s">
        <v>181</v>
      </c>
      <c r="AA489" s="1" t="s">
        <v>181</v>
      </c>
      <c r="AB489" s="1" t="s">
        <v>182</v>
      </c>
      <c r="AC489" s="1" t="s">
        <v>181</v>
      </c>
      <c r="AD489" s="1" t="s">
        <v>181</v>
      </c>
      <c r="AE489" s="1" t="s">
        <v>97</v>
      </c>
      <c r="AF489" s="1" t="s">
        <v>97</v>
      </c>
      <c r="AG489" s="1" t="s">
        <v>97</v>
      </c>
      <c r="AH489" s="1">
        <v>5</v>
      </c>
      <c r="AI489" s="1" t="s">
        <v>18</v>
      </c>
      <c r="AJ489" s="1" t="s">
        <v>31</v>
      </c>
      <c r="AK489" s="1" t="s">
        <v>194</v>
      </c>
      <c r="AL489" s="1" t="s">
        <v>327</v>
      </c>
      <c r="AM489" s="1" t="s">
        <v>186</v>
      </c>
      <c r="AN489" s="1" t="s">
        <v>187</v>
      </c>
      <c r="AO489" s="1" t="s">
        <v>188</v>
      </c>
      <c r="AP489" s="1" t="s">
        <v>103</v>
      </c>
      <c r="AQ489" s="1" t="s">
        <v>111</v>
      </c>
      <c r="AR489" s="1" t="s">
        <v>190</v>
      </c>
      <c r="AS489" s="1" t="s">
        <v>122</v>
      </c>
      <c r="AT489" s="1" t="s">
        <v>128</v>
      </c>
      <c r="AU489" s="1">
        <v>5</v>
      </c>
      <c r="AV489" s="1" t="s">
        <v>1491</v>
      </c>
      <c r="AW489" s="1">
        <v>539.22</v>
      </c>
    </row>
    <row r="490" spans="1:49">
      <c r="A490" s="1">
        <v>5</v>
      </c>
      <c r="B490" s="1" t="s">
        <v>1492</v>
      </c>
      <c r="C490" s="1" t="s">
        <v>1493</v>
      </c>
      <c r="D490" s="1" t="s">
        <v>182</v>
      </c>
      <c r="E490" s="1" t="s">
        <v>181</v>
      </c>
      <c r="F490" s="1" t="s">
        <v>181</v>
      </c>
      <c r="G490" s="1" t="s">
        <v>181</v>
      </c>
      <c r="H490" s="1" t="s">
        <v>181</v>
      </c>
      <c r="I490" s="1" t="s">
        <v>181</v>
      </c>
      <c r="J490" s="1" t="s">
        <v>182</v>
      </c>
      <c r="K490" s="1" t="s">
        <v>181</v>
      </c>
      <c r="L490" s="1" t="s">
        <v>181</v>
      </c>
      <c r="M490" s="1" t="s">
        <v>181</v>
      </c>
      <c r="N490" s="1" t="s">
        <v>181</v>
      </c>
      <c r="O490" s="1" t="s">
        <v>181</v>
      </c>
      <c r="P490" s="1" t="s">
        <v>181</v>
      </c>
      <c r="Q490" s="1" t="s">
        <v>182</v>
      </c>
      <c r="R490" s="1" t="s">
        <v>181</v>
      </c>
      <c r="S490" s="1" t="s">
        <v>181</v>
      </c>
      <c r="T490" s="1" t="s">
        <v>181</v>
      </c>
      <c r="U490" s="1" t="s">
        <v>181</v>
      </c>
      <c r="V490" s="1" t="s">
        <v>181</v>
      </c>
      <c r="W490" s="1" t="s">
        <v>181</v>
      </c>
      <c r="X490" s="1" t="s">
        <v>181</v>
      </c>
      <c r="Y490" s="1" t="s">
        <v>182</v>
      </c>
      <c r="Z490" s="1" t="s">
        <v>181</v>
      </c>
      <c r="AA490" s="1" t="s">
        <v>181</v>
      </c>
      <c r="AB490" s="1" t="s">
        <v>181</v>
      </c>
      <c r="AC490" s="1" t="s">
        <v>182</v>
      </c>
      <c r="AD490" s="1" t="s">
        <v>181</v>
      </c>
      <c r="AE490" s="1" t="s">
        <v>93</v>
      </c>
      <c r="AF490" s="1" t="s">
        <v>97</v>
      </c>
      <c r="AG490" s="1" t="s">
        <v>97</v>
      </c>
      <c r="AH490" s="1">
        <v>4</v>
      </c>
      <c r="AI490" s="1" t="s">
        <v>14</v>
      </c>
      <c r="AJ490" s="1" t="s">
        <v>31</v>
      </c>
      <c r="AK490" s="1" t="s">
        <v>217</v>
      </c>
      <c r="AL490" s="1" t="s">
        <v>327</v>
      </c>
      <c r="AM490" s="1" t="s">
        <v>186</v>
      </c>
      <c r="AN490" s="1" t="s">
        <v>187</v>
      </c>
      <c r="AO490" s="1" t="s">
        <v>96</v>
      </c>
      <c r="AP490" s="1" t="s">
        <v>103</v>
      </c>
      <c r="AQ490" s="1" t="s">
        <v>387</v>
      </c>
      <c r="AR490" s="1" t="s">
        <v>190</v>
      </c>
      <c r="AS490" s="1" t="s">
        <v>124</v>
      </c>
      <c r="AT490" s="1" t="s">
        <v>128</v>
      </c>
      <c r="AU490" s="1">
        <v>3</v>
      </c>
      <c r="AV490" s="1" t="s">
        <v>1494</v>
      </c>
      <c r="AW490" s="1">
        <v>355.08</v>
      </c>
    </row>
    <row r="491" spans="1:49">
      <c r="A491" s="1">
        <v>5</v>
      </c>
      <c r="B491" s="1" t="s">
        <v>1495</v>
      </c>
      <c r="C491" s="1" t="s">
        <v>1496</v>
      </c>
      <c r="D491" s="1" t="s">
        <v>182</v>
      </c>
      <c r="E491" s="1" t="s">
        <v>181</v>
      </c>
      <c r="F491" s="1" t="s">
        <v>181</v>
      </c>
      <c r="G491" s="1" t="s">
        <v>181</v>
      </c>
      <c r="H491" s="1" t="s">
        <v>181</v>
      </c>
      <c r="I491" s="1" t="s">
        <v>181</v>
      </c>
      <c r="J491" s="1" t="s">
        <v>181</v>
      </c>
      <c r="K491" s="1" t="s">
        <v>182</v>
      </c>
      <c r="L491" s="1" t="s">
        <v>181</v>
      </c>
      <c r="M491" s="1" t="s">
        <v>181</v>
      </c>
      <c r="N491" s="1" t="s">
        <v>181</v>
      </c>
      <c r="O491" s="1" t="s">
        <v>181</v>
      </c>
      <c r="P491" s="1" t="s">
        <v>181</v>
      </c>
      <c r="Q491" s="1" t="s">
        <v>182</v>
      </c>
      <c r="R491" s="1" t="s">
        <v>181</v>
      </c>
      <c r="S491" s="1" t="s">
        <v>181</v>
      </c>
      <c r="T491" s="1" t="s">
        <v>181</v>
      </c>
      <c r="U491" s="1" t="s">
        <v>181</v>
      </c>
      <c r="V491" s="1" t="s">
        <v>181</v>
      </c>
      <c r="W491" s="1" t="s">
        <v>181</v>
      </c>
      <c r="X491" s="1" t="s">
        <v>182</v>
      </c>
      <c r="Y491" s="1" t="s">
        <v>181</v>
      </c>
      <c r="Z491" s="1" t="s">
        <v>181</v>
      </c>
      <c r="AA491" s="1" t="s">
        <v>181</v>
      </c>
      <c r="AB491" s="1" t="s">
        <v>181</v>
      </c>
      <c r="AC491" s="1" t="s">
        <v>182</v>
      </c>
      <c r="AD491" s="1" t="s">
        <v>181</v>
      </c>
      <c r="AE491" s="1" t="s">
        <v>95</v>
      </c>
      <c r="AF491" s="1" t="s">
        <v>93</v>
      </c>
      <c r="AG491" s="1" t="s">
        <v>95</v>
      </c>
      <c r="AH491" s="1">
        <v>2</v>
      </c>
      <c r="AI491" s="1" t="s">
        <v>199</v>
      </c>
      <c r="AJ491" s="1" t="s">
        <v>31</v>
      </c>
      <c r="AK491" s="1" t="s">
        <v>194</v>
      </c>
      <c r="AL491" s="1" t="s">
        <v>185</v>
      </c>
      <c r="AM491" s="1" t="s">
        <v>186</v>
      </c>
      <c r="AN491" s="1" t="s">
        <v>187</v>
      </c>
      <c r="AO491" s="1" t="s">
        <v>96</v>
      </c>
      <c r="AP491" s="1" t="s">
        <v>200</v>
      </c>
      <c r="AQ491" s="1" t="s">
        <v>111</v>
      </c>
      <c r="AR491" s="1" t="s">
        <v>190</v>
      </c>
      <c r="AS491" s="1" t="s">
        <v>124</v>
      </c>
      <c r="AT491" s="1" t="s">
        <v>128</v>
      </c>
      <c r="AU491" s="1">
        <v>2</v>
      </c>
      <c r="AV491" s="1" t="s">
        <v>1497</v>
      </c>
      <c r="AW491" s="1">
        <v>335.26</v>
      </c>
    </row>
    <row r="492" spans="1:49">
      <c r="A492" s="1">
        <v>5</v>
      </c>
      <c r="B492" s="1" t="s">
        <v>1498</v>
      </c>
      <c r="C492" s="1" t="s">
        <v>1499</v>
      </c>
      <c r="D492" s="1" t="s">
        <v>182</v>
      </c>
      <c r="E492" s="1" t="s">
        <v>181</v>
      </c>
      <c r="F492" s="1" t="s">
        <v>181</v>
      </c>
      <c r="G492" s="1" t="s">
        <v>181</v>
      </c>
      <c r="H492" s="1" t="s">
        <v>181</v>
      </c>
      <c r="I492" s="1" t="s">
        <v>181</v>
      </c>
      <c r="J492" s="1" t="s">
        <v>181</v>
      </c>
      <c r="K492" s="1" t="s">
        <v>182</v>
      </c>
      <c r="L492" s="1" t="s">
        <v>181</v>
      </c>
      <c r="M492" s="1" t="s">
        <v>181</v>
      </c>
      <c r="N492" s="1" t="s">
        <v>181</v>
      </c>
      <c r="O492" s="1" t="s">
        <v>181</v>
      </c>
      <c r="P492" s="1" t="s">
        <v>181</v>
      </c>
      <c r="Q492" s="1" t="s">
        <v>182</v>
      </c>
      <c r="R492" s="1" t="s">
        <v>181</v>
      </c>
      <c r="S492" s="1" t="s">
        <v>181</v>
      </c>
      <c r="T492" s="1" t="s">
        <v>181</v>
      </c>
      <c r="U492" s="1" t="s">
        <v>181</v>
      </c>
      <c r="V492" s="1" t="s">
        <v>181</v>
      </c>
      <c r="W492" s="1" t="s">
        <v>181</v>
      </c>
      <c r="X492" s="1" t="s">
        <v>181</v>
      </c>
      <c r="Y492" s="1" t="s">
        <v>182</v>
      </c>
      <c r="Z492" s="1" t="s">
        <v>181</v>
      </c>
      <c r="AA492" s="1" t="s">
        <v>181</v>
      </c>
      <c r="AB492" s="1" t="s">
        <v>181</v>
      </c>
      <c r="AC492" s="1" t="s">
        <v>181</v>
      </c>
      <c r="AD492" s="1" t="s">
        <v>182</v>
      </c>
      <c r="AE492" s="1" t="s">
        <v>95</v>
      </c>
      <c r="AF492" s="1" t="s">
        <v>95</v>
      </c>
      <c r="AG492" s="1" t="s">
        <v>95</v>
      </c>
      <c r="AH492" s="1">
        <v>4</v>
      </c>
      <c r="AI492" s="1" t="s">
        <v>200</v>
      </c>
      <c r="AJ492" s="1" t="s">
        <v>31</v>
      </c>
      <c r="AK492" s="1" t="s">
        <v>194</v>
      </c>
      <c r="AL492" s="1" t="s">
        <v>185</v>
      </c>
      <c r="AM492" s="1" t="s">
        <v>186</v>
      </c>
      <c r="AN492" s="1" t="s">
        <v>187</v>
      </c>
      <c r="AO492" s="1" t="s">
        <v>188</v>
      </c>
      <c r="AP492" s="1" t="s">
        <v>103</v>
      </c>
      <c r="AQ492" s="1" t="s">
        <v>387</v>
      </c>
      <c r="AR492" s="1" t="s">
        <v>190</v>
      </c>
      <c r="AS492" s="1" t="s">
        <v>124</v>
      </c>
      <c r="AT492" s="1" t="s">
        <v>128</v>
      </c>
      <c r="AU492" s="1">
        <v>3</v>
      </c>
      <c r="AV492" s="1" t="s">
        <v>1500</v>
      </c>
      <c r="AW492" s="1">
        <v>462.25</v>
      </c>
    </row>
    <row r="493" spans="1:49">
      <c r="A493" s="1">
        <v>5</v>
      </c>
      <c r="B493" s="1" t="s">
        <v>1501</v>
      </c>
      <c r="C493" s="1" t="s">
        <v>1502</v>
      </c>
      <c r="D493" s="1" t="s">
        <v>182</v>
      </c>
      <c r="E493" s="1" t="s">
        <v>181</v>
      </c>
      <c r="F493" s="1" t="s">
        <v>181</v>
      </c>
      <c r="G493" s="1" t="s">
        <v>181</v>
      </c>
      <c r="H493" s="1" t="s">
        <v>181</v>
      </c>
      <c r="I493" s="1" t="s">
        <v>181</v>
      </c>
      <c r="J493" s="1" t="s">
        <v>182</v>
      </c>
      <c r="K493" s="1" t="s">
        <v>181</v>
      </c>
      <c r="L493" s="1" t="s">
        <v>181</v>
      </c>
      <c r="M493" s="1" t="s">
        <v>181</v>
      </c>
      <c r="N493" s="1" t="s">
        <v>181</v>
      </c>
      <c r="O493" s="1" t="s">
        <v>181</v>
      </c>
      <c r="P493" s="1" t="s">
        <v>181</v>
      </c>
      <c r="Q493" s="1" t="s">
        <v>182</v>
      </c>
      <c r="R493" s="1" t="s">
        <v>181</v>
      </c>
      <c r="S493" s="1" t="s">
        <v>181</v>
      </c>
      <c r="T493" s="1" t="s">
        <v>181</v>
      </c>
      <c r="U493" s="1" t="s">
        <v>181</v>
      </c>
      <c r="V493" s="1" t="s">
        <v>181</v>
      </c>
      <c r="W493" s="1" t="s">
        <v>181</v>
      </c>
      <c r="X493" s="1" t="s">
        <v>181</v>
      </c>
      <c r="Y493" s="1" t="s">
        <v>182</v>
      </c>
      <c r="Z493" s="1" t="s">
        <v>181</v>
      </c>
      <c r="AA493" s="1" t="s">
        <v>181</v>
      </c>
      <c r="AB493" s="1" t="s">
        <v>182</v>
      </c>
      <c r="AC493" s="1" t="s">
        <v>181</v>
      </c>
      <c r="AD493" s="1" t="s">
        <v>181</v>
      </c>
      <c r="AE493" s="1" t="s">
        <v>93</v>
      </c>
      <c r="AF493" s="1" t="s">
        <v>95</v>
      </c>
      <c r="AG493" s="1" t="s">
        <v>97</v>
      </c>
      <c r="AH493" s="1">
        <v>3</v>
      </c>
      <c r="AI493" s="1" t="s">
        <v>199</v>
      </c>
      <c r="AJ493" s="1" t="s">
        <v>31</v>
      </c>
      <c r="AK493" s="1" t="s">
        <v>414</v>
      </c>
      <c r="AL493" s="1" t="s">
        <v>327</v>
      </c>
      <c r="AM493" s="1" t="s">
        <v>200</v>
      </c>
      <c r="AN493" s="1" t="s">
        <v>187</v>
      </c>
      <c r="AO493" s="1" t="s">
        <v>208</v>
      </c>
      <c r="AP493" s="1" t="s">
        <v>200</v>
      </c>
      <c r="AQ493" s="1" t="s">
        <v>111</v>
      </c>
      <c r="AR493" s="1" t="s">
        <v>200</v>
      </c>
      <c r="AS493" s="1" t="s">
        <v>124</v>
      </c>
      <c r="AT493" s="1" t="s">
        <v>200</v>
      </c>
      <c r="AU493" s="1">
        <v>4</v>
      </c>
      <c r="AV493" s="1" t="s">
        <v>1503</v>
      </c>
      <c r="AW493" s="1">
        <v>252.11</v>
      </c>
    </row>
    <row r="494" spans="1:49">
      <c r="A494" s="1">
        <v>1</v>
      </c>
      <c r="B494" s="1" t="s">
        <v>1504</v>
      </c>
      <c r="C494" s="1" t="s">
        <v>1505</v>
      </c>
      <c r="D494" s="1" t="s">
        <v>182</v>
      </c>
      <c r="E494" s="1" t="s">
        <v>181</v>
      </c>
      <c r="F494" s="1" t="s">
        <v>181</v>
      </c>
      <c r="G494" s="1" t="s">
        <v>181</v>
      </c>
      <c r="H494" s="1" t="s">
        <v>181</v>
      </c>
      <c r="I494" s="1" t="s">
        <v>182</v>
      </c>
      <c r="J494" s="1" t="s">
        <v>181</v>
      </c>
      <c r="K494" s="1" t="s">
        <v>181</v>
      </c>
      <c r="L494" s="1" t="s">
        <v>181</v>
      </c>
      <c r="M494" s="1" t="s">
        <v>181</v>
      </c>
      <c r="N494" s="1" t="s">
        <v>181</v>
      </c>
      <c r="O494" s="1" t="s">
        <v>181</v>
      </c>
      <c r="P494" s="1" t="s">
        <v>181</v>
      </c>
      <c r="Q494" s="1" t="s">
        <v>182</v>
      </c>
      <c r="R494" s="1" t="s">
        <v>181</v>
      </c>
      <c r="S494" s="1" t="s">
        <v>181</v>
      </c>
      <c r="T494" s="1" t="s">
        <v>181</v>
      </c>
      <c r="U494" s="1" t="s">
        <v>181</v>
      </c>
      <c r="V494" s="1" t="s">
        <v>181</v>
      </c>
      <c r="W494" s="1" t="s">
        <v>181</v>
      </c>
      <c r="X494" s="1" t="s">
        <v>182</v>
      </c>
      <c r="Y494" s="1" t="s">
        <v>181</v>
      </c>
      <c r="Z494" s="1" t="s">
        <v>181</v>
      </c>
      <c r="AA494" s="1" t="s">
        <v>181</v>
      </c>
      <c r="AB494" s="1" t="s">
        <v>181</v>
      </c>
      <c r="AC494" s="1" t="s">
        <v>181</v>
      </c>
      <c r="AD494" s="1" t="s">
        <v>182</v>
      </c>
      <c r="AE494" s="1" t="s">
        <v>95</v>
      </c>
      <c r="AF494" s="1" t="s">
        <v>95</v>
      </c>
      <c r="AG494" s="1" t="s">
        <v>95</v>
      </c>
      <c r="AH494" s="1">
        <v>3</v>
      </c>
      <c r="AI494" s="1" t="s">
        <v>199</v>
      </c>
      <c r="AJ494" s="1" t="s">
        <v>31</v>
      </c>
      <c r="AK494" s="1" t="s">
        <v>194</v>
      </c>
      <c r="AL494" s="1" t="s">
        <v>185</v>
      </c>
      <c r="AM494" s="1" t="s">
        <v>207</v>
      </c>
      <c r="AN494" s="1" t="s">
        <v>187</v>
      </c>
      <c r="AO494" s="1" t="s">
        <v>98</v>
      </c>
      <c r="AP494" s="1" t="s">
        <v>103</v>
      </c>
      <c r="AQ494" s="1" t="s">
        <v>112</v>
      </c>
      <c r="AR494" s="1" t="s">
        <v>190</v>
      </c>
      <c r="AS494" s="1" t="s">
        <v>122</v>
      </c>
      <c r="AT494" s="1" t="s">
        <v>128</v>
      </c>
      <c r="AU494" s="1">
        <v>4</v>
      </c>
      <c r="AW494" s="1">
        <v>14.66</v>
      </c>
    </row>
    <row r="495" spans="1:49">
      <c r="B495" s="1" t="s">
        <v>1506</v>
      </c>
      <c r="C495" s="1" t="s">
        <v>1506</v>
      </c>
      <c r="D495" s="1" t="s">
        <v>30</v>
      </c>
      <c r="E495" s="1" t="s">
        <v>30</v>
      </c>
      <c r="F495" s="1" t="s">
        <v>30</v>
      </c>
      <c r="G495" s="1" t="s">
        <v>30</v>
      </c>
      <c r="H495" s="1" t="s">
        <v>30</v>
      </c>
      <c r="I495" s="1" t="s">
        <v>30</v>
      </c>
      <c r="J495" s="1" t="s">
        <v>30</v>
      </c>
      <c r="K495" s="1" t="s">
        <v>30</v>
      </c>
      <c r="L495" s="1" t="s">
        <v>30</v>
      </c>
      <c r="M495" s="1" t="s">
        <v>30</v>
      </c>
      <c r="N495" s="1" t="s">
        <v>30</v>
      </c>
      <c r="O495" s="1" t="s">
        <v>30</v>
      </c>
      <c r="P495" s="1" t="s">
        <v>30</v>
      </c>
      <c r="Q495" s="1" t="s">
        <v>30</v>
      </c>
      <c r="R495" s="1" t="s">
        <v>30</v>
      </c>
      <c r="S495" s="1" t="s">
        <v>30</v>
      </c>
      <c r="T495" s="1" t="s">
        <v>30</v>
      </c>
      <c r="U495" s="1" t="s">
        <v>30</v>
      </c>
      <c r="V495" s="1" t="s">
        <v>30</v>
      </c>
      <c r="W495" s="1" t="s">
        <v>30</v>
      </c>
      <c r="X495" s="1" t="s">
        <v>30</v>
      </c>
      <c r="Y495" s="1" t="s">
        <v>30</v>
      </c>
      <c r="Z495" s="1" t="s">
        <v>30</v>
      </c>
      <c r="AA495" s="1" t="s">
        <v>30</v>
      </c>
      <c r="AB495" s="1" t="s">
        <v>30</v>
      </c>
      <c r="AC495" s="1" t="s">
        <v>30</v>
      </c>
      <c r="AD495" s="1" t="s">
        <v>30</v>
      </c>
      <c r="AE495" s="1" t="s">
        <v>95</v>
      </c>
      <c r="AF495" s="1" t="s">
        <v>95</v>
      </c>
      <c r="AG495" s="1" t="s">
        <v>95</v>
      </c>
      <c r="AH495" s="1">
        <v>3</v>
      </c>
      <c r="AI495" s="1" t="s">
        <v>18</v>
      </c>
      <c r="AJ495" s="1" t="s">
        <v>31</v>
      </c>
      <c r="AK495" s="1" t="s">
        <v>194</v>
      </c>
      <c r="AL495" s="1" t="s">
        <v>327</v>
      </c>
      <c r="AM495" s="1" t="s">
        <v>186</v>
      </c>
      <c r="AN495" s="1" t="s">
        <v>187</v>
      </c>
      <c r="AO495" s="1" t="s">
        <v>188</v>
      </c>
      <c r="AP495" s="1" t="s">
        <v>103</v>
      </c>
      <c r="AQ495" s="1" t="s">
        <v>111</v>
      </c>
      <c r="AR495" s="1" t="s">
        <v>190</v>
      </c>
      <c r="AS495" s="1" t="s">
        <v>122</v>
      </c>
      <c r="AT495" s="1" t="s">
        <v>128</v>
      </c>
      <c r="AU495" s="1">
        <v>5</v>
      </c>
      <c r="AW495" s="1">
        <v>0</v>
      </c>
    </row>
    <row r="496" spans="1:49">
      <c r="A496" s="1">
        <v>5</v>
      </c>
      <c r="B496" s="1" t="s">
        <v>1507</v>
      </c>
      <c r="C496" s="1" t="s">
        <v>1508</v>
      </c>
      <c r="D496" s="1" t="s">
        <v>182</v>
      </c>
      <c r="E496" s="1" t="s">
        <v>181</v>
      </c>
      <c r="F496" s="1" t="s">
        <v>181</v>
      </c>
      <c r="G496" s="1" t="s">
        <v>181</v>
      </c>
      <c r="H496" s="1" t="s">
        <v>181</v>
      </c>
      <c r="I496" s="1" t="s">
        <v>181</v>
      </c>
      <c r="J496" s="1" t="s">
        <v>182</v>
      </c>
      <c r="K496" s="1" t="s">
        <v>181</v>
      </c>
      <c r="L496" s="1" t="s">
        <v>181</v>
      </c>
      <c r="M496" s="1" t="s">
        <v>181</v>
      </c>
      <c r="N496" s="1" t="s">
        <v>181</v>
      </c>
      <c r="O496" s="1" t="s">
        <v>181</v>
      </c>
      <c r="P496" s="1" t="s">
        <v>181</v>
      </c>
      <c r="Q496" s="1" t="s">
        <v>182</v>
      </c>
      <c r="R496" s="1" t="s">
        <v>181</v>
      </c>
      <c r="S496" s="1" t="s">
        <v>181</v>
      </c>
      <c r="T496" s="1" t="s">
        <v>181</v>
      </c>
      <c r="U496" s="1" t="s">
        <v>181</v>
      </c>
      <c r="V496" s="1" t="s">
        <v>181</v>
      </c>
      <c r="W496" s="1" t="s">
        <v>181</v>
      </c>
      <c r="X496" s="1" t="s">
        <v>181</v>
      </c>
      <c r="Y496" s="1" t="s">
        <v>182</v>
      </c>
      <c r="Z496" s="1" t="s">
        <v>181</v>
      </c>
      <c r="AA496" s="1" t="s">
        <v>181</v>
      </c>
      <c r="AB496" s="1" t="s">
        <v>181</v>
      </c>
      <c r="AC496" s="1" t="s">
        <v>182</v>
      </c>
      <c r="AD496" s="1" t="s">
        <v>181</v>
      </c>
      <c r="AE496" s="1" t="s">
        <v>95</v>
      </c>
      <c r="AF496" s="1" t="s">
        <v>95</v>
      </c>
      <c r="AG496" s="1" t="s">
        <v>95</v>
      </c>
      <c r="AH496" s="1">
        <v>3</v>
      </c>
      <c r="AI496" s="1" t="s">
        <v>183</v>
      </c>
      <c r="AJ496" s="1" t="s">
        <v>31</v>
      </c>
      <c r="AK496" s="1" t="s">
        <v>194</v>
      </c>
      <c r="AL496" s="1" t="s">
        <v>185</v>
      </c>
      <c r="AM496" s="1" t="s">
        <v>186</v>
      </c>
      <c r="AN496" s="1" t="s">
        <v>187</v>
      </c>
      <c r="AO496" s="1" t="s">
        <v>96</v>
      </c>
      <c r="AP496" s="1" t="s">
        <v>195</v>
      </c>
      <c r="AQ496" s="1" t="s">
        <v>189</v>
      </c>
      <c r="AR496" s="1" t="s">
        <v>190</v>
      </c>
      <c r="AS496" s="1" t="s">
        <v>124</v>
      </c>
      <c r="AT496" s="1" t="s">
        <v>128</v>
      </c>
      <c r="AU496" s="1">
        <v>4</v>
      </c>
      <c r="AV496" s="1" t="s">
        <v>1509</v>
      </c>
      <c r="AW496" s="1">
        <v>439.95</v>
      </c>
    </row>
    <row r="497" spans="1:49">
      <c r="A497" s="1">
        <v>5</v>
      </c>
      <c r="B497" s="1" t="s">
        <v>1510</v>
      </c>
      <c r="C497" s="1" t="s">
        <v>1511</v>
      </c>
      <c r="D497" s="1" t="s">
        <v>182</v>
      </c>
      <c r="E497" s="1" t="s">
        <v>181</v>
      </c>
      <c r="F497" s="1" t="s">
        <v>181</v>
      </c>
      <c r="G497" s="1" t="s">
        <v>182</v>
      </c>
      <c r="H497" s="1" t="s">
        <v>181</v>
      </c>
      <c r="I497" s="1" t="s">
        <v>181</v>
      </c>
      <c r="J497" s="1" t="s">
        <v>181</v>
      </c>
      <c r="K497" s="1" t="s">
        <v>181</v>
      </c>
      <c r="L497" s="1" t="s">
        <v>181</v>
      </c>
      <c r="M497" s="1" t="s">
        <v>181</v>
      </c>
      <c r="N497" s="1" t="s">
        <v>181</v>
      </c>
      <c r="O497" s="1" t="s">
        <v>181</v>
      </c>
      <c r="P497" s="1" t="s">
        <v>181</v>
      </c>
      <c r="Q497" s="1" t="s">
        <v>182</v>
      </c>
      <c r="R497" s="1" t="s">
        <v>181</v>
      </c>
      <c r="S497" s="1" t="s">
        <v>181</v>
      </c>
      <c r="T497" s="1" t="s">
        <v>181</v>
      </c>
      <c r="U497" s="1" t="s">
        <v>181</v>
      </c>
      <c r="V497" s="1" t="s">
        <v>181</v>
      </c>
      <c r="W497" s="1" t="s">
        <v>181</v>
      </c>
      <c r="X497" s="1" t="s">
        <v>181</v>
      </c>
      <c r="Y497" s="1" t="s">
        <v>182</v>
      </c>
      <c r="Z497" s="1" t="s">
        <v>181</v>
      </c>
      <c r="AA497" s="1" t="s">
        <v>181</v>
      </c>
      <c r="AB497" s="1" t="s">
        <v>182</v>
      </c>
      <c r="AC497" s="1" t="s">
        <v>181</v>
      </c>
      <c r="AD497" s="1" t="s">
        <v>181</v>
      </c>
      <c r="AE497" s="1" t="s">
        <v>95</v>
      </c>
      <c r="AF497" s="1" t="s">
        <v>97</v>
      </c>
      <c r="AG497" s="1" t="s">
        <v>97</v>
      </c>
      <c r="AH497" s="1">
        <v>3</v>
      </c>
      <c r="AI497" s="1" t="s">
        <v>183</v>
      </c>
      <c r="AJ497" s="1" t="s">
        <v>221</v>
      </c>
      <c r="AK497" s="1" t="s">
        <v>194</v>
      </c>
      <c r="AL497" s="1" t="s">
        <v>327</v>
      </c>
      <c r="AM497" s="1" t="s">
        <v>207</v>
      </c>
      <c r="AN497" s="1" t="s">
        <v>200</v>
      </c>
      <c r="AO497" s="1" t="s">
        <v>188</v>
      </c>
      <c r="AP497" s="1" t="s">
        <v>222</v>
      </c>
      <c r="AQ497" s="1" t="s">
        <v>112</v>
      </c>
      <c r="AR497" s="1" t="s">
        <v>190</v>
      </c>
      <c r="AS497" s="1" t="s">
        <v>122</v>
      </c>
      <c r="AT497" s="1" t="s">
        <v>127</v>
      </c>
      <c r="AU497" s="1">
        <v>3</v>
      </c>
      <c r="AV497" s="1" t="s">
        <v>1512</v>
      </c>
      <c r="AW497" s="1">
        <v>594.72</v>
      </c>
    </row>
    <row r="498" spans="1:49">
      <c r="A498" s="1">
        <v>5</v>
      </c>
      <c r="B498" s="1" t="s">
        <v>1513</v>
      </c>
      <c r="C498" s="1" t="s">
        <v>1514</v>
      </c>
      <c r="D498" s="1" t="s">
        <v>181</v>
      </c>
      <c r="E498" s="1" t="s">
        <v>182</v>
      </c>
      <c r="F498" s="1" t="s">
        <v>181</v>
      </c>
      <c r="G498" s="1" t="s">
        <v>181</v>
      </c>
      <c r="H498" s="1" t="s">
        <v>181</v>
      </c>
      <c r="I498" s="1" t="s">
        <v>181</v>
      </c>
      <c r="J498" s="1" t="s">
        <v>181</v>
      </c>
      <c r="K498" s="1" t="s">
        <v>181</v>
      </c>
      <c r="L498" s="1" t="s">
        <v>182</v>
      </c>
      <c r="M498" s="1" t="s">
        <v>181</v>
      </c>
      <c r="N498" s="1" t="s">
        <v>182</v>
      </c>
      <c r="O498" s="1" t="s">
        <v>181</v>
      </c>
      <c r="P498" s="1" t="s">
        <v>181</v>
      </c>
      <c r="Q498" s="1" t="s">
        <v>181</v>
      </c>
      <c r="R498" s="1" t="s">
        <v>181</v>
      </c>
      <c r="S498" s="1" t="s">
        <v>181</v>
      </c>
      <c r="T498" s="1" t="s">
        <v>181</v>
      </c>
      <c r="U498" s="1" t="s">
        <v>181</v>
      </c>
      <c r="V498" s="1" t="s">
        <v>181</v>
      </c>
      <c r="W498" s="1" t="s">
        <v>181</v>
      </c>
      <c r="X498" s="1" t="s">
        <v>181</v>
      </c>
      <c r="Y498" s="1" t="s">
        <v>182</v>
      </c>
      <c r="Z498" s="1" t="s">
        <v>181</v>
      </c>
      <c r="AA498" s="1" t="s">
        <v>181</v>
      </c>
      <c r="AB498" s="1" t="s">
        <v>181</v>
      </c>
      <c r="AC498" s="1" t="s">
        <v>182</v>
      </c>
      <c r="AD498" s="1" t="s">
        <v>181</v>
      </c>
      <c r="AE498" s="1" t="s">
        <v>95</v>
      </c>
      <c r="AF498" s="1" t="s">
        <v>95</v>
      </c>
      <c r="AG498" s="1" t="s">
        <v>93</v>
      </c>
      <c r="AH498" s="1">
        <v>2</v>
      </c>
      <c r="AI498" s="1" t="s">
        <v>183</v>
      </c>
      <c r="AJ498" s="1" t="s">
        <v>31</v>
      </c>
      <c r="AK498" s="1" t="s">
        <v>194</v>
      </c>
      <c r="AL498" s="1" t="s">
        <v>327</v>
      </c>
      <c r="AM498" s="1" t="s">
        <v>186</v>
      </c>
      <c r="AN498" s="1" t="s">
        <v>328</v>
      </c>
      <c r="AO498" s="1" t="s">
        <v>98</v>
      </c>
      <c r="AP498" s="1" t="s">
        <v>222</v>
      </c>
      <c r="AQ498" s="1" t="s">
        <v>112</v>
      </c>
      <c r="AR498" s="1" t="s">
        <v>200</v>
      </c>
      <c r="AS498" s="1" t="s">
        <v>121</v>
      </c>
      <c r="AT498" s="1" t="s">
        <v>126</v>
      </c>
      <c r="AU498" s="1">
        <v>2</v>
      </c>
      <c r="AV498" s="1" t="s">
        <v>1515</v>
      </c>
      <c r="AW498" s="1">
        <v>518.95000000000005</v>
      </c>
    </row>
    <row r="499" spans="1:49">
      <c r="A499" s="1">
        <v>5</v>
      </c>
      <c r="B499" s="1" t="s">
        <v>1516</v>
      </c>
      <c r="C499" s="1" t="s">
        <v>1517</v>
      </c>
      <c r="D499" s="1" t="s">
        <v>182</v>
      </c>
      <c r="E499" s="1" t="s">
        <v>181</v>
      </c>
      <c r="F499" s="1" t="s">
        <v>181</v>
      </c>
      <c r="G499" s="1" t="s">
        <v>181</v>
      </c>
      <c r="H499" s="1" t="s">
        <v>181</v>
      </c>
      <c r="I499" s="1" t="s">
        <v>182</v>
      </c>
      <c r="J499" s="1" t="s">
        <v>181</v>
      </c>
      <c r="K499" s="1" t="s">
        <v>181</v>
      </c>
      <c r="L499" s="1" t="s">
        <v>181</v>
      </c>
      <c r="M499" s="1" t="s">
        <v>181</v>
      </c>
      <c r="N499" s="1" t="s">
        <v>181</v>
      </c>
      <c r="O499" s="1" t="s">
        <v>181</v>
      </c>
      <c r="P499" s="1" t="s">
        <v>181</v>
      </c>
      <c r="Q499" s="1" t="s">
        <v>182</v>
      </c>
      <c r="R499" s="1" t="s">
        <v>181</v>
      </c>
      <c r="S499" s="1" t="s">
        <v>181</v>
      </c>
      <c r="T499" s="1" t="s">
        <v>181</v>
      </c>
      <c r="U499" s="1" t="s">
        <v>181</v>
      </c>
      <c r="V499" s="1" t="s">
        <v>181</v>
      </c>
      <c r="W499" s="1" t="s">
        <v>181</v>
      </c>
      <c r="X499" s="1" t="s">
        <v>182</v>
      </c>
      <c r="Y499" s="1" t="s">
        <v>181</v>
      </c>
      <c r="Z499" s="1" t="s">
        <v>181</v>
      </c>
      <c r="AA499" s="1" t="s">
        <v>181</v>
      </c>
      <c r="AB499" s="1" t="s">
        <v>182</v>
      </c>
      <c r="AC499" s="1" t="s">
        <v>181</v>
      </c>
      <c r="AD499" s="1" t="s">
        <v>181</v>
      </c>
      <c r="AE499" s="1" t="s">
        <v>95</v>
      </c>
      <c r="AF499" s="1" t="s">
        <v>97</v>
      </c>
      <c r="AG499" s="1" t="s">
        <v>97</v>
      </c>
      <c r="AH499" s="1">
        <v>3</v>
      </c>
      <c r="AI499" s="1" t="s">
        <v>183</v>
      </c>
      <c r="AJ499" s="1" t="s">
        <v>31</v>
      </c>
      <c r="AK499" s="1" t="s">
        <v>194</v>
      </c>
      <c r="AL499" s="1" t="s">
        <v>185</v>
      </c>
      <c r="AM499" s="1" t="s">
        <v>186</v>
      </c>
      <c r="AN499" s="1" t="s">
        <v>187</v>
      </c>
      <c r="AO499" s="1" t="s">
        <v>188</v>
      </c>
      <c r="AP499" s="1" t="s">
        <v>103</v>
      </c>
      <c r="AQ499" s="1" t="s">
        <v>189</v>
      </c>
      <c r="AR499" s="1" t="s">
        <v>440</v>
      </c>
      <c r="AS499" s="1" t="s">
        <v>123</v>
      </c>
      <c r="AT499" s="1" t="s">
        <v>128</v>
      </c>
      <c r="AU499" s="1">
        <v>4</v>
      </c>
      <c r="AV499" s="1" t="s">
        <v>1518</v>
      </c>
      <c r="AW499" s="1">
        <v>1730.33</v>
      </c>
    </row>
    <row r="500" spans="1:49">
      <c r="A500" s="1">
        <v>5</v>
      </c>
      <c r="B500" s="1" t="s">
        <v>1519</v>
      </c>
      <c r="C500" s="1" t="s">
        <v>1520</v>
      </c>
      <c r="D500" s="1" t="s">
        <v>182</v>
      </c>
      <c r="E500" s="1" t="s">
        <v>181</v>
      </c>
      <c r="F500" s="1" t="s">
        <v>181</v>
      </c>
      <c r="G500" s="1" t="s">
        <v>182</v>
      </c>
      <c r="H500" s="1" t="s">
        <v>181</v>
      </c>
      <c r="I500" s="1" t="s">
        <v>181</v>
      </c>
      <c r="J500" s="1" t="s">
        <v>181</v>
      </c>
      <c r="K500" s="1" t="s">
        <v>181</v>
      </c>
      <c r="L500" s="1" t="s">
        <v>181</v>
      </c>
      <c r="M500" s="1" t="s">
        <v>181</v>
      </c>
      <c r="N500" s="1" t="s">
        <v>181</v>
      </c>
      <c r="O500" s="1" t="s">
        <v>181</v>
      </c>
      <c r="P500" s="1" t="s">
        <v>181</v>
      </c>
      <c r="Q500" s="1" t="s">
        <v>182</v>
      </c>
      <c r="R500" s="1" t="s">
        <v>181</v>
      </c>
      <c r="S500" s="1" t="s">
        <v>181</v>
      </c>
      <c r="T500" s="1" t="s">
        <v>181</v>
      </c>
      <c r="U500" s="1" t="s">
        <v>181</v>
      </c>
      <c r="V500" s="1" t="s">
        <v>181</v>
      </c>
      <c r="W500" s="1" t="s">
        <v>181</v>
      </c>
      <c r="X500" s="1" t="s">
        <v>182</v>
      </c>
      <c r="Y500" s="1" t="s">
        <v>181</v>
      </c>
      <c r="Z500" s="1" t="s">
        <v>181</v>
      </c>
      <c r="AA500" s="1" t="s">
        <v>181</v>
      </c>
      <c r="AB500" s="1" t="s">
        <v>182</v>
      </c>
      <c r="AC500" s="1" t="s">
        <v>181</v>
      </c>
      <c r="AD500" s="1" t="s">
        <v>181</v>
      </c>
      <c r="AE500" s="1" t="s">
        <v>97</v>
      </c>
      <c r="AF500" s="1" t="s">
        <v>93</v>
      </c>
      <c r="AG500" s="1" t="s">
        <v>97</v>
      </c>
      <c r="AH500" s="1">
        <v>4</v>
      </c>
      <c r="AI500" s="1" t="s">
        <v>14</v>
      </c>
      <c r="AJ500" s="1" t="s">
        <v>31</v>
      </c>
      <c r="AK500" s="1" t="s">
        <v>194</v>
      </c>
      <c r="AL500" s="1" t="s">
        <v>327</v>
      </c>
      <c r="AM500" s="1" t="s">
        <v>207</v>
      </c>
      <c r="AN500" s="1" t="s">
        <v>187</v>
      </c>
      <c r="AO500" s="1" t="s">
        <v>188</v>
      </c>
      <c r="AP500" s="1" t="s">
        <v>195</v>
      </c>
      <c r="AQ500" s="1" t="s">
        <v>111</v>
      </c>
      <c r="AR500" s="1" t="s">
        <v>287</v>
      </c>
      <c r="AS500" s="1" t="s">
        <v>121</v>
      </c>
      <c r="AT500" s="1" t="s">
        <v>128</v>
      </c>
      <c r="AU500" s="1">
        <v>5</v>
      </c>
      <c r="AV500" s="1" t="s">
        <v>1521</v>
      </c>
      <c r="AW500" s="1">
        <v>406.96</v>
      </c>
    </row>
    <row r="501" spans="1:49">
      <c r="A501" s="1">
        <v>2</v>
      </c>
      <c r="B501" s="1" t="s">
        <v>1522</v>
      </c>
      <c r="C501" s="1" t="s">
        <v>1523</v>
      </c>
      <c r="D501" s="1" t="s">
        <v>182</v>
      </c>
      <c r="E501" s="1" t="s">
        <v>181</v>
      </c>
      <c r="F501" s="1" t="s">
        <v>181</v>
      </c>
      <c r="G501" s="1" t="s">
        <v>181</v>
      </c>
      <c r="H501" s="1" t="s">
        <v>181</v>
      </c>
      <c r="I501" s="1" t="s">
        <v>181</v>
      </c>
      <c r="J501" s="1" t="s">
        <v>181</v>
      </c>
      <c r="K501" s="1" t="s">
        <v>182</v>
      </c>
      <c r="L501" s="1" t="s">
        <v>181</v>
      </c>
      <c r="M501" s="1" t="s">
        <v>181</v>
      </c>
      <c r="N501" s="1" t="s">
        <v>181</v>
      </c>
      <c r="O501" s="1" t="s">
        <v>181</v>
      </c>
      <c r="P501" s="1" t="s">
        <v>181</v>
      </c>
      <c r="Q501" s="1" t="s">
        <v>182</v>
      </c>
      <c r="R501" s="1" t="s">
        <v>181</v>
      </c>
      <c r="S501" s="1" t="s">
        <v>181</v>
      </c>
      <c r="T501" s="1" t="s">
        <v>181</v>
      </c>
      <c r="U501" s="1" t="s">
        <v>181</v>
      </c>
      <c r="V501" s="1" t="s">
        <v>181</v>
      </c>
      <c r="W501" s="1" t="s">
        <v>181</v>
      </c>
      <c r="X501" s="1" t="s">
        <v>182</v>
      </c>
      <c r="Y501" s="1" t="s">
        <v>181</v>
      </c>
      <c r="Z501" s="1" t="s">
        <v>181</v>
      </c>
      <c r="AA501" s="1" t="s">
        <v>181</v>
      </c>
      <c r="AB501" s="1" t="s">
        <v>181</v>
      </c>
      <c r="AC501" s="1" t="s">
        <v>181</v>
      </c>
      <c r="AD501" s="1" t="s">
        <v>182</v>
      </c>
      <c r="AE501" s="1" t="s">
        <v>95</v>
      </c>
      <c r="AF501" s="1" t="s">
        <v>90</v>
      </c>
      <c r="AG501" s="1" t="s">
        <v>90</v>
      </c>
      <c r="AH501" s="1">
        <v>5</v>
      </c>
      <c r="AI501" s="1" t="s">
        <v>18</v>
      </c>
      <c r="AJ501" s="1" t="s">
        <v>31</v>
      </c>
      <c r="AK501" s="1" t="s">
        <v>194</v>
      </c>
      <c r="AL501" s="1" t="s">
        <v>327</v>
      </c>
      <c r="AM501" s="1" t="s">
        <v>186</v>
      </c>
      <c r="AN501" s="1" t="s">
        <v>187</v>
      </c>
      <c r="AO501" s="1" t="s">
        <v>188</v>
      </c>
      <c r="AP501" s="1" t="s">
        <v>103</v>
      </c>
      <c r="AQ501" s="1" t="s">
        <v>111</v>
      </c>
      <c r="AR501" s="1" t="s">
        <v>190</v>
      </c>
      <c r="AS501" s="1" t="s">
        <v>122</v>
      </c>
      <c r="AT501" s="1" t="s">
        <v>128</v>
      </c>
      <c r="AU501" s="1">
        <v>5</v>
      </c>
      <c r="AW501" s="1">
        <v>67.67</v>
      </c>
    </row>
    <row r="502" spans="1:49">
      <c r="A502" s="1">
        <v>5</v>
      </c>
      <c r="B502" s="1" t="s">
        <v>1524</v>
      </c>
      <c r="C502" s="1" t="s">
        <v>1525</v>
      </c>
      <c r="D502" s="1" t="s">
        <v>182</v>
      </c>
      <c r="E502" s="1" t="s">
        <v>181</v>
      </c>
      <c r="F502" s="1" t="s">
        <v>181</v>
      </c>
      <c r="G502" s="1" t="s">
        <v>181</v>
      </c>
      <c r="H502" s="1" t="s">
        <v>181</v>
      </c>
      <c r="I502" s="1" t="s">
        <v>182</v>
      </c>
      <c r="J502" s="1" t="s">
        <v>181</v>
      </c>
      <c r="K502" s="1" t="s">
        <v>181</v>
      </c>
      <c r="L502" s="1" t="s">
        <v>181</v>
      </c>
      <c r="M502" s="1" t="s">
        <v>181</v>
      </c>
      <c r="N502" s="1" t="s">
        <v>181</v>
      </c>
      <c r="O502" s="1" t="s">
        <v>181</v>
      </c>
      <c r="P502" s="1" t="s">
        <v>181</v>
      </c>
      <c r="Q502" s="1" t="s">
        <v>182</v>
      </c>
      <c r="R502" s="1" t="s">
        <v>181</v>
      </c>
      <c r="S502" s="1" t="s">
        <v>181</v>
      </c>
      <c r="T502" s="1" t="s">
        <v>181</v>
      </c>
      <c r="U502" s="1" t="s">
        <v>181</v>
      </c>
      <c r="V502" s="1" t="s">
        <v>181</v>
      </c>
      <c r="W502" s="1" t="s">
        <v>181</v>
      </c>
      <c r="X502" s="1" t="s">
        <v>181</v>
      </c>
      <c r="Y502" s="1" t="s">
        <v>182</v>
      </c>
      <c r="Z502" s="1" t="s">
        <v>181</v>
      </c>
      <c r="AA502" s="1" t="s">
        <v>181</v>
      </c>
      <c r="AB502" s="1" t="s">
        <v>181</v>
      </c>
      <c r="AC502" s="1" t="s">
        <v>182</v>
      </c>
      <c r="AD502" s="1" t="s">
        <v>181</v>
      </c>
      <c r="AE502" s="1" t="s">
        <v>95</v>
      </c>
      <c r="AF502" s="1" t="s">
        <v>95</v>
      </c>
      <c r="AG502" s="1" t="s">
        <v>97</v>
      </c>
      <c r="AH502" s="1">
        <v>3</v>
      </c>
      <c r="AI502" s="1" t="s">
        <v>200</v>
      </c>
      <c r="AJ502" s="1" t="s">
        <v>31</v>
      </c>
      <c r="AK502" s="1" t="s">
        <v>194</v>
      </c>
      <c r="AL502" s="1" t="s">
        <v>185</v>
      </c>
      <c r="AM502" s="1" t="s">
        <v>186</v>
      </c>
      <c r="AN502" s="1" t="s">
        <v>187</v>
      </c>
      <c r="AO502" s="1" t="s">
        <v>98</v>
      </c>
      <c r="AP502" s="1" t="s">
        <v>103</v>
      </c>
      <c r="AQ502" s="1" t="s">
        <v>112</v>
      </c>
      <c r="AR502" s="1" t="s">
        <v>190</v>
      </c>
      <c r="AS502" s="1" t="s">
        <v>124</v>
      </c>
      <c r="AT502" s="1" t="s">
        <v>128</v>
      </c>
      <c r="AU502" s="1">
        <v>3</v>
      </c>
      <c r="AW502" s="1">
        <v>274.24</v>
      </c>
    </row>
    <row r="503" spans="1:49">
      <c r="A503" s="1">
        <v>2</v>
      </c>
      <c r="B503" s="1" t="s">
        <v>1526</v>
      </c>
      <c r="C503" s="1" t="s">
        <v>1527</v>
      </c>
      <c r="D503" s="1" t="s">
        <v>182</v>
      </c>
      <c r="E503" s="1" t="s">
        <v>181</v>
      </c>
      <c r="F503" s="1" t="s">
        <v>181</v>
      </c>
      <c r="G503" s="1" t="s">
        <v>181</v>
      </c>
      <c r="H503" s="1" t="s">
        <v>181</v>
      </c>
      <c r="I503" s="1" t="s">
        <v>181</v>
      </c>
      <c r="J503" s="1" t="s">
        <v>182</v>
      </c>
      <c r="K503" s="1" t="s">
        <v>181</v>
      </c>
      <c r="L503" s="1" t="s">
        <v>181</v>
      </c>
      <c r="M503" s="1" t="s">
        <v>181</v>
      </c>
      <c r="N503" s="1" t="s">
        <v>181</v>
      </c>
      <c r="O503" s="1" t="s">
        <v>181</v>
      </c>
      <c r="P503" s="1" t="s">
        <v>181</v>
      </c>
      <c r="Q503" s="1" t="s">
        <v>182</v>
      </c>
      <c r="R503" s="1" t="s">
        <v>181</v>
      </c>
      <c r="S503" s="1" t="s">
        <v>181</v>
      </c>
      <c r="T503" s="1" t="s">
        <v>181</v>
      </c>
      <c r="U503" s="1" t="s">
        <v>181</v>
      </c>
      <c r="V503" s="1" t="s">
        <v>181</v>
      </c>
      <c r="W503" s="1" t="s">
        <v>181</v>
      </c>
      <c r="X503" s="1" t="s">
        <v>182</v>
      </c>
      <c r="Y503" s="1" t="s">
        <v>181</v>
      </c>
      <c r="Z503" s="1" t="s">
        <v>181</v>
      </c>
      <c r="AA503" s="1" t="s">
        <v>181</v>
      </c>
      <c r="AB503" s="1" t="s">
        <v>182</v>
      </c>
      <c r="AC503" s="1" t="s">
        <v>181</v>
      </c>
      <c r="AD503" s="1" t="s">
        <v>181</v>
      </c>
      <c r="AE503" s="1" t="s">
        <v>93</v>
      </c>
      <c r="AF503" s="1" t="s">
        <v>95</v>
      </c>
      <c r="AG503" s="1" t="s">
        <v>97</v>
      </c>
      <c r="AH503" s="1">
        <v>3</v>
      </c>
      <c r="AI503" s="1" t="s">
        <v>18</v>
      </c>
      <c r="AJ503" s="1" t="s">
        <v>31</v>
      </c>
      <c r="AK503" s="1" t="s">
        <v>200</v>
      </c>
      <c r="AL503" s="1" t="s">
        <v>185</v>
      </c>
      <c r="AM503" s="1" t="s">
        <v>186</v>
      </c>
      <c r="AN503" s="1" t="s">
        <v>187</v>
      </c>
      <c r="AO503" s="1" t="s">
        <v>188</v>
      </c>
      <c r="AP503" s="1" t="s">
        <v>103</v>
      </c>
      <c r="AQ503" s="1" t="s">
        <v>189</v>
      </c>
      <c r="AR503" s="1" t="s">
        <v>440</v>
      </c>
      <c r="AS503" s="1" t="s">
        <v>123</v>
      </c>
      <c r="AT503" s="1" t="s">
        <v>128</v>
      </c>
      <c r="AU503" s="1">
        <v>4</v>
      </c>
      <c r="AW503" s="1">
        <v>121.7</v>
      </c>
    </row>
    <row r="504" spans="1:49">
      <c r="A504" s="1">
        <v>5</v>
      </c>
      <c r="B504" s="1" t="s">
        <v>1528</v>
      </c>
      <c r="C504" s="1" t="s">
        <v>1529</v>
      </c>
      <c r="D504" s="1" t="s">
        <v>182</v>
      </c>
      <c r="E504" s="1" t="s">
        <v>181</v>
      </c>
      <c r="F504" s="1" t="s">
        <v>181</v>
      </c>
      <c r="G504" s="1" t="s">
        <v>181</v>
      </c>
      <c r="H504" s="1" t="s">
        <v>181</v>
      </c>
      <c r="I504" s="1" t="s">
        <v>181</v>
      </c>
      <c r="J504" s="1" t="s">
        <v>182</v>
      </c>
      <c r="K504" s="1" t="s">
        <v>181</v>
      </c>
      <c r="L504" s="1" t="s">
        <v>181</v>
      </c>
      <c r="M504" s="1" t="s">
        <v>181</v>
      </c>
      <c r="N504" s="1" t="s">
        <v>181</v>
      </c>
      <c r="O504" s="1" t="s">
        <v>182</v>
      </c>
      <c r="P504" s="1" t="s">
        <v>181</v>
      </c>
      <c r="Q504" s="1" t="s">
        <v>182</v>
      </c>
      <c r="R504" s="1" t="s">
        <v>181</v>
      </c>
      <c r="S504" s="1" t="s">
        <v>181</v>
      </c>
      <c r="T504" s="1" t="s">
        <v>181</v>
      </c>
      <c r="U504" s="1" t="s">
        <v>181</v>
      </c>
      <c r="V504" s="1" t="s">
        <v>181</v>
      </c>
      <c r="W504" s="1" t="s">
        <v>181</v>
      </c>
      <c r="X504" s="1" t="s">
        <v>181</v>
      </c>
      <c r="Y504" s="1" t="s">
        <v>182</v>
      </c>
      <c r="Z504" s="1" t="s">
        <v>181</v>
      </c>
      <c r="AA504" s="1" t="s">
        <v>181</v>
      </c>
      <c r="AB504" s="1" t="s">
        <v>181</v>
      </c>
      <c r="AC504" s="1" t="s">
        <v>181</v>
      </c>
      <c r="AD504" s="1" t="s">
        <v>182</v>
      </c>
      <c r="AE504" s="1" t="s">
        <v>95</v>
      </c>
      <c r="AF504" s="1" t="s">
        <v>95</v>
      </c>
      <c r="AG504" s="1" t="s">
        <v>95</v>
      </c>
      <c r="AH504" s="1">
        <v>3</v>
      </c>
      <c r="AI504" s="1" t="s">
        <v>183</v>
      </c>
      <c r="AJ504" s="1" t="s">
        <v>31</v>
      </c>
      <c r="AK504" s="1" t="s">
        <v>194</v>
      </c>
      <c r="AL504" s="1" t="s">
        <v>185</v>
      </c>
      <c r="AM504" s="1" t="s">
        <v>186</v>
      </c>
      <c r="AN504" s="1" t="s">
        <v>187</v>
      </c>
      <c r="AO504" s="1" t="s">
        <v>98</v>
      </c>
      <c r="AP504" s="1" t="s">
        <v>103</v>
      </c>
      <c r="AQ504" s="1" t="s">
        <v>200</v>
      </c>
      <c r="AR504" s="1" t="s">
        <v>190</v>
      </c>
      <c r="AS504" s="1" t="s">
        <v>124</v>
      </c>
      <c r="AT504" s="1" t="s">
        <v>128</v>
      </c>
      <c r="AU504" s="1">
        <v>4</v>
      </c>
      <c r="AV504" s="1" t="s">
        <v>1530</v>
      </c>
      <c r="AW504" s="1">
        <v>291.39999999999998</v>
      </c>
    </row>
    <row r="505" spans="1:49">
      <c r="A505" s="1">
        <v>5</v>
      </c>
      <c r="B505" s="1" t="s">
        <v>1531</v>
      </c>
      <c r="C505" s="1" t="s">
        <v>1532</v>
      </c>
      <c r="D505" s="1" t="s">
        <v>182</v>
      </c>
      <c r="E505" s="1" t="s">
        <v>181</v>
      </c>
      <c r="F505" s="1" t="s">
        <v>181</v>
      </c>
      <c r="G505" s="1" t="s">
        <v>181</v>
      </c>
      <c r="H505" s="1" t="s">
        <v>181</v>
      </c>
      <c r="I505" s="1" t="s">
        <v>181</v>
      </c>
      <c r="J505" s="1" t="s">
        <v>182</v>
      </c>
      <c r="K505" s="1" t="s">
        <v>181</v>
      </c>
      <c r="L505" s="1" t="s">
        <v>181</v>
      </c>
      <c r="M505" s="1" t="s">
        <v>181</v>
      </c>
      <c r="N505" s="1" t="s">
        <v>181</v>
      </c>
      <c r="O505" s="1" t="s">
        <v>181</v>
      </c>
      <c r="P505" s="1" t="s">
        <v>181</v>
      </c>
      <c r="Q505" s="1" t="s">
        <v>182</v>
      </c>
      <c r="R505" s="1" t="s">
        <v>182</v>
      </c>
      <c r="S505" s="1" t="s">
        <v>181</v>
      </c>
      <c r="T505" s="1" t="s">
        <v>181</v>
      </c>
      <c r="U505" s="1" t="s">
        <v>181</v>
      </c>
      <c r="V505" s="1" t="s">
        <v>181</v>
      </c>
      <c r="W505" s="1" t="s">
        <v>181</v>
      </c>
      <c r="X505" s="1" t="s">
        <v>181</v>
      </c>
      <c r="Y505" s="1" t="s">
        <v>182</v>
      </c>
      <c r="Z505" s="1" t="s">
        <v>181</v>
      </c>
      <c r="AA505" s="1" t="s">
        <v>181</v>
      </c>
      <c r="AB505" s="1" t="s">
        <v>181</v>
      </c>
      <c r="AC505" s="1" t="s">
        <v>182</v>
      </c>
      <c r="AD505" s="1" t="s">
        <v>181</v>
      </c>
      <c r="AE505" s="1" t="s">
        <v>93</v>
      </c>
      <c r="AF505" s="1" t="s">
        <v>93</v>
      </c>
      <c r="AG505" s="1" t="s">
        <v>97</v>
      </c>
      <c r="AH505" s="1">
        <v>4</v>
      </c>
      <c r="AI505" s="1" t="s">
        <v>183</v>
      </c>
      <c r="AJ505" s="1" t="s">
        <v>31</v>
      </c>
      <c r="AK505" s="1" t="s">
        <v>217</v>
      </c>
      <c r="AL505" s="1" t="s">
        <v>185</v>
      </c>
      <c r="AM505" s="1" t="s">
        <v>186</v>
      </c>
      <c r="AN505" s="1" t="s">
        <v>187</v>
      </c>
      <c r="AO505" s="1" t="s">
        <v>200</v>
      </c>
      <c r="AP505" s="1" t="s">
        <v>200</v>
      </c>
      <c r="AQ505" s="1" t="s">
        <v>189</v>
      </c>
      <c r="AR505" s="1" t="s">
        <v>200</v>
      </c>
      <c r="AS505" s="1" t="s">
        <v>124</v>
      </c>
      <c r="AT505" s="1" t="s">
        <v>128</v>
      </c>
      <c r="AU505" s="1">
        <v>4</v>
      </c>
      <c r="AV505" s="1" t="s">
        <v>1533</v>
      </c>
      <c r="AW505" s="1">
        <v>316.58</v>
      </c>
    </row>
    <row r="506" spans="1:49">
      <c r="A506" s="1">
        <v>1</v>
      </c>
      <c r="B506" s="1" t="s">
        <v>1534</v>
      </c>
      <c r="C506" s="1" t="s">
        <v>1535</v>
      </c>
      <c r="D506" s="1" t="s">
        <v>182</v>
      </c>
      <c r="E506" s="1" t="s">
        <v>181</v>
      </c>
      <c r="F506" s="1" t="s">
        <v>181</v>
      </c>
      <c r="G506" s="1" t="s">
        <v>181</v>
      </c>
      <c r="H506" s="1" t="s">
        <v>181</v>
      </c>
      <c r="I506" s="1" t="s">
        <v>181</v>
      </c>
      <c r="J506" s="1" t="s">
        <v>182</v>
      </c>
      <c r="K506" s="1" t="s">
        <v>181</v>
      </c>
      <c r="L506" s="1" t="s">
        <v>181</v>
      </c>
      <c r="M506" s="1" t="s">
        <v>181</v>
      </c>
      <c r="N506" s="1" t="s">
        <v>181</v>
      </c>
      <c r="O506" s="1" t="s">
        <v>181</v>
      </c>
      <c r="P506" s="1" t="s">
        <v>181</v>
      </c>
      <c r="Q506" s="1" t="s">
        <v>182</v>
      </c>
      <c r="R506" s="1" t="s">
        <v>181</v>
      </c>
      <c r="S506" s="1" t="s">
        <v>181</v>
      </c>
      <c r="T506" s="1" t="s">
        <v>181</v>
      </c>
      <c r="U506" s="1" t="s">
        <v>181</v>
      </c>
      <c r="V506" s="1" t="s">
        <v>181</v>
      </c>
      <c r="W506" s="1" t="s">
        <v>181</v>
      </c>
      <c r="X506" s="1" t="s">
        <v>182</v>
      </c>
      <c r="Y506" s="1" t="s">
        <v>181</v>
      </c>
      <c r="Z506" s="1" t="s">
        <v>181</v>
      </c>
      <c r="AA506" s="1" t="s">
        <v>181</v>
      </c>
      <c r="AB506" s="1" t="s">
        <v>181</v>
      </c>
      <c r="AC506" s="1" t="s">
        <v>182</v>
      </c>
      <c r="AD506" s="1" t="s">
        <v>181</v>
      </c>
      <c r="AE506" s="1" t="s">
        <v>95</v>
      </c>
      <c r="AF506" s="1" t="s">
        <v>95</v>
      </c>
      <c r="AG506" s="1" t="s">
        <v>95</v>
      </c>
      <c r="AH506" s="1">
        <v>3</v>
      </c>
      <c r="AI506" s="1" t="s">
        <v>18</v>
      </c>
      <c r="AJ506" s="1" t="s">
        <v>31</v>
      </c>
      <c r="AK506" s="1" t="s">
        <v>194</v>
      </c>
      <c r="AL506" s="1" t="s">
        <v>327</v>
      </c>
      <c r="AM506" s="1" t="s">
        <v>186</v>
      </c>
      <c r="AN506" s="1" t="s">
        <v>187</v>
      </c>
      <c r="AO506" s="1" t="s">
        <v>188</v>
      </c>
      <c r="AP506" s="1" t="s">
        <v>103</v>
      </c>
      <c r="AQ506" s="1" t="s">
        <v>111</v>
      </c>
      <c r="AR506" s="1" t="s">
        <v>190</v>
      </c>
      <c r="AS506" s="1" t="s">
        <v>122</v>
      </c>
      <c r="AT506" s="1" t="s">
        <v>128</v>
      </c>
      <c r="AU506" s="1">
        <v>5</v>
      </c>
      <c r="AW506" s="1">
        <v>54.96</v>
      </c>
    </row>
    <row r="507" spans="1:49">
      <c r="A507" s="1">
        <v>5</v>
      </c>
      <c r="B507" s="1" t="s">
        <v>1536</v>
      </c>
      <c r="C507" s="1" t="s">
        <v>1537</v>
      </c>
      <c r="D507" s="1" t="s">
        <v>182</v>
      </c>
      <c r="E507" s="1" t="s">
        <v>181</v>
      </c>
      <c r="F507" s="1" t="s">
        <v>181</v>
      </c>
      <c r="G507" s="1" t="s">
        <v>181</v>
      </c>
      <c r="H507" s="1" t="s">
        <v>181</v>
      </c>
      <c r="I507" s="1" t="s">
        <v>182</v>
      </c>
      <c r="J507" s="1" t="s">
        <v>181</v>
      </c>
      <c r="K507" s="1" t="s">
        <v>181</v>
      </c>
      <c r="L507" s="1" t="s">
        <v>181</v>
      </c>
      <c r="M507" s="1" t="s">
        <v>181</v>
      </c>
      <c r="N507" s="1" t="s">
        <v>181</v>
      </c>
      <c r="O507" s="1" t="s">
        <v>181</v>
      </c>
      <c r="P507" s="1" t="s">
        <v>181</v>
      </c>
      <c r="Q507" s="1" t="s">
        <v>182</v>
      </c>
      <c r="R507" s="1" t="s">
        <v>181</v>
      </c>
      <c r="S507" s="1" t="s">
        <v>181</v>
      </c>
      <c r="T507" s="1" t="s">
        <v>181</v>
      </c>
      <c r="U507" s="1" t="s">
        <v>181</v>
      </c>
      <c r="V507" s="1" t="s">
        <v>181</v>
      </c>
      <c r="W507" s="1" t="s">
        <v>181</v>
      </c>
      <c r="X507" s="1" t="s">
        <v>181</v>
      </c>
      <c r="Y507" s="1" t="s">
        <v>182</v>
      </c>
      <c r="Z507" s="1" t="s">
        <v>181</v>
      </c>
      <c r="AA507" s="1" t="s">
        <v>181</v>
      </c>
      <c r="AB507" s="1" t="s">
        <v>181</v>
      </c>
      <c r="AC507" s="1" t="s">
        <v>182</v>
      </c>
      <c r="AD507" s="1" t="s">
        <v>181</v>
      </c>
      <c r="AE507" s="1" t="s">
        <v>90</v>
      </c>
      <c r="AF507" s="1" t="s">
        <v>90</v>
      </c>
      <c r="AG507" s="1" t="s">
        <v>97</v>
      </c>
      <c r="AH507" s="1">
        <v>5</v>
      </c>
      <c r="AI507" s="1" t="s">
        <v>18</v>
      </c>
      <c r="AJ507" s="1" t="s">
        <v>31</v>
      </c>
      <c r="AK507" s="1" t="s">
        <v>194</v>
      </c>
      <c r="AL507" s="1" t="s">
        <v>185</v>
      </c>
      <c r="AM507" s="1" t="s">
        <v>186</v>
      </c>
      <c r="AN507" s="1" t="s">
        <v>187</v>
      </c>
      <c r="AO507" s="1" t="s">
        <v>96</v>
      </c>
      <c r="AP507" s="1" t="s">
        <v>103</v>
      </c>
      <c r="AQ507" s="1" t="s">
        <v>112</v>
      </c>
      <c r="AR507" s="1" t="s">
        <v>190</v>
      </c>
      <c r="AS507" s="1" t="s">
        <v>124</v>
      </c>
      <c r="AT507" s="1" t="s">
        <v>128</v>
      </c>
      <c r="AU507" s="1">
        <v>4</v>
      </c>
      <c r="AV507" s="1" t="s">
        <v>1538</v>
      </c>
      <c r="AW507" s="1">
        <v>471.77</v>
      </c>
    </row>
    <row r="508" spans="1:49">
      <c r="A508" s="1">
        <v>5</v>
      </c>
      <c r="B508" s="1" t="s">
        <v>1539</v>
      </c>
      <c r="C508" s="1" t="s">
        <v>1540</v>
      </c>
      <c r="D508" s="1" t="s">
        <v>182</v>
      </c>
      <c r="E508" s="1" t="s">
        <v>181</v>
      </c>
      <c r="F508" s="1" t="s">
        <v>181</v>
      </c>
      <c r="G508" s="1" t="s">
        <v>181</v>
      </c>
      <c r="H508" s="1" t="s">
        <v>181</v>
      </c>
      <c r="I508" s="1" t="s">
        <v>182</v>
      </c>
      <c r="J508" s="1" t="s">
        <v>181</v>
      </c>
      <c r="K508" s="1" t="s">
        <v>181</v>
      </c>
      <c r="L508" s="1" t="s">
        <v>181</v>
      </c>
      <c r="M508" s="1" t="s">
        <v>181</v>
      </c>
      <c r="N508" s="1" t="s">
        <v>181</v>
      </c>
      <c r="O508" s="1" t="s">
        <v>181</v>
      </c>
      <c r="P508" s="1" t="s">
        <v>181</v>
      </c>
      <c r="Q508" s="1" t="s">
        <v>182</v>
      </c>
      <c r="R508" s="1" t="s">
        <v>181</v>
      </c>
      <c r="S508" s="1" t="s">
        <v>181</v>
      </c>
      <c r="T508" s="1" t="s">
        <v>181</v>
      </c>
      <c r="U508" s="1" t="s">
        <v>181</v>
      </c>
      <c r="V508" s="1" t="s">
        <v>181</v>
      </c>
      <c r="W508" s="1" t="s">
        <v>181</v>
      </c>
      <c r="X508" s="1" t="s">
        <v>182</v>
      </c>
      <c r="Y508" s="1" t="s">
        <v>181</v>
      </c>
      <c r="Z508" s="1" t="s">
        <v>181</v>
      </c>
      <c r="AA508" s="1" t="s">
        <v>181</v>
      </c>
      <c r="AB508" s="1" t="s">
        <v>181</v>
      </c>
      <c r="AC508" s="1" t="s">
        <v>182</v>
      </c>
      <c r="AD508" s="1" t="s">
        <v>181</v>
      </c>
      <c r="AE508" s="1" t="s">
        <v>93</v>
      </c>
      <c r="AF508" s="1" t="s">
        <v>93</v>
      </c>
      <c r="AG508" s="1" t="s">
        <v>95</v>
      </c>
      <c r="AH508" s="1">
        <v>3</v>
      </c>
      <c r="AI508" s="1" t="s">
        <v>183</v>
      </c>
      <c r="AJ508" s="1" t="s">
        <v>31</v>
      </c>
      <c r="AK508" s="1" t="s">
        <v>194</v>
      </c>
      <c r="AL508" s="1" t="s">
        <v>185</v>
      </c>
      <c r="AM508" s="1" t="s">
        <v>200</v>
      </c>
      <c r="AN508" s="1" t="s">
        <v>187</v>
      </c>
      <c r="AO508" s="1" t="s">
        <v>96</v>
      </c>
      <c r="AP508" s="1" t="s">
        <v>200</v>
      </c>
      <c r="AQ508" s="1" t="s">
        <v>200</v>
      </c>
      <c r="AR508" s="1" t="s">
        <v>200</v>
      </c>
      <c r="AS508" s="1" t="s">
        <v>122</v>
      </c>
      <c r="AT508" s="1" t="s">
        <v>128</v>
      </c>
      <c r="AU508" s="1">
        <v>4</v>
      </c>
      <c r="AV508" s="1" t="s">
        <v>1541</v>
      </c>
      <c r="AW508" s="1">
        <v>373.15</v>
      </c>
    </row>
    <row r="509" spans="1:49">
      <c r="A509" s="1">
        <v>1</v>
      </c>
      <c r="B509" s="1" t="s">
        <v>1542</v>
      </c>
      <c r="C509" s="1" t="s">
        <v>1532</v>
      </c>
      <c r="D509" s="1" t="s">
        <v>182</v>
      </c>
      <c r="E509" s="1" t="s">
        <v>181</v>
      </c>
      <c r="F509" s="1" t="s">
        <v>181</v>
      </c>
      <c r="G509" s="1" t="s">
        <v>181</v>
      </c>
      <c r="H509" s="1" t="s">
        <v>181</v>
      </c>
      <c r="I509" s="1" t="s">
        <v>181</v>
      </c>
      <c r="J509" s="1" t="s">
        <v>182</v>
      </c>
      <c r="K509" s="1" t="s">
        <v>181</v>
      </c>
      <c r="L509" s="1" t="s">
        <v>181</v>
      </c>
      <c r="M509" s="1" t="s">
        <v>181</v>
      </c>
      <c r="N509" s="1" t="s">
        <v>181</v>
      </c>
      <c r="O509" s="1" t="s">
        <v>181</v>
      </c>
      <c r="P509" s="1" t="s">
        <v>181</v>
      </c>
      <c r="Q509" s="1" t="s">
        <v>182</v>
      </c>
      <c r="R509" s="1" t="s">
        <v>181</v>
      </c>
      <c r="S509" s="1" t="s">
        <v>181</v>
      </c>
      <c r="T509" s="1" t="s">
        <v>181</v>
      </c>
      <c r="U509" s="1" t="s">
        <v>181</v>
      </c>
      <c r="V509" s="1" t="s">
        <v>181</v>
      </c>
      <c r="W509" s="1" t="s">
        <v>181</v>
      </c>
      <c r="X509" s="1" t="s">
        <v>181</v>
      </c>
      <c r="Y509" s="1" t="s">
        <v>182</v>
      </c>
      <c r="Z509" s="1" t="s">
        <v>181</v>
      </c>
      <c r="AA509" s="1" t="s">
        <v>181</v>
      </c>
      <c r="AB509" s="1" t="s">
        <v>181</v>
      </c>
      <c r="AC509" s="1" t="s">
        <v>182</v>
      </c>
      <c r="AD509" s="1" t="s">
        <v>181</v>
      </c>
      <c r="AE509" s="1" t="s">
        <v>95</v>
      </c>
      <c r="AF509" s="1" t="s">
        <v>95</v>
      </c>
      <c r="AG509" s="1" t="s">
        <v>95</v>
      </c>
      <c r="AH509" s="1">
        <v>3</v>
      </c>
      <c r="AI509" s="1" t="s">
        <v>18</v>
      </c>
      <c r="AJ509" s="1" t="s">
        <v>31</v>
      </c>
      <c r="AK509" s="1" t="s">
        <v>194</v>
      </c>
      <c r="AL509" s="1" t="s">
        <v>327</v>
      </c>
      <c r="AM509" s="1" t="s">
        <v>186</v>
      </c>
      <c r="AN509" s="1" t="s">
        <v>187</v>
      </c>
      <c r="AO509" s="1" t="s">
        <v>188</v>
      </c>
      <c r="AP509" s="1" t="s">
        <v>103</v>
      </c>
      <c r="AQ509" s="1" t="s">
        <v>111</v>
      </c>
      <c r="AR509" s="1" t="s">
        <v>190</v>
      </c>
      <c r="AS509" s="1" t="s">
        <v>122</v>
      </c>
      <c r="AT509" s="1" t="s">
        <v>128</v>
      </c>
      <c r="AU509" s="1">
        <v>5</v>
      </c>
      <c r="AW509" s="1">
        <v>31.29</v>
      </c>
    </row>
    <row r="510" spans="1:49">
      <c r="A510" s="1">
        <v>5</v>
      </c>
      <c r="B510" s="1" t="s">
        <v>1543</v>
      </c>
      <c r="C510" s="1" t="s">
        <v>1544</v>
      </c>
      <c r="D510" s="1" t="s">
        <v>181</v>
      </c>
      <c r="E510" s="1" t="s">
        <v>182</v>
      </c>
      <c r="F510" s="1" t="s">
        <v>181</v>
      </c>
      <c r="G510" s="1" t="s">
        <v>181</v>
      </c>
      <c r="H510" s="1" t="s">
        <v>181</v>
      </c>
      <c r="I510" s="1" t="s">
        <v>181</v>
      </c>
      <c r="J510" s="1" t="s">
        <v>181</v>
      </c>
      <c r="K510" s="1" t="s">
        <v>181</v>
      </c>
      <c r="L510" s="1" t="s">
        <v>182</v>
      </c>
      <c r="M510" s="1" t="s">
        <v>181</v>
      </c>
      <c r="N510" s="1" t="s">
        <v>182</v>
      </c>
      <c r="O510" s="1" t="s">
        <v>181</v>
      </c>
      <c r="P510" s="1" t="s">
        <v>181</v>
      </c>
      <c r="Q510" s="1" t="s">
        <v>181</v>
      </c>
      <c r="R510" s="1" t="s">
        <v>181</v>
      </c>
      <c r="S510" s="1" t="s">
        <v>181</v>
      </c>
      <c r="T510" s="1" t="s">
        <v>181</v>
      </c>
      <c r="U510" s="1" t="s">
        <v>181</v>
      </c>
      <c r="V510" s="1" t="s">
        <v>181</v>
      </c>
      <c r="W510" s="1" t="s">
        <v>181</v>
      </c>
      <c r="X510" s="1" t="s">
        <v>182</v>
      </c>
      <c r="Y510" s="1" t="s">
        <v>181</v>
      </c>
      <c r="Z510" s="1" t="s">
        <v>181</v>
      </c>
      <c r="AA510" s="1" t="s">
        <v>181</v>
      </c>
      <c r="AB510" s="1" t="s">
        <v>181</v>
      </c>
      <c r="AC510" s="1" t="s">
        <v>182</v>
      </c>
      <c r="AD510" s="1" t="s">
        <v>181</v>
      </c>
      <c r="AE510" s="1" t="s">
        <v>97</v>
      </c>
      <c r="AF510" s="1" t="s">
        <v>97</v>
      </c>
      <c r="AG510" s="1" t="s">
        <v>95</v>
      </c>
      <c r="AH510" s="1">
        <v>4</v>
      </c>
      <c r="AI510" s="1" t="s">
        <v>183</v>
      </c>
      <c r="AJ510" s="1" t="s">
        <v>31</v>
      </c>
      <c r="AK510" s="1" t="s">
        <v>194</v>
      </c>
      <c r="AL510" s="1" t="s">
        <v>185</v>
      </c>
      <c r="AM510" s="1" t="s">
        <v>186</v>
      </c>
      <c r="AN510" s="1" t="s">
        <v>187</v>
      </c>
      <c r="AO510" s="1" t="s">
        <v>98</v>
      </c>
      <c r="AP510" s="1" t="s">
        <v>103</v>
      </c>
      <c r="AQ510" s="1" t="s">
        <v>111</v>
      </c>
      <c r="AR510" s="1" t="s">
        <v>190</v>
      </c>
      <c r="AS510" s="1" t="s">
        <v>124</v>
      </c>
      <c r="AT510" s="1" t="s">
        <v>128</v>
      </c>
      <c r="AU510" s="1">
        <v>4</v>
      </c>
      <c r="AV510" s="1" t="s">
        <v>1545</v>
      </c>
      <c r="AW510" s="1">
        <v>349.44</v>
      </c>
    </row>
    <row r="511" spans="1:49">
      <c r="A511" s="1">
        <v>5</v>
      </c>
      <c r="B511" s="1" t="s">
        <v>1546</v>
      </c>
      <c r="C511" s="1" t="s">
        <v>1547</v>
      </c>
      <c r="D511" s="1" t="s">
        <v>182</v>
      </c>
      <c r="E511" s="1" t="s">
        <v>181</v>
      </c>
      <c r="F511" s="1" t="s">
        <v>181</v>
      </c>
      <c r="G511" s="1" t="s">
        <v>181</v>
      </c>
      <c r="H511" s="1" t="s">
        <v>181</v>
      </c>
      <c r="I511" s="1" t="s">
        <v>182</v>
      </c>
      <c r="J511" s="1" t="s">
        <v>181</v>
      </c>
      <c r="K511" s="1" t="s">
        <v>181</v>
      </c>
      <c r="L511" s="1" t="s">
        <v>181</v>
      </c>
      <c r="M511" s="1" t="s">
        <v>181</v>
      </c>
      <c r="N511" s="1" t="s">
        <v>181</v>
      </c>
      <c r="O511" s="1" t="s">
        <v>181</v>
      </c>
      <c r="P511" s="1" t="s">
        <v>181</v>
      </c>
      <c r="Q511" s="1" t="s">
        <v>182</v>
      </c>
      <c r="R511" s="1" t="s">
        <v>181</v>
      </c>
      <c r="S511" s="1" t="s">
        <v>181</v>
      </c>
      <c r="T511" s="1" t="s">
        <v>181</v>
      </c>
      <c r="U511" s="1" t="s">
        <v>181</v>
      </c>
      <c r="V511" s="1" t="s">
        <v>181</v>
      </c>
      <c r="W511" s="1" t="s">
        <v>181</v>
      </c>
      <c r="X511" s="1" t="s">
        <v>181</v>
      </c>
      <c r="Y511" s="1" t="s">
        <v>182</v>
      </c>
      <c r="Z511" s="1" t="s">
        <v>181</v>
      </c>
      <c r="AA511" s="1" t="s">
        <v>181</v>
      </c>
      <c r="AB511" s="1" t="s">
        <v>181</v>
      </c>
      <c r="AC511" s="1" t="s">
        <v>181</v>
      </c>
      <c r="AD511" s="1" t="s">
        <v>182</v>
      </c>
      <c r="AE511" s="1" t="s">
        <v>93</v>
      </c>
      <c r="AF511" s="1" t="s">
        <v>95</v>
      </c>
      <c r="AG511" s="1" t="s">
        <v>97</v>
      </c>
      <c r="AH511" s="1">
        <v>3</v>
      </c>
      <c r="AI511" s="1" t="s">
        <v>183</v>
      </c>
      <c r="AJ511" s="1" t="s">
        <v>31</v>
      </c>
      <c r="AK511" s="1" t="s">
        <v>194</v>
      </c>
      <c r="AL511" s="1" t="s">
        <v>327</v>
      </c>
      <c r="AM511" s="1" t="s">
        <v>186</v>
      </c>
      <c r="AN511" s="1" t="s">
        <v>187</v>
      </c>
      <c r="AO511" s="1" t="s">
        <v>96</v>
      </c>
      <c r="AP511" s="1" t="s">
        <v>103</v>
      </c>
      <c r="AQ511" s="1" t="s">
        <v>189</v>
      </c>
      <c r="AR511" s="1" t="s">
        <v>190</v>
      </c>
      <c r="AS511" s="1" t="s">
        <v>124</v>
      </c>
      <c r="AT511" s="1" t="s">
        <v>128</v>
      </c>
      <c r="AU511" s="1">
        <v>4</v>
      </c>
      <c r="AV511" s="1" t="s">
        <v>1548</v>
      </c>
      <c r="AW511" s="1">
        <v>367.06</v>
      </c>
    </row>
    <row r="512" spans="1:49">
      <c r="A512" s="1">
        <v>5</v>
      </c>
      <c r="B512" s="1" t="s">
        <v>1549</v>
      </c>
      <c r="C512" s="1" t="s">
        <v>1550</v>
      </c>
      <c r="D512" s="1" t="s">
        <v>182</v>
      </c>
      <c r="E512" s="1" t="s">
        <v>181</v>
      </c>
      <c r="F512" s="1" t="s">
        <v>181</v>
      </c>
      <c r="G512" s="1" t="s">
        <v>181</v>
      </c>
      <c r="H512" s="1" t="s">
        <v>181</v>
      </c>
      <c r="I512" s="1" t="s">
        <v>181</v>
      </c>
      <c r="J512" s="1" t="s">
        <v>182</v>
      </c>
      <c r="K512" s="1" t="s">
        <v>181</v>
      </c>
      <c r="L512" s="1" t="s">
        <v>181</v>
      </c>
      <c r="M512" s="1" t="s">
        <v>181</v>
      </c>
      <c r="N512" s="1" t="s">
        <v>181</v>
      </c>
      <c r="O512" s="1" t="s">
        <v>181</v>
      </c>
      <c r="P512" s="1" t="s">
        <v>181</v>
      </c>
      <c r="Q512" s="1" t="s">
        <v>182</v>
      </c>
      <c r="R512" s="1" t="s">
        <v>181</v>
      </c>
      <c r="S512" s="1" t="s">
        <v>181</v>
      </c>
      <c r="T512" s="1" t="s">
        <v>181</v>
      </c>
      <c r="U512" s="1" t="s">
        <v>181</v>
      </c>
      <c r="V512" s="1" t="s">
        <v>181</v>
      </c>
      <c r="W512" s="1" t="s">
        <v>181</v>
      </c>
      <c r="X512" s="1" t="s">
        <v>181</v>
      </c>
      <c r="Y512" s="1" t="s">
        <v>182</v>
      </c>
      <c r="Z512" s="1" t="s">
        <v>181</v>
      </c>
      <c r="AA512" s="1" t="s">
        <v>181</v>
      </c>
      <c r="AB512" s="1" t="s">
        <v>181</v>
      </c>
      <c r="AC512" s="1" t="s">
        <v>181</v>
      </c>
      <c r="AD512" s="1" t="s">
        <v>182</v>
      </c>
      <c r="AE512" s="1" t="s">
        <v>97</v>
      </c>
      <c r="AF512" s="1" t="s">
        <v>95</v>
      </c>
      <c r="AG512" s="1" t="s">
        <v>97</v>
      </c>
      <c r="AH512" s="1">
        <v>3</v>
      </c>
      <c r="AI512" s="1" t="s">
        <v>183</v>
      </c>
      <c r="AJ512" s="1" t="s">
        <v>31</v>
      </c>
      <c r="AK512" s="1" t="s">
        <v>194</v>
      </c>
      <c r="AL512" s="1" t="s">
        <v>185</v>
      </c>
      <c r="AM512" s="1" t="s">
        <v>186</v>
      </c>
      <c r="AN512" s="1" t="s">
        <v>187</v>
      </c>
      <c r="AO512" s="1" t="s">
        <v>98</v>
      </c>
      <c r="AP512" s="1" t="s">
        <v>222</v>
      </c>
      <c r="AQ512" s="1" t="s">
        <v>189</v>
      </c>
      <c r="AR512" s="1" t="s">
        <v>190</v>
      </c>
      <c r="AS512" s="1" t="s">
        <v>124</v>
      </c>
      <c r="AT512" s="1" t="s">
        <v>128</v>
      </c>
      <c r="AU512" s="1">
        <v>2</v>
      </c>
      <c r="AV512" s="1" t="s">
        <v>1551</v>
      </c>
      <c r="AW512" s="1">
        <v>348.24</v>
      </c>
    </row>
    <row r="513" spans="1:49">
      <c r="A513" s="1">
        <v>5</v>
      </c>
      <c r="B513" s="1" t="s">
        <v>1552</v>
      </c>
      <c r="C513" s="1" t="s">
        <v>1553</v>
      </c>
      <c r="D513" s="1" t="s">
        <v>182</v>
      </c>
      <c r="E513" s="1" t="s">
        <v>181</v>
      </c>
      <c r="F513" s="1" t="s">
        <v>181</v>
      </c>
      <c r="G513" s="1" t="s">
        <v>182</v>
      </c>
      <c r="H513" s="1" t="s">
        <v>181</v>
      </c>
      <c r="I513" s="1" t="s">
        <v>181</v>
      </c>
      <c r="J513" s="1" t="s">
        <v>181</v>
      </c>
      <c r="K513" s="1" t="s">
        <v>181</v>
      </c>
      <c r="L513" s="1" t="s">
        <v>181</v>
      </c>
      <c r="M513" s="1" t="s">
        <v>181</v>
      </c>
      <c r="N513" s="1" t="s">
        <v>181</v>
      </c>
      <c r="O513" s="1" t="s">
        <v>181</v>
      </c>
      <c r="P513" s="1" t="s">
        <v>181</v>
      </c>
      <c r="Q513" s="1" t="s">
        <v>182</v>
      </c>
      <c r="R513" s="1" t="s">
        <v>181</v>
      </c>
      <c r="S513" s="1" t="s">
        <v>181</v>
      </c>
      <c r="T513" s="1" t="s">
        <v>181</v>
      </c>
      <c r="U513" s="1" t="s">
        <v>181</v>
      </c>
      <c r="V513" s="1" t="s">
        <v>181</v>
      </c>
      <c r="W513" s="1" t="s">
        <v>181</v>
      </c>
      <c r="X513" s="1" t="s">
        <v>182</v>
      </c>
      <c r="Y513" s="1" t="s">
        <v>181</v>
      </c>
      <c r="Z513" s="1" t="s">
        <v>181</v>
      </c>
      <c r="AA513" s="1" t="s">
        <v>181</v>
      </c>
      <c r="AB513" s="1" t="s">
        <v>181</v>
      </c>
      <c r="AC513" s="1" t="s">
        <v>182</v>
      </c>
      <c r="AD513" s="1" t="s">
        <v>181</v>
      </c>
      <c r="AE513" s="1" t="s">
        <v>95</v>
      </c>
      <c r="AF513" s="1" t="s">
        <v>97</v>
      </c>
      <c r="AG513" s="1" t="s">
        <v>97</v>
      </c>
      <c r="AH513" s="1">
        <v>3</v>
      </c>
      <c r="AI513" s="1" t="s">
        <v>183</v>
      </c>
      <c r="AJ513" s="1" t="s">
        <v>31</v>
      </c>
      <c r="AK513" s="1" t="s">
        <v>194</v>
      </c>
      <c r="AL513" s="1" t="s">
        <v>185</v>
      </c>
      <c r="AM513" s="1" t="s">
        <v>186</v>
      </c>
      <c r="AN513" s="1" t="s">
        <v>187</v>
      </c>
      <c r="AO513" s="1" t="s">
        <v>96</v>
      </c>
      <c r="AP513" s="1" t="s">
        <v>103</v>
      </c>
      <c r="AQ513" s="1" t="s">
        <v>387</v>
      </c>
      <c r="AR513" s="1" t="s">
        <v>190</v>
      </c>
      <c r="AS513" s="1" t="s">
        <v>124</v>
      </c>
      <c r="AT513" s="1" t="s">
        <v>128</v>
      </c>
      <c r="AU513" s="1">
        <v>4</v>
      </c>
      <c r="AV513" s="1" t="s">
        <v>1554</v>
      </c>
      <c r="AW513" s="1">
        <v>566.47</v>
      </c>
    </row>
    <row r="514" spans="1:49">
      <c r="A514" s="1">
        <v>1</v>
      </c>
      <c r="B514" s="1" t="s">
        <v>1555</v>
      </c>
      <c r="C514" s="1" t="s">
        <v>1556</v>
      </c>
      <c r="D514" s="1" t="s">
        <v>182</v>
      </c>
      <c r="E514" s="1" t="s">
        <v>181</v>
      </c>
      <c r="F514" s="1" t="s">
        <v>181</v>
      </c>
      <c r="G514" s="1" t="s">
        <v>182</v>
      </c>
      <c r="H514" s="1" t="s">
        <v>181</v>
      </c>
      <c r="I514" s="1" t="s">
        <v>181</v>
      </c>
      <c r="J514" s="1" t="s">
        <v>181</v>
      </c>
      <c r="K514" s="1" t="s">
        <v>181</v>
      </c>
      <c r="L514" s="1" t="s">
        <v>181</v>
      </c>
      <c r="M514" s="1" t="s">
        <v>181</v>
      </c>
      <c r="N514" s="1" t="s">
        <v>181</v>
      </c>
      <c r="O514" s="1" t="s">
        <v>181</v>
      </c>
      <c r="P514" s="1" t="s">
        <v>182</v>
      </c>
      <c r="Q514" s="1" t="s">
        <v>181</v>
      </c>
      <c r="R514" s="1" t="s">
        <v>181</v>
      </c>
      <c r="S514" s="1" t="s">
        <v>181</v>
      </c>
      <c r="T514" s="1" t="s">
        <v>181</v>
      </c>
      <c r="U514" s="1" t="s">
        <v>181</v>
      </c>
      <c r="V514" s="1" t="s">
        <v>181</v>
      </c>
      <c r="W514" s="1" t="s">
        <v>181</v>
      </c>
      <c r="X514" s="1" t="s">
        <v>181</v>
      </c>
      <c r="Y514" s="1" t="s">
        <v>182</v>
      </c>
      <c r="Z514" s="1" t="s">
        <v>181</v>
      </c>
      <c r="AA514" s="1" t="s">
        <v>181</v>
      </c>
      <c r="AB514" s="1" t="s">
        <v>181</v>
      </c>
      <c r="AC514" s="1" t="s">
        <v>182</v>
      </c>
      <c r="AD514" s="1" t="s">
        <v>181</v>
      </c>
      <c r="AE514" s="1" t="s">
        <v>95</v>
      </c>
      <c r="AF514" s="1" t="s">
        <v>95</v>
      </c>
      <c r="AG514" s="1" t="s">
        <v>95</v>
      </c>
      <c r="AH514" s="1">
        <v>3</v>
      </c>
      <c r="AI514" s="1" t="s">
        <v>18</v>
      </c>
      <c r="AJ514" s="1" t="s">
        <v>31</v>
      </c>
      <c r="AK514" s="1" t="s">
        <v>194</v>
      </c>
      <c r="AL514" s="1" t="s">
        <v>327</v>
      </c>
      <c r="AM514" s="1" t="s">
        <v>186</v>
      </c>
      <c r="AN514" s="1" t="s">
        <v>187</v>
      </c>
      <c r="AO514" s="1" t="s">
        <v>188</v>
      </c>
      <c r="AP514" s="1" t="s">
        <v>103</v>
      </c>
      <c r="AQ514" s="1" t="s">
        <v>111</v>
      </c>
      <c r="AR514" s="1" t="s">
        <v>190</v>
      </c>
      <c r="AS514" s="1" t="s">
        <v>122</v>
      </c>
      <c r="AT514" s="1" t="s">
        <v>128</v>
      </c>
      <c r="AU514" s="1">
        <v>5</v>
      </c>
      <c r="AW514" s="1">
        <v>27.13</v>
      </c>
    </row>
    <row r="515" spans="1:49">
      <c r="A515" s="1">
        <v>5</v>
      </c>
      <c r="B515" s="1" t="s">
        <v>1557</v>
      </c>
      <c r="C515" s="1" t="s">
        <v>1558</v>
      </c>
      <c r="D515" s="1" t="s">
        <v>182</v>
      </c>
      <c r="E515" s="1" t="s">
        <v>181</v>
      </c>
      <c r="F515" s="1" t="s">
        <v>181</v>
      </c>
      <c r="G515" s="1" t="s">
        <v>181</v>
      </c>
      <c r="H515" s="1" t="s">
        <v>181</v>
      </c>
      <c r="I515" s="1" t="s">
        <v>181</v>
      </c>
      <c r="J515" s="1" t="s">
        <v>182</v>
      </c>
      <c r="K515" s="1" t="s">
        <v>181</v>
      </c>
      <c r="L515" s="1" t="s">
        <v>181</v>
      </c>
      <c r="M515" s="1" t="s">
        <v>181</v>
      </c>
      <c r="N515" s="1" t="s">
        <v>181</v>
      </c>
      <c r="O515" s="1" t="s">
        <v>181</v>
      </c>
      <c r="P515" s="1" t="s">
        <v>181</v>
      </c>
      <c r="Q515" s="1" t="s">
        <v>182</v>
      </c>
      <c r="R515" s="1" t="s">
        <v>181</v>
      </c>
      <c r="S515" s="1" t="s">
        <v>181</v>
      </c>
      <c r="T515" s="1" t="s">
        <v>181</v>
      </c>
      <c r="U515" s="1" t="s">
        <v>181</v>
      </c>
      <c r="V515" s="1" t="s">
        <v>181</v>
      </c>
      <c r="W515" s="1" t="s">
        <v>181</v>
      </c>
      <c r="X515" s="1" t="s">
        <v>181</v>
      </c>
      <c r="Y515" s="1" t="s">
        <v>182</v>
      </c>
      <c r="Z515" s="1" t="s">
        <v>181</v>
      </c>
      <c r="AA515" s="1" t="s">
        <v>181</v>
      </c>
      <c r="AB515" s="1" t="s">
        <v>181</v>
      </c>
      <c r="AC515" s="1" t="s">
        <v>182</v>
      </c>
      <c r="AD515" s="1" t="s">
        <v>181</v>
      </c>
      <c r="AE515" s="1" t="s">
        <v>95</v>
      </c>
      <c r="AF515" s="1" t="s">
        <v>95</v>
      </c>
      <c r="AG515" s="1" t="s">
        <v>97</v>
      </c>
      <c r="AH515" s="1">
        <v>3</v>
      </c>
      <c r="AI515" s="1" t="s">
        <v>14</v>
      </c>
      <c r="AJ515" s="1" t="s">
        <v>31</v>
      </c>
      <c r="AK515" s="1" t="s">
        <v>194</v>
      </c>
      <c r="AL515" s="1" t="s">
        <v>185</v>
      </c>
      <c r="AM515" s="1" t="s">
        <v>186</v>
      </c>
      <c r="AN515" s="1" t="s">
        <v>187</v>
      </c>
      <c r="AO515" s="1" t="s">
        <v>96</v>
      </c>
      <c r="AP515" s="1" t="s">
        <v>200</v>
      </c>
      <c r="AQ515" s="1" t="s">
        <v>111</v>
      </c>
      <c r="AR515" s="1" t="s">
        <v>190</v>
      </c>
      <c r="AS515" s="1" t="s">
        <v>124</v>
      </c>
      <c r="AT515" s="1" t="s">
        <v>128</v>
      </c>
      <c r="AU515" s="1">
        <v>4</v>
      </c>
      <c r="AV515" s="1" t="s">
        <v>1559</v>
      </c>
      <c r="AW515" s="1">
        <v>1162.6400000000001</v>
      </c>
    </row>
    <row r="516" spans="1:49">
      <c r="A516" s="1">
        <v>5</v>
      </c>
      <c r="B516" s="1" t="s">
        <v>1560</v>
      </c>
      <c r="C516" s="1" t="s">
        <v>1561</v>
      </c>
      <c r="D516" s="1" t="s">
        <v>182</v>
      </c>
      <c r="E516" s="1" t="s">
        <v>181</v>
      </c>
      <c r="F516" s="1" t="s">
        <v>181</v>
      </c>
      <c r="G516" s="1" t="s">
        <v>182</v>
      </c>
      <c r="H516" s="1" t="s">
        <v>181</v>
      </c>
      <c r="I516" s="1" t="s">
        <v>181</v>
      </c>
      <c r="J516" s="1" t="s">
        <v>181</v>
      </c>
      <c r="K516" s="1" t="s">
        <v>181</v>
      </c>
      <c r="L516" s="1" t="s">
        <v>181</v>
      </c>
      <c r="M516" s="1" t="s">
        <v>181</v>
      </c>
      <c r="N516" s="1" t="s">
        <v>181</v>
      </c>
      <c r="O516" s="1" t="s">
        <v>181</v>
      </c>
      <c r="P516" s="1" t="s">
        <v>181</v>
      </c>
      <c r="Q516" s="1" t="s">
        <v>182</v>
      </c>
      <c r="R516" s="1" t="s">
        <v>181</v>
      </c>
      <c r="S516" s="1" t="s">
        <v>181</v>
      </c>
      <c r="T516" s="1" t="s">
        <v>181</v>
      </c>
      <c r="U516" s="1" t="s">
        <v>181</v>
      </c>
      <c r="V516" s="1" t="s">
        <v>181</v>
      </c>
      <c r="W516" s="1" t="s">
        <v>181</v>
      </c>
      <c r="X516" s="1" t="s">
        <v>182</v>
      </c>
      <c r="Y516" s="1" t="s">
        <v>181</v>
      </c>
      <c r="Z516" s="1" t="s">
        <v>181</v>
      </c>
      <c r="AA516" s="1" t="s">
        <v>181</v>
      </c>
      <c r="AB516" s="1" t="s">
        <v>181</v>
      </c>
      <c r="AC516" s="1" t="s">
        <v>182</v>
      </c>
      <c r="AD516" s="1" t="s">
        <v>182</v>
      </c>
      <c r="AE516" s="1" t="s">
        <v>95</v>
      </c>
      <c r="AF516" s="1" t="s">
        <v>97</v>
      </c>
      <c r="AG516" s="1" t="s">
        <v>97</v>
      </c>
      <c r="AH516" s="1">
        <v>4</v>
      </c>
      <c r="AI516" s="1" t="s">
        <v>183</v>
      </c>
      <c r="AJ516" s="1" t="s">
        <v>31</v>
      </c>
      <c r="AK516" s="1" t="s">
        <v>217</v>
      </c>
      <c r="AL516" s="1" t="s">
        <v>185</v>
      </c>
      <c r="AM516" s="1" t="s">
        <v>186</v>
      </c>
      <c r="AN516" s="1" t="s">
        <v>187</v>
      </c>
      <c r="AO516" s="1" t="s">
        <v>188</v>
      </c>
      <c r="AP516" s="1" t="s">
        <v>195</v>
      </c>
      <c r="AQ516" s="1" t="s">
        <v>112</v>
      </c>
      <c r="AR516" s="1" t="s">
        <v>190</v>
      </c>
      <c r="AS516" s="1" t="s">
        <v>124</v>
      </c>
      <c r="AT516" s="1" t="s">
        <v>128</v>
      </c>
      <c r="AU516" s="1">
        <v>4</v>
      </c>
      <c r="AV516" s="1" t="s">
        <v>1562</v>
      </c>
      <c r="AW516" s="1">
        <v>120.62</v>
      </c>
    </row>
    <row r="517" spans="1:49">
      <c r="A517" s="1">
        <v>5</v>
      </c>
      <c r="B517" s="1" t="s">
        <v>1563</v>
      </c>
      <c r="C517" s="1" t="s">
        <v>1564</v>
      </c>
      <c r="D517" s="1" t="s">
        <v>182</v>
      </c>
      <c r="E517" s="1" t="s">
        <v>181</v>
      </c>
      <c r="F517" s="1" t="s">
        <v>181</v>
      </c>
      <c r="G517" s="1" t="s">
        <v>181</v>
      </c>
      <c r="H517" s="1" t="s">
        <v>181</v>
      </c>
      <c r="I517" s="1" t="s">
        <v>181</v>
      </c>
      <c r="J517" s="1" t="s">
        <v>182</v>
      </c>
      <c r="K517" s="1" t="s">
        <v>181</v>
      </c>
      <c r="L517" s="1" t="s">
        <v>181</v>
      </c>
      <c r="M517" s="1" t="s">
        <v>181</v>
      </c>
      <c r="N517" s="1" t="s">
        <v>181</v>
      </c>
      <c r="O517" s="1" t="s">
        <v>181</v>
      </c>
      <c r="P517" s="1" t="s">
        <v>181</v>
      </c>
      <c r="Q517" s="1" t="s">
        <v>182</v>
      </c>
      <c r="R517" s="1" t="s">
        <v>181</v>
      </c>
      <c r="S517" s="1" t="s">
        <v>181</v>
      </c>
      <c r="T517" s="1" t="s">
        <v>181</v>
      </c>
      <c r="U517" s="1" t="s">
        <v>181</v>
      </c>
      <c r="V517" s="1" t="s">
        <v>181</v>
      </c>
      <c r="W517" s="1" t="s">
        <v>181</v>
      </c>
      <c r="X517" s="1" t="s">
        <v>181</v>
      </c>
      <c r="Y517" s="1" t="s">
        <v>182</v>
      </c>
      <c r="Z517" s="1" t="s">
        <v>181</v>
      </c>
      <c r="AA517" s="1" t="s">
        <v>181</v>
      </c>
      <c r="AB517" s="1" t="s">
        <v>181</v>
      </c>
      <c r="AC517" s="1" t="s">
        <v>182</v>
      </c>
      <c r="AD517" s="1" t="s">
        <v>181</v>
      </c>
      <c r="AE517" s="1" t="s">
        <v>93</v>
      </c>
      <c r="AF517" s="1" t="s">
        <v>93</v>
      </c>
      <c r="AG517" s="1" t="s">
        <v>97</v>
      </c>
      <c r="AH517" s="1">
        <v>3</v>
      </c>
      <c r="AI517" s="1" t="s">
        <v>18</v>
      </c>
      <c r="AJ517" s="1" t="s">
        <v>31</v>
      </c>
      <c r="AK517" s="1" t="s">
        <v>194</v>
      </c>
      <c r="AL517" s="1" t="s">
        <v>185</v>
      </c>
      <c r="AM517" s="1" t="s">
        <v>207</v>
      </c>
      <c r="AN517" s="1" t="s">
        <v>200</v>
      </c>
      <c r="AO517" s="1" t="s">
        <v>96</v>
      </c>
      <c r="AP517" s="1" t="s">
        <v>200</v>
      </c>
      <c r="AQ517" s="1" t="s">
        <v>111</v>
      </c>
      <c r="AR517" s="1" t="s">
        <v>190</v>
      </c>
      <c r="AS517" s="1" t="s">
        <v>124</v>
      </c>
      <c r="AT517" s="1" t="s">
        <v>128</v>
      </c>
      <c r="AU517" s="1">
        <v>4</v>
      </c>
      <c r="AV517" s="1" t="s">
        <v>1565</v>
      </c>
      <c r="AW517" s="1">
        <v>545.17999999999995</v>
      </c>
    </row>
    <row r="518" spans="1:49">
      <c r="A518" s="1">
        <v>2</v>
      </c>
      <c r="B518" s="1" t="s">
        <v>1566</v>
      </c>
      <c r="C518" s="1" t="s">
        <v>1567</v>
      </c>
      <c r="D518" s="1" t="s">
        <v>182</v>
      </c>
      <c r="E518" s="1" t="s">
        <v>181</v>
      </c>
      <c r="F518" s="1" t="s">
        <v>181</v>
      </c>
      <c r="G518" s="1" t="s">
        <v>181</v>
      </c>
      <c r="H518" s="1" t="s">
        <v>181</v>
      </c>
      <c r="I518" s="1" t="s">
        <v>181</v>
      </c>
      <c r="J518" s="1" t="s">
        <v>182</v>
      </c>
      <c r="K518" s="1" t="s">
        <v>181</v>
      </c>
      <c r="L518" s="1" t="s">
        <v>181</v>
      </c>
      <c r="M518" s="1" t="s">
        <v>181</v>
      </c>
      <c r="N518" s="1" t="s">
        <v>181</v>
      </c>
      <c r="O518" s="1" t="s">
        <v>181</v>
      </c>
      <c r="P518" s="1" t="s">
        <v>181</v>
      </c>
      <c r="Q518" s="1" t="s">
        <v>182</v>
      </c>
      <c r="R518" s="1" t="s">
        <v>181</v>
      </c>
      <c r="S518" s="1" t="s">
        <v>181</v>
      </c>
      <c r="T518" s="1" t="s">
        <v>181</v>
      </c>
      <c r="U518" s="1" t="s">
        <v>181</v>
      </c>
      <c r="V518" s="1" t="s">
        <v>181</v>
      </c>
      <c r="W518" s="1" t="s">
        <v>181</v>
      </c>
      <c r="X518" s="1" t="s">
        <v>181</v>
      </c>
      <c r="Y518" s="1" t="s">
        <v>182</v>
      </c>
      <c r="Z518" s="1" t="s">
        <v>181</v>
      </c>
      <c r="AA518" s="1" t="s">
        <v>181</v>
      </c>
      <c r="AB518" s="1" t="s">
        <v>181</v>
      </c>
      <c r="AC518" s="1" t="s">
        <v>181</v>
      </c>
      <c r="AD518" s="1" t="s">
        <v>182</v>
      </c>
      <c r="AE518" s="1" t="s">
        <v>93</v>
      </c>
      <c r="AF518" s="1" t="s">
        <v>93</v>
      </c>
      <c r="AG518" s="1" t="s">
        <v>95</v>
      </c>
      <c r="AH518" s="1">
        <v>3</v>
      </c>
      <c r="AI518" s="1" t="s">
        <v>18</v>
      </c>
      <c r="AJ518" s="1" t="s">
        <v>31</v>
      </c>
      <c r="AK518" s="1" t="s">
        <v>194</v>
      </c>
      <c r="AL518" s="1" t="s">
        <v>327</v>
      </c>
      <c r="AM518" s="1" t="s">
        <v>186</v>
      </c>
      <c r="AN518" s="1" t="s">
        <v>187</v>
      </c>
      <c r="AO518" s="1" t="s">
        <v>188</v>
      </c>
      <c r="AP518" s="1" t="s">
        <v>103</v>
      </c>
      <c r="AQ518" s="1" t="s">
        <v>111</v>
      </c>
      <c r="AR518" s="1" t="s">
        <v>190</v>
      </c>
      <c r="AS518" s="1" t="s">
        <v>122</v>
      </c>
      <c r="AT518" s="1" t="s">
        <v>128</v>
      </c>
      <c r="AU518" s="1">
        <v>5</v>
      </c>
      <c r="AW518" s="1">
        <v>78.3</v>
      </c>
    </row>
    <row r="519" spans="1:49">
      <c r="A519" s="1">
        <v>5</v>
      </c>
      <c r="B519" s="1" t="s">
        <v>1568</v>
      </c>
      <c r="C519" s="1" t="s">
        <v>1569</v>
      </c>
      <c r="D519" s="1" t="s">
        <v>182</v>
      </c>
      <c r="E519" s="1" t="s">
        <v>181</v>
      </c>
      <c r="F519" s="1" t="s">
        <v>181</v>
      </c>
      <c r="G519" s="1" t="s">
        <v>181</v>
      </c>
      <c r="H519" s="1" t="s">
        <v>181</v>
      </c>
      <c r="I519" s="1" t="s">
        <v>181</v>
      </c>
      <c r="J519" s="1" t="s">
        <v>182</v>
      </c>
      <c r="K519" s="1" t="s">
        <v>181</v>
      </c>
      <c r="L519" s="1" t="s">
        <v>181</v>
      </c>
      <c r="M519" s="1" t="s">
        <v>181</v>
      </c>
      <c r="N519" s="1" t="s">
        <v>181</v>
      </c>
      <c r="O519" s="1" t="s">
        <v>181</v>
      </c>
      <c r="P519" s="1" t="s">
        <v>181</v>
      </c>
      <c r="Q519" s="1" t="s">
        <v>182</v>
      </c>
      <c r="R519" s="1" t="s">
        <v>181</v>
      </c>
      <c r="S519" s="1" t="s">
        <v>181</v>
      </c>
      <c r="T519" s="1" t="s">
        <v>181</v>
      </c>
      <c r="U519" s="1" t="s">
        <v>181</v>
      </c>
      <c r="V519" s="1" t="s">
        <v>181</v>
      </c>
      <c r="W519" s="1" t="s">
        <v>181</v>
      </c>
      <c r="X519" s="1" t="s">
        <v>182</v>
      </c>
      <c r="Y519" s="1" t="s">
        <v>181</v>
      </c>
      <c r="Z519" s="1" t="s">
        <v>181</v>
      </c>
      <c r="AA519" s="1" t="s">
        <v>181</v>
      </c>
      <c r="AB519" s="1" t="s">
        <v>181</v>
      </c>
      <c r="AC519" s="1" t="s">
        <v>182</v>
      </c>
      <c r="AD519" s="1" t="s">
        <v>181</v>
      </c>
      <c r="AE519" s="1" t="s">
        <v>95</v>
      </c>
      <c r="AF519" s="1" t="s">
        <v>93</v>
      </c>
      <c r="AG519" s="1" t="s">
        <v>97</v>
      </c>
      <c r="AH519" s="1">
        <v>3</v>
      </c>
      <c r="AI519" s="1" t="s">
        <v>183</v>
      </c>
      <c r="AJ519" s="1" t="s">
        <v>31</v>
      </c>
      <c r="AK519" s="1" t="s">
        <v>194</v>
      </c>
      <c r="AL519" s="1" t="s">
        <v>185</v>
      </c>
      <c r="AM519" s="1" t="s">
        <v>186</v>
      </c>
      <c r="AN519" s="1" t="s">
        <v>187</v>
      </c>
      <c r="AO519" s="1" t="s">
        <v>188</v>
      </c>
      <c r="AP519" s="1" t="s">
        <v>103</v>
      </c>
      <c r="AQ519" s="1" t="s">
        <v>111</v>
      </c>
      <c r="AR519" s="1" t="s">
        <v>190</v>
      </c>
      <c r="AS519" s="1" t="s">
        <v>122</v>
      </c>
      <c r="AT519" s="1" t="s">
        <v>127</v>
      </c>
      <c r="AU519" s="1">
        <v>2</v>
      </c>
      <c r="AV519" s="1" t="s">
        <v>1570</v>
      </c>
      <c r="AW519" s="1">
        <v>258.2</v>
      </c>
    </row>
    <row r="520" spans="1:49">
      <c r="A520" s="1">
        <v>5</v>
      </c>
      <c r="B520" s="1" t="s">
        <v>1571</v>
      </c>
      <c r="C520" s="1" t="s">
        <v>1572</v>
      </c>
      <c r="D520" s="1" t="s">
        <v>182</v>
      </c>
      <c r="E520" s="1" t="s">
        <v>181</v>
      </c>
      <c r="F520" s="1" t="s">
        <v>181</v>
      </c>
      <c r="G520" s="1" t="s">
        <v>181</v>
      </c>
      <c r="H520" s="1" t="s">
        <v>181</v>
      </c>
      <c r="I520" s="1" t="s">
        <v>181</v>
      </c>
      <c r="J520" s="1" t="s">
        <v>182</v>
      </c>
      <c r="K520" s="1" t="s">
        <v>181</v>
      </c>
      <c r="L520" s="1" t="s">
        <v>181</v>
      </c>
      <c r="M520" s="1" t="s">
        <v>181</v>
      </c>
      <c r="N520" s="1" t="s">
        <v>181</v>
      </c>
      <c r="O520" s="1" t="s">
        <v>181</v>
      </c>
      <c r="P520" s="1" t="s">
        <v>181</v>
      </c>
      <c r="Q520" s="1" t="s">
        <v>182</v>
      </c>
      <c r="R520" s="1" t="s">
        <v>181</v>
      </c>
      <c r="S520" s="1" t="s">
        <v>181</v>
      </c>
      <c r="T520" s="1" t="s">
        <v>181</v>
      </c>
      <c r="U520" s="1" t="s">
        <v>181</v>
      </c>
      <c r="V520" s="1" t="s">
        <v>181</v>
      </c>
      <c r="W520" s="1" t="s">
        <v>181</v>
      </c>
      <c r="X520" s="1" t="s">
        <v>181</v>
      </c>
      <c r="Y520" s="1" t="s">
        <v>182</v>
      </c>
      <c r="Z520" s="1" t="s">
        <v>181</v>
      </c>
      <c r="AA520" s="1" t="s">
        <v>181</v>
      </c>
      <c r="AB520" s="1" t="s">
        <v>182</v>
      </c>
      <c r="AC520" s="1" t="s">
        <v>181</v>
      </c>
      <c r="AD520" s="1" t="s">
        <v>181</v>
      </c>
      <c r="AE520" s="1" t="s">
        <v>95</v>
      </c>
      <c r="AF520" s="1" t="s">
        <v>95</v>
      </c>
      <c r="AG520" s="1" t="s">
        <v>97</v>
      </c>
      <c r="AH520" s="1">
        <v>4</v>
      </c>
      <c r="AI520" s="1" t="s">
        <v>18</v>
      </c>
      <c r="AJ520" s="1" t="s">
        <v>31</v>
      </c>
      <c r="AK520" s="1" t="s">
        <v>194</v>
      </c>
      <c r="AL520" s="1" t="s">
        <v>185</v>
      </c>
      <c r="AM520" s="1" t="s">
        <v>186</v>
      </c>
      <c r="AN520" s="1" t="s">
        <v>187</v>
      </c>
      <c r="AO520" s="1" t="s">
        <v>208</v>
      </c>
      <c r="AP520" s="1" t="s">
        <v>195</v>
      </c>
      <c r="AQ520" s="1" t="s">
        <v>189</v>
      </c>
      <c r="AR520" s="1" t="s">
        <v>190</v>
      </c>
      <c r="AS520" s="1" t="s">
        <v>124</v>
      </c>
      <c r="AT520" s="1" t="s">
        <v>128</v>
      </c>
      <c r="AU520" s="1">
        <v>4</v>
      </c>
      <c r="AV520" s="1" t="s">
        <v>251</v>
      </c>
      <c r="AW520" s="1">
        <v>259.41000000000003</v>
      </c>
    </row>
    <row r="521" spans="1:49">
      <c r="A521" s="1">
        <v>5</v>
      </c>
      <c r="B521" s="1" t="s">
        <v>1573</v>
      </c>
      <c r="C521" s="1" t="s">
        <v>1574</v>
      </c>
      <c r="D521" s="1" t="s">
        <v>182</v>
      </c>
      <c r="E521" s="1" t="s">
        <v>181</v>
      </c>
      <c r="F521" s="1" t="s">
        <v>181</v>
      </c>
      <c r="G521" s="1" t="s">
        <v>181</v>
      </c>
      <c r="H521" s="1" t="s">
        <v>181</v>
      </c>
      <c r="I521" s="1" t="s">
        <v>181</v>
      </c>
      <c r="J521" s="1" t="s">
        <v>181</v>
      </c>
      <c r="K521" s="1" t="s">
        <v>182</v>
      </c>
      <c r="L521" s="1" t="s">
        <v>181</v>
      </c>
      <c r="M521" s="1" t="s">
        <v>181</v>
      </c>
      <c r="N521" s="1" t="s">
        <v>181</v>
      </c>
      <c r="O521" s="1" t="s">
        <v>181</v>
      </c>
      <c r="P521" s="1" t="s">
        <v>182</v>
      </c>
      <c r="Q521" s="1" t="s">
        <v>181</v>
      </c>
      <c r="R521" s="1" t="s">
        <v>181</v>
      </c>
      <c r="S521" s="1" t="s">
        <v>181</v>
      </c>
      <c r="T521" s="1" t="s">
        <v>181</v>
      </c>
      <c r="U521" s="1" t="s">
        <v>181</v>
      </c>
      <c r="V521" s="1" t="s">
        <v>181</v>
      </c>
      <c r="W521" s="1" t="s">
        <v>181</v>
      </c>
      <c r="X521" s="1" t="s">
        <v>182</v>
      </c>
      <c r="Y521" s="1" t="s">
        <v>181</v>
      </c>
      <c r="Z521" s="1" t="s">
        <v>181</v>
      </c>
      <c r="AA521" s="1" t="s">
        <v>181</v>
      </c>
      <c r="AB521" s="1" t="s">
        <v>181</v>
      </c>
      <c r="AC521" s="1" t="s">
        <v>182</v>
      </c>
      <c r="AD521" s="1" t="s">
        <v>181</v>
      </c>
      <c r="AE521" s="1" t="s">
        <v>93</v>
      </c>
      <c r="AF521" s="1" t="s">
        <v>97</v>
      </c>
      <c r="AG521" s="1" t="s">
        <v>97</v>
      </c>
      <c r="AH521" s="1">
        <v>4</v>
      </c>
      <c r="AI521" s="1" t="s">
        <v>183</v>
      </c>
      <c r="AJ521" s="1" t="s">
        <v>200</v>
      </c>
      <c r="AK521" s="1" t="s">
        <v>194</v>
      </c>
      <c r="AL521" s="1" t="s">
        <v>185</v>
      </c>
      <c r="AM521" s="1" t="s">
        <v>186</v>
      </c>
      <c r="AN521" s="1" t="s">
        <v>187</v>
      </c>
      <c r="AO521" s="1" t="s">
        <v>98</v>
      </c>
      <c r="AP521" s="1" t="s">
        <v>195</v>
      </c>
      <c r="AQ521" s="1" t="s">
        <v>111</v>
      </c>
      <c r="AR521" s="1" t="s">
        <v>190</v>
      </c>
      <c r="AS521" s="1" t="s">
        <v>124</v>
      </c>
      <c r="AT521" s="1" t="s">
        <v>128</v>
      </c>
      <c r="AU521" s="1">
        <v>2</v>
      </c>
      <c r="AV521" s="1" t="s">
        <v>1575</v>
      </c>
      <c r="AW521" s="1">
        <v>555.80999999999995</v>
      </c>
    </row>
    <row r="522" spans="1:49">
      <c r="A522" s="1">
        <v>5</v>
      </c>
      <c r="B522" s="1" t="s">
        <v>1576</v>
      </c>
      <c r="C522" s="1" t="s">
        <v>1577</v>
      </c>
      <c r="D522" s="1" t="s">
        <v>182</v>
      </c>
      <c r="E522" s="1" t="s">
        <v>181</v>
      </c>
      <c r="F522" s="1" t="s">
        <v>181</v>
      </c>
      <c r="G522" s="1" t="s">
        <v>181</v>
      </c>
      <c r="H522" s="1" t="s">
        <v>182</v>
      </c>
      <c r="I522" s="1" t="s">
        <v>181</v>
      </c>
      <c r="J522" s="1" t="s">
        <v>181</v>
      </c>
      <c r="K522" s="1" t="s">
        <v>181</v>
      </c>
      <c r="L522" s="1" t="s">
        <v>181</v>
      </c>
      <c r="M522" s="1" t="s">
        <v>181</v>
      </c>
      <c r="N522" s="1" t="s">
        <v>181</v>
      </c>
      <c r="O522" s="1" t="s">
        <v>181</v>
      </c>
      <c r="P522" s="1" t="s">
        <v>181</v>
      </c>
      <c r="Q522" s="1" t="s">
        <v>182</v>
      </c>
      <c r="R522" s="1" t="s">
        <v>181</v>
      </c>
      <c r="S522" s="1" t="s">
        <v>181</v>
      </c>
      <c r="T522" s="1" t="s">
        <v>181</v>
      </c>
      <c r="U522" s="1" t="s">
        <v>181</v>
      </c>
      <c r="V522" s="1" t="s">
        <v>181</v>
      </c>
      <c r="W522" s="1" t="s">
        <v>181</v>
      </c>
      <c r="X522" s="1" t="s">
        <v>182</v>
      </c>
      <c r="Y522" s="1" t="s">
        <v>181</v>
      </c>
      <c r="Z522" s="1" t="s">
        <v>181</v>
      </c>
      <c r="AA522" s="1" t="s">
        <v>181</v>
      </c>
      <c r="AB522" s="1" t="s">
        <v>182</v>
      </c>
      <c r="AC522" s="1" t="s">
        <v>181</v>
      </c>
      <c r="AD522" s="1" t="s">
        <v>181</v>
      </c>
      <c r="AE522" s="1" t="s">
        <v>93</v>
      </c>
      <c r="AF522" s="1" t="s">
        <v>93</v>
      </c>
      <c r="AG522" s="1" t="s">
        <v>93</v>
      </c>
      <c r="AH522" s="1">
        <v>1</v>
      </c>
      <c r="AI522" s="1" t="s">
        <v>183</v>
      </c>
      <c r="AJ522" s="1" t="s">
        <v>31</v>
      </c>
      <c r="AK522" s="1" t="s">
        <v>194</v>
      </c>
      <c r="AL522" s="1" t="s">
        <v>185</v>
      </c>
      <c r="AM522" s="1" t="s">
        <v>186</v>
      </c>
      <c r="AN522" s="1" t="s">
        <v>187</v>
      </c>
      <c r="AO522" s="1" t="s">
        <v>96</v>
      </c>
      <c r="AP522" s="1" t="s">
        <v>200</v>
      </c>
      <c r="AQ522" s="1" t="s">
        <v>111</v>
      </c>
      <c r="AR522" s="1" t="s">
        <v>190</v>
      </c>
      <c r="AS522" s="1" t="s">
        <v>122</v>
      </c>
      <c r="AT522" s="1" t="s">
        <v>128</v>
      </c>
      <c r="AU522" s="1">
        <v>2</v>
      </c>
      <c r="AV522" s="1" t="s">
        <v>1578</v>
      </c>
      <c r="AW522" s="1">
        <v>373.68</v>
      </c>
    </row>
    <row r="523" spans="1:49">
      <c r="A523" s="1">
        <v>5</v>
      </c>
      <c r="B523" s="1" t="s">
        <v>1579</v>
      </c>
      <c r="C523" s="1" t="s">
        <v>1580</v>
      </c>
      <c r="D523" s="1" t="s">
        <v>181</v>
      </c>
      <c r="E523" s="1" t="s">
        <v>182</v>
      </c>
      <c r="F523" s="1" t="s">
        <v>181</v>
      </c>
      <c r="G523" s="1" t="s">
        <v>181</v>
      </c>
      <c r="H523" s="1" t="s">
        <v>181</v>
      </c>
      <c r="I523" s="1" t="s">
        <v>181</v>
      </c>
      <c r="J523" s="1" t="s">
        <v>181</v>
      </c>
      <c r="K523" s="1" t="s">
        <v>181</v>
      </c>
      <c r="L523" s="1" t="s">
        <v>182</v>
      </c>
      <c r="M523" s="1" t="s">
        <v>181</v>
      </c>
      <c r="N523" s="1" t="s">
        <v>182</v>
      </c>
      <c r="O523" s="1" t="s">
        <v>181</v>
      </c>
      <c r="P523" s="1" t="s">
        <v>181</v>
      </c>
      <c r="Q523" s="1" t="s">
        <v>181</v>
      </c>
      <c r="R523" s="1" t="s">
        <v>181</v>
      </c>
      <c r="S523" s="1" t="s">
        <v>181</v>
      </c>
      <c r="T523" s="1" t="s">
        <v>181</v>
      </c>
      <c r="U523" s="1" t="s">
        <v>181</v>
      </c>
      <c r="V523" s="1" t="s">
        <v>181</v>
      </c>
      <c r="W523" s="1" t="s">
        <v>181</v>
      </c>
      <c r="X523" s="1" t="s">
        <v>181</v>
      </c>
      <c r="Y523" s="1" t="s">
        <v>182</v>
      </c>
      <c r="Z523" s="1" t="s">
        <v>181</v>
      </c>
      <c r="AA523" s="1" t="s">
        <v>181</v>
      </c>
      <c r="AB523" s="1" t="s">
        <v>182</v>
      </c>
      <c r="AC523" s="1" t="s">
        <v>181</v>
      </c>
      <c r="AD523" s="1" t="s">
        <v>181</v>
      </c>
      <c r="AE523" s="1" t="s">
        <v>93</v>
      </c>
      <c r="AF523" s="1" t="s">
        <v>95</v>
      </c>
      <c r="AG523" s="1" t="s">
        <v>97</v>
      </c>
      <c r="AH523" s="1">
        <v>4</v>
      </c>
      <c r="AI523" s="1" t="s">
        <v>14</v>
      </c>
      <c r="AJ523" s="1" t="s">
        <v>31</v>
      </c>
      <c r="AK523" s="1" t="s">
        <v>217</v>
      </c>
      <c r="AL523" s="1" t="s">
        <v>246</v>
      </c>
      <c r="AM523" s="1" t="s">
        <v>207</v>
      </c>
      <c r="AN523" s="1" t="s">
        <v>398</v>
      </c>
      <c r="AO523" s="1" t="s">
        <v>98</v>
      </c>
      <c r="AP523" s="1" t="s">
        <v>103</v>
      </c>
      <c r="AQ523" s="1" t="s">
        <v>111</v>
      </c>
      <c r="AR523" s="1" t="s">
        <v>190</v>
      </c>
      <c r="AS523" s="1" t="s">
        <v>122</v>
      </c>
      <c r="AT523" s="1" t="s">
        <v>128</v>
      </c>
      <c r="AU523" s="1">
        <v>4</v>
      </c>
      <c r="AV523" s="1" t="s">
        <v>526</v>
      </c>
      <c r="AW523" s="1">
        <v>257.48</v>
      </c>
    </row>
    <row r="524" spans="1:49">
      <c r="A524" s="1">
        <v>5</v>
      </c>
      <c r="B524" s="1" t="s">
        <v>1581</v>
      </c>
      <c r="C524" s="1" t="s">
        <v>1582</v>
      </c>
      <c r="D524" s="1" t="s">
        <v>181</v>
      </c>
      <c r="E524" s="1" t="s">
        <v>182</v>
      </c>
      <c r="F524" s="1" t="s">
        <v>181</v>
      </c>
      <c r="G524" s="1" t="s">
        <v>182</v>
      </c>
      <c r="H524" s="1" t="s">
        <v>181</v>
      </c>
      <c r="I524" s="1" t="s">
        <v>181</v>
      </c>
      <c r="J524" s="1" t="s">
        <v>181</v>
      </c>
      <c r="K524" s="1" t="s">
        <v>181</v>
      </c>
      <c r="L524" s="1" t="s">
        <v>181</v>
      </c>
      <c r="M524" s="1" t="s">
        <v>182</v>
      </c>
      <c r="N524" s="1" t="s">
        <v>181</v>
      </c>
      <c r="O524" s="1" t="s">
        <v>181</v>
      </c>
      <c r="P524" s="1" t="s">
        <v>181</v>
      </c>
      <c r="Q524" s="1" t="s">
        <v>181</v>
      </c>
      <c r="R524" s="1" t="s">
        <v>181</v>
      </c>
      <c r="S524" s="1" t="s">
        <v>181</v>
      </c>
      <c r="T524" s="1" t="s">
        <v>181</v>
      </c>
      <c r="U524" s="1" t="s">
        <v>181</v>
      </c>
      <c r="V524" s="1" t="s">
        <v>181</v>
      </c>
      <c r="W524" s="1" t="s">
        <v>181</v>
      </c>
      <c r="X524" s="1" t="s">
        <v>182</v>
      </c>
      <c r="Y524" s="1" t="s">
        <v>181</v>
      </c>
      <c r="Z524" s="1" t="s">
        <v>181</v>
      </c>
      <c r="AA524" s="1" t="s">
        <v>181</v>
      </c>
      <c r="AB524" s="1" t="s">
        <v>182</v>
      </c>
      <c r="AC524" s="1" t="s">
        <v>181</v>
      </c>
      <c r="AD524" s="1" t="s">
        <v>181</v>
      </c>
      <c r="AE524" s="1" t="s">
        <v>97</v>
      </c>
      <c r="AF524" s="1" t="s">
        <v>97</v>
      </c>
      <c r="AG524" s="1" t="s">
        <v>97</v>
      </c>
      <c r="AH524" s="1">
        <v>4</v>
      </c>
      <c r="AI524" s="1" t="s">
        <v>18</v>
      </c>
      <c r="AJ524" s="1" t="s">
        <v>31</v>
      </c>
      <c r="AK524" s="1" t="s">
        <v>194</v>
      </c>
      <c r="AL524" s="1" t="s">
        <v>185</v>
      </c>
      <c r="AM524" s="1" t="s">
        <v>186</v>
      </c>
      <c r="AN524" s="1" t="s">
        <v>187</v>
      </c>
      <c r="AO524" s="1" t="s">
        <v>98</v>
      </c>
      <c r="AP524" s="1" t="s">
        <v>103</v>
      </c>
      <c r="AQ524" s="1" t="s">
        <v>189</v>
      </c>
      <c r="AR524" s="1" t="s">
        <v>190</v>
      </c>
      <c r="AS524" s="1" t="s">
        <v>124</v>
      </c>
      <c r="AT524" s="1" t="s">
        <v>128</v>
      </c>
      <c r="AU524" s="1">
        <v>4</v>
      </c>
      <c r="AV524" s="1" t="s">
        <v>1583</v>
      </c>
      <c r="AW524" s="1">
        <v>270.83999999999997</v>
      </c>
    </row>
    <row r="525" spans="1:49">
      <c r="B525" s="1" t="s">
        <v>1584</v>
      </c>
      <c r="C525" s="1" t="s">
        <v>1584</v>
      </c>
      <c r="D525" s="1" t="s">
        <v>30</v>
      </c>
      <c r="E525" s="1" t="s">
        <v>30</v>
      </c>
      <c r="F525" s="1" t="s">
        <v>30</v>
      </c>
      <c r="G525" s="1" t="s">
        <v>30</v>
      </c>
      <c r="H525" s="1" t="s">
        <v>30</v>
      </c>
      <c r="I525" s="1" t="s">
        <v>30</v>
      </c>
      <c r="J525" s="1" t="s">
        <v>30</v>
      </c>
      <c r="K525" s="1" t="s">
        <v>30</v>
      </c>
      <c r="L525" s="1" t="s">
        <v>30</v>
      </c>
      <c r="M525" s="1" t="s">
        <v>30</v>
      </c>
      <c r="N525" s="1" t="s">
        <v>30</v>
      </c>
      <c r="O525" s="1" t="s">
        <v>30</v>
      </c>
      <c r="P525" s="1" t="s">
        <v>30</v>
      </c>
      <c r="Q525" s="1" t="s">
        <v>30</v>
      </c>
      <c r="R525" s="1" t="s">
        <v>30</v>
      </c>
      <c r="S525" s="1" t="s">
        <v>30</v>
      </c>
      <c r="T525" s="1" t="s">
        <v>30</v>
      </c>
      <c r="U525" s="1" t="s">
        <v>30</v>
      </c>
      <c r="V525" s="1" t="s">
        <v>30</v>
      </c>
      <c r="W525" s="1" t="s">
        <v>30</v>
      </c>
      <c r="X525" s="1" t="s">
        <v>30</v>
      </c>
      <c r="Y525" s="1" t="s">
        <v>30</v>
      </c>
      <c r="Z525" s="1" t="s">
        <v>30</v>
      </c>
      <c r="AA525" s="1" t="s">
        <v>30</v>
      </c>
      <c r="AB525" s="1" t="s">
        <v>30</v>
      </c>
      <c r="AC525" s="1" t="s">
        <v>30</v>
      </c>
      <c r="AD525" s="1" t="s">
        <v>30</v>
      </c>
      <c r="AE525" s="1" t="s">
        <v>95</v>
      </c>
      <c r="AF525" s="1" t="s">
        <v>95</v>
      </c>
      <c r="AG525" s="1" t="s">
        <v>95</v>
      </c>
      <c r="AH525" s="1">
        <v>3</v>
      </c>
      <c r="AI525" s="1" t="s">
        <v>18</v>
      </c>
      <c r="AJ525" s="1" t="s">
        <v>31</v>
      </c>
      <c r="AK525" s="1" t="s">
        <v>194</v>
      </c>
      <c r="AL525" s="1" t="s">
        <v>327</v>
      </c>
      <c r="AM525" s="1" t="s">
        <v>186</v>
      </c>
      <c r="AN525" s="1" t="s">
        <v>187</v>
      </c>
      <c r="AO525" s="1" t="s">
        <v>188</v>
      </c>
      <c r="AP525" s="1" t="s">
        <v>103</v>
      </c>
      <c r="AQ525" s="1" t="s">
        <v>111</v>
      </c>
      <c r="AR525" s="1" t="s">
        <v>190</v>
      </c>
      <c r="AS525" s="1" t="s">
        <v>122</v>
      </c>
      <c r="AT525" s="1" t="s">
        <v>128</v>
      </c>
      <c r="AU525" s="1">
        <v>5</v>
      </c>
      <c r="AW525" s="1">
        <v>0</v>
      </c>
    </row>
    <row r="526" spans="1:49">
      <c r="A526" s="1">
        <v>5</v>
      </c>
      <c r="B526" s="1" t="s">
        <v>1585</v>
      </c>
      <c r="C526" s="1" t="s">
        <v>1586</v>
      </c>
      <c r="D526" s="1" t="s">
        <v>182</v>
      </c>
      <c r="E526" s="1" t="s">
        <v>181</v>
      </c>
      <c r="F526" s="1" t="s">
        <v>181</v>
      </c>
      <c r="G526" s="1" t="s">
        <v>182</v>
      </c>
      <c r="H526" s="1" t="s">
        <v>181</v>
      </c>
      <c r="I526" s="1" t="s">
        <v>181</v>
      </c>
      <c r="J526" s="1" t="s">
        <v>181</v>
      </c>
      <c r="K526" s="1" t="s">
        <v>181</v>
      </c>
      <c r="L526" s="1" t="s">
        <v>181</v>
      </c>
      <c r="M526" s="1" t="s">
        <v>181</v>
      </c>
      <c r="N526" s="1" t="s">
        <v>181</v>
      </c>
      <c r="O526" s="1" t="s">
        <v>181</v>
      </c>
      <c r="P526" s="1" t="s">
        <v>181</v>
      </c>
      <c r="Q526" s="1" t="s">
        <v>182</v>
      </c>
      <c r="R526" s="1" t="s">
        <v>181</v>
      </c>
      <c r="S526" s="1" t="s">
        <v>181</v>
      </c>
      <c r="T526" s="1" t="s">
        <v>181</v>
      </c>
      <c r="U526" s="1" t="s">
        <v>181</v>
      </c>
      <c r="V526" s="1" t="s">
        <v>181</v>
      </c>
      <c r="W526" s="1" t="s">
        <v>181</v>
      </c>
      <c r="X526" s="1" t="s">
        <v>181</v>
      </c>
      <c r="Y526" s="1" t="s">
        <v>182</v>
      </c>
      <c r="Z526" s="1" t="s">
        <v>181</v>
      </c>
      <c r="AA526" s="1" t="s">
        <v>181</v>
      </c>
      <c r="AB526" s="1" t="s">
        <v>181</v>
      </c>
      <c r="AC526" s="1" t="s">
        <v>182</v>
      </c>
      <c r="AD526" s="1" t="s">
        <v>181</v>
      </c>
      <c r="AE526" s="1" t="s">
        <v>95</v>
      </c>
      <c r="AF526" s="1" t="s">
        <v>95</v>
      </c>
      <c r="AG526" s="1" t="s">
        <v>95</v>
      </c>
      <c r="AH526" s="1">
        <v>2</v>
      </c>
      <c r="AI526" s="1" t="s">
        <v>18</v>
      </c>
      <c r="AJ526" s="1" t="s">
        <v>31</v>
      </c>
      <c r="AK526" s="1" t="s">
        <v>194</v>
      </c>
      <c r="AL526" s="1" t="s">
        <v>185</v>
      </c>
      <c r="AM526" s="1" t="s">
        <v>186</v>
      </c>
      <c r="AN526" s="1" t="s">
        <v>200</v>
      </c>
      <c r="AO526" s="1" t="s">
        <v>200</v>
      </c>
      <c r="AP526" s="1" t="s">
        <v>103</v>
      </c>
      <c r="AQ526" s="1" t="s">
        <v>200</v>
      </c>
      <c r="AR526" s="1" t="s">
        <v>190</v>
      </c>
      <c r="AS526" s="1" t="s">
        <v>124</v>
      </c>
      <c r="AT526" s="1" t="s">
        <v>128</v>
      </c>
      <c r="AU526" s="1">
        <v>3</v>
      </c>
      <c r="AV526" s="1" t="s">
        <v>1587</v>
      </c>
      <c r="AW526" s="1">
        <v>378.2</v>
      </c>
    </row>
    <row r="527" spans="1:49">
      <c r="A527" s="1">
        <v>5</v>
      </c>
      <c r="B527" s="1" t="s">
        <v>1588</v>
      </c>
      <c r="C527" s="1" t="s">
        <v>1589</v>
      </c>
      <c r="D527" s="1" t="s">
        <v>182</v>
      </c>
      <c r="E527" s="1" t="s">
        <v>181</v>
      </c>
      <c r="F527" s="1" t="s">
        <v>181</v>
      </c>
      <c r="G527" s="1" t="s">
        <v>181</v>
      </c>
      <c r="H527" s="1" t="s">
        <v>181</v>
      </c>
      <c r="I527" s="1" t="s">
        <v>182</v>
      </c>
      <c r="J527" s="1" t="s">
        <v>181</v>
      </c>
      <c r="K527" s="1" t="s">
        <v>181</v>
      </c>
      <c r="L527" s="1" t="s">
        <v>181</v>
      </c>
      <c r="M527" s="1" t="s">
        <v>181</v>
      </c>
      <c r="N527" s="1" t="s">
        <v>181</v>
      </c>
      <c r="O527" s="1" t="s">
        <v>182</v>
      </c>
      <c r="P527" s="1" t="s">
        <v>181</v>
      </c>
      <c r="Q527" s="1" t="s">
        <v>181</v>
      </c>
      <c r="R527" s="1" t="s">
        <v>181</v>
      </c>
      <c r="S527" s="1" t="s">
        <v>181</v>
      </c>
      <c r="T527" s="1" t="s">
        <v>181</v>
      </c>
      <c r="U527" s="1" t="s">
        <v>181</v>
      </c>
      <c r="V527" s="1" t="s">
        <v>181</v>
      </c>
      <c r="W527" s="1" t="s">
        <v>181</v>
      </c>
      <c r="X527" s="1" t="s">
        <v>181</v>
      </c>
      <c r="Y527" s="1" t="s">
        <v>182</v>
      </c>
      <c r="Z527" s="1" t="s">
        <v>181</v>
      </c>
      <c r="AA527" s="1" t="s">
        <v>181</v>
      </c>
      <c r="AB527" s="1" t="s">
        <v>181</v>
      </c>
      <c r="AC527" s="1" t="s">
        <v>181</v>
      </c>
      <c r="AD527" s="1" t="s">
        <v>182</v>
      </c>
      <c r="AE527" s="1" t="s">
        <v>95</v>
      </c>
      <c r="AF527" s="1" t="s">
        <v>93</v>
      </c>
      <c r="AG527" s="1" t="s">
        <v>93</v>
      </c>
      <c r="AH527" s="1">
        <v>3</v>
      </c>
      <c r="AI527" s="1" t="s">
        <v>183</v>
      </c>
      <c r="AJ527" s="1" t="s">
        <v>26</v>
      </c>
      <c r="AK527" s="1" t="s">
        <v>184</v>
      </c>
      <c r="AL527" s="1" t="s">
        <v>185</v>
      </c>
      <c r="AM527" s="1" t="s">
        <v>397</v>
      </c>
      <c r="AN527" s="1" t="s">
        <v>398</v>
      </c>
      <c r="AO527" s="1" t="s">
        <v>98</v>
      </c>
      <c r="AP527" s="1" t="s">
        <v>103</v>
      </c>
      <c r="AQ527" s="1" t="s">
        <v>189</v>
      </c>
      <c r="AR527" s="1" t="s">
        <v>190</v>
      </c>
      <c r="AS527" s="1" t="s">
        <v>123</v>
      </c>
      <c r="AT527" s="1" t="s">
        <v>128</v>
      </c>
      <c r="AU527" s="1">
        <v>3</v>
      </c>
      <c r="AV527" s="1" t="s">
        <v>30</v>
      </c>
      <c r="AW527" s="1">
        <v>96.59</v>
      </c>
    </row>
    <row r="528" spans="1:49">
      <c r="A528" s="1">
        <v>5</v>
      </c>
      <c r="B528" s="1" t="s">
        <v>1590</v>
      </c>
      <c r="C528" s="1" t="s">
        <v>1591</v>
      </c>
      <c r="D528" s="1" t="s">
        <v>182</v>
      </c>
      <c r="E528" s="1" t="s">
        <v>181</v>
      </c>
      <c r="F528" s="1" t="s">
        <v>181</v>
      </c>
      <c r="G528" s="1" t="s">
        <v>181</v>
      </c>
      <c r="H528" s="1" t="s">
        <v>181</v>
      </c>
      <c r="I528" s="1" t="s">
        <v>182</v>
      </c>
      <c r="J528" s="1" t="s">
        <v>181</v>
      </c>
      <c r="K528" s="1" t="s">
        <v>181</v>
      </c>
      <c r="L528" s="1" t="s">
        <v>181</v>
      </c>
      <c r="M528" s="1" t="s">
        <v>181</v>
      </c>
      <c r="N528" s="1" t="s">
        <v>181</v>
      </c>
      <c r="O528" s="1" t="s">
        <v>181</v>
      </c>
      <c r="P528" s="1" t="s">
        <v>181</v>
      </c>
      <c r="Q528" s="1" t="s">
        <v>181</v>
      </c>
      <c r="R528" s="1" t="s">
        <v>181</v>
      </c>
      <c r="S528" s="1" t="s">
        <v>182</v>
      </c>
      <c r="T528" s="1" t="s">
        <v>181</v>
      </c>
      <c r="U528" s="1" t="s">
        <v>181</v>
      </c>
      <c r="V528" s="1" t="s">
        <v>181</v>
      </c>
      <c r="W528" s="1" t="s">
        <v>181</v>
      </c>
      <c r="X528" s="1" t="s">
        <v>181</v>
      </c>
      <c r="Y528" s="1" t="s">
        <v>182</v>
      </c>
      <c r="Z528" s="1" t="s">
        <v>181</v>
      </c>
      <c r="AA528" s="1" t="s">
        <v>181</v>
      </c>
      <c r="AB528" s="1" t="s">
        <v>181</v>
      </c>
      <c r="AC528" s="1" t="s">
        <v>182</v>
      </c>
      <c r="AD528" s="1" t="s">
        <v>181</v>
      </c>
      <c r="AE528" s="1" t="s">
        <v>95</v>
      </c>
      <c r="AF528" s="1" t="s">
        <v>95</v>
      </c>
      <c r="AG528" s="1" t="s">
        <v>95</v>
      </c>
      <c r="AH528" s="1">
        <v>4</v>
      </c>
      <c r="AI528" s="1" t="s">
        <v>183</v>
      </c>
      <c r="AJ528" s="1" t="s">
        <v>31</v>
      </c>
      <c r="AK528" s="1" t="s">
        <v>194</v>
      </c>
      <c r="AL528" s="1" t="s">
        <v>185</v>
      </c>
      <c r="AM528" s="1" t="s">
        <v>186</v>
      </c>
      <c r="AN528" s="1" t="s">
        <v>187</v>
      </c>
      <c r="AO528" s="1" t="s">
        <v>188</v>
      </c>
      <c r="AP528" s="1" t="s">
        <v>103</v>
      </c>
      <c r="AQ528" s="1" t="s">
        <v>189</v>
      </c>
      <c r="AR528" s="1" t="s">
        <v>190</v>
      </c>
      <c r="AS528" s="1" t="s">
        <v>124</v>
      </c>
      <c r="AT528" s="1" t="s">
        <v>128</v>
      </c>
      <c r="AU528" s="1">
        <v>4</v>
      </c>
      <c r="AW528" s="1">
        <v>77.61</v>
      </c>
    </row>
    <row r="529" spans="1:49">
      <c r="A529" s="1">
        <v>5</v>
      </c>
      <c r="B529" s="1" t="s">
        <v>1592</v>
      </c>
      <c r="C529" s="1" t="s">
        <v>1593</v>
      </c>
      <c r="D529" s="1" t="s">
        <v>182</v>
      </c>
      <c r="E529" s="1" t="s">
        <v>181</v>
      </c>
      <c r="F529" s="1" t="s">
        <v>181</v>
      </c>
      <c r="G529" s="1" t="s">
        <v>181</v>
      </c>
      <c r="H529" s="1" t="s">
        <v>181</v>
      </c>
      <c r="I529" s="1" t="s">
        <v>181</v>
      </c>
      <c r="J529" s="1" t="s">
        <v>182</v>
      </c>
      <c r="K529" s="1" t="s">
        <v>181</v>
      </c>
      <c r="L529" s="1" t="s">
        <v>181</v>
      </c>
      <c r="M529" s="1" t="s">
        <v>181</v>
      </c>
      <c r="N529" s="1" t="s">
        <v>181</v>
      </c>
      <c r="O529" s="1" t="s">
        <v>181</v>
      </c>
      <c r="P529" s="1" t="s">
        <v>181</v>
      </c>
      <c r="Q529" s="1" t="s">
        <v>182</v>
      </c>
      <c r="R529" s="1" t="s">
        <v>181</v>
      </c>
      <c r="S529" s="1" t="s">
        <v>181</v>
      </c>
      <c r="T529" s="1" t="s">
        <v>181</v>
      </c>
      <c r="U529" s="1" t="s">
        <v>181</v>
      </c>
      <c r="V529" s="1" t="s">
        <v>181</v>
      </c>
      <c r="W529" s="1" t="s">
        <v>181</v>
      </c>
      <c r="X529" s="1" t="s">
        <v>181</v>
      </c>
      <c r="Y529" s="1" t="s">
        <v>182</v>
      </c>
      <c r="Z529" s="1" t="s">
        <v>181</v>
      </c>
      <c r="AA529" s="1" t="s">
        <v>181</v>
      </c>
      <c r="AB529" s="1" t="s">
        <v>181</v>
      </c>
      <c r="AC529" s="1" t="s">
        <v>181</v>
      </c>
      <c r="AD529" s="1" t="s">
        <v>182</v>
      </c>
      <c r="AE529" s="1" t="s">
        <v>90</v>
      </c>
      <c r="AF529" s="1" t="s">
        <v>95</v>
      </c>
      <c r="AG529" s="1" t="s">
        <v>93</v>
      </c>
      <c r="AH529" s="1">
        <v>2</v>
      </c>
      <c r="AI529" s="1" t="s">
        <v>18</v>
      </c>
      <c r="AJ529" s="1" t="s">
        <v>31</v>
      </c>
      <c r="AK529" s="1" t="s">
        <v>194</v>
      </c>
      <c r="AL529" s="1" t="s">
        <v>327</v>
      </c>
      <c r="AM529" s="1" t="s">
        <v>186</v>
      </c>
      <c r="AN529" s="1" t="s">
        <v>187</v>
      </c>
      <c r="AO529" s="1" t="s">
        <v>200</v>
      </c>
      <c r="AP529" s="1" t="s">
        <v>103</v>
      </c>
      <c r="AQ529" s="1" t="s">
        <v>200</v>
      </c>
      <c r="AR529" s="1" t="s">
        <v>190</v>
      </c>
      <c r="AS529" s="1" t="s">
        <v>123</v>
      </c>
      <c r="AT529" s="1" t="s">
        <v>128</v>
      </c>
      <c r="AU529" s="1">
        <v>2</v>
      </c>
      <c r="AW529" s="1">
        <v>548.78</v>
      </c>
    </row>
    <row r="530" spans="1:49">
      <c r="A530" s="1">
        <v>1</v>
      </c>
      <c r="B530" s="1" t="s">
        <v>1594</v>
      </c>
      <c r="C530" s="1" t="s">
        <v>1595</v>
      </c>
      <c r="D530" s="1" t="s">
        <v>182</v>
      </c>
      <c r="E530" s="1" t="s">
        <v>181</v>
      </c>
      <c r="F530" s="1" t="s">
        <v>181</v>
      </c>
      <c r="G530" s="1" t="s">
        <v>182</v>
      </c>
      <c r="H530" s="1" t="s">
        <v>181</v>
      </c>
      <c r="I530" s="1" t="s">
        <v>181</v>
      </c>
      <c r="J530" s="1" t="s">
        <v>181</v>
      </c>
      <c r="K530" s="1" t="s">
        <v>181</v>
      </c>
      <c r="L530" s="1" t="s">
        <v>181</v>
      </c>
      <c r="M530" s="1" t="s">
        <v>182</v>
      </c>
      <c r="N530" s="1" t="s">
        <v>181</v>
      </c>
      <c r="O530" s="1" t="s">
        <v>181</v>
      </c>
      <c r="P530" s="1" t="s">
        <v>181</v>
      </c>
      <c r="Q530" s="1" t="s">
        <v>181</v>
      </c>
      <c r="R530" s="1" t="s">
        <v>181</v>
      </c>
      <c r="S530" s="1" t="s">
        <v>181</v>
      </c>
      <c r="T530" s="1" t="s">
        <v>181</v>
      </c>
      <c r="U530" s="1" t="s">
        <v>181</v>
      </c>
      <c r="V530" s="1" t="s">
        <v>181</v>
      </c>
      <c r="W530" s="1" t="s">
        <v>181</v>
      </c>
      <c r="X530" s="1" t="s">
        <v>182</v>
      </c>
      <c r="Y530" s="1" t="s">
        <v>181</v>
      </c>
      <c r="Z530" s="1" t="s">
        <v>181</v>
      </c>
      <c r="AA530" s="1" t="s">
        <v>181</v>
      </c>
      <c r="AB530" s="1" t="s">
        <v>181</v>
      </c>
      <c r="AC530" s="1" t="s">
        <v>181</v>
      </c>
      <c r="AD530" s="1" t="s">
        <v>182</v>
      </c>
      <c r="AE530" s="1" t="s">
        <v>95</v>
      </c>
      <c r="AF530" s="1" t="s">
        <v>95</v>
      </c>
      <c r="AG530" s="1" t="s">
        <v>95</v>
      </c>
      <c r="AH530" s="1">
        <v>3</v>
      </c>
      <c r="AI530" s="1" t="s">
        <v>18</v>
      </c>
      <c r="AJ530" s="1" t="s">
        <v>31</v>
      </c>
      <c r="AK530" s="1" t="s">
        <v>194</v>
      </c>
      <c r="AL530" s="1" t="s">
        <v>327</v>
      </c>
      <c r="AM530" s="1" t="s">
        <v>186</v>
      </c>
      <c r="AN530" s="1" t="s">
        <v>187</v>
      </c>
      <c r="AO530" s="1" t="s">
        <v>188</v>
      </c>
      <c r="AP530" s="1" t="s">
        <v>103</v>
      </c>
      <c r="AQ530" s="1" t="s">
        <v>111</v>
      </c>
      <c r="AR530" s="1" t="s">
        <v>190</v>
      </c>
      <c r="AS530" s="1" t="s">
        <v>122</v>
      </c>
      <c r="AT530" s="1" t="s">
        <v>128</v>
      </c>
      <c r="AU530" s="1">
        <v>5</v>
      </c>
      <c r="AW530" s="1">
        <v>27.04</v>
      </c>
    </row>
    <row r="531" spans="1:49">
      <c r="A531" s="1">
        <v>1</v>
      </c>
      <c r="B531" s="1" t="s">
        <v>1596</v>
      </c>
      <c r="C531" s="1" t="s">
        <v>1597</v>
      </c>
      <c r="D531" s="1" t="s">
        <v>182</v>
      </c>
      <c r="E531" s="1" t="s">
        <v>181</v>
      </c>
      <c r="F531" s="1" t="s">
        <v>181</v>
      </c>
      <c r="G531" s="1" t="s">
        <v>181</v>
      </c>
      <c r="H531" s="1" t="s">
        <v>181</v>
      </c>
      <c r="I531" s="1" t="s">
        <v>181</v>
      </c>
      <c r="J531" s="1" t="s">
        <v>181</v>
      </c>
      <c r="K531" s="1" t="s">
        <v>182</v>
      </c>
      <c r="L531" s="1" t="s">
        <v>181</v>
      </c>
      <c r="M531" s="1" t="s">
        <v>181</v>
      </c>
      <c r="N531" s="1" t="s">
        <v>181</v>
      </c>
      <c r="O531" s="1" t="s">
        <v>181</v>
      </c>
      <c r="P531" s="1" t="s">
        <v>182</v>
      </c>
      <c r="Q531" s="1" t="s">
        <v>181</v>
      </c>
      <c r="R531" s="1" t="s">
        <v>181</v>
      </c>
      <c r="S531" s="1" t="s">
        <v>181</v>
      </c>
      <c r="T531" s="1" t="s">
        <v>181</v>
      </c>
      <c r="U531" s="1" t="s">
        <v>181</v>
      </c>
      <c r="V531" s="1" t="s">
        <v>181</v>
      </c>
      <c r="W531" s="1" t="s">
        <v>181</v>
      </c>
      <c r="X531" s="1" t="s">
        <v>181</v>
      </c>
      <c r="Y531" s="1" t="s">
        <v>182</v>
      </c>
      <c r="Z531" s="1" t="s">
        <v>181</v>
      </c>
      <c r="AA531" s="1" t="s">
        <v>181</v>
      </c>
      <c r="AB531" s="1" t="s">
        <v>181</v>
      </c>
      <c r="AC531" s="1" t="s">
        <v>181</v>
      </c>
      <c r="AD531" s="1" t="s">
        <v>182</v>
      </c>
      <c r="AE531" s="1" t="s">
        <v>95</v>
      </c>
      <c r="AF531" s="1" t="s">
        <v>95</v>
      </c>
      <c r="AG531" s="1" t="s">
        <v>95</v>
      </c>
      <c r="AH531" s="1">
        <v>3</v>
      </c>
      <c r="AI531" s="1" t="s">
        <v>18</v>
      </c>
      <c r="AJ531" s="1" t="s">
        <v>31</v>
      </c>
      <c r="AK531" s="1" t="s">
        <v>194</v>
      </c>
      <c r="AL531" s="1" t="s">
        <v>327</v>
      </c>
      <c r="AM531" s="1" t="s">
        <v>186</v>
      </c>
      <c r="AN531" s="1" t="s">
        <v>187</v>
      </c>
      <c r="AO531" s="1" t="s">
        <v>188</v>
      </c>
      <c r="AP531" s="1" t="s">
        <v>103</v>
      </c>
      <c r="AQ531" s="1" t="s">
        <v>111</v>
      </c>
      <c r="AR531" s="1" t="s">
        <v>190</v>
      </c>
      <c r="AS531" s="1" t="s">
        <v>122</v>
      </c>
      <c r="AT531" s="1" t="s">
        <v>128</v>
      </c>
      <c r="AU531" s="1">
        <v>5</v>
      </c>
      <c r="AW531" s="1">
        <v>290.3</v>
      </c>
    </row>
    <row r="532" spans="1:49">
      <c r="A532" s="1">
        <v>5</v>
      </c>
      <c r="B532" s="1" t="s">
        <v>1598</v>
      </c>
      <c r="C532" s="1" t="s">
        <v>1599</v>
      </c>
      <c r="D532" s="1" t="s">
        <v>182</v>
      </c>
      <c r="E532" s="1" t="s">
        <v>181</v>
      </c>
      <c r="F532" s="1" t="s">
        <v>181</v>
      </c>
      <c r="G532" s="1" t="s">
        <v>181</v>
      </c>
      <c r="H532" s="1" t="s">
        <v>181</v>
      </c>
      <c r="I532" s="1" t="s">
        <v>181</v>
      </c>
      <c r="J532" s="1" t="s">
        <v>181</v>
      </c>
      <c r="K532" s="1" t="s">
        <v>182</v>
      </c>
      <c r="L532" s="1" t="s">
        <v>181</v>
      </c>
      <c r="M532" s="1" t="s">
        <v>181</v>
      </c>
      <c r="N532" s="1" t="s">
        <v>181</v>
      </c>
      <c r="O532" s="1" t="s">
        <v>181</v>
      </c>
      <c r="P532" s="1" t="s">
        <v>181</v>
      </c>
      <c r="Q532" s="1" t="s">
        <v>182</v>
      </c>
      <c r="R532" s="1" t="s">
        <v>181</v>
      </c>
      <c r="S532" s="1" t="s">
        <v>181</v>
      </c>
      <c r="T532" s="1" t="s">
        <v>181</v>
      </c>
      <c r="U532" s="1" t="s">
        <v>181</v>
      </c>
      <c r="V532" s="1" t="s">
        <v>181</v>
      </c>
      <c r="W532" s="1" t="s">
        <v>181</v>
      </c>
      <c r="X532" s="1" t="s">
        <v>181</v>
      </c>
      <c r="Y532" s="1" t="s">
        <v>182</v>
      </c>
      <c r="Z532" s="1" t="s">
        <v>181</v>
      </c>
      <c r="AA532" s="1" t="s">
        <v>181</v>
      </c>
      <c r="AB532" s="1" t="s">
        <v>181</v>
      </c>
      <c r="AC532" s="1" t="s">
        <v>181</v>
      </c>
      <c r="AD532" s="1" t="s">
        <v>182</v>
      </c>
      <c r="AE532" s="1" t="s">
        <v>95</v>
      </c>
      <c r="AF532" s="1" t="s">
        <v>95</v>
      </c>
      <c r="AG532" s="1" t="s">
        <v>97</v>
      </c>
      <c r="AH532" s="1">
        <v>4</v>
      </c>
      <c r="AI532" s="1" t="s">
        <v>18</v>
      </c>
      <c r="AJ532" s="1" t="s">
        <v>31</v>
      </c>
      <c r="AK532" s="1" t="s">
        <v>194</v>
      </c>
      <c r="AL532" s="1" t="s">
        <v>185</v>
      </c>
      <c r="AM532" s="1" t="s">
        <v>186</v>
      </c>
      <c r="AN532" s="1" t="s">
        <v>187</v>
      </c>
      <c r="AO532" s="1" t="s">
        <v>96</v>
      </c>
      <c r="AP532" s="1" t="s">
        <v>103</v>
      </c>
      <c r="AQ532" s="1" t="s">
        <v>387</v>
      </c>
      <c r="AR532" s="1" t="s">
        <v>190</v>
      </c>
      <c r="AS532" s="1" t="s">
        <v>124</v>
      </c>
      <c r="AT532" s="1" t="s">
        <v>128</v>
      </c>
      <c r="AU532" s="1">
        <v>3</v>
      </c>
      <c r="AV532" s="1" t="s">
        <v>1600</v>
      </c>
      <c r="AW532" s="1">
        <v>224.29</v>
      </c>
    </row>
    <row r="533" spans="1:49">
      <c r="A533" s="1">
        <v>5</v>
      </c>
      <c r="B533" s="1" t="s">
        <v>1601</v>
      </c>
      <c r="C533" s="1" t="s">
        <v>1602</v>
      </c>
      <c r="D533" s="1" t="s">
        <v>181</v>
      </c>
      <c r="E533" s="1" t="s">
        <v>181</v>
      </c>
      <c r="F533" s="1" t="s">
        <v>182</v>
      </c>
      <c r="G533" s="1" t="s">
        <v>181</v>
      </c>
      <c r="H533" s="1" t="s">
        <v>181</v>
      </c>
      <c r="I533" s="1" t="s">
        <v>181</v>
      </c>
      <c r="J533" s="1" t="s">
        <v>181</v>
      </c>
      <c r="K533" s="1" t="s">
        <v>181</v>
      </c>
      <c r="L533" s="1" t="s">
        <v>182</v>
      </c>
      <c r="M533" s="1" t="s">
        <v>181</v>
      </c>
      <c r="N533" s="1" t="s">
        <v>181</v>
      </c>
      <c r="O533" s="1" t="s">
        <v>181</v>
      </c>
      <c r="P533" s="1" t="s">
        <v>181</v>
      </c>
      <c r="Q533" s="1" t="s">
        <v>181</v>
      </c>
      <c r="R533" s="1" t="s">
        <v>181</v>
      </c>
      <c r="S533" s="1" t="s">
        <v>181</v>
      </c>
      <c r="T533" s="1" t="s">
        <v>181</v>
      </c>
      <c r="U533" s="1" t="s">
        <v>181</v>
      </c>
      <c r="V533" s="1" t="s">
        <v>181</v>
      </c>
      <c r="W533" s="1" t="s">
        <v>182</v>
      </c>
      <c r="X533" s="1" t="s">
        <v>181</v>
      </c>
      <c r="Y533" s="1" t="s">
        <v>182</v>
      </c>
      <c r="Z533" s="1" t="s">
        <v>181</v>
      </c>
      <c r="AA533" s="1" t="s">
        <v>181</v>
      </c>
      <c r="AB533" s="1" t="s">
        <v>181</v>
      </c>
      <c r="AC533" s="1" t="s">
        <v>182</v>
      </c>
      <c r="AD533" s="1" t="s">
        <v>181</v>
      </c>
      <c r="AE533" s="1" t="s">
        <v>95</v>
      </c>
      <c r="AF533" s="1" t="s">
        <v>95</v>
      </c>
      <c r="AG533" s="1" t="s">
        <v>95</v>
      </c>
      <c r="AH533" s="1">
        <v>4</v>
      </c>
      <c r="AI533" s="1" t="s">
        <v>183</v>
      </c>
      <c r="AJ533" s="1" t="s">
        <v>31</v>
      </c>
      <c r="AK533" s="1" t="s">
        <v>194</v>
      </c>
      <c r="AL533" s="1" t="s">
        <v>185</v>
      </c>
      <c r="AM533" s="1" t="s">
        <v>186</v>
      </c>
      <c r="AN533" s="1" t="s">
        <v>187</v>
      </c>
      <c r="AO533" s="1" t="s">
        <v>200</v>
      </c>
      <c r="AP533" s="1" t="s">
        <v>103</v>
      </c>
      <c r="AQ533" s="1" t="s">
        <v>189</v>
      </c>
      <c r="AR533" s="1" t="s">
        <v>190</v>
      </c>
      <c r="AS533" s="1" t="s">
        <v>124</v>
      </c>
      <c r="AT533" s="1" t="s">
        <v>128</v>
      </c>
      <c r="AU533" s="1">
        <v>4</v>
      </c>
      <c r="AV533" s="1" t="s">
        <v>1603</v>
      </c>
      <c r="AW533" s="1">
        <v>280.8</v>
      </c>
    </row>
    <row r="534" spans="1:49">
      <c r="A534" s="1">
        <v>5</v>
      </c>
      <c r="B534" s="1" t="s">
        <v>1604</v>
      </c>
      <c r="C534" s="1" t="s">
        <v>1605</v>
      </c>
      <c r="D534" s="1" t="s">
        <v>182</v>
      </c>
      <c r="E534" s="1" t="s">
        <v>181</v>
      </c>
      <c r="F534" s="1" t="s">
        <v>181</v>
      </c>
      <c r="G534" s="1" t="s">
        <v>181</v>
      </c>
      <c r="H534" s="1" t="s">
        <v>182</v>
      </c>
      <c r="I534" s="1" t="s">
        <v>181</v>
      </c>
      <c r="J534" s="1" t="s">
        <v>181</v>
      </c>
      <c r="K534" s="1" t="s">
        <v>181</v>
      </c>
      <c r="L534" s="1" t="s">
        <v>181</v>
      </c>
      <c r="M534" s="1" t="s">
        <v>181</v>
      </c>
      <c r="N534" s="1" t="s">
        <v>182</v>
      </c>
      <c r="O534" s="1" t="s">
        <v>181</v>
      </c>
      <c r="P534" s="1" t="s">
        <v>181</v>
      </c>
      <c r="Q534" s="1" t="s">
        <v>181</v>
      </c>
      <c r="R534" s="1" t="s">
        <v>181</v>
      </c>
      <c r="S534" s="1" t="s">
        <v>181</v>
      </c>
      <c r="T534" s="1" t="s">
        <v>181</v>
      </c>
      <c r="U534" s="1" t="s">
        <v>181</v>
      </c>
      <c r="V534" s="1" t="s">
        <v>181</v>
      </c>
      <c r="W534" s="1" t="s">
        <v>181</v>
      </c>
      <c r="X534" s="1" t="s">
        <v>181</v>
      </c>
      <c r="Y534" s="1" t="s">
        <v>182</v>
      </c>
      <c r="Z534" s="1" t="s">
        <v>181</v>
      </c>
      <c r="AA534" s="1" t="s">
        <v>181</v>
      </c>
      <c r="AB534" s="1" t="s">
        <v>181</v>
      </c>
      <c r="AC534" s="1" t="s">
        <v>182</v>
      </c>
      <c r="AD534" s="1" t="s">
        <v>181</v>
      </c>
      <c r="AE534" s="1" t="s">
        <v>97</v>
      </c>
      <c r="AF534" s="1" t="s">
        <v>97</v>
      </c>
      <c r="AG534" s="1" t="s">
        <v>97</v>
      </c>
      <c r="AH534" s="1">
        <v>5</v>
      </c>
      <c r="AI534" s="1" t="s">
        <v>183</v>
      </c>
      <c r="AJ534" s="1" t="s">
        <v>26</v>
      </c>
      <c r="AK534" s="1" t="s">
        <v>194</v>
      </c>
      <c r="AL534" s="1" t="s">
        <v>185</v>
      </c>
      <c r="AM534" s="1" t="s">
        <v>186</v>
      </c>
      <c r="AN534" s="1" t="s">
        <v>187</v>
      </c>
      <c r="AO534" s="1" t="s">
        <v>98</v>
      </c>
      <c r="AP534" s="1" t="s">
        <v>195</v>
      </c>
      <c r="AQ534" s="1" t="s">
        <v>189</v>
      </c>
      <c r="AR534" s="1" t="s">
        <v>190</v>
      </c>
      <c r="AS534" s="1" t="s">
        <v>124</v>
      </c>
      <c r="AT534" s="1" t="s">
        <v>128</v>
      </c>
      <c r="AU534" s="1">
        <v>4</v>
      </c>
      <c r="AW534" s="1">
        <v>86.52</v>
      </c>
    </row>
    <row r="535" spans="1:49">
      <c r="A535" s="1">
        <v>5</v>
      </c>
      <c r="B535" s="1" t="s">
        <v>1606</v>
      </c>
      <c r="C535" s="1" t="s">
        <v>1607</v>
      </c>
      <c r="D535" s="1" t="s">
        <v>182</v>
      </c>
      <c r="E535" s="1" t="s">
        <v>181</v>
      </c>
      <c r="F535" s="1" t="s">
        <v>181</v>
      </c>
      <c r="G535" s="1" t="s">
        <v>181</v>
      </c>
      <c r="H535" s="1" t="s">
        <v>182</v>
      </c>
      <c r="I535" s="1" t="s">
        <v>181</v>
      </c>
      <c r="J535" s="1" t="s">
        <v>181</v>
      </c>
      <c r="K535" s="1" t="s">
        <v>181</v>
      </c>
      <c r="L535" s="1" t="s">
        <v>181</v>
      </c>
      <c r="M535" s="1" t="s">
        <v>181</v>
      </c>
      <c r="N535" s="1" t="s">
        <v>181</v>
      </c>
      <c r="O535" s="1" t="s">
        <v>181</v>
      </c>
      <c r="P535" s="1" t="s">
        <v>181</v>
      </c>
      <c r="Q535" s="1" t="s">
        <v>182</v>
      </c>
      <c r="R535" s="1" t="s">
        <v>181</v>
      </c>
      <c r="S535" s="1" t="s">
        <v>181</v>
      </c>
      <c r="T535" s="1" t="s">
        <v>181</v>
      </c>
      <c r="U535" s="1" t="s">
        <v>181</v>
      </c>
      <c r="V535" s="1" t="s">
        <v>181</v>
      </c>
      <c r="W535" s="1" t="s">
        <v>181</v>
      </c>
      <c r="X535" s="1" t="s">
        <v>181</v>
      </c>
      <c r="Y535" s="1" t="s">
        <v>182</v>
      </c>
      <c r="Z535" s="1" t="s">
        <v>181</v>
      </c>
      <c r="AA535" s="1" t="s">
        <v>181</v>
      </c>
      <c r="AB535" s="1" t="s">
        <v>181</v>
      </c>
      <c r="AC535" s="1" t="s">
        <v>182</v>
      </c>
      <c r="AD535" s="1" t="s">
        <v>181</v>
      </c>
      <c r="AE535" s="1" t="s">
        <v>95</v>
      </c>
      <c r="AF535" s="1" t="s">
        <v>97</v>
      </c>
      <c r="AG535" s="1" t="s">
        <v>97</v>
      </c>
      <c r="AH535" s="1">
        <v>2</v>
      </c>
      <c r="AI535" s="1" t="s">
        <v>18</v>
      </c>
      <c r="AJ535" s="1" t="s">
        <v>31</v>
      </c>
      <c r="AK535" s="1" t="s">
        <v>194</v>
      </c>
      <c r="AL535" s="1" t="s">
        <v>246</v>
      </c>
      <c r="AM535" s="1" t="s">
        <v>186</v>
      </c>
      <c r="AN535" s="1" t="s">
        <v>187</v>
      </c>
      <c r="AO535" s="1" t="s">
        <v>200</v>
      </c>
      <c r="AP535" s="1" t="s">
        <v>103</v>
      </c>
      <c r="AQ535" s="1" t="s">
        <v>189</v>
      </c>
      <c r="AR535" s="1" t="s">
        <v>190</v>
      </c>
      <c r="AS535" s="1" t="s">
        <v>124</v>
      </c>
      <c r="AT535" s="1" t="s">
        <v>128</v>
      </c>
      <c r="AU535" s="1">
        <v>2</v>
      </c>
      <c r="AV535" s="1" t="s">
        <v>1608</v>
      </c>
      <c r="AW535" s="1">
        <v>1650.83</v>
      </c>
    </row>
    <row r="536" spans="1:49">
      <c r="B536" s="1" t="s">
        <v>1609</v>
      </c>
      <c r="C536" s="1" t="s">
        <v>1609</v>
      </c>
      <c r="D536" s="1" t="s">
        <v>30</v>
      </c>
      <c r="E536" s="1" t="s">
        <v>30</v>
      </c>
      <c r="F536" s="1" t="s">
        <v>30</v>
      </c>
      <c r="G536" s="1" t="s">
        <v>30</v>
      </c>
      <c r="H536" s="1" t="s">
        <v>30</v>
      </c>
      <c r="I536" s="1" t="s">
        <v>30</v>
      </c>
      <c r="J536" s="1" t="s">
        <v>30</v>
      </c>
      <c r="K536" s="1" t="s">
        <v>30</v>
      </c>
      <c r="L536" s="1" t="s">
        <v>30</v>
      </c>
      <c r="M536" s="1" t="s">
        <v>30</v>
      </c>
      <c r="N536" s="1" t="s">
        <v>30</v>
      </c>
      <c r="O536" s="1" t="s">
        <v>30</v>
      </c>
      <c r="P536" s="1" t="s">
        <v>30</v>
      </c>
      <c r="Q536" s="1" t="s">
        <v>30</v>
      </c>
      <c r="R536" s="1" t="s">
        <v>30</v>
      </c>
      <c r="S536" s="1" t="s">
        <v>30</v>
      </c>
      <c r="T536" s="1" t="s">
        <v>30</v>
      </c>
      <c r="U536" s="1" t="s">
        <v>30</v>
      </c>
      <c r="V536" s="1" t="s">
        <v>30</v>
      </c>
      <c r="W536" s="1" t="s">
        <v>30</v>
      </c>
      <c r="X536" s="1" t="s">
        <v>30</v>
      </c>
      <c r="Y536" s="1" t="s">
        <v>30</v>
      </c>
      <c r="Z536" s="1" t="s">
        <v>30</v>
      </c>
      <c r="AA536" s="1" t="s">
        <v>30</v>
      </c>
      <c r="AB536" s="1" t="s">
        <v>30</v>
      </c>
      <c r="AC536" s="1" t="s">
        <v>30</v>
      </c>
      <c r="AD536" s="1" t="s">
        <v>30</v>
      </c>
      <c r="AI536" s="1" t="s">
        <v>18</v>
      </c>
      <c r="AJ536" s="1" t="s">
        <v>31</v>
      </c>
      <c r="AK536" s="1" t="s">
        <v>194</v>
      </c>
      <c r="AL536" s="1" t="s">
        <v>327</v>
      </c>
      <c r="AM536" s="1" t="s">
        <v>186</v>
      </c>
      <c r="AN536" s="1" t="s">
        <v>187</v>
      </c>
      <c r="AO536" s="1" t="s">
        <v>188</v>
      </c>
      <c r="AP536" s="1" t="s">
        <v>103</v>
      </c>
      <c r="AQ536" s="1" t="s">
        <v>111</v>
      </c>
      <c r="AR536" s="1" t="s">
        <v>190</v>
      </c>
      <c r="AS536" s="1" t="s">
        <v>122</v>
      </c>
      <c r="AT536" s="1" t="s">
        <v>128</v>
      </c>
      <c r="AU536" s="1">
        <v>5</v>
      </c>
      <c r="AW536" s="1">
        <v>0</v>
      </c>
    </row>
    <row r="537" spans="1:49">
      <c r="A537" s="1">
        <v>5</v>
      </c>
      <c r="B537" s="1" t="s">
        <v>1610</v>
      </c>
      <c r="C537" s="1" t="s">
        <v>1611</v>
      </c>
      <c r="D537" s="1" t="s">
        <v>182</v>
      </c>
      <c r="E537" s="1" t="s">
        <v>181</v>
      </c>
      <c r="F537" s="1" t="s">
        <v>181</v>
      </c>
      <c r="G537" s="1" t="s">
        <v>181</v>
      </c>
      <c r="H537" s="1" t="s">
        <v>181</v>
      </c>
      <c r="I537" s="1" t="s">
        <v>182</v>
      </c>
      <c r="J537" s="1" t="s">
        <v>181</v>
      </c>
      <c r="K537" s="1" t="s">
        <v>181</v>
      </c>
      <c r="L537" s="1" t="s">
        <v>181</v>
      </c>
      <c r="M537" s="1" t="s">
        <v>182</v>
      </c>
      <c r="N537" s="1" t="s">
        <v>181</v>
      </c>
      <c r="O537" s="1" t="s">
        <v>181</v>
      </c>
      <c r="P537" s="1" t="s">
        <v>181</v>
      </c>
      <c r="Q537" s="1" t="s">
        <v>181</v>
      </c>
      <c r="R537" s="1" t="s">
        <v>181</v>
      </c>
      <c r="S537" s="1" t="s">
        <v>181</v>
      </c>
      <c r="T537" s="1" t="s">
        <v>181</v>
      </c>
      <c r="U537" s="1" t="s">
        <v>181</v>
      </c>
      <c r="V537" s="1" t="s">
        <v>181</v>
      </c>
      <c r="W537" s="1" t="s">
        <v>181</v>
      </c>
      <c r="X537" s="1" t="s">
        <v>181</v>
      </c>
      <c r="Y537" s="1" t="s">
        <v>182</v>
      </c>
      <c r="Z537" s="1" t="s">
        <v>181</v>
      </c>
      <c r="AA537" s="1" t="s">
        <v>181</v>
      </c>
      <c r="AB537" s="1" t="s">
        <v>182</v>
      </c>
      <c r="AC537" s="1" t="s">
        <v>181</v>
      </c>
      <c r="AD537" s="1" t="s">
        <v>181</v>
      </c>
      <c r="AE537" s="1" t="s">
        <v>90</v>
      </c>
      <c r="AF537" s="1" t="s">
        <v>90</v>
      </c>
      <c r="AG537" s="1" t="s">
        <v>90</v>
      </c>
      <c r="AH537" s="1">
        <v>2</v>
      </c>
      <c r="AI537" s="1" t="s">
        <v>18</v>
      </c>
      <c r="AJ537" s="1" t="s">
        <v>26</v>
      </c>
      <c r="AK537" s="1" t="s">
        <v>217</v>
      </c>
      <c r="AL537" s="1" t="s">
        <v>246</v>
      </c>
      <c r="AM537" s="1" t="s">
        <v>397</v>
      </c>
      <c r="AN537" s="1" t="s">
        <v>398</v>
      </c>
      <c r="AO537" s="1" t="s">
        <v>98</v>
      </c>
      <c r="AP537" s="1" t="s">
        <v>200</v>
      </c>
      <c r="AQ537" s="1" t="s">
        <v>189</v>
      </c>
      <c r="AR537" s="1" t="s">
        <v>200</v>
      </c>
      <c r="AS537" s="1" t="s">
        <v>200</v>
      </c>
      <c r="AT537" s="1" t="s">
        <v>200</v>
      </c>
      <c r="AU537" s="1">
        <v>2</v>
      </c>
      <c r="AW537" s="1">
        <v>76.64</v>
      </c>
    </row>
    <row r="538" spans="1:49">
      <c r="A538" s="1">
        <v>5</v>
      </c>
      <c r="B538" s="1" t="s">
        <v>1612</v>
      </c>
      <c r="C538" s="1" t="s">
        <v>1613</v>
      </c>
      <c r="D538" s="1" t="s">
        <v>182</v>
      </c>
      <c r="E538" s="1" t="s">
        <v>181</v>
      </c>
      <c r="F538" s="1" t="s">
        <v>181</v>
      </c>
      <c r="G538" s="1" t="s">
        <v>182</v>
      </c>
      <c r="H538" s="1" t="s">
        <v>181</v>
      </c>
      <c r="I538" s="1" t="s">
        <v>181</v>
      </c>
      <c r="J538" s="1" t="s">
        <v>181</v>
      </c>
      <c r="K538" s="1" t="s">
        <v>181</v>
      </c>
      <c r="L538" s="1" t="s">
        <v>181</v>
      </c>
      <c r="M538" s="1" t="s">
        <v>181</v>
      </c>
      <c r="N538" s="1" t="s">
        <v>181</v>
      </c>
      <c r="O538" s="1" t="s">
        <v>181</v>
      </c>
      <c r="P538" s="1" t="s">
        <v>181</v>
      </c>
      <c r="Q538" s="1" t="s">
        <v>182</v>
      </c>
      <c r="R538" s="1" t="s">
        <v>181</v>
      </c>
      <c r="S538" s="1" t="s">
        <v>181</v>
      </c>
      <c r="T538" s="1" t="s">
        <v>181</v>
      </c>
      <c r="U538" s="1" t="s">
        <v>181</v>
      </c>
      <c r="V538" s="1" t="s">
        <v>181</v>
      </c>
      <c r="W538" s="1" t="s">
        <v>181</v>
      </c>
      <c r="X538" s="1" t="s">
        <v>182</v>
      </c>
      <c r="Y538" s="1" t="s">
        <v>181</v>
      </c>
      <c r="Z538" s="1" t="s">
        <v>181</v>
      </c>
      <c r="AA538" s="1" t="s">
        <v>181</v>
      </c>
      <c r="AB538" s="1" t="s">
        <v>181</v>
      </c>
      <c r="AC538" s="1" t="s">
        <v>182</v>
      </c>
      <c r="AD538" s="1" t="s">
        <v>181</v>
      </c>
      <c r="AE538" s="1" t="s">
        <v>95</v>
      </c>
      <c r="AF538" s="1" t="s">
        <v>95</v>
      </c>
      <c r="AG538" s="1" t="s">
        <v>97</v>
      </c>
      <c r="AH538" s="1">
        <v>2</v>
      </c>
      <c r="AI538" s="1" t="s">
        <v>200</v>
      </c>
      <c r="AJ538" s="1" t="s">
        <v>31</v>
      </c>
      <c r="AK538" s="1" t="s">
        <v>200</v>
      </c>
      <c r="AL538" s="1" t="s">
        <v>185</v>
      </c>
      <c r="AM538" s="1" t="s">
        <v>186</v>
      </c>
      <c r="AN538" s="1" t="s">
        <v>187</v>
      </c>
      <c r="AO538" s="1" t="s">
        <v>188</v>
      </c>
      <c r="AP538" s="1" t="s">
        <v>200</v>
      </c>
      <c r="AQ538" s="1" t="s">
        <v>200</v>
      </c>
      <c r="AR538" s="1" t="s">
        <v>190</v>
      </c>
      <c r="AS538" s="1" t="s">
        <v>124</v>
      </c>
      <c r="AT538" s="1" t="s">
        <v>128</v>
      </c>
      <c r="AU538" s="1">
        <v>2</v>
      </c>
      <c r="AW538" s="1">
        <v>319.01</v>
      </c>
    </row>
    <row r="539" spans="1:49">
      <c r="A539" s="1">
        <v>5</v>
      </c>
      <c r="B539" s="1" t="s">
        <v>1614</v>
      </c>
      <c r="C539" s="1" t="s">
        <v>1615</v>
      </c>
      <c r="D539" s="1" t="s">
        <v>181</v>
      </c>
      <c r="E539" s="1" t="s">
        <v>182</v>
      </c>
      <c r="F539" s="1" t="s">
        <v>181</v>
      </c>
      <c r="G539" s="1" t="s">
        <v>182</v>
      </c>
      <c r="H539" s="1" t="s">
        <v>181</v>
      </c>
      <c r="I539" s="1" t="s">
        <v>181</v>
      </c>
      <c r="J539" s="1" t="s">
        <v>181</v>
      </c>
      <c r="K539" s="1" t="s">
        <v>181</v>
      </c>
      <c r="L539" s="1" t="s">
        <v>181</v>
      </c>
      <c r="M539" s="1" t="s">
        <v>181</v>
      </c>
      <c r="N539" s="1" t="s">
        <v>182</v>
      </c>
      <c r="O539" s="1" t="s">
        <v>181</v>
      </c>
      <c r="P539" s="1" t="s">
        <v>181</v>
      </c>
      <c r="Q539" s="1" t="s">
        <v>181</v>
      </c>
      <c r="R539" s="1" t="s">
        <v>181</v>
      </c>
      <c r="S539" s="1" t="s">
        <v>181</v>
      </c>
      <c r="T539" s="1" t="s">
        <v>181</v>
      </c>
      <c r="U539" s="1" t="s">
        <v>181</v>
      </c>
      <c r="V539" s="1" t="s">
        <v>181</v>
      </c>
      <c r="W539" s="1" t="s">
        <v>181</v>
      </c>
      <c r="X539" s="1" t="s">
        <v>181</v>
      </c>
      <c r="Y539" s="1" t="s">
        <v>182</v>
      </c>
      <c r="Z539" s="1" t="s">
        <v>181</v>
      </c>
      <c r="AA539" s="1" t="s">
        <v>181</v>
      </c>
      <c r="AB539" s="1" t="s">
        <v>182</v>
      </c>
      <c r="AC539" s="1" t="s">
        <v>181</v>
      </c>
      <c r="AD539" s="1" t="s">
        <v>181</v>
      </c>
      <c r="AE539" s="1" t="s">
        <v>95</v>
      </c>
      <c r="AF539" s="1" t="s">
        <v>95</v>
      </c>
      <c r="AG539" s="1" t="s">
        <v>97</v>
      </c>
      <c r="AH539" s="1">
        <v>3</v>
      </c>
      <c r="AI539" s="1" t="s">
        <v>18</v>
      </c>
      <c r="AJ539" s="1" t="s">
        <v>31</v>
      </c>
      <c r="AK539" s="1" t="s">
        <v>217</v>
      </c>
      <c r="AL539" s="1" t="s">
        <v>246</v>
      </c>
      <c r="AM539" s="1" t="s">
        <v>186</v>
      </c>
      <c r="AN539" s="1" t="s">
        <v>187</v>
      </c>
      <c r="AO539" s="1" t="s">
        <v>98</v>
      </c>
      <c r="AP539" s="1" t="s">
        <v>200</v>
      </c>
      <c r="AQ539" s="1" t="s">
        <v>112</v>
      </c>
      <c r="AR539" s="1" t="s">
        <v>287</v>
      </c>
      <c r="AS539" s="1" t="s">
        <v>121</v>
      </c>
      <c r="AT539" s="1" t="s">
        <v>128</v>
      </c>
      <c r="AU539" s="1">
        <v>3</v>
      </c>
      <c r="AV539" s="1" t="s">
        <v>581</v>
      </c>
      <c r="AW539" s="1">
        <v>256.23</v>
      </c>
    </row>
    <row r="540" spans="1:49">
      <c r="A540" s="1">
        <v>5</v>
      </c>
      <c r="B540" s="1" t="s">
        <v>1616</v>
      </c>
      <c r="C540" s="1" t="s">
        <v>1617</v>
      </c>
      <c r="D540" s="1" t="s">
        <v>182</v>
      </c>
      <c r="E540" s="1" t="s">
        <v>181</v>
      </c>
      <c r="F540" s="1" t="s">
        <v>181</v>
      </c>
      <c r="G540" s="1" t="s">
        <v>181</v>
      </c>
      <c r="H540" s="1" t="s">
        <v>182</v>
      </c>
      <c r="I540" s="1" t="s">
        <v>181</v>
      </c>
      <c r="J540" s="1" t="s">
        <v>181</v>
      </c>
      <c r="K540" s="1" t="s">
        <v>181</v>
      </c>
      <c r="L540" s="1" t="s">
        <v>181</v>
      </c>
      <c r="M540" s="1" t="s">
        <v>181</v>
      </c>
      <c r="N540" s="1" t="s">
        <v>181</v>
      </c>
      <c r="O540" s="1" t="s">
        <v>181</v>
      </c>
      <c r="P540" s="1" t="s">
        <v>181</v>
      </c>
      <c r="Q540" s="1" t="s">
        <v>181</v>
      </c>
      <c r="R540" s="1" t="s">
        <v>181</v>
      </c>
      <c r="S540" s="1" t="s">
        <v>182</v>
      </c>
      <c r="T540" s="1" t="s">
        <v>181</v>
      </c>
      <c r="U540" s="1" t="s">
        <v>181</v>
      </c>
      <c r="V540" s="1" t="s">
        <v>181</v>
      </c>
      <c r="W540" s="1" t="s">
        <v>181</v>
      </c>
      <c r="X540" s="1" t="s">
        <v>181</v>
      </c>
      <c r="Y540" s="1" t="s">
        <v>182</v>
      </c>
      <c r="Z540" s="1" t="s">
        <v>181</v>
      </c>
      <c r="AA540" s="1" t="s">
        <v>181</v>
      </c>
      <c r="AB540" s="1" t="s">
        <v>181</v>
      </c>
      <c r="AC540" s="1" t="s">
        <v>182</v>
      </c>
      <c r="AD540" s="1" t="s">
        <v>181</v>
      </c>
      <c r="AE540" s="1" t="s">
        <v>93</v>
      </c>
      <c r="AF540" s="1" t="s">
        <v>95</v>
      </c>
      <c r="AG540" s="1" t="s">
        <v>97</v>
      </c>
      <c r="AH540" s="1">
        <v>3</v>
      </c>
      <c r="AI540" s="1" t="s">
        <v>199</v>
      </c>
      <c r="AJ540" s="1" t="s">
        <v>31</v>
      </c>
      <c r="AK540" s="1" t="s">
        <v>194</v>
      </c>
      <c r="AL540" s="1" t="s">
        <v>185</v>
      </c>
      <c r="AM540" s="1" t="s">
        <v>207</v>
      </c>
      <c r="AN540" s="1" t="s">
        <v>187</v>
      </c>
      <c r="AO540" s="1" t="s">
        <v>208</v>
      </c>
      <c r="AP540" s="1" t="s">
        <v>200</v>
      </c>
      <c r="AQ540" s="1" t="s">
        <v>189</v>
      </c>
      <c r="AR540" s="1" t="s">
        <v>190</v>
      </c>
      <c r="AS540" s="1" t="s">
        <v>124</v>
      </c>
      <c r="AT540" s="1" t="s">
        <v>128</v>
      </c>
      <c r="AU540" s="1">
        <v>2</v>
      </c>
      <c r="AV540" s="1" t="s">
        <v>1618</v>
      </c>
      <c r="AW540" s="1">
        <v>374.61</v>
      </c>
    </row>
    <row r="541" spans="1:49">
      <c r="A541" s="1">
        <v>5</v>
      </c>
      <c r="B541" s="1" t="s">
        <v>1619</v>
      </c>
      <c r="C541" s="1" t="s">
        <v>1620</v>
      </c>
      <c r="D541" s="1" t="s">
        <v>182</v>
      </c>
      <c r="E541" s="1" t="s">
        <v>181</v>
      </c>
      <c r="F541" s="1" t="s">
        <v>181</v>
      </c>
      <c r="G541" s="1" t="s">
        <v>181</v>
      </c>
      <c r="H541" s="1" t="s">
        <v>181</v>
      </c>
      <c r="I541" s="1" t="s">
        <v>181</v>
      </c>
      <c r="J541" s="1" t="s">
        <v>181</v>
      </c>
      <c r="K541" s="1" t="s">
        <v>182</v>
      </c>
      <c r="L541" s="1" t="s">
        <v>181</v>
      </c>
      <c r="M541" s="1" t="s">
        <v>181</v>
      </c>
      <c r="N541" s="1" t="s">
        <v>181</v>
      </c>
      <c r="O541" s="1" t="s">
        <v>181</v>
      </c>
      <c r="P541" s="1" t="s">
        <v>182</v>
      </c>
      <c r="Q541" s="1" t="s">
        <v>181</v>
      </c>
      <c r="R541" s="1" t="s">
        <v>181</v>
      </c>
      <c r="S541" s="1" t="s">
        <v>181</v>
      </c>
      <c r="T541" s="1" t="s">
        <v>181</v>
      </c>
      <c r="U541" s="1" t="s">
        <v>181</v>
      </c>
      <c r="V541" s="1" t="s">
        <v>181</v>
      </c>
      <c r="W541" s="1" t="s">
        <v>181</v>
      </c>
      <c r="X541" s="1" t="s">
        <v>181</v>
      </c>
      <c r="Y541" s="1" t="s">
        <v>182</v>
      </c>
      <c r="Z541" s="1" t="s">
        <v>181</v>
      </c>
      <c r="AA541" s="1" t="s">
        <v>181</v>
      </c>
      <c r="AB541" s="1" t="s">
        <v>181</v>
      </c>
      <c r="AC541" s="1" t="s">
        <v>181</v>
      </c>
      <c r="AD541" s="1" t="s">
        <v>182</v>
      </c>
      <c r="AE541" s="1" t="s">
        <v>95</v>
      </c>
      <c r="AF541" s="1" t="s">
        <v>95</v>
      </c>
      <c r="AG541" s="1" t="s">
        <v>95</v>
      </c>
      <c r="AH541" s="1">
        <v>4</v>
      </c>
      <c r="AI541" s="1" t="s">
        <v>199</v>
      </c>
      <c r="AJ541" s="1" t="s">
        <v>31</v>
      </c>
      <c r="AK541" s="1" t="s">
        <v>194</v>
      </c>
      <c r="AL541" s="1" t="s">
        <v>185</v>
      </c>
      <c r="AM541" s="1" t="s">
        <v>186</v>
      </c>
      <c r="AN541" s="1" t="s">
        <v>187</v>
      </c>
      <c r="AO541" s="1" t="s">
        <v>98</v>
      </c>
      <c r="AP541" s="1" t="s">
        <v>200</v>
      </c>
      <c r="AQ541" s="1" t="s">
        <v>112</v>
      </c>
      <c r="AR541" s="1" t="s">
        <v>200</v>
      </c>
      <c r="AS541" s="1" t="s">
        <v>124</v>
      </c>
      <c r="AT541" s="1" t="s">
        <v>128</v>
      </c>
      <c r="AU541" s="1">
        <v>3</v>
      </c>
      <c r="AV541" s="1" t="s">
        <v>1621</v>
      </c>
      <c r="AW541" s="1">
        <v>339.97</v>
      </c>
    </row>
    <row r="542" spans="1:49">
      <c r="A542" s="1">
        <v>5</v>
      </c>
      <c r="B542" s="1" t="s">
        <v>1622</v>
      </c>
      <c r="C542" s="1" t="s">
        <v>1623</v>
      </c>
      <c r="D542" s="1" t="s">
        <v>182</v>
      </c>
      <c r="E542" s="1" t="s">
        <v>181</v>
      </c>
      <c r="F542" s="1" t="s">
        <v>181</v>
      </c>
      <c r="G542" s="1" t="s">
        <v>181</v>
      </c>
      <c r="H542" s="1" t="s">
        <v>181</v>
      </c>
      <c r="I542" s="1" t="s">
        <v>181</v>
      </c>
      <c r="J542" s="1" t="s">
        <v>181</v>
      </c>
      <c r="K542" s="1" t="s">
        <v>182</v>
      </c>
      <c r="L542" s="1" t="s">
        <v>181</v>
      </c>
      <c r="M542" s="1" t="s">
        <v>181</v>
      </c>
      <c r="N542" s="1" t="s">
        <v>181</v>
      </c>
      <c r="O542" s="1" t="s">
        <v>181</v>
      </c>
      <c r="P542" s="1" t="s">
        <v>182</v>
      </c>
      <c r="Q542" s="1" t="s">
        <v>181</v>
      </c>
      <c r="R542" s="1" t="s">
        <v>181</v>
      </c>
      <c r="S542" s="1" t="s">
        <v>181</v>
      </c>
      <c r="T542" s="1" t="s">
        <v>181</v>
      </c>
      <c r="U542" s="1" t="s">
        <v>181</v>
      </c>
      <c r="V542" s="1" t="s">
        <v>181</v>
      </c>
      <c r="W542" s="1" t="s">
        <v>181</v>
      </c>
      <c r="X542" s="1" t="s">
        <v>182</v>
      </c>
      <c r="Y542" s="1" t="s">
        <v>181</v>
      </c>
      <c r="Z542" s="1" t="s">
        <v>181</v>
      </c>
      <c r="AA542" s="1" t="s">
        <v>181</v>
      </c>
      <c r="AB542" s="1" t="s">
        <v>181</v>
      </c>
      <c r="AC542" s="1" t="s">
        <v>181</v>
      </c>
      <c r="AD542" s="1" t="s">
        <v>182</v>
      </c>
      <c r="AE542" s="1" t="s">
        <v>93</v>
      </c>
      <c r="AF542" s="1" t="s">
        <v>95</v>
      </c>
      <c r="AG542" s="1" t="s">
        <v>95</v>
      </c>
      <c r="AH542" s="1">
        <v>3</v>
      </c>
      <c r="AI542" s="1" t="s">
        <v>18</v>
      </c>
      <c r="AJ542" s="1" t="s">
        <v>31</v>
      </c>
      <c r="AK542" s="1" t="s">
        <v>200</v>
      </c>
      <c r="AL542" s="1" t="s">
        <v>185</v>
      </c>
      <c r="AM542" s="1" t="s">
        <v>186</v>
      </c>
      <c r="AN542" s="1" t="s">
        <v>187</v>
      </c>
      <c r="AO542" s="1" t="s">
        <v>200</v>
      </c>
      <c r="AP542" s="1" t="s">
        <v>200</v>
      </c>
      <c r="AQ542" s="1" t="s">
        <v>189</v>
      </c>
      <c r="AR542" s="1" t="s">
        <v>200</v>
      </c>
      <c r="AS542" s="1" t="s">
        <v>124</v>
      </c>
      <c r="AT542" s="1" t="s">
        <v>126</v>
      </c>
      <c r="AU542" s="1">
        <v>2</v>
      </c>
      <c r="AV542" s="1" t="s">
        <v>1624</v>
      </c>
      <c r="AW542" s="1">
        <v>305.08999999999997</v>
      </c>
    </row>
    <row r="543" spans="1:49">
      <c r="A543" s="1">
        <v>2</v>
      </c>
      <c r="B543" s="1" t="s">
        <v>1625</v>
      </c>
      <c r="C543" s="1" t="s">
        <v>1626</v>
      </c>
      <c r="D543" s="1" t="s">
        <v>182</v>
      </c>
      <c r="E543" s="1" t="s">
        <v>181</v>
      </c>
      <c r="F543" s="1" t="s">
        <v>181</v>
      </c>
      <c r="G543" s="1" t="s">
        <v>182</v>
      </c>
      <c r="H543" s="1" t="s">
        <v>181</v>
      </c>
      <c r="I543" s="1" t="s">
        <v>181</v>
      </c>
      <c r="J543" s="1" t="s">
        <v>181</v>
      </c>
      <c r="K543" s="1" t="s">
        <v>181</v>
      </c>
      <c r="L543" s="1" t="s">
        <v>182</v>
      </c>
      <c r="M543" s="1" t="s">
        <v>181</v>
      </c>
      <c r="N543" s="1" t="s">
        <v>181</v>
      </c>
      <c r="O543" s="1" t="s">
        <v>181</v>
      </c>
      <c r="P543" s="1" t="s">
        <v>182</v>
      </c>
      <c r="Q543" s="1" t="s">
        <v>181</v>
      </c>
      <c r="R543" s="1" t="s">
        <v>181</v>
      </c>
      <c r="S543" s="1" t="s">
        <v>181</v>
      </c>
      <c r="T543" s="1" t="s">
        <v>181</v>
      </c>
      <c r="U543" s="1" t="s">
        <v>181</v>
      </c>
      <c r="V543" s="1" t="s">
        <v>181</v>
      </c>
      <c r="W543" s="1" t="s">
        <v>181</v>
      </c>
      <c r="X543" s="1" t="s">
        <v>182</v>
      </c>
      <c r="Y543" s="1" t="s">
        <v>181</v>
      </c>
      <c r="Z543" s="1" t="s">
        <v>181</v>
      </c>
      <c r="AA543" s="1" t="s">
        <v>181</v>
      </c>
      <c r="AB543" s="1" t="s">
        <v>181</v>
      </c>
      <c r="AC543" s="1" t="s">
        <v>181</v>
      </c>
      <c r="AD543" s="1" t="s">
        <v>182</v>
      </c>
      <c r="AE543" s="1" t="s">
        <v>95</v>
      </c>
      <c r="AF543" s="1" t="s">
        <v>95</v>
      </c>
      <c r="AG543" s="1" t="s">
        <v>95</v>
      </c>
      <c r="AH543" s="1">
        <v>2</v>
      </c>
      <c r="AI543" s="1" t="s">
        <v>18</v>
      </c>
      <c r="AJ543" s="1" t="s">
        <v>31</v>
      </c>
      <c r="AK543" s="1" t="s">
        <v>194</v>
      </c>
      <c r="AL543" s="1" t="s">
        <v>327</v>
      </c>
      <c r="AM543" s="1" t="s">
        <v>186</v>
      </c>
      <c r="AN543" s="1" t="s">
        <v>187</v>
      </c>
      <c r="AO543" s="1" t="s">
        <v>188</v>
      </c>
      <c r="AP543" s="1" t="s">
        <v>103</v>
      </c>
      <c r="AQ543" s="1" t="s">
        <v>111</v>
      </c>
      <c r="AR543" s="1" t="s">
        <v>190</v>
      </c>
      <c r="AS543" s="1" t="s">
        <v>122</v>
      </c>
      <c r="AT543" s="1" t="s">
        <v>128</v>
      </c>
      <c r="AU543" s="1">
        <v>5</v>
      </c>
      <c r="AW543" s="1">
        <v>200.42</v>
      </c>
    </row>
    <row r="544" spans="1:49">
      <c r="A544" s="1">
        <v>5</v>
      </c>
      <c r="B544" s="1" t="s">
        <v>1627</v>
      </c>
      <c r="C544" s="1" t="s">
        <v>1628</v>
      </c>
      <c r="D544" s="1" t="s">
        <v>182</v>
      </c>
      <c r="E544" s="1" t="s">
        <v>181</v>
      </c>
      <c r="F544" s="1" t="s">
        <v>181</v>
      </c>
      <c r="G544" s="1" t="s">
        <v>181</v>
      </c>
      <c r="H544" s="1" t="s">
        <v>182</v>
      </c>
      <c r="I544" s="1" t="s">
        <v>181</v>
      </c>
      <c r="J544" s="1" t="s">
        <v>181</v>
      </c>
      <c r="K544" s="1" t="s">
        <v>181</v>
      </c>
      <c r="L544" s="1" t="s">
        <v>181</v>
      </c>
      <c r="M544" s="1" t="s">
        <v>181</v>
      </c>
      <c r="N544" s="1" t="s">
        <v>182</v>
      </c>
      <c r="O544" s="1" t="s">
        <v>181</v>
      </c>
      <c r="P544" s="1" t="s">
        <v>181</v>
      </c>
      <c r="Q544" s="1" t="s">
        <v>181</v>
      </c>
      <c r="R544" s="1" t="s">
        <v>181</v>
      </c>
      <c r="S544" s="1" t="s">
        <v>181</v>
      </c>
      <c r="T544" s="1" t="s">
        <v>181</v>
      </c>
      <c r="U544" s="1" t="s">
        <v>181</v>
      </c>
      <c r="V544" s="1" t="s">
        <v>181</v>
      </c>
      <c r="W544" s="1" t="s">
        <v>181</v>
      </c>
      <c r="X544" s="1" t="s">
        <v>181</v>
      </c>
      <c r="Y544" s="1" t="s">
        <v>182</v>
      </c>
      <c r="Z544" s="1" t="s">
        <v>181</v>
      </c>
      <c r="AA544" s="1" t="s">
        <v>181</v>
      </c>
      <c r="AB544" s="1" t="s">
        <v>181</v>
      </c>
      <c r="AC544" s="1" t="s">
        <v>181</v>
      </c>
      <c r="AD544" s="1" t="s">
        <v>182</v>
      </c>
      <c r="AE544" s="1" t="s">
        <v>90</v>
      </c>
      <c r="AF544" s="1" t="s">
        <v>90</v>
      </c>
      <c r="AG544" s="1" t="s">
        <v>90</v>
      </c>
      <c r="AH544" s="1">
        <v>2</v>
      </c>
      <c r="AI544" s="1" t="s">
        <v>18</v>
      </c>
      <c r="AJ544" s="1" t="s">
        <v>26</v>
      </c>
      <c r="AK544" s="1" t="s">
        <v>184</v>
      </c>
      <c r="AL544" s="1" t="s">
        <v>185</v>
      </c>
      <c r="AM544" s="1" t="s">
        <v>186</v>
      </c>
      <c r="AN544" s="1" t="s">
        <v>200</v>
      </c>
      <c r="AO544" s="1" t="s">
        <v>200</v>
      </c>
      <c r="AP544" s="1" t="s">
        <v>103</v>
      </c>
      <c r="AQ544" s="1" t="s">
        <v>112</v>
      </c>
      <c r="AR544" s="1" t="s">
        <v>190</v>
      </c>
      <c r="AS544" s="1" t="s">
        <v>124</v>
      </c>
      <c r="AT544" s="1" t="s">
        <v>200</v>
      </c>
      <c r="AU544" s="1">
        <v>2</v>
      </c>
      <c r="AW544" s="1">
        <v>96.9</v>
      </c>
    </row>
    <row r="545" spans="1:49">
      <c r="A545" s="1">
        <v>5</v>
      </c>
      <c r="B545" s="1" t="s">
        <v>1629</v>
      </c>
      <c r="C545" s="1" t="s">
        <v>1630</v>
      </c>
      <c r="D545" s="1" t="s">
        <v>182</v>
      </c>
      <c r="E545" s="1" t="s">
        <v>181</v>
      </c>
      <c r="F545" s="1" t="s">
        <v>181</v>
      </c>
      <c r="G545" s="1" t="s">
        <v>182</v>
      </c>
      <c r="H545" s="1" t="s">
        <v>181</v>
      </c>
      <c r="I545" s="1" t="s">
        <v>181</v>
      </c>
      <c r="J545" s="1" t="s">
        <v>181</v>
      </c>
      <c r="K545" s="1" t="s">
        <v>181</v>
      </c>
      <c r="L545" s="1" t="s">
        <v>181</v>
      </c>
      <c r="M545" s="1" t="s">
        <v>182</v>
      </c>
      <c r="N545" s="1" t="s">
        <v>181</v>
      </c>
      <c r="O545" s="1" t="s">
        <v>181</v>
      </c>
      <c r="P545" s="1" t="s">
        <v>181</v>
      </c>
      <c r="Q545" s="1" t="s">
        <v>181</v>
      </c>
      <c r="R545" s="1" t="s">
        <v>181</v>
      </c>
      <c r="S545" s="1" t="s">
        <v>181</v>
      </c>
      <c r="T545" s="1" t="s">
        <v>181</v>
      </c>
      <c r="U545" s="1" t="s">
        <v>181</v>
      </c>
      <c r="V545" s="1" t="s">
        <v>181</v>
      </c>
      <c r="W545" s="1" t="s">
        <v>181</v>
      </c>
      <c r="X545" s="1" t="s">
        <v>181</v>
      </c>
      <c r="Y545" s="1" t="s">
        <v>182</v>
      </c>
      <c r="Z545" s="1" t="s">
        <v>181</v>
      </c>
      <c r="AA545" s="1" t="s">
        <v>181</v>
      </c>
      <c r="AB545" s="1" t="s">
        <v>182</v>
      </c>
      <c r="AC545" s="1" t="s">
        <v>181</v>
      </c>
      <c r="AD545" s="1" t="s">
        <v>181</v>
      </c>
      <c r="AE545" s="1" t="s">
        <v>93</v>
      </c>
      <c r="AF545" s="1" t="s">
        <v>97</v>
      </c>
      <c r="AG545" s="1" t="s">
        <v>95</v>
      </c>
      <c r="AH545" s="1">
        <v>4</v>
      </c>
      <c r="AI545" s="1" t="s">
        <v>183</v>
      </c>
      <c r="AJ545" s="1" t="s">
        <v>31</v>
      </c>
      <c r="AK545" s="1" t="s">
        <v>184</v>
      </c>
      <c r="AL545" s="1" t="s">
        <v>185</v>
      </c>
      <c r="AM545" s="1" t="s">
        <v>186</v>
      </c>
      <c r="AN545" s="1" t="s">
        <v>187</v>
      </c>
      <c r="AO545" s="1" t="s">
        <v>98</v>
      </c>
      <c r="AP545" s="1" t="s">
        <v>195</v>
      </c>
      <c r="AQ545" s="1" t="s">
        <v>189</v>
      </c>
      <c r="AR545" s="1" t="s">
        <v>190</v>
      </c>
      <c r="AS545" s="1" t="s">
        <v>124</v>
      </c>
      <c r="AT545" s="1" t="s">
        <v>200</v>
      </c>
      <c r="AU545" s="1">
        <v>3</v>
      </c>
      <c r="AW545" s="1">
        <v>71.47</v>
      </c>
    </row>
    <row r="546" spans="1:49">
      <c r="A546" s="1">
        <v>5</v>
      </c>
      <c r="B546" s="1" t="s">
        <v>1631</v>
      </c>
      <c r="C546" s="1" t="s">
        <v>1632</v>
      </c>
      <c r="D546" s="1" t="s">
        <v>182</v>
      </c>
      <c r="E546" s="1" t="s">
        <v>181</v>
      </c>
      <c r="F546" s="1" t="s">
        <v>181</v>
      </c>
      <c r="G546" s="1" t="s">
        <v>181</v>
      </c>
      <c r="H546" s="1" t="s">
        <v>181</v>
      </c>
      <c r="I546" s="1" t="s">
        <v>181</v>
      </c>
      <c r="J546" s="1" t="s">
        <v>182</v>
      </c>
      <c r="K546" s="1" t="s">
        <v>181</v>
      </c>
      <c r="L546" s="1" t="s">
        <v>181</v>
      </c>
      <c r="M546" s="1" t="s">
        <v>181</v>
      </c>
      <c r="N546" s="1" t="s">
        <v>181</v>
      </c>
      <c r="O546" s="1" t="s">
        <v>181</v>
      </c>
      <c r="P546" s="1" t="s">
        <v>181</v>
      </c>
      <c r="Q546" s="1" t="s">
        <v>182</v>
      </c>
      <c r="R546" s="1" t="s">
        <v>181</v>
      </c>
      <c r="S546" s="1" t="s">
        <v>181</v>
      </c>
      <c r="T546" s="1" t="s">
        <v>181</v>
      </c>
      <c r="U546" s="1" t="s">
        <v>181</v>
      </c>
      <c r="V546" s="1" t="s">
        <v>181</v>
      </c>
      <c r="W546" s="1" t="s">
        <v>181</v>
      </c>
      <c r="X546" s="1" t="s">
        <v>182</v>
      </c>
      <c r="Y546" s="1" t="s">
        <v>181</v>
      </c>
      <c r="Z546" s="1" t="s">
        <v>181</v>
      </c>
      <c r="AA546" s="1" t="s">
        <v>181</v>
      </c>
      <c r="AB546" s="1" t="s">
        <v>181</v>
      </c>
      <c r="AC546" s="1" t="s">
        <v>181</v>
      </c>
      <c r="AD546" s="1" t="s">
        <v>182</v>
      </c>
      <c r="AE546" s="1" t="s">
        <v>93</v>
      </c>
      <c r="AF546" s="1" t="s">
        <v>93</v>
      </c>
      <c r="AG546" s="1" t="s">
        <v>97</v>
      </c>
      <c r="AH546" s="1">
        <v>4</v>
      </c>
      <c r="AI546" s="1" t="s">
        <v>183</v>
      </c>
      <c r="AJ546" s="1" t="s">
        <v>31</v>
      </c>
      <c r="AK546" s="1" t="s">
        <v>194</v>
      </c>
      <c r="AL546" s="1" t="s">
        <v>185</v>
      </c>
      <c r="AM546" s="1" t="s">
        <v>186</v>
      </c>
      <c r="AN546" s="1" t="s">
        <v>187</v>
      </c>
      <c r="AO546" s="1" t="s">
        <v>188</v>
      </c>
      <c r="AP546" s="1" t="s">
        <v>195</v>
      </c>
      <c r="AQ546" s="1" t="s">
        <v>189</v>
      </c>
      <c r="AR546" s="1" t="s">
        <v>210</v>
      </c>
      <c r="AS546" s="1" t="s">
        <v>124</v>
      </c>
      <c r="AT546" s="1" t="s">
        <v>129</v>
      </c>
      <c r="AU546" s="1">
        <v>3</v>
      </c>
      <c r="AV546" s="1" t="s">
        <v>1633</v>
      </c>
      <c r="AW546" s="1">
        <v>229.75</v>
      </c>
    </row>
    <row r="547" spans="1:49">
      <c r="A547" s="1">
        <v>5</v>
      </c>
      <c r="B547" s="1" t="s">
        <v>1634</v>
      </c>
      <c r="C547" s="1" t="s">
        <v>1635</v>
      </c>
      <c r="D547" s="1" t="s">
        <v>182</v>
      </c>
      <c r="E547" s="1" t="s">
        <v>181</v>
      </c>
      <c r="F547" s="1" t="s">
        <v>181</v>
      </c>
      <c r="G547" s="1" t="s">
        <v>181</v>
      </c>
      <c r="H547" s="1" t="s">
        <v>182</v>
      </c>
      <c r="I547" s="1" t="s">
        <v>181</v>
      </c>
      <c r="J547" s="1" t="s">
        <v>181</v>
      </c>
      <c r="K547" s="1" t="s">
        <v>181</v>
      </c>
      <c r="L547" s="1" t="s">
        <v>181</v>
      </c>
      <c r="M547" s="1" t="s">
        <v>181</v>
      </c>
      <c r="N547" s="1" t="s">
        <v>181</v>
      </c>
      <c r="O547" s="1" t="s">
        <v>181</v>
      </c>
      <c r="P547" s="1" t="s">
        <v>181</v>
      </c>
      <c r="Q547" s="1" t="s">
        <v>182</v>
      </c>
      <c r="R547" s="1" t="s">
        <v>181</v>
      </c>
      <c r="S547" s="1" t="s">
        <v>181</v>
      </c>
      <c r="T547" s="1" t="s">
        <v>181</v>
      </c>
      <c r="U547" s="1" t="s">
        <v>181</v>
      </c>
      <c r="V547" s="1" t="s">
        <v>181</v>
      </c>
      <c r="W547" s="1" t="s">
        <v>181</v>
      </c>
      <c r="X547" s="1" t="s">
        <v>181</v>
      </c>
      <c r="Y547" s="1" t="s">
        <v>182</v>
      </c>
      <c r="Z547" s="1" t="s">
        <v>181</v>
      </c>
      <c r="AA547" s="1" t="s">
        <v>181</v>
      </c>
      <c r="AB547" s="1" t="s">
        <v>181</v>
      </c>
      <c r="AC547" s="1" t="s">
        <v>181</v>
      </c>
      <c r="AD547" s="1" t="s">
        <v>182</v>
      </c>
      <c r="AE547" s="1" t="s">
        <v>95</v>
      </c>
      <c r="AF547" s="1" t="s">
        <v>95</v>
      </c>
      <c r="AG547" s="1" t="s">
        <v>97</v>
      </c>
      <c r="AH547" s="1">
        <v>4</v>
      </c>
      <c r="AI547" s="1" t="s">
        <v>18</v>
      </c>
      <c r="AJ547" s="1" t="s">
        <v>31</v>
      </c>
      <c r="AK547" s="1" t="s">
        <v>194</v>
      </c>
      <c r="AL547" s="1" t="s">
        <v>185</v>
      </c>
      <c r="AM547" s="1" t="s">
        <v>207</v>
      </c>
      <c r="AN547" s="1" t="s">
        <v>187</v>
      </c>
      <c r="AO547" s="1" t="s">
        <v>188</v>
      </c>
      <c r="AP547" s="1" t="s">
        <v>103</v>
      </c>
      <c r="AQ547" s="1" t="s">
        <v>111</v>
      </c>
      <c r="AR547" s="1" t="s">
        <v>190</v>
      </c>
      <c r="AS547" s="1" t="s">
        <v>122</v>
      </c>
      <c r="AT547" s="1" t="s">
        <v>128</v>
      </c>
      <c r="AU547" s="1">
        <v>4</v>
      </c>
      <c r="AV547" s="1" t="s">
        <v>1636</v>
      </c>
      <c r="AW547" s="1">
        <v>375.12</v>
      </c>
    </row>
    <row r="548" spans="1:49">
      <c r="A548" s="1">
        <v>5</v>
      </c>
      <c r="B548" s="1" t="s">
        <v>1637</v>
      </c>
      <c r="C548" s="1" t="s">
        <v>1638</v>
      </c>
      <c r="D548" s="1" t="s">
        <v>182</v>
      </c>
      <c r="E548" s="1" t="s">
        <v>181</v>
      </c>
      <c r="F548" s="1" t="s">
        <v>181</v>
      </c>
      <c r="G548" s="1" t="s">
        <v>182</v>
      </c>
      <c r="H548" s="1" t="s">
        <v>181</v>
      </c>
      <c r="I548" s="1" t="s">
        <v>181</v>
      </c>
      <c r="J548" s="1" t="s">
        <v>181</v>
      </c>
      <c r="K548" s="1" t="s">
        <v>181</v>
      </c>
      <c r="L548" s="1" t="s">
        <v>181</v>
      </c>
      <c r="M548" s="1" t="s">
        <v>181</v>
      </c>
      <c r="N548" s="1" t="s">
        <v>181</v>
      </c>
      <c r="O548" s="1" t="s">
        <v>181</v>
      </c>
      <c r="P548" s="1" t="s">
        <v>181</v>
      </c>
      <c r="Q548" s="1" t="s">
        <v>182</v>
      </c>
      <c r="R548" s="1" t="s">
        <v>181</v>
      </c>
      <c r="S548" s="1" t="s">
        <v>181</v>
      </c>
      <c r="T548" s="1" t="s">
        <v>181</v>
      </c>
      <c r="U548" s="1" t="s">
        <v>181</v>
      </c>
      <c r="V548" s="1" t="s">
        <v>181</v>
      </c>
      <c r="W548" s="1" t="s">
        <v>181</v>
      </c>
      <c r="X548" s="1" t="s">
        <v>181</v>
      </c>
      <c r="Y548" s="1" t="s">
        <v>182</v>
      </c>
      <c r="Z548" s="1" t="s">
        <v>181</v>
      </c>
      <c r="AA548" s="1" t="s">
        <v>181</v>
      </c>
      <c r="AB548" s="1" t="s">
        <v>181</v>
      </c>
      <c r="AC548" s="1" t="s">
        <v>182</v>
      </c>
      <c r="AD548" s="1" t="s">
        <v>181</v>
      </c>
      <c r="AE548" s="1" t="s">
        <v>95</v>
      </c>
      <c r="AF548" s="1" t="s">
        <v>93</v>
      </c>
      <c r="AG548" s="1" t="s">
        <v>97</v>
      </c>
      <c r="AH548" s="1">
        <v>3</v>
      </c>
      <c r="AI548" s="1" t="s">
        <v>18</v>
      </c>
      <c r="AJ548" s="1" t="s">
        <v>31</v>
      </c>
      <c r="AK548" s="1" t="s">
        <v>194</v>
      </c>
      <c r="AL548" s="1" t="s">
        <v>185</v>
      </c>
      <c r="AM548" s="1" t="s">
        <v>207</v>
      </c>
      <c r="AN548" s="1" t="s">
        <v>187</v>
      </c>
      <c r="AO548" s="1" t="s">
        <v>96</v>
      </c>
      <c r="AP548" s="1" t="s">
        <v>103</v>
      </c>
      <c r="AQ548" s="1" t="s">
        <v>200</v>
      </c>
      <c r="AR548" s="1" t="s">
        <v>190</v>
      </c>
      <c r="AS548" s="1" t="s">
        <v>124</v>
      </c>
      <c r="AT548" s="1" t="s">
        <v>128</v>
      </c>
      <c r="AU548" s="1">
        <v>3</v>
      </c>
      <c r="AW548" s="1">
        <v>370.68</v>
      </c>
    </row>
    <row r="549" spans="1:49">
      <c r="A549" s="1">
        <v>5</v>
      </c>
      <c r="B549" s="1" t="s">
        <v>1639</v>
      </c>
      <c r="C549" s="1" t="s">
        <v>1640</v>
      </c>
      <c r="D549" s="1" t="s">
        <v>182</v>
      </c>
      <c r="E549" s="1" t="s">
        <v>181</v>
      </c>
      <c r="F549" s="1" t="s">
        <v>181</v>
      </c>
      <c r="G549" s="1" t="s">
        <v>181</v>
      </c>
      <c r="H549" s="1" t="s">
        <v>182</v>
      </c>
      <c r="I549" s="1" t="s">
        <v>181</v>
      </c>
      <c r="J549" s="1" t="s">
        <v>181</v>
      </c>
      <c r="K549" s="1" t="s">
        <v>181</v>
      </c>
      <c r="L549" s="1" t="s">
        <v>181</v>
      </c>
      <c r="M549" s="1" t="s">
        <v>181</v>
      </c>
      <c r="N549" s="1" t="s">
        <v>182</v>
      </c>
      <c r="O549" s="1" t="s">
        <v>181</v>
      </c>
      <c r="P549" s="1" t="s">
        <v>181</v>
      </c>
      <c r="Q549" s="1" t="s">
        <v>181</v>
      </c>
      <c r="R549" s="1" t="s">
        <v>181</v>
      </c>
      <c r="S549" s="1" t="s">
        <v>181</v>
      </c>
      <c r="T549" s="1" t="s">
        <v>181</v>
      </c>
      <c r="U549" s="1" t="s">
        <v>181</v>
      </c>
      <c r="V549" s="1" t="s">
        <v>181</v>
      </c>
      <c r="W549" s="1" t="s">
        <v>181</v>
      </c>
      <c r="X549" s="1" t="s">
        <v>181</v>
      </c>
      <c r="Y549" s="1" t="s">
        <v>182</v>
      </c>
      <c r="Z549" s="1" t="s">
        <v>181</v>
      </c>
      <c r="AA549" s="1" t="s">
        <v>181</v>
      </c>
      <c r="AB549" s="1" t="s">
        <v>181</v>
      </c>
      <c r="AC549" s="1" t="s">
        <v>182</v>
      </c>
      <c r="AD549" s="1" t="s">
        <v>181</v>
      </c>
      <c r="AE549" s="1" t="s">
        <v>89</v>
      </c>
      <c r="AF549" s="1" t="s">
        <v>89</v>
      </c>
      <c r="AG549" s="1" t="s">
        <v>89</v>
      </c>
      <c r="AH549" s="1">
        <v>1</v>
      </c>
      <c r="AI549" s="1" t="s">
        <v>18</v>
      </c>
      <c r="AJ549" s="1" t="s">
        <v>24</v>
      </c>
      <c r="AK549" s="1" t="s">
        <v>200</v>
      </c>
      <c r="AL549" s="1" t="s">
        <v>327</v>
      </c>
      <c r="AM549" s="1" t="s">
        <v>200</v>
      </c>
      <c r="AN549" s="1" t="s">
        <v>187</v>
      </c>
      <c r="AO549" s="1" t="s">
        <v>200</v>
      </c>
      <c r="AP549" s="1" t="s">
        <v>103</v>
      </c>
      <c r="AQ549" s="1" t="s">
        <v>112</v>
      </c>
      <c r="AR549" s="1" t="s">
        <v>200</v>
      </c>
      <c r="AS549" s="1" t="s">
        <v>200</v>
      </c>
      <c r="AT549" s="1" t="s">
        <v>200</v>
      </c>
      <c r="AU549" s="1">
        <v>1</v>
      </c>
      <c r="AW549" s="1">
        <v>95.35</v>
      </c>
    </row>
    <row r="550" spans="1:49">
      <c r="A550" s="1">
        <v>5</v>
      </c>
      <c r="B550" s="1" t="s">
        <v>1641</v>
      </c>
      <c r="C550" s="1" t="s">
        <v>1642</v>
      </c>
      <c r="D550" s="1" t="s">
        <v>182</v>
      </c>
      <c r="E550" s="1" t="s">
        <v>181</v>
      </c>
      <c r="F550" s="1" t="s">
        <v>181</v>
      </c>
      <c r="G550" s="1" t="s">
        <v>181</v>
      </c>
      <c r="H550" s="1" t="s">
        <v>181</v>
      </c>
      <c r="I550" s="1" t="s">
        <v>182</v>
      </c>
      <c r="J550" s="1" t="s">
        <v>181</v>
      </c>
      <c r="K550" s="1" t="s">
        <v>181</v>
      </c>
      <c r="L550" s="1" t="s">
        <v>181</v>
      </c>
      <c r="M550" s="1" t="s">
        <v>181</v>
      </c>
      <c r="N550" s="1" t="s">
        <v>181</v>
      </c>
      <c r="O550" s="1" t="s">
        <v>181</v>
      </c>
      <c r="P550" s="1" t="s">
        <v>181</v>
      </c>
      <c r="Q550" s="1" t="s">
        <v>181</v>
      </c>
      <c r="R550" s="1" t="s">
        <v>181</v>
      </c>
      <c r="S550" s="1" t="s">
        <v>181</v>
      </c>
      <c r="T550" s="1" t="s">
        <v>181</v>
      </c>
      <c r="U550" s="1" t="s">
        <v>181</v>
      </c>
      <c r="V550" s="1" t="s">
        <v>182</v>
      </c>
      <c r="W550" s="1" t="s">
        <v>181</v>
      </c>
      <c r="X550" s="1" t="s">
        <v>182</v>
      </c>
      <c r="Y550" s="1" t="s">
        <v>181</v>
      </c>
      <c r="Z550" s="1" t="s">
        <v>181</v>
      </c>
      <c r="AA550" s="1" t="s">
        <v>181</v>
      </c>
      <c r="AB550" s="1" t="s">
        <v>181</v>
      </c>
      <c r="AC550" s="1" t="s">
        <v>182</v>
      </c>
      <c r="AD550" s="1" t="s">
        <v>181</v>
      </c>
      <c r="AE550" s="1" t="s">
        <v>95</v>
      </c>
      <c r="AF550" s="1" t="s">
        <v>97</v>
      </c>
      <c r="AG550" s="1" t="s">
        <v>97</v>
      </c>
      <c r="AH550" s="1">
        <v>4</v>
      </c>
      <c r="AI550" s="1" t="s">
        <v>183</v>
      </c>
      <c r="AJ550" s="1" t="s">
        <v>26</v>
      </c>
      <c r="AK550" s="1" t="s">
        <v>194</v>
      </c>
      <c r="AL550" s="1" t="s">
        <v>185</v>
      </c>
      <c r="AM550" s="1" t="s">
        <v>186</v>
      </c>
      <c r="AN550" s="1" t="s">
        <v>187</v>
      </c>
      <c r="AO550" s="1" t="s">
        <v>188</v>
      </c>
      <c r="AP550" s="1" t="s">
        <v>195</v>
      </c>
      <c r="AQ550" s="1" t="s">
        <v>189</v>
      </c>
      <c r="AR550" s="1" t="s">
        <v>190</v>
      </c>
      <c r="AS550" s="1" t="s">
        <v>124</v>
      </c>
      <c r="AT550" s="1" t="s">
        <v>128</v>
      </c>
      <c r="AU550" s="1">
        <v>4</v>
      </c>
      <c r="AW550" s="1">
        <v>127.72</v>
      </c>
    </row>
    <row r="551" spans="1:49">
      <c r="A551" s="1">
        <v>5</v>
      </c>
      <c r="B551" s="1" t="s">
        <v>1643</v>
      </c>
      <c r="C551" s="1" t="s">
        <v>1644</v>
      </c>
      <c r="D551" s="1" t="s">
        <v>182</v>
      </c>
      <c r="E551" s="1" t="s">
        <v>181</v>
      </c>
      <c r="F551" s="1" t="s">
        <v>181</v>
      </c>
      <c r="G551" s="1" t="s">
        <v>181</v>
      </c>
      <c r="H551" s="1" t="s">
        <v>181</v>
      </c>
      <c r="I551" s="1" t="s">
        <v>182</v>
      </c>
      <c r="J551" s="1" t="s">
        <v>181</v>
      </c>
      <c r="K551" s="1" t="s">
        <v>181</v>
      </c>
      <c r="L551" s="1" t="s">
        <v>181</v>
      </c>
      <c r="M551" s="1" t="s">
        <v>181</v>
      </c>
      <c r="N551" s="1" t="s">
        <v>181</v>
      </c>
      <c r="O551" s="1" t="s">
        <v>182</v>
      </c>
      <c r="P551" s="1" t="s">
        <v>181</v>
      </c>
      <c r="Q551" s="1" t="s">
        <v>181</v>
      </c>
      <c r="R551" s="1" t="s">
        <v>181</v>
      </c>
      <c r="S551" s="1" t="s">
        <v>181</v>
      </c>
      <c r="T551" s="1" t="s">
        <v>181</v>
      </c>
      <c r="U551" s="1" t="s">
        <v>181</v>
      </c>
      <c r="V551" s="1" t="s">
        <v>181</v>
      </c>
      <c r="W551" s="1" t="s">
        <v>181</v>
      </c>
      <c r="X551" s="1" t="s">
        <v>181</v>
      </c>
      <c r="Y551" s="1" t="s">
        <v>182</v>
      </c>
      <c r="Z551" s="1" t="s">
        <v>181</v>
      </c>
      <c r="AA551" s="1" t="s">
        <v>181</v>
      </c>
      <c r="AB551" s="1" t="s">
        <v>182</v>
      </c>
      <c r="AC551" s="1" t="s">
        <v>181</v>
      </c>
      <c r="AD551" s="1" t="s">
        <v>181</v>
      </c>
      <c r="AE551" s="1" t="s">
        <v>93</v>
      </c>
      <c r="AF551" s="1" t="s">
        <v>93</v>
      </c>
      <c r="AG551" s="1" t="s">
        <v>93</v>
      </c>
      <c r="AH551" s="1">
        <v>3</v>
      </c>
      <c r="AI551" s="1" t="s">
        <v>183</v>
      </c>
      <c r="AJ551" s="1" t="s">
        <v>26</v>
      </c>
      <c r="AK551" s="1" t="s">
        <v>194</v>
      </c>
      <c r="AL551" s="1" t="s">
        <v>185</v>
      </c>
      <c r="AM551" s="1" t="s">
        <v>186</v>
      </c>
      <c r="AN551" s="1" t="s">
        <v>187</v>
      </c>
      <c r="AO551" s="1" t="s">
        <v>98</v>
      </c>
      <c r="AP551" s="1" t="s">
        <v>103</v>
      </c>
      <c r="AQ551" s="1" t="s">
        <v>189</v>
      </c>
      <c r="AR551" s="1" t="s">
        <v>190</v>
      </c>
      <c r="AS551" s="1" t="s">
        <v>124</v>
      </c>
      <c r="AT551" s="1" t="s">
        <v>128</v>
      </c>
      <c r="AU551" s="1">
        <v>3</v>
      </c>
      <c r="AW551" s="1">
        <v>73</v>
      </c>
    </row>
    <row r="552" spans="1:49">
      <c r="A552" s="1">
        <v>5</v>
      </c>
      <c r="B552" s="1" t="s">
        <v>1645</v>
      </c>
      <c r="C552" s="1" t="s">
        <v>1646</v>
      </c>
      <c r="D552" s="1" t="s">
        <v>182</v>
      </c>
      <c r="E552" s="1" t="s">
        <v>181</v>
      </c>
      <c r="F552" s="1" t="s">
        <v>181</v>
      </c>
      <c r="G552" s="1" t="s">
        <v>181</v>
      </c>
      <c r="H552" s="1" t="s">
        <v>181</v>
      </c>
      <c r="I552" s="1" t="s">
        <v>182</v>
      </c>
      <c r="J552" s="1" t="s">
        <v>181</v>
      </c>
      <c r="K552" s="1" t="s">
        <v>181</v>
      </c>
      <c r="L552" s="1" t="s">
        <v>181</v>
      </c>
      <c r="M552" s="1" t="s">
        <v>181</v>
      </c>
      <c r="N552" s="1" t="s">
        <v>181</v>
      </c>
      <c r="O552" s="1" t="s">
        <v>181</v>
      </c>
      <c r="P552" s="1" t="s">
        <v>181</v>
      </c>
      <c r="Q552" s="1" t="s">
        <v>181</v>
      </c>
      <c r="R552" s="1" t="s">
        <v>182</v>
      </c>
      <c r="S552" s="1" t="s">
        <v>181</v>
      </c>
      <c r="T552" s="1" t="s">
        <v>181</v>
      </c>
      <c r="U552" s="1" t="s">
        <v>181</v>
      </c>
      <c r="V552" s="1" t="s">
        <v>181</v>
      </c>
      <c r="W552" s="1" t="s">
        <v>181</v>
      </c>
      <c r="X552" s="1" t="s">
        <v>182</v>
      </c>
      <c r="Y552" s="1" t="s">
        <v>181</v>
      </c>
      <c r="Z552" s="1" t="s">
        <v>181</v>
      </c>
      <c r="AA552" s="1" t="s">
        <v>181</v>
      </c>
      <c r="AB552" s="1" t="s">
        <v>181</v>
      </c>
      <c r="AC552" s="1" t="s">
        <v>182</v>
      </c>
      <c r="AD552" s="1" t="s">
        <v>181</v>
      </c>
      <c r="AE552" s="1" t="s">
        <v>97</v>
      </c>
      <c r="AF552" s="1" t="s">
        <v>97</v>
      </c>
      <c r="AG552" s="1" t="s">
        <v>97</v>
      </c>
      <c r="AH552" s="1">
        <v>5</v>
      </c>
      <c r="AI552" s="1" t="s">
        <v>183</v>
      </c>
      <c r="AJ552" s="1" t="s">
        <v>31</v>
      </c>
      <c r="AK552" s="1" t="s">
        <v>194</v>
      </c>
      <c r="AL552" s="1" t="s">
        <v>185</v>
      </c>
      <c r="AM552" s="1" t="s">
        <v>186</v>
      </c>
      <c r="AN552" s="1" t="s">
        <v>187</v>
      </c>
      <c r="AO552" s="1" t="s">
        <v>98</v>
      </c>
      <c r="AP552" s="1" t="s">
        <v>103</v>
      </c>
      <c r="AQ552" s="1" t="s">
        <v>189</v>
      </c>
      <c r="AR552" s="1" t="s">
        <v>190</v>
      </c>
      <c r="AS552" s="1" t="s">
        <v>124</v>
      </c>
      <c r="AT552" s="1" t="s">
        <v>128</v>
      </c>
      <c r="AU552" s="1">
        <v>5</v>
      </c>
      <c r="AW552" s="1">
        <v>74.819999999999993</v>
      </c>
    </row>
    <row r="553" spans="1:49">
      <c r="A553" s="1">
        <v>5</v>
      </c>
      <c r="B553" s="1" t="s">
        <v>1647</v>
      </c>
      <c r="C553" s="1" t="s">
        <v>1648</v>
      </c>
      <c r="D553" s="1" t="s">
        <v>182</v>
      </c>
      <c r="E553" s="1" t="s">
        <v>181</v>
      </c>
      <c r="F553" s="1" t="s">
        <v>181</v>
      </c>
      <c r="G553" s="1" t="s">
        <v>181</v>
      </c>
      <c r="H553" s="1" t="s">
        <v>181</v>
      </c>
      <c r="I553" s="1" t="s">
        <v>182</v>
      </c>
      <c r="J553" s="1" t="s">
        <v>181</v>
      </c>
      <c r="K553" s="1" t="s">
        <v>181</v>
      </c>
      <c r="L553" s="1" t="s">
        <v>181</v>
      </c>
      <c r="M553" s="1" t="s">
        <v>181</v>
      </c>
      <c r="N553" s="1" t="s">
        <v>181</v>
      </c>
      <c r="O553" s="1" t="s">
        <v>181</v>
      </c>
      <c r="P553" s="1" t="s">
        <v>181</v>
      </c>
      <c r="Q553" s="1" t="s">
        <v>182</v>
      </c>
      <c r="R553" s="1" t="s">
        <v>181</v>
      </c>
      <c r="S553" s="1" t="s">
        <v>181</v>
      </c>
      <c r="T553" s="1" t="s">
        <v>181</v>
      </c>
      <c r="U553" s="1" t="s">
        <v>181</v>
      </c>
      <c r="V553" s="1" t="s">
        <v>181</v>
      </c>
      <c r="W553" s="1" t="s">
        <v>181</v>
      </c>
      <c r="X553" s="1" t="s">
        <v>182</v>
      </c>
      <c r="Y553" s="1" t="s">
        <v>181</v>
      </c>
      <c r="Z553" s="1" t="s">
        <v>181</v>
      </c>
      <c r="AA553" s="1" t="s">
        <v>181</v>
      </c>
      <c r="AB553" s="1" t="s">
        <v>181</v>
      </c>
      <c r="AC553" s="1" t="s">
        <v>182</v>
      </c>
      <c r="AD553" s="1" t="s">
        <v>181</v>
      </c>
      <c r="AE553" s="1" t="s">
        <v>95</v>
      </c>
      <c r="AF553" s="1" t="s">
        <v>97</v>
      </c>
      <c r="AG553" s="1" t="s">
        <v>97</v>
      </c>
      <c r="AH553" s="1">
        <v>5</v>
      </c>
      <c r="AI553" s="1" t="s">
        <v>183</v>
      </c>
      <c r="AJ553" s="1" t="s">
        <v>31</v>
      </c>
      <c r="AK553" s="1" t="s">
        <v>194</v>
      </c>
      <c r="AL553" s="1" t="s">
        <v>185</v>
      </c>
      <c r="AM553" s="1" t="s">
        <v>186</v>
      </c>
      <c r="AN553" s="1" t="s">
        <v>187</v>
      </c>
      <c r="AO553" s="1" t="s">
        <v>188</v>
      </c>
      <c r="AP553" s="1" t="s">
        <v>195</v>
      </c>
      <c r="AQ553" s="1" t="s">
        <v>112</v>
      </c>
      <c r="AR553" s="1" t="s">
        <v>190</v>
      </c>
      <c r="AS553" s="1" t="s">
        <v>124</v>
      </c>
      <c r="AT553" s="1" t="s">
        <v>128</v>
      </c>
      <c r="AU553" s="1">
        <v>4</v>
      </c>
      <c r="AW553" s="1">
        <v>353.73</v>
      </c>
    </row>
    <row r="554" spans="1:49">
      <c r="A554" s="1">
        <v>5</v>
      </c>
      <c r="B554" s="1" t="s">
        <v>1649</v>
      </c>
      <c r="C554" s="1" t="s">
        <v>1650</v>
      </c>
      <c r="D554" s="1" t="s">
        <v>182</v>
      </c>
      <c r="E554" s="1" t="s">
        <v>181</v>
      </c>
      <c r="F554" s="1" t="s">
        <v>181</v>
      </c>
      <c r="G554" s="1" t="s">
        <v>181</v>
      </c>
      <c r="H554" s="1" t="s">
        <v>181</v>
      </c>
      <c r="I554" s="1" t="s">
        <v>181</v>
      </c>
      <c r="J554" s="1" t="s">
        <v>182</v>
      </c>
      <c r="K554" s="1" t="s">
        <v>181</v>
      </c>
      <c r="L554" s="1" t="s">
        <v>181</v>
      </c>
      <c r="M554" s="1" t="s">
        <v>181</v>
      </c>
      <c r="N554" s="1" t="s">
        <v>181</v>
      </c>
      <c r="O554" s="1" t="s">
        <v>181</v>
      </c>
      <c r="P554" s="1" t="s">
        <v>182</v>
      </c>
      <c r="Q554" s="1" t="s">
        <v>181</v>
      </c>
      <c r="R554" s="1" t="s">
        <v>181</v>
      </c>
      <c r="S554" s="1" t="s">
        <v>181</v>
      </c>
      <c r="T554" s="1" t="s">
        <v>181</v>
      </c>
      <c r="U554" s="1" t="s">
        <v>181</v>
      </c>
      <c r="V554" s="1" t="s">
        <v>181</v>
      </c>
      <c r="W554" s="1" t="s">
        <v>181</v>
      </c>
      <c r="X554" s="1" t="s">
        <v>182</v>
      </c>
      <c r="Y554" s="1" t="s">
        <v>181</v>
      </c>
      <c r="Z554" s="1" t="s">
        <v>181</v>
      </c>
      <c r="AA554" s="1" t="s">
        <v>181</v>
      </c>
      <c r="AB554" s="1" t="s">
        <v>181</v>
      </c>
      <c r="AC554" s="1" t="s">
        <v>182</v>
      </c>
      <c r="AD554" s="1" t="s">
        <v>181</v>
      </c>
      <c r="AE554" s="1" t="s">
        <v>95</v>
      </c>
      <c r="AF554" s="1" t="s">
        <v>97</v>
      </c>
      <c r="AG554" s="1" t="s">
        <v>97</v>
      </c>
      <c r="AH554" s="1">
        <v>3</v>
      </c>
      <c r="AI554" s="1" t="s">
        <v>18</v>
      </c>
      <c r="AJ554" s="1" t="s">
        <v>31</v>
      </c>
      <c r="AK554" s="1" t="s">
        <v>184</v>
      </c>
      <c r="AL554" s="1" t="s">
        <v>185</v>
      </c>
      <c r="AM554" s="1" t="s">
        <v>186</v>
      </c>
      <c r="AN554" s="1" t="s">
        <v>187</v>
      </c>
      <c r="AO554" s="1" t="s">
        <v>98</v>
      </c>
      <c r="AP554" s="1" t="s">
        <v>103</v>
      </c>
      <c r="AQ554" s="1" t="s">
        <v>189</v>
      </c>
      <c r="AR554" s="1" t="s">
        <v>190</v>
      </c>
      <c r="AS554" s="1" t="s">
        <v>124</v>
      </c>
      <c r="AT554" s="1" t="s">
        <v>128</v>
      </c>
      <c r="AU554" s="1">
        <v>3</v>
      </c>
      <c r="AW554" s="1">
        <v>52.53</v>
      </c>
    </row>
    <row r="555" spans="1:49">
      <c r="A555" s="1">
        <v>5</v>
      </c>
      <c r="B555" s="1" t="s">
        <v>1651</v>
      </c>
      <c r="C555" s="1" t="s">
        <v>1652</v>
      </c>
      <c r="D555" s="1" t="s">
        <v>182</v>
      </c>
      <c r="E555" s="1" t="s">
        <v>181</v>
      </c>
      <c r="F555" s="1" t="s">
        <v>181</v>
      </c>
      <c r="G555" s="1" t="s">
        <v>181</v>
      </c>
      <c r="H555" s="1" t="s">
        <v>182</v>
      </c>
      <c r="I555" s="1" t="s">
        <v>181</v>
      </c>
      <c r="J555" s="1" t="s">
        <v>181</v>
      </c>
      <c r="K555" s="1" t="s">
        <v>181</v>
      </c>
      <c r="L555" s="1" t="s">
        <v>181</v>
      </c>
      <c r="M555" s="1" t="s">
        <v>181</v>
      </c>
      <c r="N555" s="1" t="s">
        <v>181</v>
      </c>
      <c r="O555" s="1" t="s">
        <v>182</v>
      </c>
      <c r="P555" s="1" t="s">
        <v>181</v>
      </c>
      <c r="Q555" s="1" t="s">
        <v>181</v>
      </c>
      <c r="R555" s="1" t="s">
        <v>181</v>
      </c>
      <c r="S555" s="1" t="s">
        <v>181</v>
      </c>
      <c r="T555" s="1" t="s">
        <v>181</v>
      </c>
      <c r="U555" s="1" t="s">
        <v>181</v>
      </c>
      <c r="V555" s="1" t="s">
        <v>181</v>
      </c>
      <c r="W555" s="1" t="s">
        <v>181</v>
      </c>
      <c r="X555" s="1" t="s">
        <v>181</v>
      </c>
      <c r="Y555" s="1" t="s">
        <v>182</v>
      </c>
      <c r="Z555" s="1" t="s">
        <v>181</v>
      </c>
      <c r="AA555" s="1" t="s">
        <v>181</v>
      </c>
      <c r="AB555" s="1" t="s">
        <v>182</v>
      </c>
      <c r="AC555" s="1" t="s">
        <v>181</v>
      </c>
      <c r="AD555" s="1" t="s">
        <v>181</v>
      </c>
      <c r="AE555" s="1" t="s">
        <v>93</v>
      </c>
      <c r="AF555" s="1" t="s">
        <v>93</v>
      </c>
      <c r="AG555" s="1" t="s">
        <v>93</v>
      </c>
      <c r="AH555" s="1">
        <v>3</v>
      </c>
      <c r="AI555" s="1" t="s">
        <v>183</v>
      </c>
      <c r="AJ555" s="1" t="s">
        <v>31</v>
      </c>
      <c r="AK555" s="1" t="s">
        <v>194</v>
      </c>
      <c r="AL555" s="1" t="s">
        <v>185</v>
      </c>
      <c r="AM555" s="1" t="s">
        <v>186</v>
      </c>
      <c r="AN555" s="1" t="s">
        <v>187</v>
      </c>
      <c r="AO555" s="1" t="s">
        <v>188</v>
      </c>
      <c r="AP555" s="1" t="s">
        <v>103</v>
      </c>
      <c r="AQ555" s="1" t="s">
        <v>189</v>
      </c>
      <c r="AR555" s="1" t="s">
        <v>190</v>
      </c>
      <c r="AS555" s="1" t="s">
        <v>123</v>
      </c>
      <c r="AT555" s="1" t="s">
        <v>128</v>
      </c>
      <c r="AU555" s="1">
        <v>4</v>
      </c>
      <c r="AW555" s="1">
        <v>68.19</v>
      </c>
    </row>
    <row r="556" spans="1:49">
      <c r="A556" s="1">
        <v>5</v>
      </c>
      <c r="B556" s="1" t="s">
        <v>1653</v>
      </c>
      <c r="C556" s="1" t="s">
        <v>1654</v>
      </c>
      <c r="D556" s="1" t="s">
        <v>182</v>
      </c>
      <c r="E556" s="1" t="s">
        <v>181</v>
      </c>
      <c r="F556" s="1" t="s">
        <v>181</v>
      </c>
      <c r="G556" s="1" t="s">
        <v>181</v>
      </c>
      <c r="H556" s="1" t="s">
        <v>181</v>
      </c>
      <c r="I556" s="1" t="s">
        <v>181</v>
      </c>
      <c r="J556" s="1" t="s">
        <v>181</v>
      </c>
      <c r="K556" s="1" t="s">
        <v>182</v>
      </c>
      <c r="L556" s="1" t="s">
        <v>181</v>
      </c>
      <c r="M556" s="1" t="s">
        <v>181</v>
      </c>
      <c r="N556" s="1" t="s">
        <v>181</v>
      </c>
      <c r="O556" s="1" t="s">
        <v>181</v>
      </c>
      <c r="P556" s="1" t="s">
        <v>181</v>
      </c>
      <c r="Q556" s="1" t="s">
        <v>182</v>
      </c>
      <c r="R556" s="1" t="s">
        <v>181</v>
      </c>
      <c r="S556" s="1" t="s">
        <v>181</v>
      </c>
      <c r="T556" s="1" t="s">
        <v>181</v>
      </c>
      <c r="U556" s="1" t="s">
        <v>181</v>
      </c>
      <c r="V556" s="1" t="s">
        <v>181</v>
      </c>
      <c r="W556" s="1" t="s">
        <v>181</v>
      </c>
      <c r="X556" s="1" t="s">
        <v>182</v>
      </c>
      <c r="Y556" s="1" t="s">
        <v>181</v>
      </c>
      <c r="Z556" s="1" t="s">
        <v>181</v>
      </c>
      <c r="AA556" s="1" t="s">
        <v>181</v>
      </c>
      <c r="AB556" s="1" t="s">
        <v>181</v>
      </c>
      <c r="AC556" s="1" t="s">
        <v>182</v>
      </c>
      <c r="AD556" s="1" t="s">
        <v>181</v>
      </c>
      <c r="AE556" s="1" t="s">
        <v>95</v>
      </c>
      <c r="AF556" s="1" t="s">
        <v>95</v>
      </c>
      <c r="AG556" s="1" t="s">
        <v>97</v>
      </c>
      <c r="AH556" s="1">
        <v>3</v>
      </c>
      <c r="AI556" s="1" t="s">
        <v>183</v>
      </c>
      <c r="AJ556" s="1" t="s">
        <v>31</v>
      </c>
      <c r="AK556" s="1" t="s">
        <v>194</v>
      </c>
      <c r="AL556" s="1" t="s">
        <v>185</v>
      </c>
      <c r="AM556" s="1" t="s">
        <v>186</v>
      </c>
      <c r="AN556" s="1" t="s">
        <v>187</v>
      </c>
      <c r="AO556" s="1" t="s">
        <v>96</v>
      </c>
      <c r="AP556" s="1" t="s">
        <v>103</v>
      </c>
      <c r="AQ556" s="1" t="s">
        <v>111</v>
      </c>
      <c r="AR556" s="1" t="s">
        <v>190</v>
      </c>
      <c r="AS556" s="1" t="s">
        <v>124</v>
      </c>
      <c r="AT556" s="1" t="s">
        <v>128</v>
      </c>
      <c r="AU556" s="1">
        <v>3</v>
      </c>
      <c r="AV556" s="1" t="s">
        <v>1655</v>
      </c>
      <c r="AW556" s="1">
        <v>418.07</v>
      </c>
    </row>
    <row r="557" spans="1:49">
      <c r="A557" s="1">
        <v>5</v>
      </c>
      <c r="B557" s="1" t="s">
        <v>1656</v>
      </c>
      <c r="C557" s="1" t="s">
        <v>1657</v>
      </c>
      <c r="D557" s="1" t="s">
        <v>181</v>
      </c>
      <c r="E557" s="1" t="s">
        <v>182</v>
      </c>
      <c r="F557" s="1" t="s">
        <v>181</v>
      </c>
      <c r="G557" s="1" t="s">
        <v>181</v>
      </c>
      <c r="H557" s="1" t="s">
        <v>181</v>
      </c>
      <c r="I557" s="1" t="s">
        <v>181</v>
      </c>
      <c r="J557" s="1" t="s">
        <v>181</v>
      </c>
      <c r="K557" s="1" t="s">
        <v>181</v>
      </c>
      <c r="L557" s="1" t="s">
        <v>182</v>
      </c>
      <c r="M557" s="1" t="s">
        <v>181</v>
      </c>
      <c r="N557" s="1" t="s">
        <v>181</v>
      </c>
      <c r="O557" s="1" t="s">
        <v>181</v>
      </c>
      <c r="P557" s="1" t="s">
        <v>181</v>
      </c>
      <c r="Q557" s="1" t="s">
        <v>181</v>
      </c>
      <c r="R557" s="1" t="s">
        <v>181</v>
      </c>
      <c r="S557" s="1" t="s">
        <v>182</v>
      </c>
      <c r="T557" s="1" t="s">
        <v>181</v>
      </c>
      <c r="U557" s="1" t="s">
        <v>181</v>
      </c>
      <c r="V557" s="1" t="s">
        <v>181</v>
      </c>
      <c r="W557" s="1" t="s">
        <v>181</v>
      </c>
      <c r="X557" s="1" t="s">
        <v>182</v>
      </c>
      <c r="Y557" s="1" t="s">
        <v>181</v>
      </c>
      <c r="Z557" s="1" t="s">
        <v>181</v>
      </c>
      <c r="AA557" s="1" t="s">
        <v>181</v>
      </c>
      <c r="AB557" s="1" t="s">
        <v>181</v>
      </c>
      <c r="AC557" s="1" t="s">
        <v>182</v>
      </c>
      <c r="AD557" s="1" t="s">
        <v>181</v>
      </c>
      <c r="AE557" s="1" t="s">
        <v>97</v>
      </c>
      <c r="AF557" s="1" t="s">
        <v>97</v>
      </c>
      <c r="AG557" s="1" t="s">
        <v>97</v>
      </c>
      <c r="AH557" s="1">
        <v>3</v>
      </c>
      <c r="AI557" s="1" t="s">
        <v>18</v>
      </c>
      <c r="AJ557" s="1" t="s">
        <v>31</v>
      </c>
      <c r="AK557" s="1" t="s">
        <v>200</v>
      </c>
      <c r="AL557" s="1" t="s">
        <v>185</v>
      </c>
      <c r="AM557" s="1" t="s">
        <v>200</v>
      </c>
      <c r="AN557" s="1" t="s">
        <v>187</v>
      </c>
      <c r="AO557" s="1" t="s">
        <v>208</v>
      </c>
      <c r="AP557" s="1" t="s">
        <v>200</v>
      </c>
      <c r="AQ557" s="1" t="s">
        <v>200</v>
      </c>
      <c r="AR557" s="1" t="s">
        <v>190</v>
      </c>
      <c r="AS557" s="1" t="s">
        <v>124</v>
      </c>
      <c r="AT557" s="1" t="s">
        <v>128</v>
      </c>
      <c r="AU557" s="1">
        <v>1</v>
      </c>
      <c r="AV557" s="1" t="s">
        <v>1658</v>
      </c>
      <c r="AW557" s="1">
        <v>262.27999999999997</v>
      </c>
    </row>
    <row r="558" spans="1:49">
      <c r="A558" s="1">
        <v>5</v>
      </c>
      <c r="B558" s="1" t="s">
        <v>1659</v>
      </c>
      <c r="C558" s="1" t="s">
        <v>1660</v>
      </c>
      <c r="D558" s="1" t="s">
        <v>182</v>
      </c>
      <c r="E558" s="1" t="s">
        <v>181</v>
      </c>
      <c r="F558" s="1" t="s">
        <v>181</v>
      </c>
      <c r="G558" s="1" t="s">
        <v>181</v>
      </c>
      <c r="H558" s="1" t="s">
        <v>181</v>
      </c>
      <c r="I558" s="1" t="s">
        <v>181</v>
      </c>
      <c r="J558" s="1" t="s">
        <v>182</v>
      </c>
      <c r="K558" s="1" t="s">
        <v>181</v>
      </c>
      <c r="L558" s="1" t="s">
        <v>181</v>
      </c>
      <c r="M558" s="1" t="s">
        <v>181</v>
      </c>
      <c r="N558" s="1" t="s">
        <v>181</v>
      </c>
      <c r="O558" s="1" t="s">
        <v>181</v>
      </c>
      <c r="P558" s="1" t="s">
        <v>181</v>
      </c>
      <c r="Q558" s="1" t="s">
        <v>182</v>
      </c>
      <c r="R558" s="1" t="s">
        <v>181</v>
      </c>
      <c r="S558" s="1" t="s">
        <v>181</v>
      </c>
      <c r="T558" s="1" t="s">
        <v>181</v>
      </c>
      <c r="U558" s="1" t="s">
        <v>181</v>
      </c>
      <c r="V558" s="1" t="s">
        <v>181</v>
      </c>
      <c r="W558" s="1" t="s">
        <v>181</v>
      </c>
      <c r="X558" s="1" t="s">
        <v>181</v>
      </c>
      <c r="Y558" s="1" t="s">
        <v>182</v>
      </c>
      <c r="Z558" s="1" t="s">
        <v>181</v>
      </c>
      <c r="AA558" s="1" t="s">
        <v>181</v>
      </c>
      <c r="AB558" s="1" t="s">
        <v>181</v>
      </c>
      <c r="AC558" s="1" t="s">
        <v>181</v>
      </c>
      <c r="AD558" s="1" t="s">
        <v>182</v>
      </c>
      <c r="AE558" s="1" t="s">
        <v>93</v>
      </c>
      <c r="AF558" s="1" t="s">
        <v>93</v>
      </c>
      <c r="AG558" s="1" t="s">
        <v>95</v>
      </c>
      <c r="AH558" s="1">
        <v>3</v>
      </c>
      <c r="AI558" s="1" t="s">
        <v>200</v>
      </c>
      <c r="AJ558" s="1" t="s">
        <v>31</v>
      </c>
      <c r="AK558" s="1" t="s">
        <v>200</v>
      </c>
      <c r="AL558" s="1" t="s">
        <v>185</v>
      </c>
      <c r="AM558" s="1" t="s">
        <v>186</v>
      </c>
      <c r="AN558" s="1" t="s">
        <v>187</v>
      </c>
      <c r="AO558" s="1" t="s">
        <v>98</v>
      </c>
      <c r="AP558" s="1" t="s">
        <v>200</v>
      </c>
      <c r="AQ558" s="1" t="s">
        <v>189</v>
      </c>
      <c r="AR558" s="1" t="s">
        <v>190</v>
      </c>
      <c r="AS558" s="1" t="s">
        <v>124</v>
      </c>
      <c r="AT558" s="1" t="s">
        <v>128</v>
      </c>
      <c r="AU558" s="1">
        <v>3</v>
      </c>
      <c r="AV558" s="1" t="s">
        <v>1661</v>
      </c>
      <c r="AW558" s="1">
        <v>537.74</v>
      </c>
    </row>
    <row r="559" spans="1:49">
      <c r="A559" s="1">
        <v>5</v>
      </c>
      <c r="B559" s="1" t="s">
        <v>1662</v>
      </c>
      <c r="C559" s="1" t="s">
        <v>1663</v>
      </c>
      <c r="D559" s="1" t="s">
        <v>182</v>
      </c>
      <c r="E559" s="1" t="s">
        <v>181</v>
      </c>
      <c r="F559" s="1" t="s">
        <v>181</v>
      </c>
      <c r="G559" s="1" t="s">
        <v>182</v>
      </c>
      <c r="H559" s="1" t="s">
        <v>181</v>
      </c>
      <c r="I559" s="1" t="s">
        <v>181</v>
      </c>
      <c r="J559" s="1" t="s">
        <v>181</v>
      </c>
      <c r="K559" s="1" t="s">
        <v>181</v>
      </c>
      <c r="L559" s="1" t="s">
        <v>181</v>
      </c>
      <c r="M559" s="1" t="s">
        <v>181</v>
      </c>
      <c r="N559" s="1" t="s">
        <v>181</v>
      </c>
      <c r="O559" s="1" t="s">
        <v>181</v>
      </c>
      <c r="P559" s="1" t="s">
        <v>181</v>
      </c>
      <c r="Q559" s="1" t="s">
        <v>181</v>
      </c>
      <c r="R559" s="1" t="s">
        <v>181</v>
      </c>
      <c r="S559" s="1" t="s">
        <v>182</v>
      </c>
      <c r="T559" s="1" t="s">
        <v>181</v>
      </c>
      <c r="U559" s="1" t="s">
        <v>181</v>
      </c>
      <c r="V559" s="1" t="s">
        <v>181</v>
      </c>
      <c r="W559" s="1" t="s">
        <v>181</v>
      </c>
      <c r="X559" s="1" t="s">
        <v>182</v>
      </c>
      <c r="Y559" s="1" t="s">
        <v>181</v>
      </c>
      <c r="Z559" s="1" t="s">
        <v>181</v>
      </c>
      <c r="AA559" s="1" t="s">
        <v>181</v>
      </c>
      <c r="AB559" s="1" t="s">
        <v>181</v>
      </c>
      <c r="AC559" s="1" t="s">
        <v>181</v>
      </c>
      <c r="AD559" s="1" t="s">
        <v>182</v>
      </c>
      <c r="AE559" s="1" t="s">
        <v>95</v>
      </c>
      <c r="AF559" s="1" t="s">
        <v>97</v>
      </c>
      <c r="AG559" s="1" t="s">
        <v>97</v>
      </c>
      <c r="AH559" s="1">
        <v>4</v>
      </c>
      <c r="AI559" s="1" t="s">
        <v>199</v>
      </c>
      <c r="AJ559" s="1" t="s">
        <v>31</v>
      </c>
      <c r="AK559" s="1" t="s">
        <v>194</v>
      </c>
      <c r="AL559" s="1" t="s">
        <v>246</v>
      </c>
      <c r="AM559" s="1" t="s">
        <v>207</v>
      </c>
      <c r="AN559" s="1" t="s">
        <v>187</v>
      </c>
      <c r="AO559" s="1" t="s">
        <v>98</v>
      </c>
      <c r="AP559" s="1" t="s">
        <v>103</v>
      </c>
      <c r="AQ559" s="1" t="s">
        <v>111</v>
      </c>
      <c r="AR559" s="1" t="s">
        <v>190</v>
      </c>
      <c r="AS559" s="1" t="s">
        <v>124</v>
      </c>
      <c r="AT559" s="1" t="s">
        <v>200</v>
      </c>
      <c r="AU559" s="1">
        <v>4</v>
      </c>
      <c r="AV559" s="1" t="s">
        <v>1259</v>
      </c>
      <c r="AW559" s="1">
        <v>248.96</v>
      </c>
    </row>
    <row r="560" spans="1:49">
      <c r="B560" s="1" t="s">
        <v>1664</v>
      </c>
      <c r="C560" s="1" t="s">
        <v>1664</v>
      </c>
      <c r="D560" s="1" t="s">
        <v>30</v>
      </c>
      <c r="E560" s="1" t="s">
        <v>30</v>
      </c>
      <c r="F560" s="1" t="s">
        <v>30</v>
      </c>
      <c r="G560" s="1" t="s">
        <v>30</v>
      </c>
      <c r="H560" s="1" t="s">
        <v>30</v>
      </c>
      <c r="I560" s="1" t="s">
        <v>30</v>
      </c>
      <c r="J560" s="1" t="s">
        <v>30</v>
      </c>
      <c r="K560" s="1" t="s">
        <v>30</v>
      </c>
      <c r="L560" s="1" t="s">
        <v>30</v>
      </c>
      <c r="M560" s="1" t="s">
        <v>30</v>
      </c>
      <c r="N560" s="1" t="s">
        <v>30</v>
      </c>
      <c r="O560" s="1" t="s">
        <v>30</v>
      </c>
      <c r="P560" s="1" t="s">
        <v>30</v>
      </c>
      <c r="Q560" s="1" t="s">
        <v>30</v>
      </c>
      <c r="R560" s="1" t="s">
        <v>30</v>
      </c>
      <c r="S560" s="1" t="s">
        <v>30</v>
      </c>
      <c r="T560" s="1" t="s">
        <v>30</v>
      </c>
      <c r="U560" s="1" t="s">
        <v>30</v>
      </c>
      <c r="V560" s="1" t="s">
        <v>30</v>
      </c>
      <c r="W560" s="1" t="s">
        <v>30</v>
      </c>
      <c r="X560" s="1" t="s">
        <v>30</v>
      </c>
      <c r="Y560" s="1" t="s">
        <v>30</v>
      </c>
      <c r="Z560" s="1" t="s">
        <v>30</v>
      </c>
      <c r="AA560" s="1" t="s">
        <v>30</v>
      </c>
      <c r="AB560" s="1" t="s">
        <v>30</v>
      </c>
      <c r="AC560" s="1" t="s">
        <v>30</v>
      </c>
      <c r="AD560" s="1" t="s">
        <v>30</v>
      </c>
      <c r="AE560" s="1" t="s">
        <v>95</v>
      </c>
      <c r="AF560" s="1" t="s">
        <v>95</v>
      </c>
      <c r="AG560" s="1" t="s">
        <v>95</v>
      </c>
      <c r="AH560" s="1">
        <v>3</v>
      </c>
      <c r="AI560" s="1" t="s">
        <v>18</v>
      </c>
      <c r="AJ560" s="1" t="s">
        <v>31</v>
      </c>
      <c r="AK560" s="1" t="s">
        <v>194</v>
      </c>
      <c r="AL560" s="1" t="s">
        <v>327</v>
      </c>
      <c r="AM560" s="1" t="s">
        <v>186</v>
      </c>
      <c r="AN560" s="1" t="s">
        <v>187</v>
      </c>
      <c r="AO560" s="1" t="s">
        <v>188</v>
      </c>
      <c r="AP560" s="1" t="s">
        <v>103</v>
      </c>
      <c r="AQ560" s="1" t="s">
        <v>111</v>
      </c>
      <c r="AR560" s="1" t="s">
        <v>190</v>
      </c>
      <c r="AS560" s="1" t="s">
        <v>122</v>
      </c>
      <c r="AT560" s="1" t="s">
        <v>128</v>
      </c>
      <c r="AU560" s="1">
        <v>5</v>
      </c>
      <c r="AW560" s="1">
        <v>0</v>
      </c>
    </row>
    <row r="561" spans="1:49">
      <c r="A561" s="1">
        <v>5</v>
      </c>
      <c r="B561" s="1" t="s">
        <v>1665</v>
      </c>
      <c r="C561" s="1" t="s">
        <v>1666</v>
      </c>
      <c r="D561" s="1" t="s">
        <v>182</v>
      </c>
      <c r="E561" s="1" t="s">
        <v>181</v>
      </c>
      <c r="F561" s="1" t="s">
        <v>181</v>
      </c>
      <c r="G561" s="1" t="s">
        <v>181</v>
      </c>
      <c r="H561" s="1" t="s">
        <v>181</v>
      </c>
      <c r="I561" s="1" t="s">
        <v>182</v>
      </c>
      <c r="J561" s="1" t="s">
        <v>181</v>
      </c>
      <c r="K561" s="1" t="s">
        <v>181</v>
      </c>
      <c r="L561" s="1" t="s">
        <v>181</v>
      </c>
      <c r="M561" s="1" t="s">
        <v>181</v>
      </c>
      <c r="N561" s="1" t="s">
        <v>181</v>
      </c>
      <c r="O561" s="1" t="s">
        <v>181</v>
      </c>
      <c r="P561" s="1" t="s">
        <v>181</v>
      </c>
      <c r="Q561" s="1" t="s">
        <v>181</v>
      </c>
      <c r="R561" s="1" t="s">
        <v>181</v>
      </c>
      <c r="S561" s="1" t="s">
        <v>182</v>
      </c>
      <c r="T561" s="1" t="s">
        <v>181</v>
      </c>
      <c r="U561" s="1" t="s">
        <v>181</v>
      </c>
      <c r="V561" s="1" t="s">
        <v>181</v>
      </c>
      <c r="W561" s="1" t="s">
        <v>181</v>
      </c>
      <c r="X561" s="1" t="s">
        <v>181</v>
      </c>
      <c r="Y561" s="1" t="s">
        <v>182</v>
      </c>
      <c r="Z561" s="1" t="s">
        <v>181</v>
      </c>
      <c r="AA561" s="1" t="s">
        <v>181</v>
      </c>
      <c r="AB561" s="1" t="s">
        <v>181</v>
      </c>
      <c r="AC561" s="1" t="s">
        <v>182</v>
      </c>
      <c r="AD561" s="1" t="s">
        <v>181</v>
      </c>
      <c r="AE561" s="1" t="s">
        <v>95</v>
      </c>
      <c r="AF561" s="1" t="s">
        <v>93</v>
      </c>
      <c r="AG561" s="1" t="s">
        <v>93</v>
      </c>
      <c r="AH561" s="1">
        <v>2</v>
      </c>
      <c r="AI561" s="1" t="s">
        <v>183</v>
      </c>
      <c r="AJ561" s="1" t="s">
        <v>31</v>
      </c>
      <c r="AK561" s="1" t="s">
        <v>194</v>
      </c>
      <c r="AL561" s="1" t="s">
        <v>185</v>
      </c>
      <c r="AM561" s="1" t="s">
        <v>580</v>
      </c>
      <c r="AN561" s="1" t="s">
        <v>200</v>
      </c>
      <c r="AO561" s="1" t="s">
        <v>200</v>
      </c>
      <c r="AP561" s="1" t="s">
        <v>200</v>
      </c>
      <c r="AQ561" s="1" t="s">
        <v>189</v>
      </c>
      <c r="AR561" s="1" t="s">
        <v>190</v>
      </c>
      <c r="AS561" s="1" t="s">
        <v>124</v>
      </c>
      <c r="AT561" s="1" t="s">
        <v>128</v>
      </c>
      <c r="AU561" s="1">
        <v>2</v>
      </c>
      <c r="AW561" s="1">
        <v>75.06</v>
      </c>
    </row>
    <row r="562" spans="1:49">
      <c r="A562" s="1">
        <v>5</v>
      </c>
      <c r="B562" s="1" t="s">
        <v>1667</v>
      </c>
      <c r="C562" s="1" t="s">
        <v>1668</v>
      </c>
      <c r="D562" s="1" t="s">
        <v>182</v>
      </c>
      <c r="E562" s="1" t="s">
        <v>181</v>
      </c>
      <c r="F562" s="1" t="s">
        <v>181</v>
      </c>
      <c r="G562" s="1" t="s">
        <v>181</v>
      </c>
      <c r="H562" s="1" t="s">
        <v>182</v>
      </c>
      <c r="I562" s="1" t="s">
        <v>181</v>
      </c>
      <c r="J562" s="1" t="s">
        <v>181</v>
      </c>
      <c r="K562" s="1" t="s">
        <v>181</v>
      </c>
      <c r="L562" s="1" t="s">
        <v>181</v>
      </c>
      <c r="M562" s="1" t="s">
        <v>181</v>
      </c>
      <c r="N562" s="1" t="s">
        <v>181</v>
      </c>
      <c r="O562" s="1" t="s">
        <v>182</v>
      </c>
      <c r="P562" s="1" t="s">
        <v>181</v>
      </c>
      <c r="Q562" s="1" t="s">
        <v>181</v>
      </c>
      <c r="R562" s="1" t="s">
        <v>181</v>
      </c>
      <c r="S562" s="1" t="s">
        <v>181</v>
      </c>
      <c r="T562" s="1" t="s">
        <v>181</v>
      </c>
      <c r="U562" s="1" t="s">
        <v>181</v>
      </c>
      <c r="V562" s="1" t="s">
        <v>181</v>
      </c>
      <c r="W562" s="1" t="s">
        <v>181</v>
      </c>
      <c r="X562" s="1" t="s">
        <v>181</v>
      </c>
      <c r="Y562" s="1" t="s">
        <v>182</v>
      </c>
      <c r="Z562" s="1" t="s">
        <v>181</v>
      </c>
      <c r="AA562" s="1" t="s">
        <v>181</v>
      </c>
      <c r="AB562" s="1" t="s">
        <v>182</v>
      </c>
      <c r="AC562" s="1" t="s">
        <v>181</v>
      </c>
      <c r="AD562" s="1" t="s">
        <v>181</v>
      </c>
      <c r="AE562" s="1" t="s">
        <v>90</v>
      </c>
      <c r="AF562" s="1" t="s">
        <v>90</v>
      </c>
      <c r="AG562" s="1" t="s">
        <v>90</v>
      </c>
      <c r="AH562" s="1">
        <v>1</v>
      </c>
      <c r="AI562" s="1" t="s">
        <v>200</v>
      </c>
      <c r="AJ562" s="1" t="s">
        <v>31</v>
      </c>
      <c r="AK562" s="1" t="s">
        <v>200</v>
      </c>
      <c r="AL562" s="1" t="s">
        <v>185</v>
      </c>
      <c r="AM562" s="1" t="s">
        <v>200</v>
      </c>
      <c r="AN562" s="1" t="s">
        <v>187</v>
      </c>
      <c r="AO562" s="1" t="s">
        <v>98</v>
      </c>
      <c r="AP562" s="1" t="s">
        <v>103</v>
      </c>
      <c r="AQ562" s="1" t="s">
        <v>200</v>
      </c>
      <c r="AR562" s="1" t="s">
        <v>190</v>
      </c>
      <c r="AS562" s="1" t="s">
        <v>123</v>
      </c>
      <c r="AT562" s="1" t="s">
        <v>126</v>
      </c>
      <c r="AU562" s="1">
        <v>1</v>
      </c>
      <c r="AW562" s="1">
        <v>76.08</v>
      </c>
    </row>
    <row r="563" spans="1:49">
      <c r="A563" s="1">
        <v>5</v>
      </c>
      <c r="B563" s="1" t="s">
        <v>1669</v>
      </c>
      <c r="C563" s="1" t="s">
        <v>1670</v>
      </c>
      <c r="D563" s="1" t="s">
        <v>182</v>
      </c>
      <c r="E563" s="1" t="s">
        <v>181</v>
      </c>
      <c r="F563" s="1" t="s">
        <v>181</v>
      </c>
      <c r="G563" s="1" t="s">
        <v>182</v>
      </c>
      <c r="H563" s="1" t="s">
        <v>181</v>
      </c>
      <c r="I563" s="1" t="s">
        <v>181</v>
      </c>
      <c r="J563" s="1" t="s">
        <v>181</v>
      </c>
      <c r="K563" s="1" t="s">
        <v>181</v>
      </c>
      <c r="L563" s="1" t="s">
        <v>181</v>
      </c>
      <c r="M563" s="1" t="s">
        <v>182</v>
      </c>
      <c r="N563" s="1" t="s">
        <v>181</v>
      </c>
      <c r="O563" s="1" t="s">
        <v>181</v>
      </c>
      <c r="P563" s="1" t="s">
        <v>181</v>
      </c>
      <c r="Q563" s="1" t="s">
        <v>181</v>
      </c>
      <c r="R563" s="1" t="s">
        <v>181</v>
      </c>
      <c r="S563" s="1" t="s">
        <v>181</v>
      </c>
      <c r="T563" s="1" t="s">
        <v>181</v>
      </c>
      <c r="U563" s="1" t="s">
        <v>181</v>
      </c>
      <c r="V563" s="1" t="s">
        <v>181</v>
      </c>
      <c r="W563" s="1" t="s">
        <v>181</v>
      </c>
      <c r="X563" s="1" t="s">
        <v>182</v>
      </c>
      <c r="Y563" s="1" t="s">
        <v>181</v>
      </c>
      <c r="Z563" s="1" t="s">
        <v>181</v>
      </c>
      <c r="AA563" s="1" t="s">
        <v>181</v>
      </c>
      <c r="AB563" s="1" t="s">
        <v>181</v>
      </c>
      <c r="AC563" s="1" t="s">
        <v>181</v>
      </c>
      <c r="AD563" s="1" t="s">
        <v>182</v>
      </c>
      <c r="AE563" s="1" t="s">
        <v>97</v>
      </c>
      <c r="AF563" s="1" t="s">
        <v>97</v>
      </c>
      <c r="AG563" s="1" t="s">
        <v>97</v>
      </c>
      <c r="AH563" s="1">
        <v>4</v>
      </c>
      <c r="AI563" s="1" t="s">
        <v>183</v>
      </c>
      <c r="AJ563" s="1" t="s">
        <v>31</v>
      </c>
      <c r="AK563" s="1" t="s">
        <v>184</v>
      </c>
      <c r="AL563" s="1" t="s">
        <v>185</v>
      </c>
      <c r="AM563" s="1" t="s">
        <v>186</v>
      </c>
      <c r="AN563" s="1" t="s">
        <v>187</v>
      </c>
      <c r="AO563" s="1" t="s">
        <v>200</v>
      </c>
      <c r="AP563" s="1" t="s">
        <v>200</v>
      </c>
      <c r="AQ563" s="1" t="s">
        <v>189</v>
      </c>
      <c r="AR563" s="1" t="s">
        <v>190</v>
      </c>
      <c r="AS563" s="1" t="s">
        <v>124</v>
      </c>
      <c r="AT563" s="1" t="s">
        <v>128</v>
      </c>
      <c r="AU563" s="1">
        <v>3</v>
      </c>
      <c r="AW563" s="1">
        <v>56.27</v>
      </c>
    </row>
    <row r="564" spans="1:49">
      <c r="A564" s="1">
        <v>5</v>
      </c>
      <c r="B564" s="1" t="s">
        <v>1671</v>
      </c>
      <c r="C564" s="1" t="s">
        <v>1672</v>
      </c>
      <c r="D564" s="1" t="s">
        <v>182</v>
      </c>
      <c r="E564" s="1" t="s">
        <v>181</v>
      </c>
      <c r="F564" s="1" t="s">
        <v>181</v>
      </c>
      <c r="G564" s="1" t="s">
        <v>181</v>
      </c>
      <c r="H564" s="1" t="s">
        <v>181</v>
      </c>
      <c r="I564" s="1" t="s">
        <v>181</v>
      </c>
      <c r="J564" s="1" t="s">
        <v>182</v>
      </c>
      <c r="K564" s="1" t="s">
        <v>181</v>
      </c>
      <c r="L564" s="1" t="s">
        <v>181</v>
      </c>
      <c r="M564" s="1" t="s">
        <v>182</v>
      </c>
      <c r="N564" s="1" t="s">
        <v>181</v>
      </c>
      <c r="O564" s="1" t="s">
        <v>181</v>
      </c>
      <c r="P564" s="1" t="s">
        <v>181</v>
      </c>
      <c r="Q564" s="1" t="s">
        <v>181</v>
      </c>
      <c r="R564" s="1" t="s">
        <v>181</v>
      </c>
      <c r="S564" s="1" t="s">
        <v>181</v>
      </c>
      <c r="T564" s="1" t="s">
        <v>181</v>
      </c>
      <c r="U564" s="1" t="s">
        <v>181</v>
      </c>
      <c r="V564" s="1" t="s">
        <v>181</v>
      </c>
      <c r="W564" s="1" t="s">
        <v>181</v>
      </c>
      <c r="X564" s="1" t="s">
        <v>181</v>
      </c>
      <c r="Y564" s="1" t="s">
        <v>182</v>
      </c>
      <c r="Z564" s="1" t="s">
        <v>181</v>
      </c>
      <c r="AA564" s="1" t="s">
        <v>181</v>
      </c>
      <c r="AB564" s="1" t="s">
        <v>181</v>
      </c>
      <c r="AC564" s="1" t="s">
        <v>181</v>
      </c>
      <c r="AD564" s="1" t="s">
        <v>182</v>
      </c>
      <c r="AE564" s="1" t="s">
        <v>95</v>
      </c>
      <c r="AF564" s="1" t="s">
        <v>95</v>
      </c>
      <c r="AG564" s="1" t="s">
        <v>97</v>
      </c>
      <c r="AH564" s="1">
        <v>4</v>
      </c>
      <c r="AI564" s="1" t="s">
        <v>183</v>
      </c>
      <c r="AJ564" s="1" t="s">
        <v>31</v>
      </c>
      <c r="AK564" s="1" t="s">
        <v>194</v>
      </c>
      <c r="AL564" s="1" t="s">
        <v>185</v>
      </c>
      <c r="AM564" s="1" t="s">
        <v>186</v>
      </c>
      <c r="AN564" s="1" t="s">
        <v>187</v>
      </c>
      <c r="AO564" s="1" t="s">
        <v>98</v>
      </c>
      <c r="AP564" s="1" t="s">
        <v>195</v>
      </c>
      <c r="AQ564" s="1" t="s">
        <v>189</v>
      </c>
      <c r="AR564" s="1" t="s">
        <v>190</v>
      </c>
      <c r="AS564" s="1" t="s">
        <v>124</v>
      </c>
      <c r="AT564" s="1" t="s">
        <v>128</v>
      </c>
      <c r="AU564" s="1">
        <v>4</v>
      </c>
      <c r="AW564" s="1">
        <v>69.31</v>
      </c>
    </row>
    <row r="565" spans="1:49">
      <c r="A565" s="1">
        <v>5</v>
      </c>
      <c r="B565" s="1" t="s">
        <v>1673</v>
      </c>
      <c r="C565" s="1" t="s">
        <v>1674</v>
      </c>
      <c r="D565" s="1" t="s">
        <v>182</v>
      </c>
      <c r="E565" s="1" t="s">
        <v>181</v>
      </c>
      <c r="F565" s="1" t="s">
        <v>181</v>
      </c>
      <c r="G565" s="1" t="s">
        <v>181</v>
      </c>
      <c r="H565" s="1" t="s">
        <v>181</v>
      </c>
      <c r="I565" s="1" t="s">
        <v>181</v>
      </c>
      <c r="J565" s="1" t="s">
        <v>181</v>
      </c>
      <c r="K565" s="1" t="s">
        <v>182</v>
      </c>
      <c r="L565" s="1" t="s">
        <v>181</v>
      </c>
      <c r="M565" s="1" t="s">
        <v>181</v>
      </c>
      <c r="N565" s="1" t="s">
        <v>182</v>
      </c>
      <c r="O565" s="1" t="s">
        <v>181</v>
      </c>
      <c r="P565" s="1" t="s">
        <v>181</v>
      </c>
      <c r="Q565" s="1" t="s">
        <v>181</v>
      </c>
      <c r="R565" s="1" t="s">
        <v>181</v>
      </c>
      <c r="S565" s="1" t="s">
        <v>181</v>
      </c>
      <c r="T565" s="1" t="s">
        <v>181</v>
      </c>
      <c r="U565" s="1" t="s">
        <v>181</v>
      </c>
      <c r="V565" s="1" t="s">
        <v>181</v>
      </c>
      <c r="W565" s="1" t="s">
        <v>181</v>
      </c>
      <c r="X565" s="1" t="s">
        <v>181</v>
      </c>
      <c r="Y565" s="1" t="s">
        <v>182</v>
      </c>
      <c r="Z565" s="1" t="s">
        <v>181</v>
      </c>
      <c r="AA565" s="1" t="s">
        <v>181</v>
      </c>
      <c r="AB565" s="1" t="s">
        <v>181</v>
      </c>
      <c r="AC565" s="1" t="s">
        <v>181</v>
      </c>
      <c r="AD565" s="1" t="s">
        <v>182</v>
      </c>
      <c r="AE565" s="1" t="s">
        <v>90</v>
      </c>
      <c r="AF565" s="1" t="s">
        <v>90</v>
      </c>
      <c r="AG565" s="1" t="s">
        <v>90</v>
      </c>
      <c r="AH565" s="1">
        <v>2</v>
      </c>
      <c r="AI565" s="1" t="s">
        <v>18</v>
      </c>
      <c r="AJ565" s="1" t="s">
        <v>31</v>
      </c>
      <c r="AK565" s="1" t="s">
        <v>200</v>
      </c>
      <c r="AL565" s="1" t="s">
        <v>185</v>
      </c>
      <c r="AM565" s="1" t="s">
        <v>397</v>
      </c>
      <c r="AN565" s="1" t="s">
        <v>187</v>
      </c>
      <c r="AO565" s="1" t="s">
        <v>98</v>
      </c>
      <c r="AP565" s="1" t="s">
        <v>103</v>
      </c>
      <c r="AQ565" s="1" t="s">
        <v>112</v>
      </c>
      <c r="AR565" s="1" t="s">
        <v>190</v>
      </c>
      <c r="AS565" s="1" t="s">
        <v>200</v>
      </c>
      <c r="AT565" s="1" t="s">
        <v>128</v>
      </c>
      <c r="AU565" s="1">
        <v>3</v>
      </c>
      <c r="AW565" s="1">
        <v>77.599999999999994</v>
      </c>
    </row>
    <row r="566" spans="1:49">
      <c r="A566" s="1">
        <v>5</v>
      </c>
      <c r="B566" s="1" t="s">
        <v>1675</v>
      </c>
      <c r="C566" s="1" t="s">
        <v>1676</v>
      </c>
      <c r="D566" s="1" t="s">
        <v>182</v>
      </c>
      <c r="E566" s="1" t="s">
        <v>181</v>
      </c>
      <c r="F566" s="1" t="s">
        <v>181</v>
      </c>
      <c r="G566" s="1" t="s">
        <v>181</v>
      </c>
      <c r="H566" s="1" t="s">
        <v>181</v>
      </c>
      <c r="I566" s="1" t="s">
        <v>182</v>
      </c>
      <c r="J566" s="1" t="s">
        <v>181</v>
      </c>
      <c r="K566" s="1" t="s">
        <v>181</v>
      </c>
      <c r="L566" s="1" t="s">
        <v>181</v>
      </c>
      <c r="M566" s="1" t="s">
        <v>181</v>
      </c>
      <c r="N566" s="1" t="s">
        <v>181</v>
      </c>
      <c r="O566" s="1" t="s">
        <v>181</v>
      </c>
      <c r="P566" s="1" t="s">
        <v>182</v>
      </c>
      <c r="Q566" s="1" t="s">
        <v>181</v>
      </c>
      <c r="R566" s="1" t="s">
        <v>181</v>
      </c>
      <c r="S566" s="1" t="s">
        <v>181</v>
      </c>
      <c r="T566" s="1" t="s">
        <v>181</v>
      </c>
      <c r="U566" s="1" t="s">
        <v>181</v>
      </c>
      <c r="V566" s="1" t="s">
        <v>181</v>
      </c>
      <c r="W566" s="1" t="s">
        <v>181</v>
      </c>
      <c r="X566" s="1" t="s">
        <v>182</v>
      </c>
      <c r="Y566" s="1" t="s">
        <v>181</v>
      </c>
      <c r="Z566" s="1" t="s">
        <v>181</v>
      </c>
      <c r="AA566" s="1" t="s">
        <v>181</v>
      </c>
      <c r="AB566" s="1" t="s">
        <v>181</v>
      </c>
      <c r="AC566" s="1" t="s">
        <v>181</v>
      </c>
      <c r="AD566" s="1" t="s">
        <v>182</v>
      </c>
      <c r="AE566" s="1" t="s">
        <v>97</v>
      </c>
      <c r="AF566" s="1" t="s">
        <v>97</v>
      </c>
      <c r="AG566" s="1" t="s">
        <v>97</v>
      </c>
      <c r="AH566" s="1">
        <v>3</v>
      </c>
      <c r="AI566" s="1" t="s">
        <v>183</v>
      </c>
      <c r="AJ566" s="1" t="s">
        <v>31</v>
      </c>
      <c r="AK566" s="1" t="s">
        <v>194</v>
      </c>
      <c r="AL566" s="1" t="s">
        <v>185</v>
      </c>
      <c r="AM566" s="1" t="s">
        <v>186</v>
      </c>
      <c r="AN566" s="1" t="s">
        <v>187</v>
      </c>
      <c r="AO566" s="1" t="s">
        <v>98</v>
      </c>
      <c r="AP566" s="1" t="s">
        <v>195</v>
      </c>
      <c r="AQ566" s="1" t="s">
        <v>112</v>
      </c>
      <c r="AR566" s="1" t="s">
        <v>190</v>
      </c>
      <c r="AS566" s="1" t="s">
        <v>124</v>
      </c>
      <c r="AT566" s="1" t="s">
        <v>128</v>
      </c>
      <c r="AU566" s="1">
        <v>4</v>
      </c>
      <c r="AW566" s="1">
        <v>90.6</v>
      </c>
    </row>
    <row r="567" spans="1:49">
      <c r="A567" s="1">
        <v>5</v>
      </c>
      <c r="B567" s="1" t="s">
        <v>1677</v>
      </c>
      <c r="C567" s="1" t="s">
        <v>1678</v>
      </c>
      <c r="D567" s="1" t="s">
        <v>182</v>
      </c>
      <c r="E567" s="1" t="s">
        <v>181</v>
      </c>
      <c r="F567" s="1" t="s">
        <v>181</v>
      </c>
      <c r="G567" s="1" t="s">
        <v>181</v>
      </c>
      <c r="H567" s="1" t="s">
        <v>181</v>
      </c>
      <c r="I567" s="1" t="s">
        <v>181</v>
      </c>
      <c r="J567" s="1" t="s">
        <v>182</v>
      </c>
      <c r="K567" s="1" t="s">
        <v>181</v>
      </c>
      <c r="L567" s="1" t="s">
        <v>181</v>
      </c>
      <c r="M567" s="1" t="s">
        <v>181</v>
      </c>
      <c r="N567" s="1" t="s">
        <v>181</v>
      </c>
      <c r="O567" s="1" t="s">
        <v>181</v>
      </c>
      <c r="P567" s="1" t="s">
        <v>181</v>
      </c>
      <c r="Q567" s="1" t="s">
        <v>181</v>
      </c>
      <c r="R567" s="1" t="s">
        <v>181</v>
      </c>
      <c r="S567" s="1" t="s">
        <v>181</v>
      </c>
      <c r="T567" s="1" t="s">
        <v>181</v>
      </c>
      <c r="U567" s="1" t="s">
        <v>181</v>
      </c>
      <c r="V567" s="1" t="s">
        <v>181</v>
      </c>
      <c r="W567" s="1" t="s">
        <v>182</v>
      </c>
      <c r="X567" s="1" t="s">
        <v>181</v>
      </c>
      <c r="Y567" s="1" t="s">
        <v>182</v>
      </c>
      <c r="Z567" s="1" t="s">
        <v>181</v>
      </c>
      <c r="AA567" s="1" t="s">
        <v>181</v>
      </c>
      <c r="AB567" s="1" t="s">
        <v>181</v>
      </c>
      <c r="AC567" s="1" t="s">
        <v>182</v>
      </c>
      <c r="AD567" s="1" t="s">
        <v>181</v>
      </c>
      <c r="AE567" s="1" t="s">
        <v>95</v>
      </c>
      <c r="AF567" s="1" t="s">
        <v>95</v>
      </c>
      <c r="AG567" s="1" t="s">
        <v>95</v>
      </c>
      <c r="AH567" s="1">
        <v>3</v>
      </c>
      <c r="AI567" s="1" t="s">
        <v>18</v>
      </c>
      <c r="AJ567" s="1" t="s">
        <v>26</v>
      </c>
      <c r="AK567" s="1" t="s">
        <v>194</v>
      </c>
      <c r="AL567" s="1" t="s">
        <v>185</v>
      </c>
      <c r="AM567" s="1" t="s">
        <v>186</v>
      </c>
      <c r="AN567" s="1" t="s">
        <v>187</v>
      </c>
      <c r="AO567" s="1" t="s">
        <v>96</v>
      </c>
      <c r="AP567" s="1" t="s">
        <v>103</v>
      </c>
      <c r="AQ567" s="1" t="s">
        <v>112</v>
      </c>
      <c r="AR567" s="1" t="s">
        <v>190</v>
      </c>
      <c r="AS567" s="1" t="s">
        <v>124</v>
      </c>
      <c r="AT567" s="1" t="s">
        <v>128</v>
      </c>
      <c r="AU567" s="1">
        <v>3</v>
      </c>
      <c r="AW567" s="1">
        <v>91.48</v>
      </c>
    </row>
    <row r="568" spans="1:49">
      <c r="A568" s="1">
        <v>5</v>
      </c>
      <c r="B568" s="1" t="s">
        <v>1679</v>
      </c>
      <c r="C568" s="1" t="s">
        <v>1680</v>
      </c>
      <c r="D568" s="1" t="s">
        <v>182</v>
      </c>
      <c r="E568" s="1" t="s">
        <v>181</v>
      </c>
      <c r="F568" s="1" t="s">
        <v>181</v>
      </c>
      <c r="G568" s="1" t="s">
        <v>181</v>
      </c>
      <c r="H568" s="1" t="s">
        <v>182</v>
      </c>
      <c r="I568" s="1" t="s">
        <v>181</v>
      </c>
      <c r="J568" s="1" t="s">
        <v>181</v>
      </c>
      <c r="K568" s="1" t="s">
        <v>181</v>
      </c>
      <c r="L568" s="1" t="s">
        <v>181</v>
      </c>
      <c r="M568" s="1" t="s">
        <v>181</v>
      </c>
      <c r="N568" s="1" t="s">
        <v>181</v>
      </c>
      <c r="O568" s="1" t="s">
        <v>181</v>
      </c>
      <c r="P568" s="1" t="s">
        <v>181</v>
      </c>
      <c r="Q568" s="1" t="s">
        <v>181</v>
      </c>
      <c r="R568" s="1" t="s">
        <v>181</v>
      </c>
      <c r="S568" s="1" t="s">
        <v>181</v>
      </c>
      <c r="T568" s="1" t="s">
        <v>181</v>
      </c>
      <c r="U568" s="1" t="s">
        <v>181</v>
      </c>
      <c r="V568" s="1" t="s">
        <v>181</v>
      </c>
      <c r="W568" s="1" t="s">
        <v>182</v>
      </c>
      <c r="X568" s="1" t="s">
        <v>182</v>
      </c>
      <c r="Y568" s="1" t="s">
        <v>181</v>
      </c>
      <c r="Z568" s="1" t="s">
        <v>181</v>
      </c>
      <c r="AA568" s="1" t="s">
        <v>181</v>
      </c>
      <c r="AB568" s="1" t="s">
        <v>182</v>
      </c>
      <c r="AC568" s="1" t="s">
        <v>181</v>
      </c>
      <c r="AD568" s="1" t="s">
        <v>181</v>
      </c>
      <c r="AE568" s="1" t="s">
        <v>93</v>
      </c>
      <c r="AF568" s="1" t="s">
        <v>95</v>
      </c>
      <c r="AG568" s="1" t="s">
        <v>95</v>
      </c>
      <c r="AH568" s="1">
        <v>3</v>
      </c>
      <c r="AI568" s="1" t="s">
        <v>183</v>
      </c>
      <c r="AJ568" s="1" t="s">
        <v>31</v>
      </c>
      <c r="AK568" s="1" t="s">
        <v>194</v>
      </c>
      <c r="AL568" s="1" t="s">
        <v>185</v>
      </c>
      <c r="AM568" s="1" t="s">
        <v>186</v>
      </c>
      <c r="AN568" s="1" t="s">
        <v>398</v>
      </c>
      <c r="AO568" s="1" t="s">
        <v>188</v>
      </c>
      <c r="AP568" s="1" t="s">
        <v>195</v>
      </c>
      <c r="AQ568" s="1" t="s">
        <v>111</v>
      </c>
      <c r="AR568" s="1" t="s">
        <v>190</v>
      </c>
      <c r="AS568" s="1" t="s">
        <v>124</v>
      </c>
      <c r="AT568" s="1" t="s">
        <v>128</v>
      </c>
      <c r="AU568" s="1">
        <v>3</v>
      </c>
      <c r="AW568" s="1">
        <v>48.33</v>
      </c>
    </row>
    <row r="569" spans="1:49">
      <c r="A569" s="1">
        <v>5</v>
      </c>
      <c r="B569" s="1" t="s">
        <v>1681</v>
      </c>
      <c r="C569" s="1" t="s">
        <v>1682</v>
      </c>
      <c r="D569" s="1" t="s">
        <v>182</v>
      </c>
      <c r="E569" s="1" t="s">
        <v>181</v>
      </c>
      <c r="F569" s="1" t="s">
        <v>181</v>
      </c>
      <c r="G569" s="1" t="s">
        <v>181</v>
      </c>
      <c r="H569" s="1" t="s">
        <v>182</v>
      </c>
      <c r="I569" s="1" t="s">
        <v>181</v>
      </c>
      <c r="J569" s="1" t="s">
        <v>181</v>
      </c>
      <c r="K569" s="1" t="s">
        <v>181</v>
      </c>
      <c r="L569" s="1" t="s">
        <v>181</v>
      </c>
      <c r="M569" s="1" t="s">
        <v>181</v>
      </c>
      <c r="N569" s="1" t="s">
        <v>181</v>
      </c>
      <c r="O569" s="1" t="s">
        <v>181</v>
      </c>
      <c r="P569" s="1" t="s">
        <v>181</v>
      </c>
      <c r="Q569" s="1" t="s">
        <v>181</v>
      </c>
      <c r="R569" s="1" t="s">
        <v>181</v>
      </c>
      <c r="S569" s="1" t="s">
        <v>181</v>
      </c>
      <c r="T569" s="1" t="s">
        <v>181</v>
      </c>
      <c r="U569" s="1" t="s">
        <v>181</v>
      </c>
      <c r="V569" s="1" t="s">
        <v>181</v>
      </c>
      <c r="W569" s="1" t="s">
        <v>182</v>
      </c>
      <c r="X569" s="1" t="s">
        <v>181</v>
      </c>
      <c r="Y569" s="1" t="s">
        <v>182</v>
      </c>
      <c r="Z569" s="1" t="s">
        <v>181</v>
      </c>
      <c r="AA569" s="1" t="s">
        <v>181</v>
      </c>
      <c r="AB569" s="1" t="s">
        <v>181</v>
      </c>
      <c r="AC569" s="1" t="s">
        <v>181</v>
      </c>
      <c r="AD569" s="1" t="s">
        <v>182</v>
      </c>
      <c r="AE569" s="1" t="s">
        <v>97</v>
      </c>
      <c r="AF569" s="1" t="s">
        <v>97</v>
      </c>
      <c r="AG569" s="1" t="s">
        <v>97</v>
      </c>
      <c r="AH569" s="1">
        <v>4</v>
      </c>
      <c r="AI569" s="1" t="s">
        <v>183</v>
      </c>
      <c r="AJ569" s="1" t="s">
        <v>31</v>
      </c>
      <c r="AK569" s="1" t="s">
        <v>194</v>
      </c>
      <c r="AL569" s="1" t="s">
        <v>185</v>
      </c>
      <c r="AM569" s="1" t="s">
        <v>186</v>
      </c>
      <c r="AN569" s="1" t="s">
        <v>187</v>
      </c>
      <c r="AO569" s="1" t="s">
        <v>188</v>
      </c>
      <c r="AP569" s="1" t="s">
        <v>103</v>
      </c>
      <c r="AQ569" s="1" t="s">
        <v>111</v>
      </c>
      <c r="AR569" s="1" t="s">
        <v>190</v>
      </c>
      <c r="AS569" s="1" t="s">
        <v>124</v>
      </c>
      <c r="AT569" s="1" t="s">
        <v>128</v>
      </c>
      <c r="AU569" s="1">
        <v>4</v>
      </c>
      <c r="AW569" s="1">
        <v>52.59</v>
      </c>
    </row>
    <row r="570" spans="1:49">
      <c r="B570" s="1" t="s">
        <v>1683</v>
      </c>
      <c r="C570" s="1" t="s">
        <v>1683</v>
      </c>
      <c r="D570" s="1" t="s">
        <v>30</v>
      </c>
      <c r="E570" s="1" t="s">
        <v>30</v>
      </c>
      <c r="F570" s="1" t="s">
        <v>30</v>
      </c>
      <c r="G570" s="1" t="s">
        <v>30</v>
      </c>
      <c r="H570" s="1" t="s">
        <v>30</v>
      </c>
      <c r="I570" s="1" t="s">
        <v>30</v>
      </c>
      <c r="J570" s="1" t="s">
        <v>30</v>
      </c>
      <c r="K570" s="1" t="s">
        <v>30</v>
      </c>
      <c r="L570" s="1" t="s">
        <v>30</v>
      </c>
      <c r="M570" s="1" t="s">
        <v>30</v>
      </c>
      <c r="N570" s="1" t="s">
        <v>30</v>
      </c>
      <c r="O570" s="1" t="s">
        <v>30</v>
      </c>
      <c r="P570" s="1" t="s">
        <v>30</v>
      </c>
      <c r="Q570" s="1" t="s">
        <v>30</v>
      </c>
      <c r="R570" s="1" t="s">
        <v>30</v>
      </c>
      <c r="S570" s="1" t="s">
        <v>30</v>
      </c>
      <c r="T570" s="1" t="s">
        <v>30</v>
      </c>
      <c r="U570" s="1" t="s">
        <v>30</v>
      </c>
      <c r="V570" s="1" t="s">
        <v>30</v>
      </c>
      <c r="W570" s="1" t="s">
        <v>30</v>
      </c>
      <c r="X570" s="1" t="s">
        <v>30</v>
      </c>
      <c r="Y570" s="1" t="s">
        <v>30</v>
      </c>
      <c r="Z570" s="1" t="s">
        <v>30</v>
      </c>
      <c r="AA570" s="1" t="s">
        <v>30</v>
      </c>
      <c r="AB570" s="1" t="s">
        <v>30</v>
      </c>
      <c r="AC570" s="1" t="s">
        <v>30</v>
      </c>
      <c r="AD570" s="1" t="s">
        <v>30</v>
      </c>
      <c r="AE570" s="1" t="s">
        <v>95</v>
      </c>
      <c r="AF570" s="1" t="s">
        <v>95</v>
      </c>
      <c r="AG570" s="1" t="s">
        <v>95</v>
      </c>
      <c r="AH570" s="1">
        <v>3</v>
      </c>
      <c r="AI570" s="1" t="s">
        <v>18</v>
      </c>
      <c r="AJ570" s="1" t="s">
        <v>31</v>
      </c>
      <c r="AK570" s="1" t="s">
        <v>194</v>
      </c>
      <c r="AL570" s="1" t="s">
        <v>327</v>
      </c>
      <c r="AM570" s="1" t="s">
        <v>186</v>
      </c>
      <c r="AN570" s="1" t="s">
        <v>187</v>
      </c>
      <c r="AO570" s="1" t="s">
        <v>188</v>
      </c>
      <c r="AP570" s="1" t="s">
        <v>103</v>
      </c>
      <c r="AQ570" s="1" t="s">
        <v>111</v>
      </c>
      <c r="AR570" s="1" t="s">
        <v>190</v>
      </c>
      <c r="AS570" s="1" t="s">
        <v>122</v>
      </c>
      <c r="AT570" s="1" t="s">
        <v>128</v>
      </c>
      <c r="AU570" s="1">
        <v>5</v>
      </c>
      <c r="AW570" s="1">
        <v>0</v>
      </c>
    </row>
    <row r="571" spans="1:49">
      <c r="A571" s="1">
        <v>5</v>
      </c>
      <c r="B571" s="1" t="s">
        <v>1684</v>
      </c>
      <c r="C571" s="1" t="s">
        <v>1685</v>
      </c>
      <c r="D571" s="1" t="s">
        <v>182</v>
      </c>
      <c r="E571" s="1" t="s">
        <v>181</v>
      </c>
      <c r="F571" s="1" t="s">
        <v>181</v>
      </c>
      <c r="G571" s="1" t="s">
        <v>182</v>
      </c>
      <c r="H571" s="1" t="s">
        <v>181</v>
      </c>
      <c r="I571" s="1" t="s">
        <v>181</v>
      </c>
      <c r="J571" s="1" t="s">
        <v>181</v>
      </c>
      <c r="K571" s="1" t="s">
        <v>181</v>
      </c>
      <c r="L571" s="1" t="s">
        <v>181</v>
      </c>
      <c r="M571" s="1" t="s">
        <v>182</v>
      </c>
      <c r="N571" s="1" t="s">
        <v>181</v>
      </c>
      <c r="O571" s="1" t="s">
        <v>181</v>
      </c>
      <c r="P571" s="1" t="s">
        <v>181</v>
      </c>
      <c r="Q571" s="1" t="s">
        <v>181</v>
      </c>
      <c r="R571" s="1" t="s">
        <v>181</v>
      </c>
      <c r="S571" s="1" t="s">
        <v>181</v>
      </c>
      <c r="T571" s="1" t="s">
        <v>181</v>
      </c>
      <c r="U571" s="1" t="s">
        <v>181</v>
      </c>
      <c r="V571" s="1" t="s">
        <v>181</v>
      </c>
      <c r="W571" s="1" t="s">
        <v>181</v>
      </c>
      <c r="X571" s="1" t="s">
        <v>182</v>
      </c>
      <c r="Y571" s="1" t="s">
        <v>181</v>
      </c>
      <c r="Z571" s="1" t="s">
        <v>181</v>
      </c>
      <c r="AA571" s="1" t="s">
        <v>181</v>
      </c>
      <c r="AB571" s="1" t="s">
        <v>181</v>
      </c>
      <c r="AC571" s="1" t="s">
        <v>181</v>
      </c>
      <c r="AD571" s="1" t="s">
        <v>182</v>
      </c>
      <c r="AE571" s="1" t="s">
        <v>95</v>
      </c>
      <c r="AF571" s="1" t="s">
        <v>97</v>
      </c>
      <c r="AG571" s="1" t="s">
        <v>97</v>
      </c>
      <c r="AH571" s="1">
        <v>3</v>
      </c>
      <c r="AI571" s="1" t="s">
        <v>199</v>
      </c>
      <c r="AJ571" s="1" t="s">
        <v>31</v>
      </c>
      <c r="AK571" s="1" t="s">
        <v>200</v>
      </c>
      <c r="AL571" s="1" t="s">
        <v>185</v>
      </c>
      <c r="AM571" s="1" t="s">
        <v>200</v>
      </c>
      <c r="AN571" s="1" t="s">
        <v>398</v>
      </c>
      <c r="AO571" s="1" t="s">
        <v>208</v>
      </c>
      <c r="AP571" s="1" t="s">
        <v>200</v>
      </c>
      <c r="AQ571" s="1" t="s">
        <v>111</v>
      </c>
      <c r="AR571" s="1" t="s">
        <v>190</v>
      </c>
      <c r="AS571" s="1" t="s">
        <v>123</v>
      </c>
      <c r="AT571" s="1" t="s">
        <v>128</v>
      </c>
      <c r="AU571" s="1">
        <v>3</v>
      </c>
      <c r="AV571" s="1" t="s">
        <v>1686</v>
      </c>
      <c r="AW571" s="1">
        <v>385.11</v>
      </c>
    </row>
    <row r="572" spans="1:49">
      <c r="A572" s="1">
        <v>5</v>
      </c>
      <c r="B572" s="1" t="s">
        <v>1687</v>
      </c>
      <c r="C572" s="1" t="s">
        <v>1688</v>
      </c>
      <c r="D572" s="1" t="s">
        <v>181</v>
      </c>
      <c r="E572" s="1" t="s">
        <v>181</v>
      </c>
      <c r="F572" s="1" t="s">
        <v>182</v>
      </c>
      <c r="G572" s="1" t="s">
        <v>181</v>
      </c>
      <c r="H572" s="1" t="s">
        <v>181</v>
      </c>
      <c r="I572" s="1" t="s">
        <v>181</v>
      </c>
      <c r="J572" s="1" t="s">
        <v>181</v>
      </c>
      <c r="K572" s="1" t="s">
        <v>181</v>
      </c>
      <c r="L572" s="1" t="s">
        <v>182</v>
      </c>
      <c r="M572" s="1" t="s">
        <v>182</v>
      </c>
      <c r="N572" s="1" t="s">
        <v>181</v>
      </c>
      <c r="O572" s="1" t="s">
        <v>181</v>
      </c>
      <c r="P572" s="1" t="s">
        <v>181</v>
      </c>
      <c r="Q572" s="1" t="s">
        <v>181</v>
      </c>
      <c r="R572" s="1" t="s">
        <v>181</v>
      </c>
      <c r="S572" s="1" t="s">
        <v>181</v>
      </c>
      <c r="T572" s="1" t="s">
        <v>181</v>
      </c>
      <c r="U572" s="1" t="s">
        <v>181</v>
      </c>
      <c r="V572" s="1" t="s">
        <v>181</v>
      </c>
      <c r="W572" s="1" t="s">
        <v>181</v>
      </c>
      <c r="X572" s="1" t="s">
        <v>182</v>
      </c>
      <c r="Y572" s="1" t="s">
        <v>181</v>
      </c>
      <c r="Z572" s="1" t="s">
        <v>181</v>
      </c>
      <c r="AA572" s="1" t="s">
        <v>181</v>
      </c>
      <c r="AB572" s="1" t="s">
        <v>181</v>
      </c>
      <c r="AC572" s="1" t="s">
        <v>182</v>
      </c>
      <c r="AD572" s="1" t="s">
        <v>181</v>
      </c>
      <c r="AE572" s="1" t="s">
        <v>90</v>
      </c>
      <c r="AF572" s="1" t="s">
        <v>97</v>
      </c>
      <c r="AG572" s="1" t="s">
        <v>97</v>
      </c>
      <c r="AH572" s="1">
        <v>4</v>
      </c>
      <c r="AI572" s="1" t="s">
        <v>183</v>
      </c>
      <c r="AJ572" s="1" t="s">
        <v>221</v>
      </c>
      <c r="AK572" s="1" t="s">
        <v>194</v>
      </c>
      <c r="AL572" s="1" t="s">
        <v>185</v>
      </c>
      <c r="AM572" s="1" t="s">
        <v>186</v>
      </c>
      <c r="AN572" s="1" t="s">
        <v>187</v>
      </c>
      <c r="AO572" s="1" t="s">
        <v>200</v>
      </c>
      <c r="AP572" s="1" t="s">
        <v>103</v>
      </c>
      <c r="AQ572" s="1" t="s">
        <v>200</v>
      </c>
      <c r="AR572" s="1" t="s">
        <v>190</v>
      </c>
      <c r="AS572" s="1" t="s">
        <v>124</v>
      </c>
      <c r="AT572" s="1" t="s">
        <v>128</v>
      </c>
      <c r="AU572" s="1">
        <v>2</v>
      </c>
      <c r="AV572" s="1" t="s">
        <v>1689</v>
      </c>
      <c r="AW572" s="1">
        <v>297</v>
      </c>
    </row>
    <row r="573" spans="1:49">
      <c r="A573" s="1">
        <v>5</v>
      </c>
      <c r="B573" s="1" t="s">
        <v>1690</v>
      </c>
      <c r="C573" s="1" t="s">
        <v>1691</v>
      </c>
      <c r="D573" s="1" t="s">
        <v>181</v>
      </c>
      <c r="E573" s="1" t="s">
        <v>182</v>
      </c>
      <c r="F573" s="1" t="s">
        <v>181</v>
      </c>
      <c r="G573" s="1" t="s">
        <v>181</v>
      </c>
      <c r="H573" s="1" t="s">
        <v>181</v>
      </c>
      <c r="I573" s="1" t="s">
        <v>181</v>
      </c>
      <c r="J573" s="1" t="s">
        <v>181</v>
      </c>
      <c r="K573" s="1" t="s">
        <v>181</v>
      </c>
      <c r="L573" s="1" t="s">
        <v>182</v>
      </c>
      <c r="M573" s="1" t="s">
        <v>182</v>
      </c>
      <c r="N573" s="1" t="s">
        <v>181</v>
      </c>
      <c r="O573" s="1" t="s">
        <v>181</v>
      </c>
      <c r="P573" s="1" t="s">
        <v>181</v>
      </c>
      <c r="Q573" s="1" t="s">
        <v>181</v>
      </c>
      <c r="R573" s="1" t="s">
        <v>181</v>
      </c>
      <c r="S573" s="1" t="s">
        <v>181</v>
      </c>
      <c r="T573" s="1" t="s">
        <v>181</v>
      </c>
      <c r="U573" s="1" t="s">
        <v>181</v>
      </c>
      <c r="V573" s="1" t="s">
        <v>181</v>
      </c>
      <c r="W573" s="1" t="s">
        <v>181</v>
      </c>
      <c r="X573" s="1" t="s">
        <v>181</v>
      </c>
      <c r="Y573" s="1" t="s">
        <v>182</v>
      </c>
      <c r="Z573" s="1" t="s">
        <v>181</v>
      </c>
      <c r="AA573" s="1" t="s">
        <v>181</v>
      </c>
      <c r="AB573" s="1" t="s">
        <v>182</v>
      </c>
      <c r="AC573" s="1" t="s">
        <v>181</v>
      </c>
      <c r="AD573" s="1" t="s">
        <v>181</v>
      </c>
      <c r="AE573" s="1" t="s">
        <v>97</v>
      </c>
      <c r="AF573" s="1" t="s">
        <v>97</v>
      </c>
      <c r="AG573" s="1" t="s">
        <v>97</v>
      </c>
      <c r="AH573" s="1">
        <v>5</v>
      </c>
      <c r="AI573" s="1" t="s">
        <v>199</v>
      </c>
      <c r="AJ573" s="1" t="s">
        <v>24</v>
      </c>
      <c r="AK573" s="1" t="s">
        <v>414</v>
      </c>
      <c r="AL573" s="1" t="s">
        <v>327</v>
      </c>
      <c r="AM573" s="1" t="s">
        <v>186</v>
      </c>
      <c r="AN573" s="1" t="s">
        <v>200</v>
      </c>
      <c r="AO573" s="1" t="s">
        <v>200</v>
      </c>
      <c r="AP573" s="1" t="s">
        <v>200</v>
      </c>
      <c r="AQ573" s="1" t="s">
        <v>200</v>
      </c>
      <c r="AR573" s="1" t="s">
        <v>200</v>
      </c>
      <c r="AS573" s="1" t="s">
        <v>200</v>
      </c>
      <c r="AT573" s="1" t="s">
        <v>200</v>
      </c>
      <c r="AU573" s="1">
        <v>5</v>
      </c>
      <c r="AV573" s="1" t="s">
        <v>1692</v>
      </c>
      <c r="AW573" s="1">
        <v>461.85</v>
      </c>
    </row>
    <row r="574" spans="1:49">
      <c r="A574" s="1">
        <v>5</v>
      </c>
      <c r="B574" s="1" t="s">
        <v>1693</v>
      </c>
      <c r="C574" s="1" t="s">
        <v>1694</v>
      </c>
      <c r="D574" s="1" t="s">
        <v>182</v>
      </c>
      <c r="E574" s="1" t="s">
        <v>181</v>
      </c>
      <c r="F574" s="1" t="s">
        <v>181</v>
      </c>
      <c r="G574" s="1" t="s">
        <v>181</v>
      </c>
      <c r="H574" s="1" t="s">
        <v>181</v>
      </c>
      <c r="I574" s="1" t="s">
        <v>182</v>
      </c>
      <c r="J574" s="1" t="s">
        <v>181</v>
      </c>
      <c r="K574" s="1" t="s">
        <v>181</v>
      </c>
      <c r="L574" s="1" t="s">
        <v>181</v>
      </c>
      <c r="M574" s="1" t="s">
        <v>181</v>
      </c>
      <c r="N574" s="1" t="s">
        <v>181</v>
      </c>
      <c r="O574" s="1" t="s">
        <v>181</v>
      </c>
      <c r="P574" s="1" t="s">
        <v>181</v>
      </c>
      <c r="Q574" s="1" t="s">
        <v>182</v>
      </c>
      <c r="R574" s="1" t="s">
        <v>181</v>
      </c>
      <c r="S574" s="1" t="s">
        <v>181</v>
      </c>
      <c r="T574" s="1" t="s">
        <v>181</v>
      </c>
      <c r="U574" s="1" t="s">
        <v>181</v>
      </c>
      <c r="V574" s="1" t="s">
        <v>181</v>
      </c>
      <c r="W574" s="1" t="s">
        <v>181</v>
      </c>
      <c r="X574" s="1" t="s">
        <v>181</v>
      </c>
      <c r="Y574" s="1" t="s">
        <v>182</v>
      </c>
      <c r="Z574" s="1" t="s">
        <v>181</v>
      </c>
      <c r="AA574" s="1" t="s">
        <v>181</v>
      </c>
      <c r="AB574" s="1" t="s">
        <v>181</v>
      </c>
      <c r="AC574" s="1" t="s">
        <v>182</v>
      </c>
      <c r="AD574" s="1" t="s">
        <v>181</v>
      </c>
      <c r="AE574" s="1" t="s">
        <v>93</v>
      </c>
      <c r="AF574" s="1" t="s">
        <v>93</v>
      </c>
      <c r="AG574" s="1" t="s">
        <v>93</v>
      </c>
      <c r="AH574" s="1">
        <v>2</v>
      </c>
      <c r="AI574" s="1" t="s">
        <v>18</v>
      </c>
      <c r="AJ574" s="1" t="s">
        <v>26</v>
      </c>
      <c r="AK574" s="1" t="s">
        <v>194</v>
      </c>
      <c r="AL574" s="1" t="s">
        <v>185</v>
      </c>
      <c r="AM574" s="1" t="s">
        <v>580</v>
      </c>
      <c r="AN574" s="1" t="s">
        <v>398</v>
      </c>
      <c r="AO574" s="1" t="s">
        <v>98</v>
      </c>
      <c r="AP574" s="1" t="s">
        <v>103</v>
      </c>
      <c r="AQ574" s="1" t="s">
        <v>112</v>
      </c>
      <c r="AR574" s="1" t="s">
        <v>190</v>
      </c>
      <c r="AS574" s="1" t="s">
        <v>124</v>
      </c>
      <c r="AT574" s="1" t="s">
        <v>128</v>
      </c>
      <c r="AU574" s="1">
        <v>2</v>
      </c>
      <c r="AW574" s="1">
        <v>161.29</v>
      </c>
    </row>
    <row r="575" spans="1:49">
      <c r="A575" s="1">
        <v>5</v>
      </c>
      <c r="B575" s="1" t="s">
        <v>1695</v>
      </c>
      <c r="C575" s="1" t="s">
        <v>1696</v>
      </c>
      <c r="D575" s="1" t="s">
        <v>181</v>
      </c>
      <c r="E575" s="1" t="s">
        <v>182</v>
      </c>
      <c r="F575" s="1" t="s">
        <v>181</v>
      </c>
      <c r="G575" s="1" t="s">
        <v>181</v>
      </c>
      <c r="H575" s="1" t="s">
        <v>181</v>
      </c>
      <c r="I575" s="1" t="s">
        <v>181</v>
      </c>
      <c r="J575" s="1" t="s">
        <v>181</v>
      </c>
      <c r="K575" s="1" t="s">
        <v>181</v>
      </c>
      <c r="L575" s="1" t="s">
        <v>182</v>
      </c>
      <c r="M575" s="1" t="s">
        <v>182</v>
      </c>
      <c r="N575" s="1" t="s">
        <v>181</v>
      </c>
      <c r="O575" s="1" t="s">
        <v>181</v>
      </c>
      <c r="P575" s="1" t="s">
        <v>181</v>
      </c>
      <c r="Q575" s="1" t="s">
        <v>181</v>
      </c>
      <c r="R575" s="1" t="s">
        <v>181</v>
      </c>
      <c r="S575" s="1" t="s">
        <v>181</v>
      </c>
      <c r="T575" s="1" t="s">
        <v>181</v>
      </c>
      <c r="U575" s="1" t="s">
        <v>181</v>
      </c>
      <c r="V575" s="1" t="s">
        <v>181</v>
      </c>
      <c r="W575" s="1" t="s">
        <v>181</v>
      </c>
      <c r="X575" s="1" t="s">
        <v>182</v>
      </c>
      <c r="Y575" s="1" t="s">
        <v>181</v>
      </c>
      <c r="Z575" s="1" t="s">
        <v>181</v>
      </c>
      <c r="AA575" s="1" t="s">
        <v>181</v>
      </c>
      <c r="AB575" s="1" t="s">
        <v>182</v>
      </c>
      <c r="AC575" s="1" t="s">
        <v>181</v>
      </c>
      <c r="AD575" s="1" t="s">
        <v>181</v>
      </c>
      <c r="AE575" s="1" t="s">
        <v>95</v>
      </c>
      <c r="AF575" s="1" t="s">
        <v>95</v>
      </c>
      <c r="AG575" s="1" t="s">
        <v>95</v>
      </c>
      <c r="AH575" s="1">
        <v>4</v>
      </c>
      <c r="AI575" s="1" t="s">
        <v>183</v>
      </c>
      <c r="AJ575" s="1" t="s">
        <v>26</v>
      </c>
      <c r="AK575" s="1" t="s">
        <v>194</v>
      </c>
      <c r="AL575" s="1" t="s">
        <v>185</v>
      </c>
      <c r="AM575" s="1" t="s">
        <v>186</v>
      </c>
      <c r="AN575" s="1" t="s">
        <v>200</v>
      </c>
      <c r="AO575" s="1" t="s">
        <v>200</v>
      </c>
      <c r="AP575" s="1" t="s">
        <v>103</v>
      </c>
      <c r="AQ575" s="1" t="s">
        <v>189</v>
      </c>
      <c r="AR575" s="1" t="s">
        <v>190</v>
      </c>
      <c r="AS575" s="1" t="s">
        <v>123</v>
      </c>
      <c r="AT575" s="1" t="s">
        <v>128</v>
      </c>
      <c r="AU575" s="1">
        <v>3</v>
      </c>
      <c r="AW575" s="1">
        <v>180.11</v>
      </c>
    </row>
    <row r="576" spans="1:49">
      <c r="A576" s="1">
        <v>5</v>
      </c>
      <c r="B576" s="1" t="s">
        <v>1697</v>
      </c>
      <c r="C576" s="1" t="s">
        <v>1698</v>
      </c>
      <c r="D576" s="1" t="s">
        <v>182</v>
      </c>
      <c r="E576" s="1" t="s">
        <v>181</v>
      </c>
      <c r="F576" s="1" t="s">
        <v>181</v>
      </c>
      <c r="G576" s="1" t="s">
        <v>181</v>
      </c>
      <c r="H576" s="1" t="s">
        <v>181</v>
      </c>
      <c r="I576" s="1" t="s">
        <v>181</v>
      </c>
      <c r="J576" s="1" t="s">
        <v>182</v>
      </c>
      <c r="K576" s="1" t="s">
        <v>181</v>
      </c>
      <c r="L576" s="1" t="s">
        <v>181</v>
      </c>
      <c r="M576" s="1" t="s">
        <v>181</v>
      </c>
      <c r="N576" s="1" t="s">
        <v>181</v>
      </c>
      <c r="O576" s="1" t="s">
        <v>181</v>
      </c>
      <c r="P576" s="1" t="s">
        <v>181</v>
      </c>
      <c r="Q576" s="1" t="s">
        <v>181</v>
      </c>
      <c r="R576" s="1" t="s">
        <v>181</v>
      </c>
      <c r="S576" s="1" t="s">
        <v>182</v>
      </c>
      <c r="T576" s="1" t="s">
        <v>181</v>
      </c>
      <c r="U576" s="1" t="s">
        <v>181</v>
      </c>
      <c r="V576" s="1" t="s">
        <v>181</v>
      </c>
      <c r="W576" s="1" t="s">
        <v>181</v>
      </c>
      <c r="X576" s="1" t="s">
        <v>182</v>
      </c>
      <c r="Y576" s="1" t="s">
        <v>181</v>
      </c>
      <c r="Z576" s="1" t="s">
        <v>181</v>
      </c>
      <c r="AA576" s="1" t="s">
        <v>181</v>
      </c>
      <c r="AB576" s="1" t="s">
        <v>181</v>
      </c>
      <c r="AC576" s="1" t="s">
        <v>182</v>
      </c>
      <c r="AD576" s="1" t="s">
        <v>181</v>
      </c>
      <c r="AE576" s="1" t="s">
        <v>97</v>
      </c>
      <c r="AF576" s="1" t="s">
        <v>95</v>
      </c>
      <c r="AG576" s="1" t="s">
        <v>97</v>
      </c>
      <c r="AH576" s="1">
        <v>4</v>
      </c>
      <c r="AI576" s="1" t="s">
        <v>183</v>
      </c>
      <c r="AJ576" s="1" t="s">
        <v>31</v>
      </c>
      <c r="AK576" s="1" t="s">
        <v>194</v>
      </c>
      <c r="AL576" s="1" t="s">
        <v>185</v>
      </c>
      <c r="AM576" s="1" t="s">
        <v>186</v>
      </c>
      <c r="AN576" s="1" t="s">
        <v>200</v>
      </c>
      <c r="AO576" s="1" t="s">
        <v>96</v>
      </c>
      <c r="AP576" s="1" t="s">
        <v>195</v>
      </c>
      <c r="AQ576" s="1" t="s">
        <v>189</v>
      </c>
      <c r="AR576" s="1" t="s">
        <v>190</v>
      </c>
      <c r="AS576" s="1" t="s">
        <v>124</v>
      </c>
      <c r="AT576" s="1" t="s">
        <v>128</v>
      </c>
      <c r="AU576" s="1">
        <v>4</v>
      </c>
      <c r="AW576" s="1">
        <v>71.47</v>
      </c>
    </row>
    <row r="577" spans="1:49">
      <c r="A577" s="1">
        <v>5</v>
      </c>
      <c r="B577" s="1" t="s">
        <v>1699</v>
      </c>
      <c r="C577" s="1" t="s">
        <v>1700</v>
      </c>
      <c r="D577" s="1" t="s">
        <v>181</v>
      </c>
      <c r="E577" s="1" t="s">
        <v>181</v>
      </c>
      <c r="F577" s="1" t="s">
        <v>182</v>
      </c>
      <c r="G577" s="1" t="s">
        <v>181</v>
      </c>
      <c r="H577" s="1" t="s">
        <v>181</v>
      </c>
      <c r="I577" s="1" t="s">
        <v>181</v>
      </c>
      <c r="J577" s="1" t="s">
        <v>181</v>
      </c>
      <c r="K577" s="1" t="s">
        <v>181</v>
      </c>
      <c r="L577" s="1" t="s">
        <v>182</v>
      </c>
      <c r="M577" s="1" t="s">
        <v>181</v>
      </c>
      <c r="N577" s="1" t="s">
        <v>181</v>
      </c>
      <c r="O577" s="1" t="s">
        <v>182</v>
      </c>
      <c r="P577" s="1" t="s">
        <v>181</v>
      </c>
      <c r="Q577" s="1" t="s">
        <v>181</v>
      </c>
      <c r="R577" s="1" t="s">
        <v>181</v>
      </c>
      <c r="S577" s="1" t="s">
        <v>181</v>
      </c>
      <c r="T577" s="1" t="s">
        <v>181</v>
      </c>
      <c r="U577" s="1" t="s">
        <v>181</v>
      </c>
      <c r="V577" s="1" t="s">
        <v>181</v>
      </c>
      <c r="W577" s="1" t="s">
        <v>181</v>
      </c>
      <c r="X577" s="1" t="s">
        <v>181</v>
      </c>
      <c r="Y577" s="1" t="s">
        <v>182</v>
      </c>
      <c r="Z577" s="1" t="s">
        <v>181</v>
      </c>
      <c r="AA577" s="1" t="s">
        <v>181</v>
      </c>
      <c r="AB577" s="1" t="s">
        <v>182</v>
      </c>
      <c r="AC577" s="1" t="s">
        <v>181</v>
      </c>
      <c r="AD577" s="1" t="s">
        <v>181</v>
      </c>
      <c r="AE577" s="1" t="s">
        <v>93</v>
      </c>
      <c r="AF577" s="1" t="s">
        <v>93</v>
      </c>
      <c r="AG577" s="1" t="s">
        <v>95</v>
      </c>
      <c r="AH577" s="1">
        <v>3</v>
      </c>
      <c r="AI577" s="1" t="s">
        <v>18</v>
      </c>
      <c r="AJ577" s="1" t="s">
        <v>31</v>
      </c>
      <c r="AK577" s="1" t="s">
        <v>194</v>
      </c>
      <c r="AL577" s="1" t="s">
        <v>185</v>
      </c>
      <c r="AM577" s="1" t="s">
        <v>186</v>
      </c>
      <c r="AN577" s="1" t="s">
        <v>398</v>
      </c>
      <c r="AO577" s="1" t="s">
        <v>188</v>
      </c>
      <c r="AP577" s="1" t="s">
        <v>195</v>
      </c>
      <c r="AQ577" s="1" t="s">
        <v>111</v>
      </c>
      <c r="AR577" s="1" t="s">
        <v>190</v>
      </c>
      <c r="AS577" s="1" t="s">
        <v>124</v>
      </c>
      <c r="AT577" s="1" t="s">
        <v>127</v>
      </c>
      <c r="AU577" s="1">
        <v>3</v>
      </c>
      <c r="AW577" s="1">
        <v>67.48</v>
      </c>
    </row>
    <row r="578" spans="1:49">
      <c r="A578" s="1">
        <v>5</v>
      </c>
      <c r="B578" s="1" t="s">
        <v>1701</v>
      </c>
      <c r="C578" s="1" t="s">
        <v>1702</v>
      </c>
      <c r="D578" s="1" t="s">
        <v>182</v>
      </c>
      <c r="E578" s="1" t="s">
        <v>181</v>
      </c>
      <c r="F578" s="1" t="s">
        <v>181</v>
      </c>
      <c r="G578" s="1" t="s">
        <v>181</v>
      </c>
      <c r="H578" s="1" t="s">
        <v>182</v>
      </c>
      <c r="I578" s="1" t="s">
        <v>181</v>
      </c>
      <c r="J578" s="1" t="s">
        <v>181</v>
      </c>
      <c r="K578" s="1" t="s">
        <v>181</v>
      </c>
      <c r="L578" s="1" t="s">
        <v>181</v>
      </c>
      <c r="M578" s="1" t="s">
        <v>181</v>
      </c>
      <c r="N578" s="1" t="s">
        <v>181</v>
      </c>
      <c r="O578" s="1" t="s">
        <v>181</v>
      </c>
      <c r="P578" s="1" t="s">
        <v>181</v>
      </c>
      <c r="Q578" s="1" t="s">
        <v>181</v>
      </c>
      <c r="R578" s="1" t="s">
        <v>181</v>
      </c>
      <c r="S578" s="1" t="s">
        <v>181</v>
      </c>
      <c r="T578" s="1" t="s">
        <v>181</v>
      </c>
      <c r="U578" s="1" t="s">
        <v>181</v>
      </c>
      <c r="V578" s="1" t="s">
        <v>182</v>
      </c>
      <c r="W578" s="1" t="s">
        <v>181</v>
      </c>
      <c r="X578" s="1" t="s">
        <v>182</v>
      </c>
      <c r="Y578" s="1" t="s">
        <v>181</v>
      </c>
      <c r="Z578" s="1" t="s">
        <v>181</v>
      </c>
      <c r="AA578" s="1" t="s">
        <v>181</v>
      </c>
      <c r="AB578" s="1" t="s">
        <v>181</v>
      </c>
      <c r="AC578" s="1" t="s">
        <v>182</v>
      </c>
      <c r="AD578" s="1" t="s">
        <v>181</v>
      </c>
      <c r="AE578" s="1" t="s">
        <v>95</v>
      </c>
      <c r="AF578" s="1" t="s">
        <v>95</v>
      </c>
      <c r="AG578" s="1" t="s">
        <v>95</v>
      </c>
      <c r="AH578" s="1">
        <v>2</v>
      </c>
      <c r="AI578" s="1" t="s">
        <v>14</v>
      </c>
      <c r="AJ578" s="1" t="s">
        <v>221</v>
      </c>
      <c r="AK578" s="1" t="s">
        <v>217</v>
      </c>
      <c r="AL578" s="1" t="s">
        <v>185</v>
      </c>
      <c r="AM578" s="1" t="s">
        <v>207</v>
      </c>
      <c r="AN578" s="1" t="s">
        <v>187</v>
      </c>
      <c r="AO578" s="1" t="s">
        <v>98</v>
      </c>
      <c r="AP578" s="1" t="s">
        <v>195</v>
      </c>
      <c r="AQ578" s="1" t="s">
        <v>111</v>
      </c>
      <c r="AR578" s="1" t="s">
        <v>190</v>
      </c>
      <c r="AS578" s="1" t="s">
        <v>122</v>
      </c>
      <c r="AT578" s="1" t="s">
        <v>128</v>
      </c>
      <c r="AU578" s="1">
        <v>2</v>
      </c>
      <c r="AW578" s="1">
        <v>109.93</v>
      </c>
    </row>
    <row r="579" spans="1:49">
      <c r="A579" s="1">
        <v>5</v>
      </c>
      <c r="B579" s="1" t="s">
        <v>1703</v>
      </c>
      <c r="C579" s="1" t="s">
        <v>1704</v>
      </c>
      <c r="D579" s="1" t="s">
        <v>182</v>
      </c>
      <c r="E579" s="1" t="s">
        <v>181</v>
      </c>
      <c r="F579" s="1" t="s">
        <v>181</v>
      </c>
      <c r="G579" s="1" t="s">
        <v>181</v>
      </c>
      <c r="H579" s="1" t="s">
        <v>181</v>
      </c>
      <c r="I579" s="1" t="s">
        <v>181</v>
      </c>
      <c r="J579" s="1" t="s">
        <v>182</v>
      </c>
      <c r="K579" s="1" t="s">
        <v>181</v>
      </c>
      <c r="L579" s="1" t="s">
        <v>181</v>
      </c>
      <c r="M579" s="1" t="s">
        <v>181</v>
      </c>
      <c r="N579" s="1" t="s">
        <v>181</v>
      </c>
      <c r="O579" s="1" t="s">
        <v>181</v>
      </c>
      <c r="P579" s="1" t="s">
        <v>181</v>
      </c>
      <c r="Q579" s="1" t="s">
        <v>181</v>
      </c>
      <c r="R579" s="1" t="s">
        <v>182</v>
      </c>
      <c r="S579" s="1" t="s">
        <v>181</v>
      </c>
      <c r="T579" s="1" t="s">
        <v>181</v>
      </c>
      <c r="U579" s="1" t="s">
        <v>181</v>
      </c>
      <c r="V579" s="1" t="s">
        <v>181</v>
      </c>
      <c r="W579" s="1" t="s">
        <v>181</v>
      </c>
      <c r="X579" s="1" t="s">
        <v>181</v>
      </c>
      <c r="Y579" s="1" t="s">
        <v>182</v>
      </c>
      <c r="Z579" s="1" t="s">
        <v>181</v>
      </c>
      <c r="AA579" s="1" t="s">
        <v>181</v>
      </c>
      <c r="AB579" s="1" t="s">
        <v>181</v>
      </c>
      <c r="AC579" s="1" t="s">
        <v>182</v>
      </c>
      <c r="AD579" s="1" t="s">
        <v>181</v>
      </c>
      <c r="AE579" s="1" t="s">
        <v>93</v>
      </c>
      <c r="AF579" s="1" t="s">
        <v>97</v>
      </c>
      <c r="AG579" s="1" t="s">
        <v>97</v>
      </c>
      <c r="AH579" s="1">
        <v>5</v>
      </c>
      <c r="AI579" s="1" t="s">
        <v>183</v>
      </c>
      <c r="AJ579" s="1" t="s">
        <v>31</v>
      </c>
      <c r="AK579" s="1" t="s">
        <v>184</v>
      </c>
      <c r="AL579" s="1" t="s">
        <v>185</v>
      </c>
      <c r="AM579" s="1" t="s">
        <v>186</v>
      </c>
      <c r="AN579" s="1" t="s">
        <v>187</v>
      </c>
      <c r="AO579" s="1" t="s">
        <v>98</v>
      </c>
      <c r="AP579" s="1" t="s">
        <v>195</v>
      </c>
      <c r="AQ579" s="1" t="s">
        <v>189</v>
      </c>
      <c r="AR579" s="1" t="s">
        <v>190</v>
      </c>
      <c r="AS579" s="1" t="s">
        <v>124</v>
      </c>
      <c r="AT579" s="1" t="s">
        <v>128</v>
      </c>
      <c r="AU579" s="1">
        <v>4</v>
      </c>
      <c r="AW579" s="1">
        <v>92.79</v>
      </c>
    </row>
    <row r="580" spans="1:49">
      <c r="A580" s="1">
        <v>5</v>
      </c>
      <c r="B580" s="1" t="s">
        <v>1705</v>
      </c>
      <c r="C580" s="1" t="s">
        <v>1706</v>
      </c>
      <c r="D580" s="1" t="s">
        <v>182</v>
      </c>
      <c r="E580" s="1" t="s">
        <v>181</v>
      </c>
      <c r="F580" s="1" t="s">
        <v>181</v>
      </c>
      <c r="G580" s="1" t="s">
        <v>181</v>
      </c>
      <c r="H580" s="1" t="s">
        <v>182</v>
      </c>
      <c r="I580" s="1" t="s">
        <v>181</v>
      </c>
      <c r="J580" s="1" t="s">
        <v>181</v>
      </c>
      <c r="K580" s="1" t="s">
        <v>181</v>
      </c>
      <c r="L580" s="1" t="s">
        <v>181</v>
      </c>
      <c r="M580" s="1" t="s">
        <v>181</v>
      </c>
      <c r="N580" s="1" t="s">
        <v>181</v>
      </c>
      <c r="O580" s="1" t="s">
        <v>181</v>
      </c>
      <c r="P580" s="1" t="s">
        <v>181</v>
      </c>
      <c r="Q580" s="1" t="s">
        <v>181</v>
      </c>
      <c r="R580" s="1" t="s">
        <v>181</v>
      </c>
      <c r="S580" s="1" t="s">
        <v>181</v>
      </c>
      <c r="T580" s="1" t="s">
        <v>181</v>
      </c>
      <c r="U580" s="1" t="s">
        <v>182</v>
      </c>
      <c r="V580" s="1" t="s">
        <v>181</v>
      </c>
      <c r="W580" s="1" t="s">
        <v>181</v>
      </c>
      <c r="X580" s="1" t="s">
        <v>182</v>
      </c>
      <c r="Y580" s="1" t="s">
        <v>181</v>
      </c>
      <c r="Z580" s="1" t="s">
        <v>181</v>
      </c>
      <c r="AA580" s="1" t="s">
        <v>181</v>
      </c>
      <c r="AB580" s="1" t="s">
        <v>181</v>
      </c>
      <c r="AC580" s="1" t="s">
        <v>182</v>
      </c>
      <c r="AD580" s="1" t="s">
        <v>181</v>
      </c>
      <c r="AE580" s="1" t="s">
        <v>97</v>
      </c>
      <c r="AF580" s="1" t="s">
        <v>97</v>
      </c>
      <c r="AG580" s="1" t="s">
        <v>97</v>
      </c>
      <c r="AH580" s="1">
        <v>5</v>
      </c>
      <c r="AI580" s="1" t="s">
        <v>183</v>
      </c>
      <c r="AJ580" s="1" t="s">
        <v>31</v>
      </c>
      <c r="AK580" s="1" t="s">
        <v>217</v>
      </c>
      <c r="AL580" s="1" t="s">
        <v>185</v>
      </c>
      <c r="AM580" s="1" t="s">
        <v>186</v>
      </c>
      <c r="AN580" s="1" t="s">
        <v>398</v>
      </c>
      <c r="AO580" s="1" t="s">
        <v>96</v>
      </c>
      <c r="AP580" s="1" t="s">
        <v>195</v>
      </c>
      <c r="AQ580" s="1" t="s">
        <v>111</v>
      </c>
      <c r="AR580" s="1" t="s">
        <v>190</v>
      </c>
      <c r="AS580" s="1" t="s">
        <v>124</v>
      </c>
      <c r="AT580" s="1" t="s">
        <v>128</v>
      </c>
      <c r="AU580" s="1">
        <v>4</v>
      </c>
      <c r="AW580" s="1">
        <v>117.19</v>
      </c>
    </row>
    <row r="581" spans="1:49">
      <c r="A581" s="1">
        <v>5</v>
      </c>
      <c r="B581" s="1" t="s">
        <v>1707</v>
      </c>
      <c r="C581" s="1" t="s">
        <v>1708</v>
      </c>
      <c r="D581" s="1" t="s">
        <v>182</v>
      </c>
      <c r="E581" s="1" t="s">
        <v>181</v>
      </c>
      <c r="F581" s="1" t="s">
        <v>181</v>
      </c>
      <c r="G581" s="1" t="s">
        <v>181</v>
      </c>
      <c r="H581" s="1" t="s">
        <v>182</v>
      </c>
      <c r="I581" s="1" t="s">
        <v>181</v>
      </c>
      <c r="J581" s="1" t="s">
        <v>181</v>
      </c>
      <c r="K581" s="1" t="s">
        <v>181</v>
      </c>
      <c r="L581" s="1" t="s">
        <v>181</v>
      </c>
      <c r="M581" s="1" t="s">
        <v>181</v>
      </c>
      <c r="N581" s="1" t="s">
        <v>182</v>
      </c>
      <c r="O581" s="1" t="s">
        <v>181</v>
      </c>
      <c r="P581" s="1" t="s">
        <v>181</v>
      </c>
      <c r="Q581" s="1" t="s">
        <v>181</v>
      </c>
      <c r="R581" s="1" t="s">
        <v>181</v>
      </c>
      <c r="S581" s="1" t="s">
        <v>181</v>
      </c>
      <c r="T581" s="1" t="s">
        <v>181</v>
      </c>
      <c r="U581" s="1" t="s">
        <v>181</v>
      </c>
      <c r="V581" s="1" t="s">
        <v>181</v>
      </c>
      <c r="W581" s="1" t="s">
        <v>181</v>
      </c>
      <c r="X581" s="1" t="s">
        <v>182</v>
      </c>
      <c r="Y581" s="1" t="s">
        <v>181</v>
      </c>
      <c r="Z581" s="1" t="s">
        <v>181</v>
      </c>
      <c r="AA581" s="1" t="s">
        <v>181</v>
      </c>
      <c r="AB581" s="1" t="s">
        <v>181</v>
      </c>
      <c r="AC581" s="1" t="s">
        <v>181</v>
      </c>
      <c r="AD581" s="1" t="s">
        <v>182</v>
      </c>
      <c r="AE581" s="1" t="s">
        <v>95</v>
      </c>
      <c r="AF581" s="1" t="s">
        <v>95</v>
      </c>
      <c r="AG581" s="1" t="s">
        <v>95</v>
      </c>
      <c r="AH581" s="1">
        <v>3</v>
      </c>
      <c r="AI581" s="1" t="s">
        <v>18</v>
      </c>
      <c r="AJ581" s="1" t="s">
        <v>31</v>
      </c>
      <c r="AK581" s="1" t="s">
        <v>194</v>
      </c>
      <c r="AL581" s="1" t="s">
        <v>185</v>
      </c>
      <c r="AM581" s="1" t="s">
        <v>397</v>
      </c>
      <c r="AN581" s="1" t="s">
        <v>328</v>
      </c>
      <c r="AO581" s="1" t="s">
        <v>96</v>
      </c>
      <c r="AP581" s="1" t="s">
        <v>195</v>
      </c>
      <c r="AQ581" s="1" t="s">
        <v>112</v>
      </c>
      <c r="AR581" s="1" t="s">
        <v>190</v>
      </c>
      <c r="AS581" s="1" t="s">
        <v>123</v>
      </c>
      <c r="AT581" s="1" t="s">
        <v>128</v>
      </c>
      <c r="AU581" s="1">
        <v>3</v>
      </c>
      <c r="AW581" s="1">
        <v>55.14</v>
      </c>
    </row>
    <row r="582" spans="1:49">
      <c r="A582" s="1">
        <v>5</v>
      </c>
      <c r="B582" s="1" t="s">
        <v>1709</v>
      </c>
      <c r="C582" s="1" t="s">
        <v>1710</v>
      </c>
      <c r="D582" s="1" t="s">
        <v>182</v>
      </c>
      <c r="E582" s="1" t="s">
        <v>181</v>
      </c>
      <c r="F582" s="1" t="s">
        <v>181</v>
      </c>
      <c r="G582" s="1" t="s">
        <v>181</v>
      </c>
      <c r="H582" s="1" t="s">
        <v>181</v>
      </c>
      <c r="I582" s="1" t="s">
        <v>182</v>
      </c>
      <c r="J582" s="1" t="s">
        <v>181</v>
      </c>
      <c r="K582" s="1" t="s">
        <v>181</v>
      </c>
      <c r="L582" s="1" t="s">
        <v>181</v>
      </c>
      <c r="M582" s="1" t="s">
        <v>182</v>
      </c>
      <c r="N582" s="1" t="s">
        <v>181</v>
      </c>
      <c r="O582" s="1" t="s">
        <v>181</v>
      </c>
      <c r="P582" s="1" t="s">
        <v>181</v>
      </c>
      <c r="Q582" s="1" t="s">
        <v>181</v>
      </c>
      <c r="R582" s="1" t="s">
        <v>181</v>
      </c>
      <c r="S582" s="1" t="s">
        <v>181</v>
      </c>
      <c r="T582" s="1" t="s">
        <v>181</v>
      </c>
      <c r="U582" s="1" t="s">
        <v>181</v>
      </c>
      <c r="V582" s="1" t="s">
        <v>181</v>
      </c>
      <c r="W582" s="1" t="s">
        <v>181</v>
      </c>
      <c r="X582" s="1" t="s">
        <v>181</v>
      </c>
      <c r="Y582" s="1" t="s">
        <v>182</v>
      </c>
      <c r="Z582" s="1" t="s">
        <v>181</v>
      </c>
      <c r="AA582" s="1" t="s">
        <v>181</v>
      </c>
      <c r="AB582" s="1" t="s">
        <v>181</v>
      </c>
      <c r="AC582" s="1" t="s">
        <v>181</v>
      </c>
      <c r="AD582" s="1" t="s">
        <v>182</v>
      </c>
      <c r="AE582" s="1" t="s">
        <v>93</v>
      </c>
      <c r="AF582" s="1" t="s">
        <v>95</v>
      </c>
      <c r="AG582" s="1" t="s">
        <v>95</v>
      </c>
      <c r="AH582" s="1">
        <v>3</v>
      </c>
      <c r="AI582" s="1" t="s">
        <v>14</v>
      </c>
      <c r="AJ582" s="1" t="s">
        <v>221</v>
      </c>
      <c r="AK582" s="1" t="s">
        <v>184</v>
      </c>
      <c r="AL582" s="1" t="s">
        <v>246</v>
      </c>
      <c r="AM582" s="1" t="s">
        <v>186</v>
      </c>
      <c r="AN582" s="1" t="s">
        <v>398</v>
      </c>
      <c r="AO582" s="1" t="s">
        <v>96</v>
      </c>
      <c r="AP582" s="1" t="s">
        <v>195</v>
      </c>
      <c r="AQ582" s="1" t="s">
        <v>111</v>
      </c>
      <c r="AR582" s="1" t="s">
        <v>190</v>
      </c>
      <c r="AS582" s="1" t="s">
        <v>123</v>
      </c>
      <c r="AT582" s="1" t="s">
        <v>128</v>
      </c>
      <c r="AU582" s="1">
        <v>3</v>
      </c>
      <c r="AW582" s="1">
        <v>891.28</v>
      </c>
    </row>
    <row r="583" spans="1:49">
      <c r="A583" s="1">
        <v>5</v>
      </c>
      <c r="B583" s="1" t="s">
        <v>1711</v>
      </c>
      <c r="C583" s="1" t="s">
        <v>1712</v>
      </c>
      <c r="D583" s="1" t="s">
        <v>182</v>
      </c>
      <c r="E583" s="1" t="s">
        <v>181</v>
      </c>
      <c r="F583" s="1" t="s">
        <v>181</v>
      </c>
      <c r="G583" s="1" t="s">
        <v>182</v>
      </c>
      <c r="H583" s="1" t="s">
        <v>181</v>
      </c>
      <c r="I583" s="1" t="s">
        <v>181</v>
      </c>
      <c r="J583" s="1" t="s">
        <v>181</v>
      </c>
      <c r="K583" s="1" t="s">
        <v>181</v>
      </c>
      <c r="L583" s="1" t="s">
        <v>181</v>
      </c>
      <c r="M583" s="1" t="s">
        <v>182</v>
      </c>
      <c r="N583" s="1" t="s">
        <v>181</v>
      </c>
      <c r="O583" s="1" t="s">
        <v>181</v>
      </c>
      <c r="P583" s="1" t="s">
        <v>181</v>
      </c>
      <c r="Q583" s="1" t="s">
        <v>181</v>
      </c>
      <c r="R583" s="1" t="s">
        <v>181</v>
      </c>
      <c r="S583" s="1" t="s">
        <v>181</v>
      </c>
      <c r="T583" s="1" t="s">
        <v>181</v>
      </c>
      <c r="U583" s="1" t="s">
        <v>181</v>
      </c>
      <c r="V583" s="1" t="s">
        <v>181</v>
      </c>
      <c r="W583" s="1" t="s">
        <v>181</v>
      </c>
      <c r="X583" s="1" t="s">
        <v>182</v>
      </c>
      <c r="Y583" s="1" t="s">
        <v>181</v>
      </c>
      <c r="Z583" s="1" t="s">
        <v>181</v>
      </c>
      <c r="AA583" s="1" t="s">
        <v>181</v>
      </c>
      <c r="AB583" s="1" t="s">
        <v>182</v>
      </c>
      <c r="AC583" s="1" t="s">
        <v>181</v>
      </c>
      <c r="AD583" s="1" t="s">
        <v>181</v>
      </c>
      <c r="AE583" s="1" t="s">
        <v>89</v>
      </c>
      <c r="AF583" s="1" t="s">
        <v>90</v>
      </c>
      <c r="AG583" s="1" t="s">
        <v>90</v>
      </c>
      <c r="AH583" s="1">
        <v>1</v>
      </c>
      <c r="AI583" s="1" t="s">
        <v>199</v>
      </c>
      <c r="AJ583" s="1" t="s">
        <v>24</v>
      </c>
      <c r="AK583" s="1" t="s">
        <v>414</v>
      </c>
      <c r="AL583" s="1" t="s">
        <v>327</v>
      </c>
      <c r="AM583" s="1" t="s">
        <v>207</v>
      </c>
      <c r="AN583" s="1" t="s">
        <v>187</v>
      </c>
      <c r="AO583" s="1" t="s">
        <v>96</v>
      </c>
      <c r="AP583" s="1" t="s">
        <v>209</v>
      </c>
      <c r="AQ583" s="1" t="s">
        <v>189</v>
      </c>
      <c r="AR583" s="1" t="s">
        <v>190</v>
      </c>
      <c r="AS583" s="1" t="s">
        <v>121</v>
      </c>
      <c r="AT583" s="1" t="s">
        <v>126</v>
      </c>
      <c r="AU583" s="1">
        <v>1</v>
      </c>
      <c r="AW583" s="1">
        <v>45.43</v>
      </c>
    </row>
    <row r="584" spans="1:49">
      <c r="A584" s="1">
        <v>5</v>
      </c>
      <c r="B584" s="1" t="s">
        <v>1713</v>
      </c>
      <c r="C584" s="1" t="s">
        <v>1714</v>
      </c>
      <c r="D584" s="1" t="s">
        <v>182</v>
      </c>
      <c r="E584" s="1" t="s">
        <v>181</v>
      </c>
      <c r="F584" s="1" t="s">
        <v>181</v>
      </c>
      <c r="G584" s="1" t="s">
        <v>181</v>
      </c>
      <c r="H584" s="1" t="s">
        <v>182</v>
      </c>
      <c r="I584" s="1" t="s">
        <v>181</v>
      </c>
      <c r="J584" s="1" t="s">
        <v>181</v>
      </c>
      <c r="K584" s="1" t="s">
        <v>181</v>
      </c>
      <c r="L584" s="1" t="s">
        <v>181</v>
      </c>
      <c r="M584" s="1" t="s">
        <v>181</v>
      </c>
      <c r="N584" s="1" t="s">
        <v>182</v>
      </c>
      <c r="O584" s="1" t="s">
        <v>181</v>
      </c>
      <c r="P584" s="1" t="s">
        <v>181</v>
      </c>
      <c r="Q584" s="1" t="s">
        <v>181</v>
      </c>
      <c r="R584" s="1" t="s">
        <v>181</v>
      </c>
      <c r="S584" s="1" t="s">
        <v>181</v>
      </c>
      <c r="T584" s="1" t="s">
        <v>181</v>
      </c>
      <c r="U584" s="1" t="s">
        <v>181</v>
      </c>
      <c r="V584" s="1" t="s">
        <v>181</v>
      </c>
      <c r="W584" s="1" t="s">
        <v>181</v>
      </c>
      <c r="X584" s="1" t="s">
        <v>181</v>
      </c>
      <c r="Y584" s="1" t="s">
        <v>182</v>
      </c>
      <c r="Z584" s="1" t="s">
        <v>181</v>
      </c>
      <c r="AA584" s="1" t="s">
        <v>181</v>
      </c>
      <c r="AB584" s="1" t="s">
        <v>182</v>
      </c>
      <c r="AC584" s="1" t="s">
        <v>181</v>
      </c>
      <c r="AD584" s="1" t="s">
        <v>181</v>
      </c>
      <c r="AE584" s="1" t="s">
        <v>95</v>
      </c>
      <c r="AF584" s="1" t="s">
        <v>93</v>
      </c>
      <c r="AG584" s="1" t="s">
        <v>97</v>
      </c>
      <c r="AH584" s="1">
        <v>3</v>
      </c>
      <c r="AI584" s="1" t="s">
        <v>183</v>
      </c>
      <c r="AJ584" s="1" t="s">
        <v>31</v>
      </c>
      <c r="AK584" s="1" t="s">
        <v>194</v>
      </c>
      <c r="AL584" s="1" t="s">
        <v>185</v>
      </c>
      <c r="AM584" s="1" t="s">
        <v>580</v>
      </c>
      <c r="AN584" s="1" t="s">
        <v>398</v>
      </c>
      <c r="AO584" s="1" t="s">
        <v>96</v>
      </c>
      <c r="AP584" s="1" t="s">
        <v>103</v>
      </c>
      <c r="AQ584" s="1" t="s">
        <v>189</v>
      </c>
      <c r="AR584" s="1" t="s">
        <v>190</v>
      </c>
      <c r="AS584" s="1" t="s">
        <v>123</v>
      </c>
      <c r="AT584" s="1" t="s">
        <v>128</v>
      </c>
      <c r="AU584" s="1">
        <v>3</v>
      </c>
      <c r="AW584" s="1">
        <v>1303.57</v>
      </c>
    </row>
    <row r="585" spans="1:49">
      <c r="A585" s="1">
        <v>5</v>
      </c>
      <c r="B585" s="1" t="s">
        <v>1715</v>
      </c>
      <c r="C585" s="1" t="s">
        <v>1716</v>
      </c>
      <c r="D585" s="1" t="s">
        <v>182</v>
      </c>
      <c r="E585" s="1" t="s">
        <v>181</v>
      </c>
      <c r="F585" s="1" t="s">
        <v>181</v>
      </c>
      <c r="G585" s="1" t="s">
        <v>181</v>
      </c>
      <c r="H585" s="1" t="s">
        <v>182</v>
      </c>
      <c r="I585" s="1" t="s">
        <v>181</v>
      </c>
      <c r="J585" s="1" t="s">
        <v>181</v>
      </c>
      <c r="K585" s="1" t="s">
        <v>181</v>
      </c>
      <c r="L585" s="1" t="s">
        <v>181</v>
      </c>
      <c r="M585" s="1" t="s">
        <v>181</v>
      </c>
      <c r="N585" s="1" t="s">
        <v>181</v>
      </c>
      <c r="O585" s="1" t="s">
        <v>181</v>
      </c>
      <c r="P585" s="1" t="s">
        <v>182</v>
      </c>
      <c r="Q585" s="1" t="s">
        <v>181</v>
      </c>
      <c r="R585" s="1" t="s">
        <v>181</v>
      </c>
      <c r="S585" s="1" t="s">
        <v>181</v>
      </c>
      <c r="T585" s="1" t="s">
        <v>181</v>
      </c>
      <c r="U585" s="1" t="s">
        <v>181</v>
      </c>
      <c r="V585" s="1" t="s">
        <v>181</v>
      </c>
      <c r="W585" s="1" t="s">
        <v>181</v>
      </c>
      <c r="X585" s="1" t="s">
        <v>182</v>
      </c>
      <c r="Y585" s="1" t="s">
        <v>181</v>
      </c>
      <c r="Z585" s="1" t="s">
        <v>181</v>
      </c>
      <c r="AA585" s="1" t="s">
        <v>181</v>
      </c>
      <c r="AB585" s="1" t="s">
        <v>181</v>
      </c>
      <c r="AC585" s="1" t="s">
        <v>182</v>
      </c>
      <c r="AD585" s="1" t="s">
        <v>181</v>
      </c>
      <c r="AE585" s="1" t="s">
        <v>95</v>
      </c>
      <c r="AF585" s="1" t="s">
        <v>97</v>
      </c>
      <c r="AG585" s="1" t="s">
        <v>95</v>
      </c>
      <c r="AH585" s="1">
        <v>3</v>
      </c>
      <c r="AI585" s="1" t="s">
        <v>183</v>
      </c>
      <c r="AJ585" s="1" t="s">
        <v>31</v>
      </c>
      <c r="AK585" s="1" t="s">
        <v>184</v>
      </c>
      <c r="AL585" s="1" t="s">
        <v>185</v>
      </c>
      <c r="AM585" s="1" t="s">
        <v>397</v>
      </c>
      <c r="AN585" s="1" t="s">
        <v>328</v>
      </c>
      <c r="AO585" s="1" t="s">
        <v>96</v>
      </c>
      <c r="AP585" s="1" t="s">
        <v>103</v>
      </c>
      <c r="AQ585" s="1" t="s">
        <v>112</v>
      </c>
      <c r="AR585" s="1" t="s">
        <v>190</v>
      </c>
      <c r="AS585" s="1" t="s">
        <v>123</v>
      </c>
      <c r="AT585" s="1" t="s">
        <v>128</v>
      </c>
      <c r="AU585" s="1">
        <v>3</v>
      </c>
      <c r="AW585" s="1">
        <v>59.25</v>
      </c>
    </row>
    <row r="586" spans="1:49">
      <c r="A586" s="1">
        <v>5</v>
      </c>
      <c r="B586" s="1" t="s">
        <v>1717</v>
      </c>
      <c r="C586" s="1" t="s">
        <v>1718</v>
      </c>
      <c r="D586" s="1" t="s">
        <v>181</v>
      </c>
      <c r="E586" s="1" t="s">
        <v>182</v>
      </c>
      <c r="F586" s="1" t="s">
        <v>181</v>
      </c>
      <c r="G586" s="1" t="s">
        <v>181</v>
      </c>
      <c r="H586" s="1" t="s">
        <v>181</v>
      </c>
      <c r="I586" s="1" t="s">
        <v>181</v>
      </c>
      <c r="J586" s="1" t="s">
        <v>181</v>
      </c>
      <c r="K586" s="1" t="s">
        <v>182</v>
      </c>
      <c r="L586" s="1" t="s">
        <v>181</v>
      </c>
      <c r="M586" s="1" t="s">
        <v>181</v>
      </c>
      <c r="N586" s="1" t="s">
        <v>181</v>
      </c>
      <c r="O586" s="1" t="s">
        <v>181</v>
      </c>
      <c r="P586" s="1" t="s">
        <v>181</v>
      </c>
      <c r="Q586" s="1" t="s">
        <v>181</v>
      </c>
      <c r="R586" s="1" t="s">
        <v>182</v>
      </c>
      <c r="S586" s="1" t="s">
        <v>181</v>
      </c>
      <c r="T586" s="1" t="s">
        <v>181</v>
      </c>
      <c r="U586" s="1" t="s">
        <v>181</v>
      </c>
      <c r="V586" s="1" t="s">
        <v>181</v>
      </c>
      <c r="W586" s="1" t="s">
        <v>181</v>
      </c>
      <c r="X586" s="1" t="s">
        <v>181</v>
      </c>
      <c r="Y586" s="1" t="s">
        <v>182</v>
      </c>
      <c r="Z586" s="1" t="s">
        <v>181</v>
      </c>
      <c r="AA586" s="1" t="s">
        <v>181</v>
      </c>
      <c r="AB586" s="1" t="s">
        <v>181</v>
      </c>
      <c r="AC586" s="1" t="s">
        <v>181</v>
      </c>
      <c r="AD586" s="1" t="s">
        <v>182</v>
      </c>
      <c r="AE586" s="1" t="s">
        <v>95</v>
      </c>
      <c r="AF586" s="1" t="s">
        <v>97</v>
      </c>
      <c r="AG586" s="1" t="s">
        <v>97</v>
      </c>
      <c r="AH586" s="1">
        <v>4</v>
      </c>
      <c r="AI586" s="1" t="s">
        <v>183</v>
      </c>
      <c r="AJ586" s="1" t="s">
        <v>31</v>
      </c>
      <c r="AK586" s="1" t="s">
        <v>184</v>
      </c>
      <c r="AL586" s="1" t="s">
        <v>246</v>
      </c>
      <c r="AM586" s="1" t="s">
        <v>580</v>
      </c>
      <c r="AN586" s="1" t="s">
        <v>187</v>
      </c>
      <c r="AO586" s="1" t="s">
        <v>96</v>
      </c>
      <c r="AP586" s="1" t="s">
        <v>195</v>
      </c>
      <c r="AQ586" s="1" t="s">
        <v>112</v>
      </c>
      <c r="AR586" s="1" t="s">
        <v>190</v>
      </c>
      <c r="AS586" s="1" t="s">
        <v>124</v>
      </c>
      <c r="AT586" s="1" t="s">
        <v>128</v>
      </c>
      <c r="AU586" s="1">
        <v>3</v>
      </c>
      <c r="AW586" s="1">
        <v>62.28</v>
      </c>
    </row>
    <row r="587" spans="1:49">
      <c r="A587" s="1">
        <v>5</v>
      </c>
      <c r="B587" s="1" t="s">
        <v>1719</v>
      </c>
      <c r="C587" s="1" t="s">
        <v>1720</v>
      </c>
      <c r="D587" s="1" t="s">
        <v>182</v>
      </c>
      <c r="E587" s="1" t="s">
        <v>181</v>
      </c>
      <c r="F587" s="1" t="s">
        <v>181</v>
      </c>
      <c r="G587" s="1" t="s">
        <v>181</v>
      </c>
      <c r="H587" s="1" t="s">
        <v>181</v>
      </c>
      <c r="I587" s="1" t="s">
        <v>181</v>
      </c>
      <c r="J587" s="1" t="s">
        <v>182</v>
      </c>
      <c r="K587" s="1" t="s">
        <v>181</v>
      </c>
      <c r="L587" s="1" t="s">
        <v>181</v>
      </c>
      <c r="M587" s="1" t="s">
        <v>181</v>
      </c>
      <c r="N587" s="1" t="s">
        <v>181</v>
      </c>
      <c r="O587" s="1" t="s">
        <v>181</v>
      </c>
      <c r="P587" s="1" t="s">
        <v>181</v>
      </c>
      <c r="Q587" s="1" t="s">
        <v>182</v>
      </c>
      <c r="R587" s="1" t="s">
        <v>181</v>
      </c>
      <c r="S587" s="1" t="s">
        <v>181</v>
      </c>
      <c r="T587" s="1" t="s">
        <v>181</v>
      </c>
      <c r="U587" s="1" t="s">
        <v>181</v>
      </c>
      <c r="V587" s="1" t="s">
        <v>181</v>
      </c>
      <c r="W587" s="1" t="s">
        <v>181</v>
      </c>
      <c r="X587" s="1" t="s">
        <v>182</v>
      </c>
      <c r="Y587" s="1" t="s">
        <v>181</v>
      </c>
      <c r="Z587" s="1" t="s">
        <v>181</v>
      </c>
      <c r="AA587" s="1" t="s">
        <v>181</v>
      </c>
      <c r="AB587" s="1" t="s">
        <v>181</v>
      </c>
      <c r="AC587" s="1" t="s">
        <v>182</v>
      </c>
      <c r="AD587" s="1" t="s">
        <v>181</v>
      </c>
      <c r="AE587" s="1" t="s">
        <v>97</v>
      </c>
      <c r="AF587" s="1" t="s">
        <v>97</v>
      </c>
      <c r="AG587" s="1" t="s">
        <v>97</v>
      </c>
      <c r="AH587" s="1">
        <v>3</v>
      </c>
      <c r="AI587" s="1" t="s">
        <v>183</v>
      </c>
      <c r="AJ587" s="1" t="s">
        <v>31</v>
      </c>
      <c r="AK587" s="1" t="s">
        <v>194</v>
      </c>
      <c r="AL587" s="1" t="s">
        <v>185</v>
      </c>
      <c r="AM587" s="1" t="s">
        <v>397</v>
      </c>
      <c r="AN587" s="1" t="s">
        <v>398</v>
      </c>
      <c r="AO587" s="1" t="s">
        <v>96</v>
      </c>
      <c r="AP587" s="1" t="s">
        <v>222</v>
      </c>
      <c r="AQ587" s="1" t="s">
        <v>387</v>
      </c>
      <c r="AR587" s="1" t="s">
        <v>287</v>
      </c>
      <c r="AS587" s="1" t="s">
        <v>123</v>
      </c>
      <c r="AT587" s="1" t="s">
        <v>127</v>
      </c>
      <c r="AU587" s="1">
        <v>2</v>
      </c>
      <c r="AW587" s="1">
        <v>57.84</v>
      </c>
    </row>
    <row r="588" spans="1:49">
      <c r="A588" s="1">
        <v>5</v>
      </c>
      <c r="B588" s="1" t="s">
        <v>1721</v>
      </c>
      <c r="C588" s="1" t="s">
        <v>1722</v>
      </c>
      <c r="D588" s="1" t="s">
        <v>182</v>
      </c>
      <c r="E588" s="1" t="s">
        <v>181</v>
      </c>
      <c r="F588" s="1" t="s">
        <v>181</v>
      </c>
      <c r="G588" s="1" t="s">
        <v>181</v>
      </c>
      <c r="H588" s="1" t="s">
        <v>182</v>
      </c>
      <c r="I588" s="1" t="s">
        <v>181</v>
      </c>
      <c r="J588" s="1" t="s">
        <v>181</v>
      </c>
      <c r="K588" s="1" t="s">
        <v>181</v>
      </c>
      <c r="L588" s="1" t="s">
        <v>181</v>
      </c>
      <c r="M588" s="1" t="s">
        <v>182</v>
      </c>
      <c r="N588" s="1" t="s">
        <v>181</v>
      </c>
      <c r="O588" s="1" t="s">
        <v>181</v>
      </c>
      <c r="P588" s="1" t="s">
        <v>181</v>
      </c>
      <c r="Q588" s="1" t="s">
        <v>181</v>
      </c>
      <c r="R588" s="1" t="s">
        <v>181</v>
      </c>
      <c r="S588" s="1" t="s">
        <v>181</v>
      </c>
      <c r="T588" s="1" t="s">
        <v>181</v>
      </c>
      <c r="U588" s="1" t="s">
        <v>181</v>
      </c>
      <c r="V588" s="1" t="s">
        <v>181</v>
      </c>
      <c r="W588" s="1" t="s">
        <v>181</v>
      </c>
      <c r="X588" s="1" t="s">
        <v>181</v>
      </c>
      <c r="Y588" s="1" t="s">
        <v>182</v>
      </c>
      <c r="Z588" s="1" t="s">
        <v>181</v>
      </c>
      <c r="AA588" s="1" t="s">
        <v>181</v>
      </c>
      <c r="AB588" s="1" t="s">
        <v>182</v>
      </c>
      <c r="AC588" s="1" t="s">
        <v>181</v>
      </c>
      <c r="AD588" s="1" t="s">
        <v>181</v>
      </c>
      <c r="AE588" s="1" t="s">
        <v>89</v>
      </c>
      <c r="AF588" s="1" t="s">
        <v>89</v>
      </c>
      <c r="AG588" s="1" t="s">
        <v>89</v>
      </c>
      <c r="AH588" s="1">
        <v>1</v>
      </c>
      <c r="AI588" s="1" t="s">
        <v>183</v>
      </c>
      <c r="AJ588" s="1" t="s">
        <v>26</v>
      </c>
      <c r="AK588" s="1" t="s">
        <v>200</v>
      </c>
      <c r="AL588" s="1" t="s">
        <v>1237</v>
      </c>
      <c r="AM588" s="1" t="s">
        <v>200</v>
      </c>
      <c r="AN588" s="1" t="s">
        <v>398</v>
      </c>
      <c r="AO588" s="1" t="s">
        <v>98</v>
      </c>
      <c r="AP588" s="1" t="s">
        <v>195</v>
      </c>
      <c r="AQ588" s="1" t="s">
        <v>189</v>
      </c>
      <c r="AR588" s="1" t="s">
        <v>190</v>
      </c>
      <c r="AS588" s="1" t="s">
        <v>122</v>
      </c>
      <c r="AT588" s="1" t="s">
        <v>129</v>
      </c>
      <c r="AU588" s="1">
        <v>1</v>
      </c>
      <c r="AW588" s="1">
        <v>57.45</v>
      </c>
    </row>
    <row r="589" spans="1:49">
      <c r="A589" s="1">
        <v>5</v>
      </c>
      <c r="B589" s="1" t="s">
        <v>1723</v>
      </c>
      <c r="C589" s="1" t="s">
        <v>1724</v>
      </c>
      <c r="D589" s="1" t="s">
        <v>182</v>
      </c>
      <c r="E589" s="1" t="s">
        <v>181</v>
      </c>
      <c r="F589" s="1" t="s">
        <v>181</v>
      </c>
      <c r="G589" s="1" t="s">
        <v>182</v>
      </c>
      <c r="H589" s="1" t="s">
        <v>181</v>
      </c>
      <c r="I589" s="1" t="s">
        <v>181</v>
      </c>
      <c r="J589" s="1" t="s">
        <v>181</v>
      </c>
      <c r="K589" s="1" t="s">
        <v>181</v>
      </c>
      <c r="L589" s="1" t="s">
        <v>181</v>
      </c>
      <c r="M589" s="1" t="s">
        <v>181</v>
      </c>
      <c r="N589" s="1" t="s">
        <v>181</v>
      </c>
      <c r="O589" s="1" t="s">
        <v>181</v>
      </c>
      <c r="P589" s="1" t="s">
        <v>182</v>
      </c>
      <c r="Q589" s="1" t="s">
        <v>181</v>
      </c>
      <c r="R589" s="1" t="s">
        <v>181</v>
      </c>
      <c r="S589" s="1" t="s">
        <v>181</v>
      </c>
      <c r="T589" s="1" t="s">
        <v>181</v>
      </c>
      <c r="U589" s="1" t="s">
        <v>181</v>
      </c>
      <c r="V589" s="1" t="s">
        <v>181</v>
      </c>
      <c r="W589" s="1" t="s">
        <v>181</v>
      </c>
      <c r="X589" s="1" t="s">
        <v>182</v>
      </c>
      <c r="Y589" s="1" t="s">
        <v>181</v>
      </c>
      <c r="Z589" s="1" t="s">
        <v>181</v>
      </c>
      <c r="AA589" s="1" t="s">
        <v>181</v>
      </c>
      <c r="AB589" s="1" t="s">
        <v>181</v>
      </c>
      <c r="AC589" s="1" t="s">
        <v>182</v>
      </c>
      <c r="AD589" s="1" t="s">
        <v>181</v>
      </c>
      <c r="AE589" s="1" t="s">
        <v>97</v>
      </c>
      <c r="AF589" s="1" t="s">
        <v>97</v>
      </c>
      <c r="AG589" s="1" t="s">
        <v>97</v>
      </c>
      <c r="AH589" s="1">
        <v>5</v>
      </c>
      <c r="AI589" s="1" t="s">
        <v>183</v>
      </c>
      <c r="AJ589" s="1" t="s">
        <v>31</v>
      </c>
      <c r="AK589" s="1" t="s">
        <v>184</v>
      </c>
      <c r="AL589" s="1" t="s">
        <v>185</v>
      </c>
      <c r="AM589" s="1" t="s">
        <v>186</v>
      </c>
      <c r="AN589" s="1" t="s">
        <v>328</v>
      </c>
      <c r="AO589" s="1" t="s">
        <v>96</v>
      </c>
      <c r="AP589" s="1" t="s">
        <v>103</v>
      </c>
      <c r="AQ589" s="1" t="s">
        <v>189</v>
      </c>
      <c r="AR589" s="1" t="s">
        <v>190</v>
      </c>
      <c r="AS589" s="1" t="s">
        <v>123</v>
      </c>
      <c r="AT589" s="1" t="s">
        <v>127</v>
      </c>
      <c r="AU589" s="1">
        <v>4</v>
      </c>
      <c r="AW589" s="1">
        <v>166.2</v>
      </c>
    </row>
    <row r="590" spans="1:49">
      <c r="A590" s="1">
        <v>5</v>
      </c>
      <c r="B590" s="1" t="s">
        <v>1725</v>
      </c>
      <c r="C590" s="1" t="s">
        <v>1726</v>
      </c>
      <c r="D590" s="1" t="s">
        <v>182</v>
      </c>
      <c r="E590" s="1" t="s">
        <v>181</v>
      </c>
      <c r="F590" s="1" t="s">
        <v>181</v>
      </c>
      <c r="G590" s="1" t="s">
        <v>181</v>
      </c>
      <c r="H590" s="1" t="s">
        <v>181</v>
      </c>
      <c r="I590" s="1" t="s">
        <v>182</v>
      </c>
      <c r="J590" s="1" t="s">
        <v>181</v>
      </c>
      <c r="K590" s="1" t="s">
        <v>181</v>
      </c>
      <c r="L590" s="1" t="s">
        <v>181</v>
      </c>
      <c r="M590" s="1" t="s">
        <v>181</v>
      </c>
      <c r="N590" s="1" t="s">
        <v>181</v>
      </c>
      <c r="O590" s="1" t="s">
        <v>181</v>
      </c>
      <c r="P590" s="1" t="s">
        <v>181</v>
      </c>
      <c r="Q590" s="1" t="s">
        <v>181</v>
      </c>
      <c r="R590" s="1" t="s">
        <v>181</v>
      </c>
      <c r="S590" s="1" t="s">
        <v>181</v>
      </c>
      <c r="T590" s="1" t="s">
        <v>181</v>
      </c>
      <c r="U590" s="1" t="s">
        <v>181</v>
      </c>
      <c r="V590" s="1" t="s">
        <v>181</v>
      </c>
      <c r="W590" s="1" t="s">
        <v>182</v>
      </c>
      <c r="X590" s="1" t="s">
        <v>182</v>
      </c>
      <c r="Y590" s="1" t="s">
        <v>181</v>
      </c>
      <c r="Z590" s="1" t="s">
        <v>181</v>
      </c>
      <c r="AA590" s="1" t="s">
        <v>181</v>
      </c>
      <c r="AB590" s="1" t="s">
        <v>182</v>
      </c>
      <c r="AC590" s="1" t="s">
        <v>181</v>
      </c>
      <c r="AD590" s="1" t="s">
        <v>181</v>
      </c>
      <c r="AE590" s="1" t="s">
        <v>90</v>
      </c>
      <c r="AF590" s="1" t="s">
        <v>95</v>
      </c>
      <c r="AG590" s="1" t="s">
        <v>95</v>
      </c>
      <c r="AH590" s="1">
        <v>4</v>
      </c>
      <c r="AI590" s="1" t="s">
        <v>183</v>
      </c>
      <c r="AJ590" s="1" t="s">
        <v>221</v>
      </c>
      <c r="AK590" s="1" t="s">
        <v>184</v>
      </c>
      <c r="AL590" s="1" t="s">
        <v>185</v>
      </c>
      <c r="AM590" s="1" t="s">
        <v>580</v>
      </c>
      <c r="AN590" s="1" t="s">
        <v>328</v>
      </c>
      <c r="AO590" s="1" t="s">
        <v>188</v>
      </c>
      <c r="AP590" s="1" t="s">
        <v>195</v>
      </c>
      <c r="AQ590" s="1" t="s">
        <v>112</v>
      </c>
      <c r="AR590" s="1" t="s">
        <v>210</v>
      </c>
      <c r="AS590" s="1" t="s">
        <v>123</v>
      </c>
      <c r="AT590" s="1" t="s">
        <v>128</v>
      </c>
      <c r="AU590" s="1">
        <v>4</v>
      </c>
      <c r="AW590" s="1">
        <v>387.98</v>
      </c>
    </row>
    <row r="591" spans="1:49">
      <c r="A591" s="1">
        <v>5</v>
      </c>
      <c r="B591" s="1" t="s">
        <v>1727</v>
      </c>
      <c r="C591" s="1" t="s">
        <v>1728</v>
      </c>
      <c r="D591" s="1" t="s">
        <v>182</v>
      </c>
      <c r="E591" s="1" t="s">
        <v>181</v>
      </c>
      <c r="F591" s="1" t="s">
        <v>181</v>
      </c>
      <c r="G591" s="1" t="s">
        <v>182</v>
      </c>
      <c r="H591" s="1" t="s">
        <v>181</v>
      </c>
      <c r="I591" s="1" t="s">
        <v>181</v>
      </c>
      <c r="J591" s="1" t="s">
        <v>181</v>
      </c>
      <c r="K591" s="1" t="s">
        <v>181</v>
      </c>
      <c r="L591" s="1" t="s">
        <v>181</v>
      </c>
      <c r="M591" s="1" t="s">
        <v>181</v>
      </c>
      <c r="N591" s="1" t="s">
        <v>181</v>
      </c>
      <c r="O591" s="1" t="s">
        <v>181</v>
      </c>
      <c r="P591" s="1" t="s">
        <v>181</v>
      </c>
      <c r="Q591" s="1" t="s">
        <v>181</v>
      </c>
      <c r="R591" s="1" t="s">
        <v>181</v>
      </c>
      <c r="S591" s="1" t="s">
        <v>181</v>
      </c>
      <c r="T591" s="1" t="s">
        <v>181</v>
      </c>
      <c r="U591" s="1" t="s">
        <v>181</v>
      </c>
      <c r="V591" s="1" t="s">
        <v>181</v>
      </c>
      <c r="W591" s="1" t="s">
        <v>182</v>
      </c>
      <c r="X591" s="1" t="s">
        <v>181</v>
      </c>
      <c r="Y591" s="1" t="s">
        <v>182</v>
      </c>
      <c r="Z591" s="1" t="s">
        <v>181</v>
      </c>
      <c r="AA591" s="1" t="s">
        <v>181</v>
      </c>
      <c r="AB591" s="1" t="s">
        <v>181</v>
      </c>
      <c r="AC591" s="1" t="s">
        <v>182</v>
      </c>
      <c r="AD591" s="1" t="s">
        <v>181</v>
      </c>
      <c r="AE591" s="1" t="s">
        <v>90</v>
      </c>
      <c r="AF591" s="1" t="s">
        <v>90</v>
      </c>
      <c r="AG591" s="1" t="s">
        <v>90</v>
      </c>
      <c r="AH591" s="1">
        <v>2</v>
      </c>
      <c r="AI591" s="1" t="s">
        <v>183</v>
      </c>
      <c r="AJ591" s="1" t="s">
        <v>26</v>
      </c>
      <c r="AK591" s="1" t="s">
        <v>217</v>
      </c>
      <c r="AL591" s="1" t="s">
        <v>185</v>
      </c>
      <c r="AM591" s="1" t="s">
        <v>580</v>
      </c>
      <c r="AN591" s="1" t="s">
        <v>398</v>
      </c>
      <c r="AO591" s="1" t="s">
        <v>96</v>
      </c>
      <c r="AP591" s="1" t="s">
        <v>103</v>
      </c>
      <c r="AQ591" s="1" t="s">
        <v>189</v>
      </c>
      <c r="AR591" s="1" t="s">
        <v>287</v>
      </c>
      <c r="AS591" s="1" t="s">
        <v>122</v>
      </c>
      <c r="AT591" s="1" t="s">
        <v>127</v>
      </c>
      <c r="AU591" s="1">
        <v>2</v>
      </c>
      <c r="AW591" s="1">
        <v>112.27</v>
      </c>
    </row>
    <row r="592" spans="1:49">
      <c r="A592" s="1">
        <v>5</v>
      </c>
      <c r="B592" s="1" t="s">
        <v>1729</v>
      </c>
      <c r="C592" s="1" t="s">
        <v>1730</v>
      </c>
      <c r="D592" s="1" t="s">
        <v>182</v>
      </c>
      <c r="E592" s="1" t="s">
        <v>181</v>
      </c>
      <c r="F592" s="1" t="s">
        <v>181</v>
      </c>
      <c r="G592" s="1" t="s">
        <v>182</v>
      </c>
      <c r="H592" s="1" t="s">
        <v>181</v>
      </c>
      <c r="I592" s="1" t="s">
        <v>181</v>
      </c>
      <c r="J592" s="1" t="s">
        <v>181</v>
      </c>
      <c r="K592" s="1" t="s">
        <v>181</v>
      </c>
      <c r="L592" s="1" t="s">
        <v>181</v>
      </c>
      <c r="M592" s="1" t="s">
        <v>181</v>
      </c>
      <c r="N592" s="1" t="s">
        <v>181</v>
      </c>
      <c r="O592" s="1" t="s">
        <v>181</v>
      </c>
      <c r="P592" s="1" t="s">
        <v>181</v>
      </c>
      <c r="Q592" s="1" t="s">
        <v>181</v>
      </c>
      <c r="R592" s="1" t="s">
        <v>181</v>
      </c>
      <c r="S592" s="1" t="s">
        <v>181</v>
      </c>
      <c r="T592" s="1" t="s">
        <v>181</v>
      </c>
      <c r="U592" s="1" t="s">
        <v>181</v>
      </c>
      <c r="V592" s="1" t="s">
        <v>181</v>
      </c>
      <c r="W592" s="1" t="s">
        <v>182</v>
      </c>
      <c r="X592" s="1" t="s">
        <v>182</v>
      </c>
      <c r="Y592" s="1" t="s">
        <v>181</v>
      </c>
      <c r="Z592" s="1" t="s">
        <v>181</v>
      </c>
      <c r="AA592" s="1" t="s">
        <v>181</v>
      </c>
      <c r="AB592" s="1" t="s">
        <v>181</v>
      </c>
      <c r="AC592" s="1" t="s">
        <v>181</v>
      </c>
      <c r="AD592" s="1" t="s">
        <v>182</v>
      </c>
      <c r="AE592" s="1" t="s">
        <v>93</v>
      </c>
      <c r="AF592" s="1" t="s">
        <v>93</v>
      </c>
      <c r="AG592" s="1" t="s">
        <v>93</v>
      </c>
      <c r="AH592" s="1">
        <v>3</v>
      </c>
      <c r="AI592" s="1" t="s">
        <v>183</v>
      </c>
      <c r="AJ592" s="1" t="s">
        <v>221</v>
      </c>
      <c r="AK592" s="1" t="s">
        <v>194</v>
      </c>
      <c r="AL592" s="1" t="s">
        <v>185</v>
      </c>
      <c r="AM592" s="1" t="s">
        <v>580</v>
      </c>
      <c r="AN592" s="1" t="s">
        <v>398</v>
      </c>
      <c r="AO592" s="1" t="s">
        <v>200</v>
      </c>
      <c r="AP592" s="1" t="s">
        <v>200</v>
      </c>
      <c r="AQ592" s="1" t="s">
        <v>387</v>
      </c>
      <c r="AR592" s="1" t="s">
        <v>190</v>
      </c>
      <c r="AS592" s="1" t="s">
        <v>123</v>
      </c>
      <c r="AT592" s="1" t="s">
        <v>128</v>
      </c>
      <c r="AU592" s="1">
        <v>2</v>
      </c>
      <c r="AW592" s="1">
        <v>254.14</v>
      </c>
    </row>
    <row r="593" spans="1:49">
      <c r="A593" s="1">
        <v>5</v>
      </c>
      <c r="B593" s="1" t="s">
        <v>1731</v>
      </c>
      <c r="C593" s="1" t="s">
        <v>1732</v>
      </c>
      <c r="D593" s="1" t="s">
        <v>182</v>
      </c>
      <c r="E593" s="1" t="s">
        <v>181</v>
      </c>
      <c r="F593" s="1" t="s">
        <v>181</v>
      </c>
      <c r="G593" s="1" t="s">
        <v>181</v>
      </c>
      <c r="H593" s="1" t="s">
        <v>181</v>
      </c>
      <c r="I593" s="1" t="s">
        <v>182</v>
      </c>
      <c r="J593" s="1" t="s">
        <v>181</v>
      </c>
      <c r="K593" s="1" t="s">
        <v>181</v>
      </c>
      <c r="L593" s="1" t="s">
        <v>181</v>
      </c>
      <c r="M593" s="1" t="s">
        <v>181</v>
      </c>
      <c r="N593" s="1" t="s">
        <v>181</v>
      </c>
      <c r="O593" s="1" t="s">
        <v>181</v>
      </c>
      <c r="P593" s="1" t="s">
        <v>181</v>
      </c>
      <c r="Q593" s="1" t="s">
        <v>181</v>
      </c>
      <c r="R593" s="1" t="s">
        <v>181</v>
      </c>
      <c r="S593" s="1" t="s">
        <v>181</v>
      </c>
      <c r="T593" s="1" t="s">
        <v>181</v>
      </c>
      <c r="U593" s="1" t="s">
        <v>181</v>
      </c>
      <c r="V593" s="1" t="s">
        <v>181</v>
      </c>
      <c r="W593" s="1" t="s">
        <v>182</v>
      </c>
      <c r="X593" s="1" t="s">
        <v>181</v>
      </c>
      <c r="Y593" s="1" t="s">
        <v>182</v>
      </c>
      <c r="Z593" s="1" t="s">
        <v>181</v>
      </c>
      <c r="AA593" s="1" t="s">
        <v>181</v>
      </c>
      <c r="AB593" s="1" t="s">
        <v>182</v>
      </c>
      <c r="AC593" s="1" t="s">
        <v>181</v>
      </c>
      <c r="AD593" s="1" t="s">
        <v>181</v>
      </c>
      <c r="AE593" s="1" t="s">
        <v>93</v>
      </c>
      <c r="AF593" s="1" t="s">
        <v>93</v>
      </c>
      <c r="AG593" s="1" t="s">
        <v>93</v>
      </c>
      <c r="AH593" s="1">
        <v>3</v>
      </c>
      <c r="AI593" s="1" t="s">
        <v>183</v>
      </c>
      <c r="AJ593" s="1" t="s">
        <v>221</v>
      </c>
      <c r="AK593" s="1" t="s">
        <v>184</v>
      </c>
      <c r="AL593" s="1" t="s">
        <v>246</v>
      </c>
      <c r="AM593" s="1" t="s">
        <v>186</v>
      </c>
      <c r="AN593" s="1" t="s">
        <v>398</v>
      </c>
      <c r="AO593" s="1" t="s">
        <v>188</v>
      </c>
      <c r="AP593" s="1" t="s">
        <v>222</v>
      </c>
      <c r="AQ593" s="1" t="s">
        <v>111</v>
      </c>
      <c r="AR593" s="1" t="s">
        <v>287</v>
      </c>
      <c r="AS593" s="1" t="s">
        <v>123</v>
      </c>
      <c r="AT593" s="1" t="s">
        <v>126</v>
      </c>
      <c r="AU593" s="1">
        <v>2</v>
      </c>
      <c r="AW593" s="1">
        <v>160.59</v>
      </c>
    </row>
    <row r="594" spans="1:49">
      <c r="A594" s="1">
        <v>5</v>
      </c>
      <c r="B594" s="1" t="s">
        <v>1733</v>
      </c>
      <c r="C594" s="1" t="s">
        <v>1734</v>
      </c>
      <c r="D594" s="1" t="s">
        <v>182</v>
      </c>
      <c r="E594" s="1" t="s">
        <v>181</v>
      </c>
      <c r="F594" s="1" t="s">
        <v>181</v>
      </c>
      <c r="G594" s="1" t="s">
        <v>182</v>
      </c>
      <c r="H594" s="1" t="s">
        <v>181</v>
      </c>
      <c r="I594" s="1" t="s">
        <v>181</v>
      </c>
      <c r="J594" s="1" t="s">
        <v>181</v>
      </c>
      <c r="K594" s="1" t="s">
        <v>181</v>
      </c>
      <c r="L594" s="1" t="s">
        <v>181</v>
      </c>
      <c r="M594" s="1" t="s">
        <v>181</v>
      </c>
      <c r="N594" s="1" t="s">
        <v>181</v>
      </c>
      <c r="O594" s="1" t="s">
        <v>181</v>
      </c>
      <c r="P594" s="1" t="s">
        <v>181</v>
      </c>
      <c r="Q594" s="1" t="s">
        <v>181</v>
      </c>
      <c r="R594" s="1" t="s">
        <v>181</v>
      </c>
      <c r="S594" s="1" t="s">
        <v>181</v>
      </c>
      <c r="T594" s="1" t="s">
        <v>181</v>
      </c>
      <c r="U594" s="1" t="s">
        <v>181</v>
      </c>
      <c r="V594" s="1" t="s">
        <v>181</v>
      </c>
      <c r="W594" s="1" t="s">
        <v>182</v>
      </c>
      <c r="X594" s="1" t="s">
        <v>181</v>
      </c>
      <c r="Y594" s="1" t="s">
        <v>182</v>
      </c>
      <c r="Z594" s="1" t="s">
        <v>181</v>
      </c>
      <c r="AA594" s="1" t="s">
        <v>181</v>
      </c>
      <c r="AB594" s="1" t="s">
        <v>181</v>
      </c>
      <c r="AC594" s="1" t="s">
        <v>181</v>
      </c>
      <c r="AD594" s="1" t="s">
        <v>182</v>
      </c>
      <c r="AE594" s="1" t="s">
        <v>93</v>
      </c>
      <c r="AF594" s="1" t="s">
        <v>93</v>
      </c>
      <c r="AG594" s="1" t="s">
        <v>93</v>
      </c>
      <c r="AH594" s="1">
        <v>2</v>
      </c>
      <c r="AI594" s="1" t="s">
        <v>14</v>
      </c>
      <c r="AJ594" s="1" t="s">
        <v>24</v>
      </c>
      <c r="AK594" s="1" t="s">
        <v>217</v>
      </c>
      <c r="AL594" s="1" t="s">
        <v>246</v>
      </c>
      <c r="AM594" s="1" t="s">
        <v>186</v>
      </c>
      <c r="AN594" s="1" t="s">
        <v>187</v>
      </c>
      <c r="AO594" s="1" t="s">
        <v>98</v>
      </c>
      <c r="AP594" s="1" t="s">
        <v>195</v>
      </c>
      <c r="AQ594" s="1" t="s">
        <v>112</v>
      </c>
      <c r="AR594" s="1" t="s">
        <v>190</v>
      </c>
      <c r="AS594" s="1" t="s">
        <v>123</v>
      </c>
      <c r="AT594" s="1" t="s">
        <v>127</v>
      </c>
      <c r="AU594" s="1">
        <v>2</v>
      </c>
      <c r="AW594" s="1">
        <v>205.89</v>
      </c>
    </row>
    <row r="595" spans="1:49">
      <c r="A595" s="1">
        <v>5</v>
      </c>
      <c r="B595" s="1" t="s">
        <v>1735</v>
      </c>
      <c r="C595" s="1" t="s">
        <v>1736</v>
      </c>
      <c r="D595" s="1" t="s">
        <v>182</v>
      </c>
      <c r="E595" s="1" t="s">
        <v>181</v>
      </c>
      <c r="F595" s="1" t="s">
        <v>181</v>
      </c>
      <c r="G595" s="1" t="s">
        <v>181</v>
      </c>
      <c r="H595" s="1" t="s">
        <v>181</v>
      </c>
      <c r="I595" s="1" t="s">
        <v>182</v>
      </c>
      <c r="J595" s="1" t="s">
        <v>181</v>
      </c>
      <c r="K595" s="1" t="s">
        <v>181</v>
      </c>
      <c r="L595" s="1" t="s">
        <v>181</v>
      </c>
      <c r="M595" s="1" t="s">
        <v>182</v>
      </c>
      <c r="N595" s="1" t="s">
        <v>181</v>
      </c>
      <c r="O595" s="1" t="s">
        <v>181</v>
      </c>
      <c r="P595" s="1" t="s">
        <v>181</v>
      </c>
      <c r="Q595" s="1" t="s">
        <v>181</v>
      </c>
      <c r="R595" s="1" t="s">
        <v>181</v>
      </c>
      <c r="S595" s="1" t="s">
        <v>181</v>
      </c>
      <c r="T595" s="1" t="s">
        <v>181</v>
      </c>
      <c r="U595" s="1" t="s">
        <v>181</v>
      </c>
      <c r="V595" s="1" t="s">
        <v>181</v>
      </c>
      <c r="W595" s="1" t="s">
        <v>181</v>
      </c>
      <c r="X595" s="1" t="s">
        <v>182</v>
      </c>
      <c r="Y595" s="1" t="s">
        <v>181</v>
      </c>
      <c r="Z595" s="1" t="s">
        <v>181</v>
      </c>
      <c r="AA595" s="1" t="s">
        <v>181</v>
      </c>
      <c r="AB595" s="1" t="s">
        <v>181</v>
      </c>
      <c r="AC595" s="1" t="s">
        <v>181</v>
      </c>
      <c r="AD595" s="1" t="s">
        <v>182</v>
      </c>
      <c r="AE595" s="1" t="s">
        <v>93</v>
      </c>
      <c r="AF595" s="1" t="s">
        <v>95</v>
      </c>
      <c r="AG595" s="1" t="s">
        <v>97</v>
      </c>
      <c r="AH595" s="1">
        <v>3</v>
      </c>
      <c r="AI595" s="1" t="s">
        <v>18</v>
      </c>
      <c r="AJ595" s="1" t="s">
        <v>26</v>
      </c>
      <c r="AK595" s="1" t="s">
        <v>184</v>
      </c>
      <c r="AL595" s="1" t="s">
        <v>185</v>
      </c>
      <c r="AM595" s="1" t="s">
        <v>186</v>
      </c>
      <c r="AN595" s="1" t="s">
        <v>328</v>
      </c>
      <c r="AO595" s="1" t="s">
        <v>98</v>
      </c>
      <c r="AP595" s="1" t="s">
        <v>195</v>
      </c>
      <c r="AQ595" s="1" t="s">
        <v>112</v>
      </c>
      <c r="AR595" s="1" t="s">
        <v>210</v>
      </c>
      <c r="AS595" s="1" t="s">
        <v>123</v>
      </c>
      <c r="AT595" s="1" t="s">
        <v>128</v>
      </c>
      <c r="AU595" s="1">
        <v>3</v>
      </c>
      <c r="AW595" s="1">
        <v>174.22</v>
      </c>
    </row>
    <row r="596" spans="1:49">
      <c r="A596" s="1">
        <v>5</v>
      </c>
      <c r="B596" s="1" t="s">
        <v>1737</v>
      </c>
      <c r="C596" s="1" t="s">
        <v>1738</v>
      </c>
      <c r="D596" s="1" t="s">
        <v>182</v>
      </c>
      <c r="E596" s="1" t="s">
        <v>181</v>
      </c>
      <c r="F596" s="1" t="s">
        <v>181</v>
      </c>
      <c r="G596" s="1" t="s">
        <v>181</v>
      </c>
      <c r="H596" s="1" t="s">
        <v>181</v>
      </c>
      <c r="I596" s="1" t="s">
        <v>181</v>
      </c>
      <c r="J596" s="1" t="s">
        <v>182</v>
      </c>
      <c r="K596" s="1" t="s">
        <v>181</v>
      </c>
      <c r="L596" s="1" t="s">
        <v>181</v>
      </c>
      <c r="M596" s="1" t="s">
        <v>181</v>
      </c>
      <c r="N596" s="1" t="s">
        <v>181</v>
      </c>
      <c r="O596" s="1" t="s">
        <v>181</v>
      </c>
      <c r="P596" s="1" t="s">
        <v>181</v>
      </c>
      <c r="Q596" s="1" t="s">
        <v>181</v>
      </c>
      <c r="R596" s="1" t="s">
        <v>181</v>
      </c>
      <c r="S596" s="1" t="s">
        <v>181</v>
      </c>
      <c r="T596" s="1" t="s">
        <v>181</v>
      </c>
      <c r="U596" s="1" t="s">
        <v>181</v>
      </c>
      <c r="V596" s="1" t="s">
        <v>181</v>
      </c>
      <c r="W596" s="1" t="s">
        <v>182</v>
      </c>
      <c r="X596" s="1" t="s">
        <v>181</v>
      </c>
      <c r="Y596" s="1" t="s">
        <v>182</v>
      </c>
      <c r="Z596" s="1" t="s">
        <v>181</v>
      </c>
      <c r="AA596" s="1" t="s">
        <v>181</v>
      </c>
      <c r="AB596" s="1" t="s">
        <v>182</v>
      </c>
      <c r="AC596" s="1" t="s">
        <v>181</v>
      </c>
      <c r="AD596" s="1" t="s">
        <v>181</v>
      </c>
      <c r="AE596" s="1" t="s">
        <v>90</v>
      </c>
      <c r="AF596" s="1" t="s">
        <v>90</v>
      </c>
      <c r="AG596" s="1" t="s">
        <v>90</v>
      </c>
      <c r="AH596" s="1">
        <v>2</v>
      </c>
      <c r="AI596" s="1" t="s">
        <v>199</v>
      </c>
      <c r="AJ596" s="1" t="s">
        <v>26</v>
      </c>
      <c r="AK596" s="1" t="s">
        <v>217</v>
      </c>
      <c r="AL596" s="1" t="s">
        <v>1237</v>
      </c>
      <c r="AM596" s="1" t="s">
        <v>580</v>
      </c>
      <c r="AN596" s="1" t="s">
        <v>328</v>
      </c>
      <c r="AO596" s="1" t="s">
        <v>188</v>
      </c>
      <c r="AP596" s="1" t="s">
        <v>195</v>
      </c>
      <c r="AQ596" s="1" t="s">
        <v>112</v>
      </c>
      <c r="AR596" s="1" t="s">
        <v>210</v>
      </c>
      <c r="AS596" s="1" t="s">
        <v>122</v>
      </c>
      <c r="AT596" s="1" t="s">
        <v>129</v>
      </c>
      <c r="AU596" s="1">
        <v>2</v>
      </c>
      <c r="AW596" s="1">
        <v>61.25</v>
      </c>
    </row>
    <row r="597" spans="1:49">
      <c r="A597" s="1">
        <v>5</v>
      </c>
      <c r="B597" s="1" t="s">
        <v>1739</v>
      </c>
      <c r="C597" s="1" t="s">
        <v>1740</v>
      </c>
      <c r="D597" s="1" t="s">
        <v>182</v>
      </c>
      <c r="E597" s="1" t="s">
        <v>181</v>
      </c>
      <c r="F597" s="1" t="s">
        <v>181</v>
      </c>
      <c r="G597" s="1" t="s">
        <v>181</v>
      </c>
      <c r="H597" s="1" t="s">
        <v>181</v>
      </c>
      <c r="I597" s="1" t="s">
        <v>182</v>
      </c>
      <c r="J597" s="1" t="s">
        <v>181</v>
      </c>
      <c r="K597" s="1" t="s">
        <v>181</v>
      </c>
      <c r="L597" s="1" t="s">
        <v>181</v>
      </c>
      <c r="M597" s="1" t="s">
        <v>181</v>
      </c>
      <c r="N597" s="1" t="s">
        <v>181</v>
      </c>
      <c r="O597" s="1" t="s">
        <v>181</v>
      </c>
      <c r="P597" s="1" t="s">
        <v>182</v>
      </c>
      <c r="Q597" s="1" t="s">
        <v>181</v>
      </c>
      <c r="R597" s="1" t="s">
        <v>181</v>
      </c>
      <c r="S597" s="1" t="s">
        <v>181</v>
      </c>
      <c r="T597" s="1" t="s">
        <v>181</v>
      </c>
      <c r="U597" s="1" t="s">
        <v>181</v>
      </c>
      <c r="V597" s="1" t="s">
        <v>181</v>
      </c>
      <c r="W597" s="1" t="s">
        <v>181</v>
      </c>
      <c r="X597" s="1" t="s">
        <v>182</v>
      </c>
      <c r="Y597" s="1" t="s">
        <v>181</v>
      </c>
      <c r="Z597" s="1" t="s">
        <v>181</v>
      </c>
      <c r="AA597" s="1" t="s">
        <v>181</v>
      </c>
      <c r="AB597" s="1" t="s">
        <v>181</v>
      </c>
      <c r="AC597" s="1" t="s">
        <v>181</v>
      </c>
      <c r="AD597" s="1" t="s">
        <v>182</v>
      </c>
      <c r="AE597" s="1" t="s">
        <v>93</v>
      </c>
      <c r="AF597" s="1" t="s">
        <v>95</v>
      </c>
      <c r="AG597" s="1" t="s">
        <v>95</v>
      </c>
      <c r="AH597" s="1">
        <v>2</v>
      </c>
      <c r="AI597" s="1" t="s">
        <v>14</v>
      </c>
      <c r="AJ597" s="1" t="s">
        <v>31</v>
      </c>
      <c r="AK597" s="1" t="s">
        <v>184</v>
      </c>
      <c r="AL597" s="1" t="s">
        <v>327</v>
      </c>
      <c r="AM597" s="1" t="s">
        <v>186</v>
      </c>
      <c r="AN597" s="1" t="s">
        <v>398</v>
      </c>
      <c r="AO597" s="1" t="s">
        <v>96</v>
      </c>
      <c r="AP597" s="1" t="s">
        <v>209</v>
      </c>
      <c r="AQ597" s="1" t="s">
        <v>111</v>
      </c>
      <c r="AR597" s="1" t="s">
        <v>190</v>
      </c>
      <c r="AS597" s="1" t="s">
        <v>124</v>
      </c>
      <c r="AT597" s="1" t="s">
        <v>127</v>
      </c>
      <c r="AU597" s="1">
        <v>2</v>
      </c>
      <c r="AW597" s="1">
        <v>132.05000000000001</v>
      </c>
    </row>
    <row r="598" spans="1:49">
      <c r="A598" s="1">
        <v>5</v>
      </c>
      <c r="B598" s="1" t="s">
        <v>1741</v>
      </c>
      <c r="C598" s="1" t="s">
        <v>1742</v>
      </c>
      <c r="D598" s="1" t="s">
        <v>182</v>
      </c>
      <c r="E598" s="1" t="s">
        <v>181</v>
      </c>
      <c r="F598" s="1" t="s">
        <v>181</v>
      </c>
      <c r="G598" s="1" t="s">
        <v>181</v>
      </c>
      <c r="H598" s="1" t="s">
        <v>181</v>
      </c>
      <c r="I598" s="1" t="s">
        <v>181</v>
      </c>
      <c r="J598" s="1" t="s">
        <v>182</v>
      </c>
      <c r="K598" s="1" t="s">
        <v>181</v>
      </c>
      <c r="L598" s="1" t="s">
        <v>181</v>
      </c>
      <c r="M598" s="1" t="s">
        <v>181</v>
      </c>
      <c r="N598" s="1" t="s">
        <v>181</v>
      </c>
      <c r="O598" s="1" t="s">
        <v>181</v>
      </c>
      <c r="P598" s="1" t="s">
        <v>181</v>
      </c>
      <c r="Q598" s="1" t="s">
        <v>181</v>
      </c>
      <c r="R598" s="1" t="s">
        <v>181</v>
      </c>
      <c r="S598" s="1" t="s">
        <v>181</v>
      </c>
      <c r="T598" s="1" t="s">
        <v>181</v>
      </c>
      <c r="U598" s="1" t="s">
        <v>181</v>
      </c>
      <c r="V598" s="1" t="s">
        <v>181</v>
      </c>
      <c r="W598" s="1" t="s">
        <v>182</v>
      </c>
      <c r="X598" s="1" t="s">
        <v>182</v>
      </c>
      <c r="Y598" s="1" t="s">
        <v>181</v>
      </c>
      <c r="Z598" s="1" t="s">
        <v>181</v>
      </c>
      <c r="AA598" s="1" t="s">
        <v>181</v>
      </c>
      <c r="AB598" s="1" t="s">
        <v>181</v>
      </c>
      <c r="AC598" s="1" t="s">
        <v>181</v>
      </c>
      <c r="AD598" s="1" t="s">
        <v>182</v>
      </c>
      <c r="AE598" s="1" t="s">
        <v>93</v>
      </c>
      <c r="AF598" s="1" t="s">
        <v>93</v>
      </c>
      <c r="AG598" s="1" t="s">
        <v>95</v>
      </c>
      <c r="AH598" s="1">
        <v>3</v>
      </c>
      <c r="AI598" s="1" t="s">
        <v>183</v>
      </c>
      <c r="AJ598" s="1" t="s">
        <v>31</v>
      </c>
      <c r="AK598" s="1" t="s">
        <v>217</v>
      </c>
      <c r="AL598" s="1" t="s">
        <v>185</v>
      </c>
      <c r="AM598" s="1" t="s">
        <v>186</v>
      </c>
      <c r="AN598" s="1" t="s">
        <v>187</v>
      </c>
      <c r="AO598" s="1" t="s">
        <v>96</v>
      </c>
      <c r="AP598" s="1" t="s">
        <v>195</v>
      </c>
      <c r="AQ598" s="1" t="s">
        <v>111</v>
      </c>
      <c r="AR598" s="1" t="s">
        <v>190</v>
      </c>
      <c r="AS598" s="1" t="s">
        <v>123</v>
      </c>
      <c r="AT598" s="1" t="s">
        <v>127</v>
      </c>
      <c r="AU598" s="1">
        <v>2</v>
      </c>
      <c r="AW598" s="1">
        <v>50</v>
      </c>
    </row>
    <row r="599" spans="1:49">
      <c r="A599" s="1">
        <v>5</v>
      </c>
      <c r="B599" s="1" t="s">
        <v>1743</v>
      </c>
      <c r="C599" s="1" t="s">
        <v>1744</v>
      </c>
      <c r="D599" s="1" t="s">
        <v>181</v>
      </c>
      <c r="E599" s="1" t="s">
        <v>182</v>
      </c>
      <c r="F599" s="1" t="s">
        <v>181</v>
      </c>
      <c r="G599" s="1" t="s">
        <v>181</v>
      </c>
      <c r="H599" s="1" t="s">
        <v>181</v>
      </c>
      <c r="I599" s="1" t="s">
        <v>181</v>
      </c>
      <c r="J599" s="1" t="s">
        <v>181</v>
      </c>
      <c r="K599" s="1" t="s">
        <v>181</v>
      </c>
      <c r="L599" s="1" t="s">
        <v>182</v>
      </c>
      <c r="M599" s="1" t="s">
        <v>181</v>
      </c>
      <c r="N599" s="1" t="s">
        <v>182</v>
      </c>
      <c r="O599" s="1" t="s">
        <v>181</v>
      </c>
      <c r="P599" s="1" t="s">
        <v>181</v>
      </c>
      <c r="Q599" s="1" t="s">
        <v>181</v>
      </c>
      <c r="R599" s="1" t="s">
        <v>181</v>
      </c>
      <c r="S599" s="1" t="s">
        <v>181</v>
      </c>
      <c r="T599" s="1" t="s">
        <v>181</v>
      </c>
      <c r="U599" s="1" t="s">
        <v>181</v>
      </c>
      <c r="V599" s="1" t="s">
        <v>181</v>
      </c>
      <c r="W599" s="1" t="s">
        <v>181</v>
      </c>
      <c r="X599" s="1" t="s">
        <v>181</v>
      </c>
      <c r="Y599" s="1" t="s">
        <v>182</v>
      </c>
      <c r="Z599" s="1" t="s">
        <v>181</v>
      </c>
      <c r="AA599" s="1" t="s">
        <v>181</v>
      </c>
      <c r="AB599" s="1" t="s">
        <v>182</v>
      </c>
      <c r="AC599" s="1" t="s">
        <v>181</v>
      </c>
      <c r="AD599" s="1" t="s">
        <v>181</v>
      </c>
      <c r="AE599" s="1" t="s">
        <v>90</v>
      </c>
      <c r="AF599" s="1" t="s">
        <v>90</v>
      </c>
      <c r="AG599" s="1" t="s">
        <v>90</v>
      </c>
      <c r="AH599" s="1">
        <v>2</v>
      </c>
      <c r="AI599" s="1" t="s">
        <v>14</v>
      </c>
      <c r="AJ599" s="1" t="s">
        <v>26</v>
      </c>
      <c r="AK599" s="1" t="s">
        <v>184</v>
      </c>
      <c r="AL599" s="1" t="s">
        <v>185</v>
      </c>
      <c r="AM599" s="1" t="s">
        <v>397</v>
      </c>
      <c r="AN599" s="1" t="s">
        <v>187</v>
      </c>
      <c r="AO599" s="1" t="s">
        <v>188</v>
      </c>
      <c r="AP599" s="1" t="s">
        <v>103</v>
      </c>
      <c r="AQ599" s="1" t="s">
        <v>112</v>
      </c>
      <c r="AR599" s="1" t="s">
        <v>190</v>
      </c>
      <c r="AS599" s="1" t="s">
        <v>124</v>
      </c>
      <c r="AT599" s="1" t="s">
        <v>128</v>
      </c>
      <c r="AU599" s="1">
        <v>2</v>
      </c>
      <c r="AW599" s="1">
        <v>49.62</v>
      </c>
    </row>
    <row r="600" spans="1:49">
      <c r="A600" s="1">
        <v>5</v>
      </c>
      <c r="B600" s="1" t="s">
        <v>1745</v>
      </c>
      <c r="C600" s="1" t="s">
        <v>1746</v>
      </c>
      <c r="D600" s="1" t="s">
        <v>182</v>
      </c>
      <c r="E600" s="1" t="s">
        <v>181</v>
      </c>
      <c r="F600" s="1" t="s">
        <v>181</v>
      </c>
      <c r="G600" s="1" t="s">
        <v>181</v>
      </c>
      <c r="H600" s="1" t="s">
        <v>182</v>
      </c>
      <c r="I600" s="1" t="s">
        <v>181</v>
      </c>
      <c r="J600" s="1" t="s">
        <v>181</v>
      </c>
      <c r="K600" s="1" t="s">
        <v>181</v>
      </c>
      <c r="L600" s="1" t="s">
        <v>181</v>
      </c>
      <c r="M600" s="1" t="s">
        <v>181</v>
      </c>
      <c r="N600" s="1" t="s">
        <v>181</v>
      </c>
      <c r="O600" s="1" t="s">
        <v>181</v>
      </c>
      <c r="P600" s="1" t="s">
        <v>181</v>
      </c>
      <c r="Q600" s="1" t="s">
        <v>181</v>
      </c>
      <c r="R600" s="1" t="s">
        <v>181</v>
      </c>
      <c r="S600" s="1" t="s">
        <v>181</v>
      </c>
      <c r="T600" s="1" t="s">
        <v>182</v>
      </c>
      <c r="U600" s="1" t="s">
        <v>181</v>
      </c>
      <c r="V600" s="1" t="s">
        <v>181</v>
      </c>
      <c r="W600" s="1" t="s">
        <v>181</v>
      </c>
      <c r="X600" s="1" t="s">
        <v>181</v>
      </c>
      <c r="Y600" s="1" t="s">
        <v>182</v>
      </c>
      <c r="Z600" s="1" t="s">
        <v>181</v>
      </c>
      <c r="AA600" s="1" t="s">
        <v>181</v>
      </c>
      <c r="AB600" s="1" t="s">
        <v>181</v>
      </c>
      <c r="AC600" s="1" t="s">
        <v>182</v>
      </c>
      <c r="AD600" s="1" t="s">
        <v>181</v>
      </c>
      <c r="AE600" s="1" t="s">
        <v>93</v>
      </c>
      <c r="AF600" s="1" t="s">
        <v>95</v>
      </c>
      <c r="AG600" s="1" t="s">
        <v>93</v>
      </c>
      <c r="AH600" s="1">
        <v>2</v>
      </c>
      <c r="AI600" s="1" t="s">
        <v>183</v>
      </c>
      <c r="AJ600" s="1" t="s">
        <v>221</v>
      </c>
      <c r="AK600" s="1" t="s">
        <v>184</v>
      </c>
      <c r="AL600" s="1" t="s">
        <v>185</v>
      </c>
      <c r="AM600" s="1" t="s">
        <v>580</v>
      </c>
      <c r="AN600" s="1" t="s">
        <v>328</v>
      </c>
      <c r="AO600" s="1" t="s">
        <v>96</v>
      </c>
      <c r="AP600" s="1" t="s">
        <v>195</v>
      </c>
      <c r="AQ600" s="1" t="s">
        <v>111</v>
      </c>
      <c r="AR600" s="1" t="s">
        <v>190</v>
      </c>
      <c r="AS600" s="1" t="s">
        <v>123</v>
      </c>
      <c r="AT600" s="1" t="s">
        <v>127</v>
      </c>
      <c r="AU600" s="1">
        <v>2</v>
      </c>
      <c r="AW600" s="1">
        <v>41.51</v>
      </c>
    </row>
    <row r="601" spans="1:49">
      <c r="A601" s="1">
        <v>5</v>
      </c>
      <c r="B601" s="1" t="s">
        <v>1747</v>
      </c>
      <c r="C601" s="1" t="s">
        <v>1748</v>
      </c>
      <c r="D601" s="1" t="s">
        <v>182</v>
      </c>
      <c r="E601" s="1" t="s">
        <v>181</v>
      </c>
      <c r="F601" s="1" t="s">
        <v>181</v>
      </c>
      <c r="G601" s="1" t="s">
        <v>181</v>
      </c>
      <c r="H601" s="1" t="s">
        <v>182</v>
      </c>
      <c r="I601" s="1" t="s">
        <v>181</v>
      </c>
      <c r="J601" s="1" t="s">
        <v>181</v>
      </c>
      <c r="K601" s="1" t="s">
        <v>181</v>
      </c>
      <c r="L601" s="1" t="s">
        <v>181</v>
      </c>
      <c r="M601" s="1" t="s">
        <v>182</v>
      </c>
      <c r="N601" s="1" t="s">
        <v>181</v>
      </c>
      <c r="O601" s="1" t="s">
        <v>181</v>
      </c>
      <c r="P601" s="1" t="s">
        <v>181</v>
      </c>
      <c r="Q601" s="1" t="s">
        <v>181</v>
      </c>
      <c r="R601" s="1" t="s">
        <v>181</v>
      </c>
      <c r="S601" s="1" t="s">
        <v>181</v>
      </c>
      <c r="T601" s="1" t="s">
        <v>181</v>
      </c>
      <c r="U601" s="1" t="s">
        <v>181</v>
      </c>
      <c r="V601" s="1" t="s">
        <v>181</v>
      </c>
      <c r="W601" s="1" t="s">
        <v>181</v>
      </c>
      <c r="X601" s="1" t="s">
        <v>182</v>
      </c>
      <c r="Y601" s="1" t="s">
        <v>181</v>
      </c>
      <c r="Z601" s="1" t="s">
        <v>181</v>
      </c>
      <c r="AA601" s="1" t="s">
        <v>181</v>
      </c>
      <c r="AB601" s="1" t="s">
        <v>182</v>
      </c>
      <c r="AC601" s="1" t="s">
        <v>181</v>
      </c>
      <c r="AD601" s="1" t="s">
        <v>181</v>
      </c>
      <c r="AE601" s="1" t="s">
        <v>93</v>
      </c>
      <c r="AF601" s="1" t="s">
        <v>93</v>
      </c>
      <c r="AG601" s="1" t="s">
        <v>90</v>
      </c>
      <c r="AH601" s="1">
        <v>1</v>
      </c>
      <c r="AI601" s="1" t="s">
        <v>183</v>
      </c>
      <c r="AJ601" s="1" t="s">
        <v>26</v>
      </c>
      <c r="AK601" s="1" t="s">
        <v>200</v>
      </c>
      <c r="AL601" s="1" t="s">
        <v>185</v>
      </c>
      <c r="AM601" s="1" t="s">
        <v>580</v>
      </c>
      <c r="AN601" s="1" t="s">
        <v>200</v>
      </c>
      <c r="AO601" s="1" t="s">
        <v>96</v>
      </c>
      <c r="AP601" s="1" t="s">
        <v>222</v>
      </c>
      <c r="AQ601" s="1" t="s">
        <v>200</v>
      </c>
      <c r="AR601" s="1" t="s">
        <v>210</v>
      </c>
      <c r="AS601" s="1" t="s">
        <v>122</v>
      </c>
      <c r="AT601" s="1" t="s">
        <v>128</v>
      </c>
      <c r="AU601" s="1">
        <v>1</v>
      </c>
      <c r="AW601" s="1">
        <v>44.39</v>
      </c>
    </row>
    <row r="602" spans="1:49">
      <c r="A602" s="1">
        <v>5</v>
      </c>
      <c r="B602" s="1" t="s">
        <v>1749</v>
      </c>
      <c r="C602" s="1" t="s">
        <v>1750</v>
      </c>
      <c r="D602" s="1" t="s">
        <v>181</v>
      </c>
      <c r="E602" s="1" t="s">
        <v>182</v>
      </c>
      <c r="F602" s="1" t="s">
        <v>181</v>
      </c>
      <c r="G602" s="1" t="s">
        <v>181</v>
      </c>
      <c r="H602" s="1" t="s">
        <v>181</v>
      </c>
      <c r="I602" s="1" t="s">
        <v>181</v>
      </c>
      <c r="J602" s="1" t="s">
        <v>181</v>
      </c>
      <c r="K602" s="1" t="s">
        <v>181</v>
      </c>
      <c r="L602" s="1" t="s">
        <v>182</v>
      </c>
      <c r="M602" s="1" t="s">
        <v>181</v>
      </c>
      <c r="N602" s="1" t="s">
        <v>181</v>
      </c>
      <c r="O602" s="1" t="s">
        <v>181</v>
      </c>
      <c r="P602" s="1" t="s">
        <v>181</v>
      </c>
      <c r="Q602" s="1" t="s">
        <v>181</v>
      </c>
      <c r="R602" s="1" t="s">
        <v>182</v>
      </c>
      <c r="S602" s="1" t="s">
        <v>181</v>
      </c>
      <c r="T602" s="1" t="s">
        <v>181</v>
      </c>
      <c r="U602" s="1" t="s">
        <v>181</v>
      </c>
      <c r="V602" s="1" t="s">
        <v>181</v>
      </c>
      <c r="W602" s="1" t="s">
        <v>181</v>
      </c>
      <c r="X602" s="1" t="s">
        <v>182</v>
      </c>
      <c r="Y602" s="1" t="s">
        <v>181</v>
      </c>
      <c r="Z602" s="1" t="s">
        <v>181</v>
      </c>
      <c r="AA602" s="1" t="s">
        <v>181</v>
      </c>
      <c r="AB602" s="1" t="s">
        <v>182</v>
      </c>
      <c r="AC602" s="1" t="s">
        <v>181</v>
      </c>
      <c r="AD602" s="1" t="s">
        <v>181</v>
      </c>
      <c r="AE602" s="1" t="s">
        <v>95</v>
      </c>
      <c r="AF602" s="1" t="s">
        <v>97</v>
      </c>
      <c r="AG602" s="1" t="s">
        <v>97</v>
      </c>
      <c r="AH602" s="1">
        <v>4</v>
      </c>
      <c r="AI602" s="1" t="s">
        <v>18</v>
      </c>
      <c r="AJ602" s="1" t="s">
        <v>31</v>
      </c>
      <c r="AK602" s="1" t="s">
        <v>194</v>
      </c>
      <c r="AL602" s="1" t="s">
        <v>185</v>
      </c>
      <c r="AM602" s="1" t="s">
        <v>186</v>
      </c>
      <c r="AN602" s="1" t="s">
        <v>187</v>
      </c>
      <c r="AO602" s="1" t="s">
        <v>98</v>
      </c>
      <c r="AP602" s="1" t="s">
        <v>195</v>
      </c>
      <c r="AQ602" s="1" t="s">
        <v>189</v>
      </c>
      <c r="AR602" s="1" t="s">
        <v>190</v>
      </c>
      <c r="AS602" s="1" t="s">
        <v>123</v>
      </c>
      <c r="AT602" s="1" t="s">
        <v>126</v>
      </c>
      <c r="AU602" s="1">
        <v>4</v>
      </c>
      <c r="AW602" s="1">
        <v>67.23</v>
      </c>
    </row>
    <row r="603" spans="1:49">
      <c r="A603" s="1">
        <v>5</v>
      </c>
      <c r="B603" s="1" t="s">
        <v>1751</v>
      </c>
      <c r="C603" s="1" t="s">
        <v>1752</v>
      </c>
      <c r="D603" s="1" t="s">
        <v>182</v>
      </c>
      <c r="E603" s="1" t="s">
        <v>181</v>
      </c>
      <c r="F603" s="1" t="s">
        <v>181</v>
      </c>
      <c r="G603" s="1" t="s">
        <v>181</v>
      </c>
      <c r="H603" s="1" t="s">
        <v>182</v>
      </c>
      <c r="I603" s="1" t="s">
        <v>181</v>
      </c>
      <c r="J603" s="1" t="s">
        <v>181</v>
      </c>
      <c r="K603" s="1" t="s">
        <v>181</v>
      </c>
      <c r="L603" s="1" t="s">
        <v>181</v>
      </c>
      <c r="M603" s="1" t="s">
        <v>181</v>
      </c>
      <c r="N603" s="1" t="s">
        <v>181</v>
      </c>
      <c r="O603" s="1" t="s">
        <v>181</v>
      </c>
      <c r="P603" s="1" t="s">
        <v>181</v>
      </c>
      <c r="Q603" s="1" t="s">
        <v>181</v>
      </c>
      <c r="R603" s="1" t="s">
        <v>181</v>
      </c>
      <c r="S603" s="1" t="s">
        <v>181</v>
      </c>
      <c r="T603" s="1" t="s">
        <v>181</v>
      </c>
      <c r="U603" s="1" t="s">
        <v>181</v>
      </c>
      <c r="V603" s="1" t="s">
        <v>181</v>
      </c>
      <c r="W603" s="1" t="s">
        <v>182</v>
      </c>
      <c r="X603" s="1" t="s">
        <v>182</v>
      </c>
      <c r="Y603" s="1" t="s">
        <v>181</v>
      </c>
      <c r="Z603" s="1" t="s">
        <v>181</v>
      </c>
      <c r="AA603" s="1" t="s">
        <v>181</v>
      </c>
      <c r="AB603" s="1" t="s">
        <v>181</v>
      </c>
      <c r="AC603" s="1" t="s">
        <v>182</v>
      </c>
      <c r="AD603" s="1" t="s">
        <v>181</v>
      </c>
      <c r="AE603" s="1" t="s">
        <v>93</v>
      </c>
      <c r="AF603" s="1" t="s">
        <v>95</v>
      </c>
      <c r="AG603" s="1" t="s">
        <v>95</v>
      </c>
      <c r="AH603" s="1">
        <v>3</v>
      </c>
      <c r="AI603" s="1" t="s">
        <v>183</v>
      </c>
      <c r="AJ603" s="1" t="s">
        <v>31</v>
      </c>
      <c r="AK603" s="1" t="s">
        <v>184</v>
      </c>
      <c r="AL603" s="1" t="s">
        <v>185</v>
      </c>
      <c r="AM603" s="1" t="s">
        <v>186</v>
      </c>
      <c r="AN603" s="1" t="s">
        <v>187</v>
      </c>
      <c r="AO603" s="1" t="s">
        <v>98</v>
      </c>
      <c r="AP603" s="1" t="s">
        <v>103</v>
      </c>
      <c r="AQ603" s="1" t="s">
        <v>111</v>
      </c>
      <c r="AR603" s="1" t="s">
        <v>190</v>
      </c>
      <c r="AS603" s="1" t="s">
        <v>124</v>
      </c>
      <c r="AT603" s="1" t="s">
        <v>128</v>
      </c>
      <c r="AU603" s="1">
        <v>3</v>
      </c>
      <c r="AW603" s="1">
        <v>43.63</v>
      </c>
    </row>
    <row r="604" spans="1:49">
      <c r="A604" s="1">
        <v>5</v>
      </c>
      <c r="B604" s="1" t="s">
        <v>1753</v>
      </c>
      <c r="C604" s="1" t="s">
        <v>1754</v>
      </c>
      <c r="D604" s="1" t="s">
        <v>182</v>
      </c>
      <c r="E604" s="1" t="s">
        <v>181</v>
      </c>
      <c r="F604" s="1" t="s">
        <v>181</v>
      </c>
      <c r="G604" s="1" t="s">
        <v>181</v>
      </c>
      <c r="H604" s="1" t="s">
        <v>181</v>
      </c>
      <c r="I604" s="1" t="s">
        <v>181</v>
      </c>
      <c r="J604" s="1" t="s">
        <v>182</v>
      </c>
      <c r="K604" s="1" t="s">
        <v>181</v>
      </c>
      <c r="L604" s="1" t="s">
        <v>181</v>
      </c>
      <c r="M604" s="1" t="s">
        <v>181</v>
      </c>
      <c r="N604" s="1" t="s">
        <v>181</v>
      </c>
      <c r="O604" s="1" t="s">
        <v>181</v>
      </c>
      <c r="P604" s="1" t="s">
        <v>182</v>
      </c>
      <c r="Q604" s="1" t="s">
        <v>181</v>
      </c>
      <c r="R604" s="1" t="s">
        <v>181</v>
      </c>
      <c r="S604" s="1" t="s">
        <v>181</v>
      </c>
      <c r="T604" s="1" t="s">
        <v>181</v>
      </c>
      <c r="U604" s="1" t="s">
        <v>181</v>
      </c>
      <c r="V604" s="1" t="s">
        <v>181</v>
      </c>
      <c r="W604" s="1" t="s">
        <v>181</v>
      </c>
      <c r="X604" s="1" t="s">
        <v>182</v>
      </c>
      <c r="Y604" s="1" t="s">
        <v>181</v>
      </c>
      <c r="Z604" s="1" t="s">
        <v>181</v>
      </c>
      <c r="AA604" s="1" t="s">
        <v>181</v>
      </c>
      <c r="AB604" s="1" t="s">
        <v>181</v>
      </c>
      <c r="AC604" s="1" t="s">
        <v>182</v>
      </c>
      <c r="AD604" s="1" t="s">
        <v>181</v>
      </c>
      <c r="AE604" s="1" t="s">
        <v>95</v>
      </c>
      <c r="AF604" s="1" t="s">
        <v>95</v>
      </c>
      <c r="AG604" s="1" t="s">
        <v>97</v>
      </c>
      <c r="AH604" s="1">
        <v>3</v>
      </c>
      <c r="AI604" s="1" t="s">
        <v>183</v>
      </c>
      <c r="AJ604" s="1" t="s">
        <v>31</v>
      </c>
      <c r="AK604" s="1" t="s">
        <v>194</v>
      </c>
      <c r="AL604" s="1" t="s">
        <v>185</v>
      </c>
      <c r="AM604" s="1" t="s">
        <v>580</v>
      </c>
      <c r="AN604" s="1" t="s">
        <v>187</v>
      </c>
      <c r="AO604" s="1" t="s">
        <v>98</v>
      </c>
      <c r="AP604" s="1" t="s">
        <v>195</v>
      </c>
      <c r="AQ604" s="1" t="s">
        <v>112</v>
      </c>
      <c r="AR604" s="1" t="s">
        <v>190</v>
      </c>
      <c r="AS604" s="1" t="s">
        <v>123</v>
      </c>
      <c r="AT604" s="1" t="s">
        <v>128</v>
      </c>
      <c r="AU604" s="1">
        <v>3</v>
      </c>
      <c r="AW604" s="1">
        <v>50.41</v>
      </c>
    </row>
    <row r="605" spans="1:49">
      <c r="A605" s="1">
        <v>5</v>
      </c>
      <c r="B605" s="1" t="s">
        <v>1755</v>
      </c>
      <c r="C605" s="1" t="s">
        <v>1756</v>
      </c>
      <c r="D605" s="1" t="s">
        <v>182</v>
      </c>
      <c r="E605" s="1" t="s">
        <v>181</v>
      </c>
      <c r="F605" s="1" t="s">
        <v>181</v>
      </c>
      <c r="G605" s="1" t="s">
        <v>181</v>
      </c>
      <c r="H605" s="1" t="s">
        <v>182</v>
      </c>
      <c r="I605" s="1" t="s">
        <v>181</v>
      </c>
      <c r="J605" s="1" t="s">
        <v>181</v>
      </c>
      <c r="K605" s="1" t="s">
        <v>181</v>
      </c>
      <c r="L605" s="1" t="s">
        <v>181</v>
      </c>
      <c r="M605" s="1" t="s">
        <v>181</v>
      </c>
      <c r="N605" s="1" t="s">
        <v>181</v>
      </c>
      <c r="O605" s="1" t="s">
        <v>181</v>
      </c>
      <c r="P605" s="1" t="s">
        <v>181</v>
      </c>
      <c r="Q605" s="1" t="s">
        <v>181</v>
      </c>
      <c r="R605" s="1" t="s">
        <v>181</v>
      </c>
      <c r="S605" s="1" t="s">
        <v>181</v>
      </c>
      <c r="T605" s="1" t="s">
        <v>181</v>
      </c>
      <c r="U605" s="1" t="s">
        <v>181</v>
      </c>
      <c r="V605" s="1" t="s">
        <v>181</v>
      </c>
      <c r="W605" s="1" t="s">
        <v>182</v>
      </c>
      <c r="X605" s="1" t="s">
        <v>182</v>
      </c>
      <c r="Y605" s="1" t="s">
        <v>181</v>
      </c>
      <c r="Z605" s="1" t="s">
        <v>181</v>
      </c>
      <c r="AA605" s="1" t="s">
        <v>181</v>
      </c>
      <c r="AB605" s="1" t="s">
        <v>181</v>
      </c>
      <c r="AC605" s="1" t="s">
        <v>181</v>
      </c>
      <c r="AD605" s="1" t="s">
        <v>182</v>
      </c>
      <c r="AE605" s="1" t="s">
        <v>95</v>
      </c>
      <c r="AF605" s="1" t="s">
        <v>97</v>
      </c>
      <c r="AG605" s="1" t="s">
        <v>97</v>
      </c>
      <c r="AH605" s="1">
        <v>3</v>
      </c>
      <c r="AI605" s="1" t="s">
        <v>14</v>
      </c>
      <c r="AJ605" s="1" t="s">
        <v>31</v>
      </c>
      <c r="AK605" s="1" t="s">
        <v>184</v>
      </c>
      <c r="AL605" s="1" t="s">
        <v>185</v>
      </c>
      <c r="AM605" s="1" t="s">
        <v>397</v>
      </c>
      <c r="AN605" s="1" t="s">
        <v>398</v>
      </c>
      <c r="AO605" s="1" t="s">
        <v>98</v>
      </c>
      <c r="AP605" s="1" t="s">
        <v>103</v>
      </c>
      <c r="AQ605" s="1" t="s">
        <v>189</v>
      </c>
      <c r="AR605" s="1" t="s">
        <v>190</v>
      </c>
      <c r="AS605" s="1" t="s">
        <v>123</v>
      </c>
      <c r="AT605" s="1" t="s">
        <v>128</v>
      </c>
      <c r="AU605" s="1">
        <v>3</v>
      </c>
      <c r="AW605" s="1">
        <v>148.66999999999999</v>
      </c>
    </row>
    <row r="606" spans="1:49">
      <c r="A606" s="1">
        <v>5</v>
      </c>
      <c r="B606" s="1" t="s">
        <v>1757</v>
      </c>
      <c r="C606" s="1" t="s">
        <v>1758</v>
      </c>
      <c r="D606" s="1" t="s">
        <v>182</v>
      </c>
      <c r="E606" s="1" t="s">
        <v>181</v>
      </c>
      <c r="F606" s="1" t="s">
        <v>181</v>
      </c>
      <c r="G606" s="1" t="s">
        <v>181</v>
      </c>
      <c r="H606" s="1" t="s">
        <v>182</v>
      </c>
      <c r="I606" s="1" t="s">
        <v>181</v>
      </c>
      <c r="J606" s="1" t="s">
        <v>181</v>
      </c>
      <c r="K606" s="1" t="s">
        <v>181</v>
      </c>
      <c r="L606" s="1" t="s">
        <v>181</v>
      </c>
      <c r="M606" s="1" t="s">
        <v>181</v>
      </c>
      <c r="N606" s="1" t="s">
        <v>182</v>
      </c>
      <c r="O606" s="1" t="s">
        <v>181</v>
      </c>
      <c r="P606" s="1" t="s">
        <v>181</v>
      </c>
      <c r="Q606" s="1" t="s">
        <v>181</v>
      </c>
      <c r="R606" s="1" t="s">
        <v>181</v>
      </c>
      <c r="S606" s="1" t="s">
        <v>181</v>
      </c>
      <c r="T606" s="1" t="s">
        <v>181</v>
      </c>
      <c r="U606" s="1" t="s">
        <v>181</v>
      </c>
      <c r="V606" s="1" t="s">
        <v>181</v>
      </c>
      <c r="W606" s="1" t="s">
        <v>181</v>
      </c>
      <c r="X606" s="1" t="s">
        <v>182</v>
      </c>
      <c r="Y606" s="1" t="s">
        <v>181</v>
      </c>
      <c r="Z606" s="1" t="s">
        <v>181</v>
      </c>
      <c r="AA606" s="1" t="s">
        <v>181</v>
      </c>
      <c r="AB606" s="1" t="s">
        <v>181</v>
      </c>
      <c r="AC606" s="1" t="s">
        <v>181</v>
      </c>
      <c r="AD606" s="1" t="s">
        <v>182</v>
      </c>
      <c r="AE606" s="1" t="s">
        <v>97</v>
      </c>
      <c r="AF606" s="1" t="s">
        <v>93</v>
      </c>
      <c r="AG606" s="1" t="s">
        <v>95</v>
      </c>
      <c r="AH606" s="1">
        <v>3</v>
      </c>
      <c r="AI606" s="1" t="s">
        <v>183</v>
      </c>
      <c r="AJ606" s="1" t="s">
        <v>31</v>
      </c>
      <c r="AK606" s="1" t="s">
        <v>184</v>
      </c>
      <c r="AL606" s="1" t="s">
        <v>246</v>
      </c>
      <c r="AM606" s="1" t="s">
        <v>580</v>
      </c>
      <c r="AN606" s="1" t="s">
        <v>187</v>
      </c>
      <c r="AO606" s="1" t="s">
        <v>98</v>
      </c>
      <c r="AP606" s="1" t="s">
        <v>103</v>
      </c>
      <c r="AQ606" s="1" t="s">
        <v>111</v>
      </c>
      <c r="AR606" s="1" t="s">
        <v>190</v>
      </c>
      <c r="AS606" s="1" t="s">
        <v>122</v>
      </c>
      <c r="AT606" s="1" t="s">
        <v>128</v>
      </c>
      <c r="AU606" s="1">
        <v>3</v>
      </c>
      <c r="AW606" s="1">
        <v>61.07</v>
      </c>
    </row>
    <row r="607" spans="1:49">
      <c r="A607" s="1">
        <v>5</v>
      </c>
      <c r="B607" s="1" t="s">
        <v>1759</v>
      </c>
      <c r="C607" s="1" t="s">
        <v>1760</v>
      </c>
      <c r="D607" s="1" t="s">
        <v>182</v>
      </c>
      <c r="E607" s="1" t="s">
        <v>181</v>
      </c>
      <c r="F607" s="1" t="s">
        <v>181</v>
      </c>
      <c r="G607" s="1" t="s">
        <v>181</v>
      </c>
      <c r="H607" s="1" t="s">
        <v>181</v>
      </c>
      <c r="I607" s="1" t="s">
        <v>181</v>
      </c>
      <c r="J607" s="1" t="s">
        <v>182</v>
      </c>
      <c r="K607" s="1" t="s">
        <v>181</v>
      </c>
      <c r="L607" s="1" t="s">
        <v>181</v>
      </c>
      <c r="M607" s="1" t="s">
        <v>181</v>
      </c>
      <c r="N607" s="1" t="s">
        <v>181</v>
      </c>
      <c r="O607" s="1" t="s">
        <v>182</v>
      </c>
      <c r="P607" s="1" t="s">
        <v>181</v>
      </c>
      <c r="Q607" s="1" t="s">
        <v>181</v>
      </c>
      <c r="R607" s="1" t="s">
        <v>181</v>
      </c>
      <c r="S607" s="1" t="s">
        <v>181</v>
      </c>
      <c r="T607" s="1" t="s">
        <v>181</v>
      </c>
      <c r="U607" s="1" t="s">
        <v>181</v>
      </c>
      <c r="V607" s="1" t="s">
        <v>181</v>
      </c>
      <c r="W607" s="1" t="s">
        <v>181</v>
      </c>
      <c r="X607" s="1" t="s">
        <v>182</v>
      </c>
      <c r="Y607" s="1" t="s">
        <v>181</v>
      </c>
      <c r="Z607" s="1" t="s">
        <v>181</v>
      </c>
      <c r="AA607" s="1" t="s">
        <v>181</v>
      </c>
      <c r="AB607" s="1" t="s">
        <v>182</v>
      </c>
      <c r="AC607" s="1" t="s">
        <v>181</v>
      </c>
      <c r="AD607" s="1" t="s">
        <v>181</v>
      </c>
      <c r="AE607" s="1" t="s">
        <v>90</v>
      </c>
      <c r="AF607" s="1" t="s">
        <v>95</v>
      </c>
      <c r="AG607" s="1" t="s">
        <v>90</v>
      </c>
      <c r="AH607" s="1">
        <v>3</v>
      </c>
      <c r="AI607" s="1" t="s">
        <v>18</v>
      </c>
      <c r="AJ607" s="1" t="s">
        <v>26</v>
      </c>
      <c r="AK607" s="1" t="s">
        <v>184</v>
      </c>
      <c r="AL607" s="1" t="s">
        <v>185</v>
      </c>
      <c r="AM607" s="1" t="s">
        <v>580</v>
      </c>
      <c r="AN607" s="1" t="s">
        <v>398</v>
      </c>
      <c r="AO607" s="1" t="s">
        <v>98</v>
      </c>
      <c r="AP607" s="1" t="s">
        <v>195</v>
      </c>
      <c r="AQ607" s="1" t="s">
        <v>112</v>
      </c>
      <c r="AR607" s="1" t="s">
        <v>190</v>
      </c>
      <c r="AS607" s="1" t="s">
        <v>122</v>
      </c>
      <c r="AT607" s="1" t="s">
        <v>128</v>
      </c>
      <c r="AU607" s="1">
        <v>3</v>
      </c>
      <c r="AW607" s="1">
        <v>45.96</v>
      </c>
    </row>
    <row r="608" spans="1:49">
      <c r="A608" s="1">
        <v>5</v>
      </c>
      <c r="B608" s="1" t="s">
        <v>1761</v>
      </c>
      <c r="C608" s="1" t="s">
        <v>1762</v>
      </c>
      <c r="D608" s="1" t="s">
        <v>182</v>
      </c>
      <c r="E608" s="1" t="s">
        <v>181</v>
      </c>
      <c r="F608" s="1" t="s">
        <v>181</v>
      </c>
      <c r="G608" s="1" t="s">
        <v>181</v>
      </c>
      <c r="H608" s="1" t="s">
        <v>181</v>
      </c>
      <c r="I608" s="1" t="s">
        <v>182</v>
      </c>
      <c r="J608" s="1" t="s">
        <v>181</v>
      </c>
      <c r="K608" s="1" t="s">
        <v>181</v>
      </c>
      <c r="L608" s="1" t="s">
        <v>181</v>
      </c>
      <c r="M608" s="1" t="s">
        <v>181</v>
      </c>
      <c r="N608" s="1" t="s">
        <v>181</v>
      </c>
      <c r="O608" s="1" t="s">
        <v>181</v>
      </c>
      <c r="P608" s="1" t="s">
        <v>182</v>
      </c>
      <c r="Q608" s="1" t="s">
        <v>181</v>
      </c>
      <c r="R608" s="1" t="s">
        <v>181</v>
      </c>
      <c r="S608" s="1" t="s">
        <v>181</v>
      </c>
      <c r="T608" s="1" t="s">
        <v>181</v>
      </c>
      <c r="U608" s="1" t="s">
        <v>181</v>
      </c>
      <c r="V608" s="1" t="s">
        <v>181</v>
      </c>
      <c r="W608" s="1" t="s">
        <v>181</v>
      </c>
      <c r="X608" s="1" t="s">
        <v>182</v>
      </c>
      <c r="Y608" s="1" t="s">
        <v>181</v>
      </c>
      <c r="Z608" s="1" t="s">
        <v>181</v>
      </c>
      <c r="AA608" s="1" t="s">
        <v>181</v>
      </c>
      <c r="AB608" s="1" t="s">
        <v>181</v>
      </c>
      <c r="AC608" s="1" t="s">
        <v>182</v>
      </c>
      <c r="AD608" s="1" t="s">
        <v>181</v>
      </c>
      <c r="AE608" s="1" t="s">
        <v>90</v>
      </c>
      <c r="AF608" s="1" t="s">
        <v>90</v>
      </c>
      <c r="AG608" s="1" t="s">
        <v>90</v>
      </c>
      <c r="AH608" s="1">
        <v>3</v>
      </c>
      <c r="AI608" s="1" t="s">
        <v>18</v>
      </c>
      <c r="AJ608" s="1" t="s">
        <v>200</v>
      </c>
      <c r="AK608" s="1" t="s">
        <v>200</v>
      </c>
      <c r="AL608" s="1" t="s">
        <v>185</v>
      </c>
      <c r="AM608" s="1" t="s">
        <v>397</v>
      </c>
      <c r="AN608" s="1" t="s">
        <v>200</v>
      </c>
      <c r="AO608" s="1" t="s">
        <v>188</v>
      </c>
      <c r="AP608" s="1" t="s">
        <v>103</v>
      </c>
      <c r="AQ608" s="1" t="s">
        <v>111</v>
      </c>
      <c r="AR608" s="1" t="s">
        <v>190</v>
      </c>
      <c r="AS608" s="1" t="s">
        <v>200</v>
      </c>
      <c r="AT608" s="1" t="s">
        <v>128</v>
      </c>
      <c r="AU608" s="1">
        <v>2</v>
      </c>
      <c r="AW608" s="1">
        <v>51.36</v>
      </c>
    </row>
    <row r="609" spans="1:49">
      <c r="A609" s="1">
        <v>5</v>
      </c>
      <c r="B609" s="1" t="s">
        <v>1763</v>
      </c>
      <c r="C609" s="1" t="s">
        <v>1764</v>
      </c>
      <c r="D609" s="1" t="s">
        <v>182</v>
      </c>
      <c r="E609" s="1" t="s">
        <v>181</v>
      </c>
      <c r="F609" s="1" t="s">
        <v>181</v>
      </c>
      <c r="G609" s="1" t="s">
        <v>181</v>
      </c>
      <c r="H609" s="1" t="s">
        <v>181</v>
      </c>
      <c r="I609" s="1" t="s">
        <v>182</v>
      </c>
      <c r="J609" s="1" t="s">
        <v>181</v>
      </c>
      <c r="K609" s="1" t="s">
        <v>181</v>
      </c>
      <c r="L609" s="1" t="s">
        <v>181</v>
      </c>
      <c r="M609" s="1" t="s">
        <v>182</v>
      </c>
      <c r="N609" s="1" t="s">
        <v>181</v>
      </c>
      <c r="O609" s="1" t="s">
        <v>181</v>
      </c>
      <c r="P609" s="1" t="s">
        <v>181</v>
      </c>
      <c r="Q609" s="1" t="s">
        <v>181</v>
      </c>
      <c r="R609" s="1" t="s">
        <v>181</v>
      </c>
      <c r="S609" s="1" t="s">
        <v>181</v>
      </c>
      <c r="T609" s="1" t="s">
        <v>181</v>
      </c>
      <c r="U609" s="1" t="s">
        <v>181</v>
      </c>
      <c r="V609" s="1" t="s">
        <v>181</v>
      </c>
      <c r="W609" s="1" t="s">
        <v>181</v>
      </c>
      <c r="X609" s="1" t="s">
        <v>182</v>
      </c>
      <c r="Y609" s="1" t="s">
        <v>181</v>
      </c>
      <c r="Z609" s="1" t="s">
        <v>181</v>
      </c>
      <c r="AA609" s="1" t="s">
        <v>181</v>
      </c>
      <c r="AB609" s="1" t="s">
        <v>182</v>
      </c>
      <c r="AC609" s="1" t="s">
        <v>181</v>
      </c>
      <c r="AD609" s="1" t="s">
        <v>181</v>
      </c>
      <c r="AE609" s="1" t="s">
        <v>90</v>
      </c>
      <c r="AF609" s="1" t="s">
        <v>93</v>
      </c>
      <c r="AG609" s="1" t="s">
        <v>93</v>
      </c>
      <c r="AH609" s="1">
        <v>2</v>
      </c>
      <c r="AI609" s="1" t="s">
        <v>183</v>
      </c>
      <c r="AJ609" s="1" t="s">
        <v>31</v>
      </c>
      <c r="AK609" s="1" t="s">
        <v>194</v>
      </c>
      <c r="AL609" s="1" t="s">
        <v>246</v>
      </c>
      <c r="AM609" s="1" t="s">
        <v>186</v>
      </c>
      <c r="AN609" s="1" t="s">
        <v>398</v>
      </c>
      <c r="AO609" s="1" t="s">
        <v>188</v>
      </c>
      <c r="AP609" s="1" t="s">
        <v>209</v>
      </c>
      <c r="AQ609" s="1" t="s">
        <v>111</v>
      </c>
      <c r="AR609" s="1" t="s">
        <v>287</v>
      </c>
      <c r="AS609" s="1" t="s">
        <v>123</v>
      </c>
      <c r="AT609" s="1" t="s">
        <v>128</v>
      </c>
      <c r="AU609" s="1">
        <v>2</v>
      </c>
      <c r="AW609" s="1">
        <v>48.1</v>
      </c>
    </row>
    <row r="610" spans="1:49">
      <c r="A610" s="1">
        <v>5</v>
      </c>
      <c r="B610" s="1" t="s">
        <v>1765</v>
      </c>
      <c r="C610" s="1" t="s">
        <v>1766</v>
      </c>
      <c r="D610" s="1" t="s">
        <v>182</v>
      </c>
      <c r="E610" s="1" t="s">
        <v>181</v>
      </c>
      <c r="F610" s="1" t="s">
        <v>181</v>
      </c>
      <c r="G610" s="1" t="s">
        <v>181</v>
      </c>
      <c r="H610" s="1" t="s">
        <v>181</v>
      </c>
      <c r="I610" s="1" t="s">
        <v>182</v>
      </c>
      <c r="J610" s="1" t="s">
        <v>181</v>
      </c>
      <c r="K610" s="1" t="s">
        <v>181</v>
      </c>
      <c r="L610" s="1" t="s">
        <v>181</v>
      </c>
      <c r="M610" s="1" t="s">
        <v>182</v>
      </c>
      <c r="N610" s="1" t="s">
        <v>181</v>
      </c>
      <c r="O610" s="1" t="s">
        <v>181</v>
      </c>
      <c r="P610" s="1" t="s">
        <v>181</v>
      </c>
      <c r="Q610" s="1" t="s">
        <v>181</v>
      </c>
      <c r="R610" s="1" t="s">
        <v>181</v>
      </c>
      <c r="S610" s="1" t="s">
        <v>181</v>
      </c>
      <c r="T610" s="1" t="s">
        <v>181</v>
      </c>
      <c r="U610" s="1" t="s">
        <v>181</v>
      </c>
      <c r="V610" s="1" t="s">
        <v>181</v>
      </c>
      <c r="W610" s="1" t="s">
        <v>181</v>
      </c>
      <c r="X610" s="1" t="s">
        <v>181</v>
      </c>
      <c r="Y610" s="1" t="s">
        <v>182</v>
      </c>
      <c r="Z610" s="1" t="s">
        <v>181</v>
      </c>
      <c r="AA610" s="1" t="s">
        <v>181</v>
      </c>
      <c r="AB610" s="1" t="s">
        <v>181</v>
      </c>
      <c r="AC610" s="1" t="s">
        <v>181</v>
      </c>
      <c r="AD610" s="1" t="s">
        <v>182</v>
      </c>
      <c r="AE610" s="1" t="s">
        <v>90</v>
      </c>
      <c r="AF610" s="1" t="s">
        <v>93</v>
      </c>
      <c r="AG610" s="1" t="s">
        <v>90</v>
      </c>
      <c r="AH610" s="1">
        <v>2</v>
      </c>
      <c r="AI610" s="1" t="s">
        <v>183</v>
      </c>
      <c r="AJ610" s="1" t="s">
        <v>31</v>
      </c>
      <c r="AK610" s="1" t="s">
        <v>194</v>
      </c>
      <c r="AL610" s="1" t="s">
        <v>246</v>
      </c>
      <c r="AM610" s="1" t="s">
        <v>580</v>
      </c>
      <c r="AN610" s="1" t="s">
        <v>398</v>
      </c>
      <c r="AO610" s="1" t="s">
        <v>96</v>
      </c>
      <c r="AP610" s="1" t="s">
        <v>195</v>
      </c>
      <c r="AQ610" s="1" t="s">
        <v>111</v>
      </c>
      <c r="AR610" s="1" t="s">
        <v>190</v>
      </c>
      <c r="AS610" s="1" t="s">
        <v>123</v>
      </c>
      <c r="AT610" s="1" t="s">
        <v>128</v>
      </c>
      <c r="AU610" s="1">
        <v>2</v>
      </c>
      <c r="AW610" s="1">
        <v>63.74</v>
      </c>
    </row>
    <row r="611" spans="1:49">
      <c r="A611" s="1">
        <v>5</v>
      </c>
      <c r="B611" s="1" t="s">
        <v>1767</v>
      </c>
      <c r="C611" s="1" t="s">
        <v>1768</v>
      </c>
      <c r="D611" s="1" t="s">
        <v>181</v>
      </c>
      <c r="E611" s="1" t="s">
        <v>182</v>
      </c>
      <c r="F611" s="1" t="s">
        <v>181</v>
      </c>
      <c r="G611" s="1" t="s">
        <v>181</v>
      </c>
      <c r="H611" s="1" t="s">
        <v>181</v>
      </c>
      <c r="I611" s="1" t="s">
        <v>181</v>
      </c>
      <c r="J611" s="1" t="s">
        <v>181</v>
      </c>
      <c r="K611" s="1" t="s">
        <v>181</v>
      </c>
      <c r="L611" s="1" t="s">
        <v>182</v>
      </c>
      <c r="M611" s="1" t="s">
        <v>182</v>
      </c>
      <c r="N611" s="1" t="s">
        <v>181</v>
      </c>
      <c r="O611" s="1" t="s">
        <v>181</v>
      </c>
      <c r="P611" s="1" t="s">
        <v>181</v>
      </c>
      <c r="Q611" s="1" t="s">
        <v>181</v>
      </c>
      <c r="R611" s="1" t="s">
        <v>181</v>
      </c>
      <c r="S611" s="1" t="s">
        <v>181</v>
      </c>
      <c r="T611" s="1" t="s">
        <v>181</v>
      </c>
      <c r="U611" s="1" t="s">
        <v>181</v>
      </c>
      <c r="V611" s="1" t="s">
        <v>181</v>
      </c>
      <c r="W611" s="1" t="s">
        <v>181</v>
      </c>
      <c r="X611" s="1" t="s">
        <v>181</v>
      </c>
      <c r="Y611" s="1" t="s">
        <v>182</v>
      </c>
      <c r="Z611" s="1" t="s">
        <v>181</v>
      </c>
      <c r="AA611" s="1" t="s">
        <v>181</v>
      </c>
      <c r="AB611" s="1" t="s">
        <v>181</v>
      </c>
      <c r="AC611" s="1" t="s">
        <v>182</v>
      </c>
      <c r="AD611" s="1" t="s">
        <v>181</v>
      </c>
      <c r="AE611" s="1" t="s">
        <v>95</v>
      </c>
      <c r="AF611" s="1" t="s">
        <v>93</v>
      </c>
      <c r="AG611" s="1" t="s">
        <v>95</v>
      </c>
      <c r="AH611" s="1">
        <v>2</v>
      </c>
      <c r="AI611" s="1" t="s">
        <v>183</v>
      </c>
      <c r="AJ611" s="1" t="s">
        <v>31</v>
      </c>
      <c r="AK611" s="1" t="s">
        <v>200</v>
      </c>
      <c r="AL611" s="1" t="s">
        <v>185</v>
      </c>
      <c r="AM611" s="1" t="s">
        <v>186</v>
      </c>
      <c r="AN611" s="1" t="s">
        <v>398</v>
      </c>
      <c r="AO611" s="1" t="s">
        <v>98</v>
      </c>
      <c r="AP611" s="1" t="s">
        <v>103</v>
      </c>
      <c r="AQ611" s="1" t="s">
        <v>189</v>
      </c>
      <c r="AR611" s="1" t="s">
        <v>440</v>
      </c>
      <c r="AS611" s="1" t="s">
        <v>124</v>
      </c>
      <c r="AT611" s="1" t="s">
        <v>128</v>
      </c>
      <c r="AU611" s="1">
        <v>2</v>
      </c>
      <c r="AW611" s="1">
        <v>68.62</v>
      </c>
    </row>
    <row r="612" spans="1:49">
      <c r="A612" s="1">
        <v>5</v>
      </c>
      <c r="B612" s="1" t="s">
        <v>1769</v>
      </c>
      <c r="C612" s="1" t="s">
        <v>1770</v>
      </c>
      <c r="D612" s="1" t="s">
        <v>182</v>
      </c>
      <c r="E612" s="1" t="s">
        <v>181</v>
      </c>
      <c r="F612" s="1" t="s">
        <v>181</v>
      </c>
      <c r="G612" s="1" t="s">
        <v>181</v>
      </c>
      <c r="H612" s="1" t="s">
        <v>181</v>
      </c>
      <c r="I612" s="1" t="s">
        <v>182</v>
      </c>
      <c r="J612" s="1" t="s">
        <v>181</v>
      </c>
      <c r="K612" s="1" t="s">
        <v>181</v>
      </c>
      <c r="L612" s="1" t="s">
        <v>181</v>
      </c>
      <c r="M612" s="1" t="s">
        <v>181</v>
      </c>
      <c r="N612" s="1" t="s">
        <v>181</v>
      </c>
      <c r="O612" s="1" t="s">
        <v>181</v>
      </c>
      <c r="P612" s="1" t="s">
        <v>181</v>
      </c>
      <c r="Q612" s="1" t="s">
        <v>181</v>
      </c>
      <c r="R612" s="1" t="s">
        <v>181</v>
      </c>
      <c r="S612" s="1" t="s">
        <v>182</v>
      </c>
      <c r="T612" s="1" t="s">
        <v>181</v>
      </c>
      <c r="U612" s="1" t="s">
        <v>181</v>
      </c>
      <c r="V612" s="1" t="s">
        <v>181</v>
      </c>
      <c r="W612" s="1" t="s">
        <v>181</v>
      </c>
      <c r="X612" s="1" t="s">
        <v>181</v>
      </c>
      <c r="Y612" s="1" t="s">
        <v>182</v>
      </c>
      <c r="Z612" s="1" t="s">
        <v>181</v>
      </c>
      <c r="AA612" s="1" t="s">
        <v>181</v>
      </c>
      <c r="AB612" s="1" t="s">
        <v>182</v>
      </c>
      <c r="AC612" s="1" t="s">
        <v>181</v>
      </c>
      <c r="AD612" s="1" t="s">
        <v>181</v>
      </c>
      <c r="AE612" s="1" t="s">
        <v>93</v>
      </c>
      <c r="AF612" s="1" t="s">
        <v>93</v>
      </c>
      <c r="AG612" s="1" t="s">
        <v>93</v>
      </c>
      <c r="AH612" s="1">
        <v>2</v>
      </c>
      <c r="AI612" s="1" t="s">
        <v>183</v>
      </c>
      <c r="AJ612" s="1" t="s">
        <v>26</v>
      </c>
      <c r="AK612" s="1" t="s">
        <v>194</v>
      </c>
      <c r="AL612" s="1" t="s">
        <v>185</v>
      </c>
      <c r="AM612" s="1" t="s">
        <v>580</v>
      </c>
      <c r="AN612" s="1" t="s">
        <v>187</v>
      </c>
      <c r="AO612" s="1" t="s">
        <v>98</v>
      </c>
      <c r="AP612" s="1" t="s">
        <v>103</v>
      </c>
      <c r="AQ612" s="1" t="s">
        <v>111</v>
      </c>
      <c r="AR612" s="1" t="s">
        <v>190</v>
      </c>
      <c r="AS612" s="1" t="s">
        <v>123</v>
      </c>
      <c r="AT612" s="1" t="s">
        <v>128</v>
      </c>
      <c r="AU612" s="1">
        <v>2</v>
      </c>
      <c r="AW612" s="1">
        <v>68.83</v>
      </c>
    </row>
    <row r="613" spans="1:49">
      <c r="A613" s="1">
        <v>5</v>
      </c>
      <c r="B613" s="1" t="s">
        <v>1771</v>
      </c>
      <c r="C613" s="1" t="s">
        <v>1772</v>
      </c>
      <c r="D613" s="1" t="s">
        <v>182</v>
      </c>
      <c r="E613" s="1" t="s">
        <v>181</v>
      </c>
      <c r="F613" s="1" t="s">
        <v>181</v>
      </c>
      <c r="G613" s="1" t="s">
        <v>181</v>
      </c>
      <c r="H613" s="1" t="s">
        <v>181</v>
      </c>
      <c r="I613" s="1" t="s">
        <v>182</v>
      </c>
      <c r="J613" s="1" t="s">
        <v>181</v>
      </c>
      <c r="K613" s="1" t="s">
        <v>181</v>
      </c>
      <c r="L613" s="1" t="s">
        <v>181</v>
      </c>
      <c r="M613" s="1" t="s">
        <v>182</v>
      </c>
      <c r="N613" s="1" t="s">
        <v>181</v>
      </c>
      <c r="O613" s="1" t="s">
        <v>181</v>
      </c>
      <c r="P613" s="1" t="s">
        <v>181</v>
      </c>
      <c r="Q613" s="1" t="s">
        <v>181</v>
      </c>
      <c r="R613" s="1" t="s">
        <v>181</v>
      </c>
      <c r="S613" s="1" t="s">
        <v>181</v>
      </c>
      <c r="T613" s="1" t="s">
        <v>181</v>
      </c>
      <c r="U613" s="1" t="s">
        <v>181</v>
      </c>
      <c r="V613" s="1" t="s">
        <v>181</v>
      </c>
      <c r="W613" s="1" t="s">
        <v>181</v>
      </c>
      <c r="X613" s="1" t="s">
        <v>181</v>
      </c>
      <c r="Y613" s="1" t="s">
        <v>182</v>
      </c>
      <c r="Z613" s="1" t="s">
        <v>181</v>
      </c>
      <c r="AA613" s="1" t="s">
        <v>181</v>
      </c>
      <c r="AB613" s="1" t="s">
        <v>181</v>
      </c>
      <c r="AC613" s="1" t="s">
        <v>181</v>
      </c>
      <c r="AD613" s="1" t="s">
        <v>182</v>
      </c>
      <c r="AE613" s="1" t="s">
        <v>93</v>
      </c>
      <c r="AF613" s="1" t="s">
        <v>95</v>
      </c>
      <c r="AG613" s="1" t="s">
        <v>95</v>
      </c>
      <c r="AH613" s="1">
        <v>3</v>
      </c>
      <c r="AI613" s="1" t="s">
        <v>200</v>
      </c>
      <c r="AJ613" s="1" t="s">
        <v>31</v>
      </c>
      <c r="AK613" s="1" t="s">
        <v>184</v>
      </c>
      <c r="AL613" s="1" t="s">
        <v>327</v>
      </c>
      <c r="AM613" s="1" t="s">
        <v>397</v>
      </c>
      <c r="AN613" s="1" t="s">
        <v>200</v>
      </c>
      <c r="AO613" s="1" t="s">
        <v>98</v>
      </c>
      <c r="AP613" s="1" t="s">
        <v>200</v>
      </c>
      <c r="AQ613" s="1" t="s">
        <v>189</v>
      </c>
      <c r="AR613" s="1" t="s">
        <v>190</v>
      </c>
      <c r="AS613" s="1" t="s">
        <v>123</v>
      </c>
      <c r="AT613" s="1" t="s">
        <v>128</v>
      </c>
      <c r="AU613" s="1">
        <v>2</v>
      </c>
      <c r="AW613" s="1">
        <v>64.69</v>
      </c>
    </row>
    <row r="614" spans="1:49">
      <c r="A614" s="1">
        <v>5</v>
      </c>
      <c r="B614" s="1" t="s">
        <v>1773</v>
      </c>
      <c r="C614" s="1" t="s">
        <v>1774</v>
      </c>
      <c r="D614" s="1" t="s">
        <v>181</v>
      </c>
      <c r="E614" s="1" t="s">
        <v>181</v>
      </c>
      <c r="F614" s="1" t="s">
        <v>182</v>
      </c>
      <c r="G614" s="1" t="s">
        <v>181</v>
      </c>
      <c r="H614" s="1" t="s">
        <v>181</v>
      </c>
      <c r="I614" s="1" t="s">
        <v>181</v>
      </c>
      <c r="J614" s="1" t="s">
        <v>181</v>
      </c>
      <c r="K614" s="1" t="s">
        <v>181</v>
      </c>
      <c r="L614" s="1" t="s">
        <v>182</v>
      </c>
      <c r="M614" s="1" t="s">
        <v>182</v>
      </c>
      <c r="N614" s="1" t="s">
        <v>181</v>
      </c>
      <c r="O614" s="1" t="s">
        <v>181</v>
      </c>
      <c r="P614" s="1" t="s">
        <v>181</v>
      </c>
      <c r="Q614" s="1" t="s">
        <v>181</v>
      </c>
      <c r="R614" s="1" t="s">
        <v>181</v>
      </c>
      <c r="S614" s="1" t="s">
        <v>181</v>
      </c>
      <c r="T614" s="1" t="s">
        <v>181</v>
      </c>
      <c r="U614" s="1" t="s">
        <v>181</v>
      </c>
      <c r="V614" s="1" t="s">
        <v>181</v>
      </c>
      <c r="W614" s="1" t="s">
        <v>181</v>
      </c>
      <c r="X614" s="1" t="s">
        <v>181</v>
      </c>
      <c r="Y614" s="1" t="s">
        <v>182</v>
      </c>
      <c r="Z614" s="1" t="s">
        <v>181</v>
      </c>
      <c r="AA614" s="1" t="s">
        <v>181</v>
      </c>
      <c r="AB614" s="1" t="s">
        <v>182</v>
      </c>
      <c r="AC614" s="1" t="s">
        <v>181</v>
      </c>
      <c r="AD614" s="1" t="s">
        <v>181</v>
      </c>
      <c r="AE614" s="1" t="s">
        <v>97</v>
      </c>
      <c r="AF614" s="1" t="s">
        <v>97</v>
      </c>
      <c r="AG614" s="1" t="s">
        <v>97</v>
      </c>
      <c r="AH614" s="1">
        <v>2</v>
      </c>
      <c r="AI614" s="1" t="s">
        <v>183</v>
      </c>
      <c r="AJ614" s="1" t="s">
        <v>31</v>
      </c>
      <c r="AK614" s="1" t="s">
        <v>184</v>
      </c>
      <c r="AL614" s="1" t="s">
        <v>185</v>
      </c>
      <c r="AM614" s="1" t="s">
        <v>186</v>
      </c>
      <c r="AN614" s="1" t="s">
        <v>398</v>
      </c>
      <c r="AO614" s="1" t="s">
        <v>188</v>
      </c>
      <c r="AP614" s="1" t="s">
        <v>195</v>
      </c>
      <c r="AQ614" s="1" t="s">
        <v>112</v>
      </c>
      <c r="AR614" s="1" t="s">
        <v>190</v>
      </c>
      <c r="AS614" s="1" t="s">
        <v>123</v>
      </c>
      <c r="AT614" s="1" t="s">
        <v>128</v>
      </c>
      <c r="AU614" s="1">
        <v>3</v>
      </c>
      <c r="AW614" s="1">
        <v>51.63</v>
      </c>
    </row>
    <row r="615" spans="1:49">
      <c r="A615" s="1">
        <v>5</v>
      </c>
      <c r="B615" s="1" t="s">
        <v>1775</v>
      </c>
      <c r="C615" s="1" t="s">
        <v>1776</v>
      </c>
      <c r="D615" s="1" t="s">
        <v>181</v>
      </c>
      <c r="E615" s="1" t="s">
        <v>182</v>
      </c>
      <c r="F615" s="1" t="s">
        <v>181</v>
      </c>
      <c r="G615" s="1" t="s">
        <v>181</v>
      </c>
      <c r="H615" s="1" t="s">
        <v>181</v>
      </c>
      <c r="I615" s="1" t="s">
        <v>181</v>
      </c>
      <c r="J615" s="1" t="s">
        <v>181</v>
      </c>
      <c r="K615" s="1" t="s">
        <v>181</v>
      </c>
      <c r="L615" s="1" t="s">
        <v>182</v>
      </c>
      <c r="M615" s="1" t="s">
        <v>181</v>
      </c>
      <c r="N615" s="1" t="s">
        <v>181</v>
      </c>
      <c r="O615" s="1" t="s">
        <v>181</v>
      </c>
      <c r="P615" s="1" t="s">
        <v>181</v>
      </c>
      <c r="Q615" s="1" t="s">
        <v>181</v>
      </c>
      <c r="R615" s="1" t="s">
        <v>181</v>
      </c>
      <c r="S615" s="1" t="s">
        <v>182</v>
      </c>
      <c r="T615" s="1" t="s">
        <v>181</v>
      </c>
      <c r="U615" s="1" t="s">
        <v>181</v>
      </c>
      <c r="V615" s="1" t="s">
        <v>181</v>
      </c>
      <c r="W615" s="1" t="s">
        <v>181</v>
      </c>
      <c r="X615" s="1" t="s">
        <v>181</v>
      </c>
      <c r="Y615" s="1" t="s">
        <v>182</v>
      </c>
      <c r="Z615" s="1" t="s">
        <v>181</v>
      </c>
      <c r="AA615" s="1" t="s">
        <v>181</v>
      </c>
      <c r="AB615" s="1" t="s">
        <v>181</v>
      </c>
      <c r="AC615" s="1" t="s">
        <v>181</v>
      </c>
      <c r="AD615" s="1" t="s">
        <v>182</v>
      </c>
      <c r="AE615" s="1" t="s">
        <v>90</v>
      </c>
      <c r="AF615" s="1" t="s">
        <v>90</v>
      </c>
      <c r="AG615" s="1" t="s">
        <v>95</v>
      </c>
      <c r="AH615" s="1">
        <v>2</v>
      </c>
      <c r="AI615" s="1" t="s">
        <v>18</v>
      </c>
      <c r="AJ615" s="1" t="s">
        <v>31</v>
      </c>
      <c r="AK615" s="1" t="s">
        <v>184</v>
      </c>
      <c r="AL615" s="1" t="s">
        <v>185</v>
      </c>
      <c r="AM615" s="1" t="s">
        <v>580</v>
      </c>
      <c r="AN615" s="1" t="s">
        <v>398</v>
      </c>
      <c r="AO615" s="1" t="s">
        <v>98</v>
      </c>
      <c r="AP615" s="1" t="s">
        <v>103</v>
      </c>
      <c r="AQ615" s="1" t="s">
        <v>189</v>
      </c>
      <c r="AR615" s="1" t="s">
        <v>190</v>
      </c>
      <c r="AS615" s="1" t="s">
        <v>123</v>
      </c>
      <c r="AT615" s="1" t="s">
        <v>128</v>
      </c>
      <c r="AU615" s="1">
        <v>2</v>
      </c>
      <c r="AW615" s="1">
        <v>53.75</v>
      </c>
    </row>
    <row r="616" spans="1:49">
      <c r="A616" s="1">
        <v>5</v>
      </c>
      <c r="B616" s="1" t="s">
        <v>1777</v>
      </c>
      <c r="C616" s="1" t="s">
        <v>1778</v>
      </c>
      <c r="D616" s="1" t="s">
        <v>182</v>
      </c>
      <c r="E616" s="1" t="s">
        <v>181</v>
      </c>
      <c r="F616" s="1" t="s">
        <v>181</v>
      </c>
      <c r="G616" s="1" t="s">
        <v>181</v>
      </c>
      <c r="H616" s="1" t="s">
        <v>181</v>
      </c>
      <c r="I616" s="1" t="s">
        <v>182</v>
      </c>
      <c r="J616" s="1" t="s">
        <v>181</v>
      </c>
      <c r="K616" s="1" t="s">
        <v>181</v>
      </c>
      <c r="L616" s="1" t="s">
        <v>181</v>
      </c>
      <c r="M616" s="1" t="s">
        <v>181</v>
      </c>
      <c r="N616" s="1" t="s">
        <v>181</v>
      </c>
      <c r="O616" s="1" t="s">
        <v>181</v>
      </c>
      <c r="P616" s="1" t="s">
        <v>181</v>
      </c>
      <c r="Q616" s="1" t="s">
        <v>181</v>
      </c>
      <c r="R616" s="1" t="s">
        <v>181</v>
      </c>
      <c r="S616" s="1" t="s">
        <v>181</v>
      </c>
      <c r="T616" s="1" t="s">
        <v>181</v>
      </c>
      <c r="U616" s="1" t="s">
        <v>181</v>
      </c>
      <c r="V616" s="1" t="s">
        <v>181</v>
      </c>
      <c r="W616" s="1" t="s">
        <v>182</v>
      </c>
      <c r="X616" s="1" t="s">
        <v>182</v>
      </c>
      <c r="Y616" s="1" t="s">
        <v>181</v>
      </c>
      <c r="Z616" s="1" t="s">
        <v>181</v>
      </c>
      <c r="AA616" s="1" t="s">
        <v>181</v>
      </c>
      <c r="AB616" s="1" t="s">
        <v>182</v>
      </c>
      <c r="AC616" s="1" t="s">
        <v>181</v>
      </c>
      <c r="AD616" s="1" t="s">
        <v>181</v>
      </c>
      <c r="AE616" s="1" t="s">
        <v>93</v>
      </c>
      <c r="AF616" s="1" t="s">
        <v>93</v>
      </c>
      <c r="AG616" s="1" t="s">
        <v>95</v>
      </c>
      <c r="AH616" s="1">
        <v>3</v>
      </c>
      <c r="AI616" s="1" t="s">
        <v>183</v>
      </c>
      <c r="AJ616" s="1" t="s">
        <v>24</v>
      </c>
      <c r="AK616" s="1" t="s">
        <v>184</v>
      </c>
      <c r="AL616" s="1" t="s">
        <v>1237</v>
      </c>
      <c r="AM616" s="1" t="s">
        <v>186</v>
      </c>
      <c r="AN616" s="1" t="s">
        <v>187</v>
      </c>
      <c r="AO616" s="1" t="s">
        <v>188</v>
      </c>
      <c r="AP616" s="1" t="s">
        <v>103</v>
      </c>
      <c r="AQ616" s="1" t="s">
        <v>111</v>
      </c>
      <c r="AR616" s="1" t="s">
        <v>190</v>
      </c>
      <c r="AS616" s="1" t="s">
        <v>123</v>
      </c>
      <c r="AT616" s="1" t="s">
        <v>128</v>
      </c>
      <c r="AU616" s="1">
        <v>3</v>
      </c>
      <c r="AW616" s="1">
        <v>49.26</v>
      </c>
    </row>
    <row r="617" spans="1:49">
      <c r="A617" s="1">
        <v>5</v>
      </c>
      <c r="B617" s="1" t="s">
        <v>1779</v>
      </c>
      <c r="C617" s="1" t="s">
        <v>1780</v>
      </c>
      <c r="D617" s="1" t="s">
        <v>182</v>
      </c>
      <c r="E617" s="1" t="s">
        <v>181</v>
      </c>
      <c r="F617" s="1" t="s">
        <v>181</v>
      </c>
      <c r="G617" s="1" t="s">
        <v>181</v>
      </c>
      <c r="H617" s="1" t="s">
        <v>181</v>
      </c>
      <c r="I617" s="1" t="s">
        <v>182</v>
      </c>
      <c r="J617" s="1" t="s">
        <v>181</v>
      </c>
      <c r="K617" s="1" t="s">
        <v>181</v>
      </c>
      <c r="L617" s="1" t="s">
        <v>181</v>
      </c>
      <c r="M617" s="1" t="s">
        <v>182</v>
      </c>
      <c r="N617" s="1" t="s">
        <v>181</v>
      </c>
      <c r="O617" s="1" t="s">
        <v>181</v>
      </c>
      <c r="P617" s="1" t="s">
        <v>181</v>
      </c>
      <c r="Q617" s="1" t="s">
        <v>181</v>
      </c>
      <c r="R617" s="1" t="s">
        <v>181</v>
      </c>
      <c r="S617" s="1" t="s">
        <v>181</v>
      </c>
      <c r="T617" s="1" t="s">
        <v>181</v>
      </c>
      <c r="U617" s="1" t="s">
        <v>181</v>
      </c>
      <c r="V617" s="1" t="s">
        <v>181</v>
      </c>
      <c r="W617" s="1" t="s">
        <v>181</v>
      </c>
      <c r="X617" s="1" t="s">
        <v>182</v>
      </c>
      <c r="Y617" s="1" t="s">
        <v>181</v>
      </c>
      <c r="Z617" s="1" t="s">
        <v>181</v>
      </c>
      <c r="AA617" s="1" t="s">
        <v>181</v>
      </c>
      <c r="AB617" s="1" t="s">
        <v>181</v>
      </c>
      <c r="AC617" s="1" t="s">
        <v>182</v>
      </c>
      <c r="AD617" s="1" t="s">
        <v>181</v>
      </c>
      <c r="AE617" s="1" t="s">
        <v>93</v>
      </c>
      <c r="AF617" s="1" t="s">
        <v>95</v>
      </c>
      <c r="AG617" s="1" t="s">
        <v>93</v>
      </c>
      <c r="AH617" s="1">
        <v>2</v>
      </c>
      <c r="AI617" s="1" t="s">
        <v>183</v>
      </c>
      <c r="AJ617" s="1" t="s">
        <v>31</v>
      </c>
      <c r="AK617" s="1" t="s">
        <v>184</v>
      </c>
      <c r="AL617" s="1" t="s">
        <v>185</v>
      </c>
      <c r="AM617" s="1" t="s">
        <v>186</v>
      </c>
      <c r="AN617" s="1" t="s">
        <v>187</v>
      </c>
      <c r="AO617" s="1" t="s">
        <v>188</v>
      </c>
      <c r="AP617" s="1" t="s">
        <v>103</v>
      </c>
      <c r="AQ617" s="1" t="s">
        <v>387</v>
      </c>
      <c r="AR617" s="1" t="s">
        <v>190</v>
      </c>
      <c r="AS617" s="1" t="s">
        <v>123</v>
      </c>
      <c r="AT617" s="1" t="s">
        <v>128</v>
      </c>
      <c r="AU617" s="1">
        <v>2</v>
      </c>
      <c r="AW617" s="1">
        <v>78.56</v>
      </c>
    </row>
    <row r="618" spans="1:49">
      <c r="A618" s="1">
        <v>5</v>
      </c>
      <c r="B618" s="1" t="s">
        <v>1781</v>
      </c>
      <c r="C618" s="1" t="s">
        <v>1782</v>
      </c>
      <c r="D618" s="1" t="s">
        <v>182</v>
      </c>
      <c r="E618" s="1" t="s">
        <v>181</v>
      </c>
      <c r="F618" s="1" t="s">
        <v>181</v>
      </c>
      <c r="G618" s="1" t="s">
        <v>181</v>
      </c>
      <c r="H618" s="1" t="s">
        <v>181</v>
      </c>
      <c r="I618" s="1" t="s">
        <v>182</v>
      </c>
      <c r="J618" s="1" t="s">
        <v>181</v>
      </c>
      <c r="K618" s="1" t="s">
        <v>181</v>
      </c>
      <c r="L618" s="1" t="s">
        <v>181</v>
      </c>
      <c r="M618" s="1" t="s">
        <v>181</v>
      </c>
      <c r="N618" s="1" t="s">
        <v>181</v>
      </c>
      <c r="O618" s="1" t="s">
        <v>181</v>
      </c>
      <c r="P618" s="1" t="s">
        <v>181</v>
      </c>
      <c r="Q618" s="1" t="s">
        <v>182</v>
      </c>
      <c r="R618" s="1" t="s">
        <v>181</v>
      </c>
      <c r="S618" s="1" t="s">
        <v>181</v>
      </c>
      <c r="T618" s="1" t="s">
        <v>181</v>
      </c>
      <c r="U618" s="1" t="s">
        <v>181</v>
      </c>
      <c r="V618" s="1" t="s">
        <v>181</v>
      </c>
      <c r="W618" s="1" t="s">
        <v>181</v>
      </c>
      <c r="X618" s="1" t="s">
        <v>182</v>
      </c>
      <c r="Y618" s="1" t="s">
        <v>181</v>
      </c>
      <c r="Z618" s="1" t="s">
        <v>181</v>
      </c>
      <c r="AA618" s="1" t="s">
        <v>181</v>
      </c>
      <c r="AB618" s="1" t="s">
        <v>182</v>
      </c>
      <c r="AC618" s="1" t="s">
        <v>181</v>
      </c>
      <c r="AD618" s="1" t="s">
        <v>181</v>
      </c>
      <c r="AE618" s="1" t="s">
        <v>93</v>
      </c>
      <c r="AF618" s="1" t="s">
        <v>95</v>
      </c>
      <c r="AG618" s="1" t="s">
        <v>93</v>
      </c>
      <c r="AH618" s="1">
        <v>3</v>
      </c>
      <c r="AI618" s="1" t="s">
        <v>183</v>
      </c>
      <c r="AJ618" s="1" t="s">
        <v>31</v>
      </c>
      <c r="AK618" s="1" t="s">
        <v>194</v>
      </c>
      <c r="AL618" s="1" t="s">
        <v>185</v>
      </c>
      <c r="AM618" s="1" t="s">
        <v>186</v>
      </c>
      <c r="AN618" s="1" t="s">
        <v>200</v>
      </c>
      <c r="AO618" s="1" t="s">
        <v>188</v>
      </c>
      <c r="AP618" s="1" t="s">
        <v>209</v>
      </c>
      <c r="AQ618" s="1" t="s">
        <v>111</v>
      </c>
      <c r="AR618" s="1" t="s">
        <v>190</v>
      </c>
      <c r="AS618" s="1" t="s">
        <v>123</v>
      </c>
      <c r="AT618" s="1" t="s">
        <v>128</v>
      </c>
      <c r="AU618" s="1">
        <v>2</v>
      </c>
      <c r="AW618" s="1">
        <v>67.2</v>
      </c>
    </row>
    <row r="619" spans="1:49">
      <c r="A619" s="1">
        <v>5</v>
      </c>
      <c r="B619" s="1" t="s">
        <v>1783</v>
      </c>
      <c r="C619" s="1" t="s">
        <v>1784</v>
      </c>
      <c r="D619" s="1" t="s">
        <v>182</v>
      </c>
      <c r="E619" s="1" t="s">
        <v>181</v>
      </c>
      <c r="F619" s="1" t="s">
        <v>181</v>
      </c>
      <c r="G619" s="1" t="s">
        <v>181</v>
      </c>
      <c r="H619" s="1" t="s">
        <v>182</v>
      </c>
      <c r="I619" s="1" t="s">
        <v>181</v>
      </c>
      <c r="J619" s="1" t="s">
        <v>181</v>
      </c>
      <c r="K619" s="1" t="s">
        <v>181</v>
      </c>
      <c r="L619" s="1" t="s">
        <v>181</v>
      </c>
      <c r="M619" s="1" t="s">
        <v>181</v>
      </c>
      <c r="N619" s="1" t="s">
        <v>182</v>
      </c>
      <c r="O619" s="1" t="s">
        <v>181</v>
      </c>
      <c r="P619" s="1" t="s">
        <v>181</v>
      </c>
      <c r="Q619" s="1" t="s">
        <v>181</v>
      </c>
      <c r="R619" s="1" t="s">
        <v>181</v>
      </c>
      <c r="S619" s="1" t="s">
        <v>181</v>
      </c>
      <c r="T619" s="1" t="s">
        <v>181</v>
      </c>
      <c r="U619" s="1" t="s">
        <v>181</v>
      </c>
      <c r="V619" s="1" t="s">
        <v>181</v>
      </c>
      <c r="W619" s="1" t="s">
        <v>181</v>
      </c>
      <c r="X619" s="1" t="s">
        <v>182</v>
      </c>
      <c r="Y619" s="1" t="s">
        <v>181</v>
      </c>
      <c r="Z619" s="1" t="s">
        <v>181</v>
      </c>
      <c r="AA619" s="1" t="s">
        <v>181</v>
      </c>
      <c r="AB619" s="1" t="s">
        <v>181</v>
      </c>
      <c r="AC619" s="1" t="s">
        <v>182</v>
      </c>
      <c r="AD619" s="1" t="s">
        <v>181</v>
      </c>
      <c r="AE619" s="1" t="s">
        <v>93</v>
      </c>
      <c r="AF619" s="1" t="s">
        <v>90</v>
      </c>
      <c r="AG619" s="1" t="s">
        <v>93</v>
      </c>
      <c r="AH619" s="1">
        <v>3</v>
      </c>
      <c r="AI619" s="1" t="s">
        <v>183</v>
      </c>
      <c r="AJ619" s="1" t="s">
        <v>31</v>
      </c>
      <c r="AK619" s="1" t="s">
        <v>184</v>
      </c>
      <c r="AL619" s="1" t="s">
        <v>185</v>
      </c>
      <c r="AM619" s="1" t="s">
        <v>186</v>
      </c>
      <c r="AN619" s="1" t="s">
        <v>187</v>
      </c>
      <c r="AO619" s="1" t="s">
        <v>188</v>
      </c>
      <c r="AP619" s="1" t="s">
        <v>103</v>
      </c>
      <c r="AQ619" s="1" t="s">
        <v>189</v>
      </c>
      <c r="AR619" s="1" t="s">
        <v>190</v>
      </c>
      <c r="AS619" s="1" t="s">
        <v>123</v>
      </c>
      <c r="AT619" s="1" t="s">
        <v>127</v>
      </c>
      <c r="AU619" s="1">
        <v>3</v>
      </c>
      <c r="AW619" s="1">
        <v>53.25</v>
      </c>
    </row>
    <row r="620" spans="1:49">
      <c r="A620" s="1">
        <v>5</v>
      </c>
      <c r="B620" s="1" t="s">
        <v>1785</v>
      </c>
      <c r="C620" s="1" t="s">
        <v>1786</v>
      </c>
      <c r="D620" s="1" t="s">
        <v>182</v>
      </c>
      <c r="E620" s="1" t="s">
        <v>181</v>
      </c>
      <c r="F620" s="1" t="s">
        <v>181</v>
      </c>
      <c r="G620" s="1" t="s">
        <v>181</v>
      </c>
      <c r="H620" s="1" t="s">
        <v>181</v>
      </c>
      <c r="I620" s="1" t="s">
        <v>182</v>
      </c>
      <c r="J620" s="1" t="s">
        <v>181</v>
      </c>
      <c r="K620" s="1" t="s">
        <v>181</v>
      </c>
      <c r="L620" s="1" t="s">
        <v>181</v>
      </c>
      <c r="M620" s="1" t="s">
        <v>181</v>
      </c>
      <c r="N620" s="1" t="s">
        <v>181</v>
      </c>
      <c r="O620" s="1" t="s">
        <v>181</v>
      </c>
      <c r="P620" s="1" t="s">
        <v>181</v>
      </c>
      <c r="Q620" s="1" t="s">
        <v>181</v>
      </c>
      <c r="R620" s="1" t="s">
        <v>181</v>
      </c>
      <c r="S620" s="1" t="s">
        <v>181</v>
      </c>
      <c r="T620" s="1" t="s">
        <v>181</v>
      </c>
      <c r="U620" s="1" t="s">
        <v>181</v>
      </c>
      <c r="V620" s="1" t="s">
        <v>181</v>
      </c>
      <c r="W620" s="1" t="s">
        <v>182</v>
      </c>
      <c r="X620" s="1" t="s">
        <v>182</v>
      </c>
      <c r="Y620" s="1" t="s">
        <v>181</v>
      </c>
      <c r="Z620" s="1" t="s">
        <v>181</v>
      </c>
      <c r="AA620" s="1" t="s">
        <v>181</v>
      </c>
      <c r="AB620" s="1" t="s">
        <v>182</v>
      </c>
      <c r="AC620" s="1" t="s">
        <v>181</v>
      </c>
      <c r="AD620" s="1" t="s">
        <v>181</v>
      </c>
      <c r="AE620" s="1" t="s">
        <v>93</v>
      </c>
      <c r="AF620" s="1" t="s">
        <v>95</v>
      </c>
      <c r="AG620" s="1" t="s">
        <v>97</v>
      </c>
      <c r="AH620" s="1">
        <v>4</v>
      </c>
      <c r="AI620" s="1" t="s">
        <v>183</v>
      </c>
      <c r="AJ620" s="1" t="s">
        <v>31</v>
      </c>
      <c r="AK620" s="1" t="s">
        <v>194</v>
      </c>
      <c r="AL620" s="1" t="s">
        <v>185</v>
      </c>
      <c r="AM620" s="1" t="s">
        <v>186</v>
      </c>
      <c r="AN620" s="1" t="s">
        <v>398</v>
      </c>
      <c r="AO620" s="1" t="s">
        <v>188</v>
      </c>
      <c r="AP620" s="1" t="s">
        <v>195</v>
      </c>
      <c r="AQ620" s="1" t="s">
        <v>189</v>
      </c>
      <c r="AR620" s="1" t="s">
        <v>190</v>
      </c>
      <c r="AS620" s="1" t="s">
        <v>123</v>
      </c>
      <c r="AT620" s="1" t="s">
        <v>128</v>
      </c>
      <c r="AU620" s="1">
        <v>4</v>
      </c>
      <c r="AW620" s="1">
        <v>61.76</v>
      </c>
    </row>
    <row r="621" spans="1:49">
      <c r="A621" s="1">
        <v>5</v>
      </c>
      <c r="B621" s="1" t="s">
        <v>1787</v>
      </c>
      <c r="C621" s="1" t="s">
        <v>1788</v>
      </c>
      <c r="D621" s="1" t="s">
        <v>182</v>
      </c>
      <c r="E621" s="1" t="s">
        <v>181</v>
      </c>
      <c r="F621" s="1" t="s">
        <v>181</v>
      </c>
      <c r="G621" s="1" t="s">
        <v>181</v>
      </c>
      <c r="H621" s="1" t="s">
        <v>182</v>
      </c>
      <c r="I621" s="1" t="s">
        <v>181</v>
      </c>
      <c r="J621" s="1" t="s">
        <v>181</v>
      </c>
      <c r="K621" s="1" t="s">
        <v>181</v>
      </c>
      <c r="L621" s="1" t="s">
        <v>181</v>
      </c>
      <c r="M621" s="1" t="s">
        <v>181</v>
      </c>
      <c r="N621" s="1" t="s">
        <v>181</v>
      </c>
      <c r="O621" s="1" t="s">
        <v>181</v>
      </c>
      <c r="P621" s="1" t="s">
        <v>181</v>
      </c>
      <c r="Q621" s="1" t="s">
        <v>182</v>
      </c>
      <c r="R621" s="1" t="s">
        <v>181</v>
      </c>
      <c r="S621" s="1" t="s">
        <v>181</v>
      </c>
      <c r="T621" s="1" t="s">
        <v>181</v>
      </c>
      <c r="U621" s="1" t="s">
        <v>181</v>
      </c>
      <c r="V621" s="1" t="s">
        <v>181</v>
      </c>
      <c r="W621" s="1" t="s">
        <v>181</v>
      </c>
      <c r="X621" s="1" t="s">
        <v>181</v>
      </c>
      <c r="Y621" s="1" t="s">
        <v>182</v>
      </c>
      <c r="Z621" s="1" t="s">
        <v>181</v>
      </c>
      <c r="AA621" s="1" t="s">
        <v>181</v>
      </c>
      <c r="AB621" s="1" t="s">
        <v>182</v>
      </c>
      <c r="AC621" s="1" t="s">
        <v>181</v>
      </c>
      <c r="AD621" s="1" t="s">
        <v>181</v>
      </c>
      <c r="AE621" s="1" t="s">
        <v>89</v>
      </c>
      <c r="AF621" s="1" t="s">
        <v>90</v>
      </c>
      <c r="AG621" s="1" t="s">
        <v>90</v>
      </c>
      <c r="AH621" s="1">
        <v>1</v>
      </c>
      <c r="AI621" s="1" t="s">
        <v>18</v>
      </c>
      <c r="AJ621" s="1" t="s">
        <v>26</v>
      </c>
      <c r="AK621" s="1" t="s">
        <v>414</v>
      </c>
      <c r="AL621" s="1" t="s">
        <v>327</v>
      </c>
      <c r="AM621" s="1" t="s">
        <v>186</v>
      </c>
      <c r="AN621" s="1" t="s">
        <v>398</v>
      </c>
      <c r="AO621" s="1" t="s">
        <v>188</v>
      </c>
      <c r="AP621" s="1" t="s">
        <v>195</v>
      </c>
      <c r="AQ621" s="1" t="s">
        <v>111</v>
      </c>
      <c r="AR621" s="1" t="s">
        <v>190</v>
      </c>
      <c r="AS621" s="1" t="s">
        <v>123</v>
      </c>
      <c r="AT621" s="1" t="s">
        <v>128</v>
      </c>
      <c r="AU621" s="1">
        <v>1</v>
      </c>
      <c r="AW621" s="1">
        <v>76.38</v>
      </c>
    </row>
    <row r="622" spans="1:49">
      <c r="A622" s="1">
        <v>5</v>
      </c>
      <c r="B622" s="1" t="s">
        <v>1789</v>
      </c>
      <c r="C622" s="1" t="s">
        <v>1790</v>
      </c>
      <c r="D622" s="1" t="s">
        <v>182</v>
      </c>
      <c r="E622" s="1" t="s">
        <v>181</v>
      </c>
      <c r="F622" s="1" t="s">
        <v>181</v>
      </c>
      <c r="G622" s="1" t="s">
        <v>182</v>
      </c>
      <c r="H622" s="1" t="s">
        <v>181</v>
      </c>
      <c r="I622" s="1" t="s">
        <v>181</v>
      </c>
      <c r="J622" s="1" t="s">
        <v>181</v>
      </c>
      <c r="K622" s="1" t="s">
        <v>181</v>
      </c>
      <c r="L622" s="1" t="s">
        <v>181</v>
      </c>
      <c r="M622" s="1" t="s">
        <v>182</v>
      </c>
      <c r="N622" s="1" t="s">
        <v>181</v>
      </c>
      <c r="O622" s="1" t="s">
        <v>181</v>
      </c>
      <c r="P622" s="1" t="s">
        <v>181</v>
      </c>
      <c r="Q622" s="1" t="s">
        <v>181</v>
      </c>
      <c r="R622" s="1" t="s">
        <v>181</v>
      </c>
      <c r="S622" s="1" t="s">
        <v>181</v>
      </c>
      <c r="T622" s="1" t="s">
        <v>181</v>
      </c>
      <c r="U622" s="1" t="s">
        <v>181</v>
      </c>
      <c r="V622" s="1" t="s">
        <v>181</v>
      </c>
      <c r="W622" s="1" t="s">
        <v>181</v>
      </c>
      <c r="X622" s="1" t="s">
        <v>182</v>
      </c>
      <c r="Y622" s="1" t="s">
        <v>181</v>
      </c>
      <c r="Z622" s="1" t="s">
        <v>181</v>
      </c>
      <c r="AA622" s="1" t="s">
        <v>181</v>
      </c>
      <c r="AB622" s="1" t="s">
        <v>182</v>
      </c>
      <c r="AC622" s="1" t="s">
        <v>181</v>
      </c>
      <c r="AD622" s="1" t="s">
        <v>181</v>
      </c>
      <c r="AE622" s="1" t="s">
        <v>90</v>
      </c>
      <c r="AF622" s="1" t="s">
        <v>90</v>
      </c>
      <c r="AG622" s="1" t="s">
        <v>90</v>
      </c>
      <c r="AH622" s="1">
        <v>2</v>
      </c>
      <c r="AI622" s="1" t="s">
        <v>14</v>
      </c>
      <c r="AJ622" s="1" t="s">
        <v>221</v>
      </c>
      <c r="AK622" s="1" t="s">
        <v>184</v>
      </c>
      <c r="AL622" s="1" t="s">
        <v>185</v>
      </c>
      <c r="AM622" s="1" t="s">
        <v>186</v>
      </c>
      <c r="AN622" s="1" t="s">
        <v>187</v>
      </c>
      <c r="AO622" s="1" t="s">
        <v>98</v>
      </c>
      <c r="AP622" s="1" t="s">
        <v>200</v>
      </c>
      <c r="AQ622" s="1" t="s">
        <v>112</v>
      </c>
      <c r="AR622" s="1" t="s">
        <v>190</v>
      </c>
      <c r="AS622" s="1" t="s">
        <v>123</v>
      </c>
      <c r="AT622" s="1" t="s">
        <v>128</v>
      </c>
      <c r="AU622" s="1">
        <v>2</v>
      </c>
      <c r="AW622" s="1">
        <v>49.38</v>
      </c>
    </row>
    <row r="623" spans="1:49">
      <c r="A623" s="1">
        <v>5</v>
      </c>
      <c r="B623" s="1" t="s">
        <v>1791</v>
      </c>
      <c r="C623" s="1" t="s">
        <v>1792</v>
      </c>
      <c r="D623" s="1" t="s">
        <v>182</v>
      </c>
      <c r="E623" s="1" t="s">
        <v>181</v>
      </c>
      <c r="F623" s="1" t="s">
        <v>181</v>
      </c>
      <c r="G623" s="1" t="s">
        <v>181</v>
      </c>
      <c r="H623" s="1" t="s">
        <v>181</v>
      </c>
      <c r="I623" s="1" t="s">
        <v>181</v>
      </c>
      <c r="J623" s="1" t="s">
        <v>182</v>
      </c>
      <c r="K623" s="1" t="s">
        <v>181</v>
      </c>
      <c r="L623" s="1" t="s">
        <v>181</v>
      </c>
      <c r="M623" s="1" t="s">
        <v>181</v>
      </c>
      <c r="N623" s="1" t="s">
        <v>181</v>
      </c>
      <c r="O623" s="1" t="s">
        <v>181</v>
      </c>
      <c r="P623" s="1" t="s">
        <v>181</v>
      </c>
      <c r="Q623" s="1" t="s">
        <v>181</v>
      </c>
      <c r="R623" s="1" t="s">
        <v>181</v>
      </c>
      <c r="S623" s="1" t="s">
        <v>182</v>
      </c>
      <c r="T623" s="1" t="s">
        <v>181</v>
      </c>
      <c r="U623" s="1" t="s">
        <v>181</v>
      </c>
      <c r="V623" s="1" t="s">
        <v>181</v>
      </c>
      <c r="W623" s="1" t="s">
        <v>181</v>
      </c>
      <c r="X623" s="1" t="s">
        <v>182</v>
      </c>
      <c r="Y623" s="1" t="s">
        <v>181</v>
      </c>
      <c r="Z623" s="1" t="s">
        <v>181</v>
      </c>
      <c r="AA623" s="1" t="s">
        <v>181</v>
      </c>
      <c r="AB623" s="1" t="s">
        <v>181</v>
      </c>
      <c r="AC623" s="1" t="s">
        <v>182</v>
      </c>
      <c r="AD623" s="1" t="s">
        <v>181</v>
      </c>
      <c r="AE623" s="1" t="s">
        <v>95</v>
      </c>
      <c r="AF623" s="1" t="s">
        <v>93</v>
      </c>
      <c r="AG623" s="1" t="s">
        <v>95</v>
      </c>
      <c r="AH623" s="1">
        <v>2</v>
      </c>
      <c r="AI623" s="1" t="s">
        <v>18</v>
      </c>
      <c r="AJ623" s="1" t="s">
        <v>31</v>
      </c>
      <c r="AK623" s="1" t="s">
        <v>200</v>
      </c>
      <c r="AL623" s="1" t="s">
        <v>185</v>
      </c>
      <c r="AM623" s="1" t="s">
        <v>397</v>
      </c>
      <c r="AN623" s="1" t="s">
        <v>200</v>
      </c>
      <c r="AO623" s="1" t="s">
        <v>98</v>
      </c>
      <c r="AP623" s="1" t="s">
        <v>200</v>
      </c>
      <c r="AQ623" s="1" t="s">
        <v>189</v>
      </c>
      <c r="AR623" s="1" t="s">
        <v>190</v>
      </c>
      <c r="AS623" s="1" t="s">
        <v>123</v>
      </c>
      <c r="AT623" s="1" t="s">
        <v>128</v>
      </c>
      <c r="AU623" s="1">
        <v>2</v>
      </c>
      <c r="AW623" s="1">
        <v>55.71</v>
      </c>
    </row>
    <row r="624" spans="1:49">
      <c r="A624" s="1">
        <v>5</v>
      </c>
      <c r="B624" s="1" t="s">
        <v>1793</v>
      </c>
      <c r="C624" s="1" t="s">
        <v>1794</v>
      </c>
      <c r="D624" s="1" t="s">
        <v>182</v>
      </c>
      <c r="E624" s="1" t="s">
        <v>181</v>
      </c>
      <c r="F624" s="1" t="s">
        <v>181</v>
      </c>
      <c r="G624" s="1" t="s">
        <v>182</v>
      </c>
      <c r="H624" s="1" t="s">
        <v>181</v>
      </c>
      <c r="I624" s="1" t="s">
        <v>181</v>
      </c>
      <c r="J624" s="1" t="s">
        <v>181</v>
      </c>
      <c r="K624" s="1" t="s">
        <v>181</v>
      </c>
      <c r="L624" s="1" t="s">
        <v>181</v>
      </c>
      <c r="M624" s="1" t="s">
        <v>181</v>
      </c>
      <c r="N624" s="1" t="s">
        <v>181</v>
      </c>
      <c r="O624" s="1" t="s">
        <v>181</v>
      </c>
      <c r="P624" s="1" t="s">
        <v>181</v>
      </c>
      <c r="Q624" s="1" t="s">
        <v>181</v>
      </c>
      <c r="R624" s="1" t="s">
        <v>181</v>
      </c>
      <c r="S624" s="1" t="s">
        <v>181</v>
      </c>
      <c r="T624" s="1" t="s">
        <v>181</v>
      </c>
      <c r="U624" s="1" t="s">
        <v>181</v>
      </c>
      <c r="V624" s="1" t="s">
        <v>181</v>
      </c>
      <c r="W624" s="1" t="s">
        <v>182</v>
      </c>
      <c r="X624" s="1" t="s">
        <v>182</v>
      </c>
      <c r="Y624" s="1" t="s">
        <v>181</v>
      </c>
      <c r="Z624" s="1" t="s">
        <v>181</v>
      </c>
      <c r="AA624" s="1" t="s">
        <v>181</v>
      </c>
      <c r="AB624" s="1" t="s">
        <v>181</v>
      </c>
      <c r="AC624" s="1" t="s">
        <v>181</v>
      </c>
      <c r="AD624" s="1" t="s">
        <v>182</v>
      </c>
      <c r="AE624" s="1" t="s">
        <v>95</v>
      </c>
      <c r="AF624" s="1" t="s">
        <v>97</v>
      </c>
      <c r="AG624" s="1" t="s">
        <v>97</v>
      </c>
      <c r="AH624" s="1">
        <v>4</v>
      </c>
      <c r="AI624" s="1" t="s">
        <v>183</v>
      </c>
      <c r="AJ624" s="1" t="s">
        <v>31</v>
      </c>
      <c r="AK624" s="1" t="s">
        <v>184</v>
      </c>
      <c r="AL624" s="1" t="s">
        <v>185</v>
      </c>
      <c r="AM624" s="1" t="s">
        <v>186</v>
      </c>
      <c r="AN624" s="1" t="s">
        <v>187</v>
      </c>
      <c r="AO624" s="1" t="s">
        <v>98</v>
      </c>
      <c r="AP624" s="1" t="s">
        <v>195</v>
      </c>
      <c r="AQ624" s="1" t="s">
        <v>189</v>
      </c>
      <c r="AR624" s="1" t="s">
        <v>190</v>
      </c>
      <c r="AS624" s="1" t="s">
        <v>123</v>
      </c>
      <c r="AT624" s="1" t="s">
        <v>128</v>
      </c>
      <c r="AU624" s="1">
        <v>3</v>
      </c>
      <c r="AW624" s="1">
        <v>64.55</v>
      </c>
    </row>
    <row r="625" spans="1:49">
      <c r="A625" s="1">
        <v>5</v>
      </c>
      <c r="B625" s="1" t="s">
        <v>1795</v>
      </c>
      <c r="C625" s="1" t="s">
        <v>1796</v>
      </c>
      <c r="D625" s="1" t="s">
        <v>182</v>
      </c>
      <c r="E625" s="1" t="s">
        <v>181</v>
      </c>
      <c r="F625" s="1" t="s">
        <v>181</v>
      </c>
      <c r="G625" s="1" t="s">
        <v>181</v>
      </c>
      <c r="H625" s="1" t="s">
        <v>181</v>
      </c>
      <c r="I625" s="1" t="s">
        <v>182</v>
      </c>
      <c r="J625" s="1" t="s">
        <v>181</v>
      </c>
      <c r="K625" s="1" t="s">
        <v>181</v>
      </c>
      <c r="L625" s="1" t="s">
        <v>181</v>
      </c>
      <c r="M625" s="1" t="s">
        <v>181</v>
      </c>
      <c r="N625" s="1" t="s">
        <v>181</v>
      </c>
      <c r="O625" s="1" t="s">
        <v>181</v>
      </c>
      <c r="P625" s="1" t="s">
        <v>181</v>
      </c>
      <c r="Q625" s="1" t="s">
        <v>181</v>
      </c>
      <c r="R625" s="1" t="s">
        <v>181</v>
      </c>
      <c r="S625" s="1" t="s">
        <v>181</v>
      </c>
      <c r="T625" s="1" t="s">
        <v>181</v>
      </c>
      <c r="U625" s="1" t="s">
        <v>181</v>
      </c>
      <c r="V625" s="1" t="s">
        <v>181</v>
      </c>
      <c r="W625" s="1" t="s">
        <v>182</v>
      </c>
      <c r="X625" s="1" t="s">
        <v>181</v>
      </c>
      <c r="Y625" s="1" t="s">
        <v>182</v>
      </c>
      <c r="Z625" s="1" t="s">
        <v>181</v>
      </c>
      <c r="AA625" s="1" t="s">
        <v>181</v>
      </c>
      <c r="AB625" s="1" t="s">
        <v>181</v>
      </c>
      <c r="AC625" s="1" t="s">
        <v>181</v>
      </c>
      <c r="AD625" s="1" t="s">
        <v>182</v>
      </c>
      <c r="AE625" s="1" t="s">
        <v>93</v>
      </c>
      <c r="AF625" s="1" t="s">
        <v>95</v>
      </c>
      <c r="AG625" s="1" t="s">
        <v>95</v>
      </c>
      <c r="AH625" s="1">
        <v>3</v>
      </c>
      <c r="AI625" s="1" t="s">
        <v>183</v>
      </c>
      <c r="AJ625" s="1" t="s">
        <v>31</v>
      </c>
      <c r="AK625" s="1" t="s">
        <v>194</v>
      </c>
      <c r="AL625" s="1" t="s">
        <v>185</v>
      </c>
      <c r="AM625" s="1" t="s">
        <v>397</v>
      </c>
      <c r="AN625" s="1" t="s">
        <v>398</v>
      </c>
      <c r="AO625" s="1" t="s">
        <v>98</v>
      </c>
      <c r="AP625" s="1" t="s">
        <v>195</v>
      </c>
      <c r="AQ625" s="1" t="s">
        <v>189</v>
      </c>
      <c r="AR625" s="1" t="s">
        <v>190</v>
      </c>
      <c r="AS625" s="1" t="s">
        <v>123</v>
      </c>
      <c r="AT625" s="1" t="s">
        <v>128</v>
      </c>
      <c r="AU625" s="1">
        <v>3</v>
      </c>
      <c r="AW625" s="1">
        <v>49.31</v>
      </c>
    </row>
    <row r="626" spans="1:49">
      <c r="A626" s="1">
        <v>5</v>
      </c>
      <c r="B626" s="1" t="s">
        <v>1797</v>
      </c>
      <c r="C626" s="1" t="s">
        <v>1798</v>
      </c>
      <c r="D626" s="1" t="s">
        <v>182</v>
      </c>
      <c r="E626" s="1" t="s">
        <v>181</v>
      </c>
      <c r="F626" s="1" t="s">
        <v>181</v>
      </c>
      <c r="G626" s="1" t="s">
        <v>181</v>
      </c>
      <c r="H626" s="1" t="s">
        <v>182</v>
      </c>
      <c r="I626" s="1" t="s">
        <v>181</v>
      </c>
      <c r="J626" s="1" t="s">
        <v>181</v>
      </c>
      <c r="K626" s="1" t="s">
        <v>181</v>
      </c>
      <c r="L626" s="1" t="s">
        <v>181</v>
      </c>
      <c r="M626" s="1" t="s">
        <v>181</v>
      </c>
      <c r="N626" s="1" t="s">
        <v>181</v>
      </c>
      <c r="O626" s="1" t="s">
        <v>182</v>
      </c>
      <c r="P626" s="1" t="s">
        <v>181</v>
      </c>
      <c r="Q626" s="1" t="s">
        <v>181</v>
      </c>
      <c r="R626" s="1" t="s">
        <v>181</v>
      </c>
      <c r="S626" s="1" t="s">
        <v>181</v>
      </c>
      <c r="T626" s="1" t="s">
        <v>181</v>
      </c>
      <c r="U626" s="1" t="s">
        <v>181</v>
      </c>
      <c r="V626" s="1" t="s">
        <v>181</v>
      </c>
      <c r="W626" s="1" t="s">
        <v>181</v>
      </c>
      <c r="X626" s="1" t="s">
        <v>182</v>
      </c>
      <c r="Y626" s="1" t="s">
        <v>181</v>
      </c>
      <c r="Z626" s="1" t="s">
        <v>181</v>
      </c>
      <c r="AA626" s="1" t="s">
        <v>181</v>
      </c>
      <c r="AB626" s="1" t="s">
        <v>182</v>
      </c>
      <c r="AC626" s="1" t="s">
        <v>181</v>
      </c>
      <c r="AD626" s="1" t="s">
        <v>181</v>
      </c>
      <c r="AE626" s="1" t="s">
        <v>90</v>
      </c>
      <c r="AF626" s="1" t="s">
        <v>90</v>
      </c>
      <c r="AG626" s="1" t="s">
        <v>90</v>
      </c>
      <c r="AH626" s="1">
        <v>2</v>
      </c>
      <c r="AI626" s="1" t="s">
        <v>183</v>
      </c>
      <c r="AJ626" s="1" t="s">
        <v>31</v>
      </c>
      <c r="AK626" s="1" t="s">
        <v>194</v>
      </c>
      <c r="AL626" s="1" t="s">
        <v>185</v>
      </c>
      <c r="AM626" s="1" t="s">
        <v>186</v>
      </c>
      <c r="AN626" s="1" t="s">
        <v>187</v>
      </c>
      <c r="AO626" s="1" t="s">
        <v>98</v>
      </c>
      <c r="AP626" s="1" t="s">
        <v>200</v>
      </c>
      <c r="AQ626" s="1" t="s">
        <v>189</v>
      </c>
      <c r="AR626" s="1" t="s">
        <v>190</v>
      </c>
      <c r="AS626" s="1" t="s">
        <v>124</v>
      </c>
      <c r="AT626" s="1" t="s">
        <v>127</v>
      </c>
      <c r="AU626" s="1">
        <v>2</v>
      </c>
      <c r="AW626" s="1">
        <v>81.13</v>
      </c>
    </row>
    <row r="627" spans="1:49">
      <c r="A627" s="1">
        <v>5</v>
      </c>
      <c r="B627" s="1" t="s">
        <v>1799</v>
      </c>
      <c r="C627" s="1" t="s">
        <v>1800</v>
      </c>
      <c r="D627" s="1" t="s">
        <v>182</v>
      </c>
      <c r="E627" s="1" t="s">
        <v>181</v>
      </c>
      <c r="F627" s="1" t="s">
        <v>181</v>
      </c>
      <c r="G627" s="1" t="s">
        <v>181</v>
      </c>
      <c r="H627" s="1" t="s">
        <v>182</v>
      </c>
      <c r="I627" s="1" t="s">
        <v>181</v>
      </c>
      <c r="J627" s="1" t="s">
        <v>181</v>
      </c>
      <c r="K627" s="1" t="s">
        <v>181</v>
      </c>
      <c r="L627" s="1" t="s">
        <v>181</v>
      </c>
      <c r="M627" s="1" t="s">
        <v>181</v>
      </c>
      <c r="N627" s="1" t="s">
        <v>182</v>
      </c>
      <c r="O627" s="1" t="s">
        <v>181</v>
      </c>
      <c r="P627" s="1" t="s">
        <v>181</v>
      </c>
      <c r="Q627" s="1" t="s">
        <v>181</v>
      </c>
      <c r="R627" s="1" t="s">
        <v>181</v>
      </c>
      <c r="S627" s="1" t="s">
        <v>181</v>
      </c>
      <c r="T627" s="1" t="s">
        <v>181</v>
      </c>
      <c r="U627" s="1" t="s">
        <v>181</v>
      </c>
      <c r="V627" s="1" t="s">
        <v>181</v>
      </c>
      <c r="W627" s="1" t="s">
        <v>181</v>
      </c>
      <c r="X627" s="1" t="s">
        <v>181</v>
      </c>
      <c r="Y627" s="1" t="s">
        <v>182</v>
      </c>
      <c r="Z627" s="1" t="s">
        <v>181</v>
      </c>
      <c r="AA627" s="1" t="s">
        <v>181</v>
      </c>
      <c r="AB627" s="1" t="s">
        <v>182</v>
      </c>
      <c r="AC627" s="1" t="s">
        <v>181</v>
      </c>
      <c r="AD627" s="1" t="s">
        <v>181</v>
      </c>
      <c r="AE627" s="1" t="s">
        <v>97</v>
      </c>
      <c r="AF627" s="1" t="s">
        <v>90</v>
      </c>
      <c r="AG627" s="1" t="s">
        <v>90</v>
      </c>
      <c r="AH627" s="1">
        <v>3</v>
      </c>
      <c r="AI627" s="1" t="s">
        <v>18</v>
      </c>
      <c r="AJ627" s="1" t="s">
        <v>26</v>
      </c>
      <c r="AK627" s="1" t="s">
        <v>184</v>
      </c>
      <c r="AL627" s="1" t="s">
        <v>1237</v>
      </c>
      <c r="AM627" s="1" t="s">
        <v>207</v>
      </c>
      <c r="AN627" s="1" t="s">
        <v>187</v>
      </c>
      <c r="AO627" s="1" t="s">
        <v>188</v>
      </c>
      <c r="AP627" s="1" t="s">
        <v>103</v>
      </c>
      <c r="AQ627" s="1" t="s">
        <v>112</v>
      </c>
      <c r="AR627" s="1" t="s">
        <v>190</v>
      </c>
      <c r="AS627" s="1" t="s">
        <v>123</v>
      </c>
      <c r="AT627" s="1" t="s">
        <v>127</v>
      </c>
      <c r="AU627" s="1">
        <v>2</v>
      </c>
      <c r="AW627" s="1">
        <v>63.35</v>
      </c>
    </row>
    <row r="628" spans="1:49">
      <c r="A628" s="1">
        <v>5</v>
      </c>
      <c r="B628" s="1" t="s">
        <v>1801</v>
      </c>
      <c r="C628" s="1" t="s">
        <v>1802</v>
      </c>
      <c r="D628" s="1" t="s">
        <v>182</v>
      </c>
      <c r="E628" s="1" t="s">
        <v>181</v>
      </c>
      <c r="F628" s="1" t="s">
        <v>181</v>
      </c>
      <c r="G628" s="1" t="s">
        <v>181</v>
      </c>
      <c r="H628" s="1" t="s">
        <v>181</v>
      </c>
      <c r="I628" s="1" t="s">
        <v>182</v>
      </c>
      <c r="J628" s="1" t="s">
        <v>181</v>
      </c>
      <c r="K628" s="1" t="s">
        <v>181</v>
      </c>
      <c r="L628" s="1" t="s">
        <v>181</v>
      </c>
      <c r="M628" s="1" t="s">
        <v>181</v>
      </c>
      <c r="N628" s="1" t="s">
        <v>181</v>
      </c>
      <c r="O628" s="1" t="s">
        <v>181</v>
      </c>
      <c r="P628" s="1" t="s">
        <v>181</v>
      </c>
      <c r="Q628" s="1" t="s">
        <v>181</v>
      </c>
      <c r="R628" s="1" t="s">
        <v>181</v>
      </c>
      <c r="S628" s="1" t="s">
        <v>181</v>
      </c>
      <c r="T628" s="1" t="s">
        <v>182</v>
      </c>
      <c r="U628" s="1" t="s">
        <v>181</v>
      </c>
      <c r="V628" s="1" t="s">
        <v>181</v>
      </c>
      <c r="W628" s="1" t="s">
        <v>181</v>
      </c>
      <c r="X628" s="1" t="s">
        <v>182</v>
      </c>
      <c r="Y628" s="1" t="s">
        <v>181</v>
      </c>
      <c r="Z628" s="1" t="s">
        <v>181</v>
      </c>
      <c r="AA628" s="1" t="s">
        <v>181</v>
      </c>
      <c r="AB628" s="1" t="s">
        <v>181</v>
      </c>
      <c r="AC628" s="1" t="s">
        <v>181</v>
      </c>
      <c r="AD628" s="1" t="s">
        <v>182</v>
      </c>
      <c r="AE628" s="1" t="s">
        <v>90</v>
      </c>
      <c r="AF628" s="1" t="s">
        <v>90</v>
      </c>
      <c r="AG628" s="1" t="s">
        <v>93</v>
      </c>
      <c r="AH628" s="1">
        <v>2</v>
      </c>
      <c r="AI628" s="1" t="s">
        <v>183</v>
      </c>
      <c r="AJ628" s="1" t="s">
        <v>31</v>
      </c>
      <c r="AK628" s="1" t="s">
        <v>217</v>
      </c>
      <c r="AL628" s="1" t="s">
        <v>327</v>
      </c>
      <c r="AM628" s="1" t="s">
        <v>580</v>
      </c>
      <c r="AN628" s="1" t="s">
        <v>398</v>
      </c>
      <c r="AO628" s="1" t="s">
        <v>98</v>
      </c>
      <c r="AP628" s="1" t="s">
        <v>103</v>
      </c>
      <c r="AQ628" s="1" t="s">
        <v>387</v>
      </c>
      <c r="AR628" s="1" t="s">
        <v>190</v>
      </c>
      <c r="AS628" s="1" t="s">
        <v>124</v>
      </c>
      <c r="AT628" s="1" t="s">
        <v>128</v>
      </c>
      <c r="AU628" s="1">
        <v>2</v>
      </c>
      <c r="AW628" s="1">
        <v>67.260000000000005</v>
      </c>
    </row>
    <row r="629" spans="1:49">
      <c r="A629" s="1">
        <v>5</v>
      </c>
      <c r="B629" s="1" t="s">
        <v>1803</v>
      </c>
      <c r="C629" s="1" t="s">
        <v>1804</v>
      </c>
      <c r="D629" s="1" t="s">
        <v>182</v>
      </c>
      <c r="E629" s="1" t="s">
        <v>181</v>
      </c>
      <c r="F629" s="1" t="s">
        <v>181</v>
      </c>
      <c r="G629" s="1" t="s">
        <v>181</v>
      </c>
      <c r="H629" s="1" t="s">
        <v>181</v>
      </c>
      <c r="I629" s="1" t="s">
        <v>181</v>
      </c>
      <c r="J629" s="1" t="s">
        <v>182</v>
      </c>
      <c r="K629" s="1" t="s">
        <v>181</v>
      </c>
      <c r="L629" s="1" t="s">
        <v>181</v>
      </c>
      <c r="M629" s="1" t="s">
        <v>181</v>
      </c>
      <c r="N629" s="1" t="s">
        <v>181</v>
      </c>
      <c r="O629" s="1" t="s">
        <v>181</v>
      </c>
      <c r="P629" s="1" t="s">
        <v>181</v>
      </c>
      <c r="Q629" s="1" t="s">
        <v>181</v>
      </c>
      <c r="R629" s="1" t="s">
        <v>181</v>
      </c>
      <c r="S629" s="1" t="s">
        <v>181</v>
      </c>
      <c r="T629" s="1" t="s">
        <v>181</v>
      </c>
      <c r="U629" s="1" t="s">
        <v>181</v>
      </c>
      <c r="V629" s="1" t="s">
        <v>181</v>
      </c>
      <c r="W629" s="1" t="s">
        <v>182</v>
      </c>
      <c r="X629" s="1" t="s">
        <v>181</v>
      </c>
      <c r="Y629" s="1" t="s">
        <v>182</v>
      </c>
      <c r="Z629" s="1" t="s">
        <v>181</v>
      </c>
      <c r="AA629" s="1" t="s">
        <v>181</v>
      </c>
      <c r="AB629" s="1" t="s">
        <v>182</v>
      </c>
      <c r="AC629" s="1" t="s">
        <v>181</v>
      </c>
      <c r="AD629" s="1" t="s">
        <v>181</v>
      </c>
      <c r="AE629" s="1" t="s">
        <v>97</v>
      </c>
      <c r="AF629" s="1" t="s">
        <v>93</v>
      </c>
      <c r="AG629" s="1" t="s">
        <v>97</v>
      </c>
      <c r="AH629" s="1">
        <v>3</v>
      </c>
      <c r="AI629" s="1" t="s">
        <v>183</v>
      </c>
      <c r="AJ629" s="1" t="s">
        <v>31</v>
      </c>
      <c r="AK629" s="1" t="s">
        <v>184</v>
      </c>
      <c r="AL629" s="1" t="s">
        <v>185</v>
      </c>
      <c r="AM629" s="1" t="s">
        <v>186</v>
      </c>
      <c r="AN629" s="1" t="s">
        <v>398</v>
      </c>
      <c r="AO629" s="1" t="s">
        <v>188</v>
      </c>
      <c r="AP629" s="1" t="s">
        <v>103</v>
      </c>
      <c r="AQ629" s="1" t="s">
        <v>387</v>
      </c>
      <c r="AR629" s="1" t="s">
        <v>190</v>
      </c>
      <c r="AS629" s="1" t="s">
        <v>122</v>
      </c>
      <c r="AT629" s="1" t="s">
        <v>128</v>
      </c>
      <c r="AU629" s="1">
        <v>2</v>
      </c>
      <c r="AW629" s="1">
        <v>59.13</v>
      </c>
    </row>
    <row r="630" spans="1:49">
      <c r="A630" s="1">
        <v>5</v>
      </c>
      <c r="B630" s="1" t="s">
        <v>1805</v>
      </c>
      <c r="C630" s="1" t="s">
        <v>1806</v>
      </c>
      <c r="D630" s="1" t="s">
        <v>181</v>
      </c>
      <c r="E630" s="1" t="s">
        <v>182</v>
      </c>
      <c r="F630" s="1" t="s">
        <v>181</v>
      </c>
      <c r="G630" s="1" t="s">
        <v>181</v>
      </c>
      <c r="H630" s="1" t="s">
        <v>181</v>
      </c>
      <c r="I630" s="1" t="s">
        <v>181</v>
      </c>
      <c r="J630" s="1" t="s">
        <v>181</v>
      </c>
      <c r="K630" s="1" t="s">
        <v>181</v>
      </c>
      <c r="L630" s="1" t="s">
        <v>182</v>
      </c>
      <c r="M630" s="1" t="s">
        <v>181</v>
      </c>
      <c r="N630" s="1" t="s">
        <v>182</v>
      </c>
      <c r="O630" s="1" t="s">
        <v>181</v>
      </c>
      <c r="P630" s="1" t="s">
        <v>181</v>
      </c>
      <c r="Q630" s="1" t="s">
        <v>181</v>
      </c>
      <c r="R630" s="1" t="s">
        <v>181</v>
      </c>
      <c r="S630" s="1" t="s">
        <v>181</v>
      </c>
      <c r="T630" s="1" t="s">
        <v>181</v>
      </c>
      <c r="U630" s="1" t="s">
        <v>181</v>
      </c>
      <c r="V630" s="1" t="s">
        <v>181</v>
      </c>
      <c r="W630" s="1" t="s">
        <v>181</v>
      </c>
      <c r="X630" s="1" t="s">
        <v>181</v>
      </c>
      <c r="Y630" s="1" t="s">
        <v>182</v>
      </c>
      <c r="Z630" s="1" t="s">
        <v>181</v>
      </c>
      <c r="AA630" s="1" t="s">
        <v>181</v>
      </c>
      <c r="AB630" s="1" t="s">
        <v>181</v>
      </c>
      <c r="AC630" s="1" t="s">
        <v>182</v>
      </c>
      <c r="AD630" s="1" t="s">
        <v>181</v>
      </c>
      <c r="AE630" s="1" t="s">
        <v>93</v>
      </c>
      <c r="AF630" s="1" t="s">
        <v>93</v>
      </c>
      <c r="AG630" s="1" t="s">
        <v>95</v>
      </c>
      <c r="AH630" s="1">
        <v>2</v>
      </c>
      <c r="AI630" s="1" t="s">
        <v>183</v>
      </c>
      <c r="AJ630" s="1" t="s">
        <v>26</v>
      </c>
      <c r="AK630" s="1" t="s">
        <v>194</v>
      </c>
      <c r="AL630" s="1" t="s">
        <v>185</v>
      </c>
      <c r="AM630" s="1" t="s">
        <v>186</v>
      </c>
      <c r="AN630" s="1" t="s">
        <v>187</v>
      </c>
      <c r="AO630" s="1" t="s">
        <v>188</v>
      </c>
      <c r="AP630" s="1" t="s">
        <v>103</v>
      </c>
      <c r="AQ630" s="1" t="s">
        <v>200</v>
      </c>
      <c r="AR630" s="1" t="s">
        <v>200</v>
      </c>
      <c r="AS630" s="1" t="s">
        <v>200</v>
      </c>
      <c r="AT630" s="1" t="s">
        <v>128</v>
      </c>
      <c r="AU630" s="1">
        <v>2</v>
      </c>
      <c r="AW630" s="1">
        <v>62.11</v>
      </c>
    </row>
    <row r="631" spans="1:49">
      <c r="A631" s="1">
        <v>5</v>
      </c>
      <c r="B631" s="1" t="s">
        <v>1807</v>
      </c>
      <c r="C631" s="1" t="s">
        <v>1808</v>
      </c>
      <c r="D631" s="1" t="s">
        <v>182</v>
      </c>
      <c r="E631" s="1" t="s">
        <v>181</v>
      </c>
      <c r="F631" s="1" t="s">
        <v>181</v>
      </c>
      <c r="G631" s="1" t="s">
        <v>182</v>
      </c>
      <c r="H631" s="1" t="s">
        <v>181</v>
      </c>
      <c r="I631" s="1" t="s">
        <v>181</v>
      </c>
      <c r="J631" s="1" t="s">
        <v>181</v>
      </c>
      <c r="K631" s="1" t="s">
        <v>181</v>
      </c>
      <c r="L631" s="1" t="s">
        <v>181</v>
      </c>
      <c r="M631" s="1" t="s">
        <v>181</v>
      </c>
      <c r="N631" s="1" t="s">
        <v>181</v>
      </c>
      <c r="O631" s="1" t="s">
        <v>181</v>
      </c>
      <c r="P631" s="1" t="s">
        <v>181</v>
      </c>
      <c r="Q631" s="1" t="s">
        <v>181</v>
      </c>
      <c r="R631" s="1" t="s">
        <v>181</v>
      </c>
      <c r="S631" s="1" t="s">
        <v>181</v>
      </c>
      <c r="T631" s="1" t="s">
        <v>181</v>
      </c>
      <c r="U631" s="1" t="s">
        <v>181</v>
      </c>
      <c r="V631" s="1" t="s">
        <v>181</v>
      </c>
      <c r="W631" s="1" t="s">
        <v>182</v>
      </c>
      <c r="X631" s="1" t="s">
        <v>182</v>
      </c>
      <c r="Y631" s="1" t="s">
        <v>181</v>
      </c>
      <c r="Z631" s="1" t="s">
        <v>181</v>
      </c>
      <c r="AA631" s="1" t="s">
        <v>181</v>
      </c>
      <c r="AB631" s="1" t="s">
        <v>181</v>
      </c>
      <c r="AC631" s="1" t="s">
        <v>181</v>
      </c>
      <c r="AD631" s="1" t="s">
        <v>182</v>
      </c>
      <c r="AE631" s="1" t="s">
        <v>93</v>
      </c>
      <c r="AF631" s="1" t="s">
        <v>95</v>
      </c>
      <c r="AG631" s="1" t="s">
        <v>93</v>
      </c>
      <c r="AH631" s="1">
        <v>3</v>
      </c>
      <c r="AI631" s="1" t="s">
        <v>183</v>
      </c>
      <c r="AJ631" s="1" t="s">
        <v>31</v>
      </c>
      <c r="AK631" s="1" t="s">
        <v>194</v>
      </c>
      <c r="AL631" s="1" t="s">
        <v>185</v>
      </c>
      <c r="AM631" s="1" t="s">
        <v>186</v>
      </c>
      <c r="AN631" s="1" t="s">
        <v>398</v>
      </c>
      <c r="AO631" s="1" t="s">
        <v>188</v>
      </c>
      <c r="AP631" s="1" t="s">
        <v>222</v>
      </c>
      <c r="AQ631" s="1" t="s">
        <v>111</v>
      </c>
      <c r="AR631" s="1" t="s">
        <v>190</v>
      </c>
      <c r="AS631" s="1" t="s">
        <v>123</v>
      </c>
      <c r="AT631" s="1" t="s">
        <v>128</v>
      </c>
      <c r="AU631" s="1">
        <v>3</v>
      </c>
      <c r="AW631" s="1">
        <v>54.33</v>
      </c>
    </row>
    <row r="632" spans="1:49">
      <c r="A632" s="1">
        <v>5</v>
      </c>
      <c r="B632" s="1" t="s">
        <v>1809</v>
      </c>
      <c r="C632" s="1" t="s">
        <v>1810</v>
      </c>
      <c r="D632" s="1" t="s">
        <v>182</v>
      </c>
      <c r="E632" s="1" t="s">
        <v>181</v>
      </c>
      <c r="F632" s="1" t="s">
        <v>181</v>
      </c>
      <c r="G632" s="1" t="s">
        <v>182</v>
      </c>
      <c r="H632" s="1" t="s">
        <v>181</v>
      </c>
      <c r="I632" s="1" t="s">
        <v>181</v>
      </c>
      <c r="J632" s="1" t="s">
        <v>181</v>
      </c>
      <c r="K632" s="1" t="s">
        <v>181</v>
      </c>
      <c r="L632" s="1" t="s">
        <v>181</v>
      </c>
      <c r="M632" s="1" t="s">
        <v>181</v>
      </c>
      <c r="N632" s="1" t="s">
        <v>181</v>
      </c>
      <c r="O632" s="1" t="s">
        <v>181</v>
      </c>
      <c r="P632" s="1" t="s">
        <v>181</v>
      </c>
      <c r="Q632" s="1" t="s">
        <v>181</v>
      </c>
      <c r="R632" s="1" t="s">
        <v>181</v>
      </c>
      <c r="S632" s="1" t="s">
        <v>181</v>
      </c>
      <c r="T632" s="1" t="s">
        <v>181</v>
      </c>
      <c r="U632" s="1" t="s">
        <v>181</v>
      </c>
      <c r="V632" s="1" t="s">
        <v>181</v>
      </c>
      <c r="W632" s="1" t="s">
        <v>182</v>
      </c>
      <c r="X632" s="1" t="s">
        <v>182</v>
      </c>
      <c r="Y632" s="1" t="s">
        <v>181</v>
      </c>
      <c r="Z632" s="1" t="s">
        <v>181</v>
      </c>
      <c r="AA632" s="1" t="s">
        <v>181</v>
      </c>
      <c r="AB632" s="1" t="s">
        <v>181</v>
      </c>
      <c r="AC632" s="1" t="s">
        <v>181</v>
      </c>
      <c r="AD632" s="1" t="s">
        <v>182</v>
      </c>
      <c r="AE632" s="1" t="s">
        <v>97</v>
      </c>
      <c r="AF632" s="1" t="s">
        <v>97</v>
      </c>
      <c r="AG632" s="1" t="s">
        <v>97</v>
      </c>
      <c r="AH632" s="1">
        <v>3</v>
      </c>
      <c r="AI632" s="1" t="s">
        <v>183</v>
      </c>
      <c r="AJ632" s="1" t="s">
        <v>31</v>
      </c>
      <c r="AK632" s="1" t="s">
        <v>217</v>
      </c>
      <c r="AL632" s="1" t="s">
        <v>185</v>
      </c>
      <c r="AM632" s="1" t="s">
        <v>580</v>
      </c>
      <c r="AN632" s="1" t="s">
        <v>187</v>
      </c>
      <c r="AO632" s="1" t="s">
        <v>98</v>
      </c>
      <c r="AP632" s="1" t="s">
        <v>103</v>
      </c>
      <c r="AQ632" s="1" t="s">
        <v>189</v>
      </c>
      <c r="AR632" s="1" t="s">
        <v>190</v>
      </c>
      <c r="AS632" s="1" t="s">
        <v>123</v>
      </c>
      <c r="AT632" s="1" t="s">
        <v>128</v>
      </c>
      <c r="AU632" s="1">
        <v>3</v>
      </c>
      <c r="AW632" s="1">
        <v>54.7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E49E-969F-4B46-9CC8-A604108B39A9}">
  <dimension ref="A1:AG1776"/>
  <sheetViews>
    <sheetView topLeftCell="W21" zoomScale="110" zoomScaleNormal="110" workbookViewId="0">
      <selection activeCell="I1" sqref="I1:I1048576"/>
    </sheetView>
  </sheetViews>
  <sheetFormatPr defaultColWidth="11" defaultRowHeight="15.95"/>
  <cols>
    <col min="1" max="5" width="10.875" style="1"/>
    <col min="6" max="6" width="12.375" style="1" customWidth="1"/>
    <col min="9" max="9" width="10.875" style="30"/>
    <col min="10" max="21" width="10.875" style="88"/>
    <col min="22" max="22" width="10.875" customWidth="1"/>
    <col min="23" max="23" width="24.125" customWidth="1"/>
    <col min="24" max="24" width="14.5" customWidth="1"/>
  </cols>
  <sheetData>
    <row r="1" spans="1:33" ht="18.95" thickBot="1">
      <c r="A1" s="22" t="s">
        <v>3</v>
      </c>
      <c r="B1" s="22" t="s">
        <v>15</v>
      </c>
      <c r="C1" s="22" t="s">
        <v>32</v>
      </c>
      <c r="D1" s="22" t="s">
        <v>66</v>
      </c>
      <c r="E1" s="22" t="s">
        <v>77</v>
      </c>
      <c r="F1" s="22" t="s">
        <v>87</v>
      </c>
      <c r="G1" s="22" t="s">
        <v>99</v>
      </c>
      <c r="H1" s="22" t="s">
        <v>106</v>
      </c>
      <c r="I1" s="22" t="s">
        <v>113</v>
      </c>
      <c r="J1" s="22" t="s">
        <v>1811</v>
      </c>
      <c r="K1" s="22" t="s">
        <v>22</v>
      </c>
      <c r="L1" s="22" t="s">
        <v>35</v>
      </c>
      <c r="M1" s="22" t="s">
        <v>39</v>
      </c>
      <c r="N1" s="22" t="s">
        <v>42</v>
      </c>
      <c r="O1" s="22" t="s">
        <v>45</v>
      </c>
      <c r="P1" s="22" t="s">
        <v>48</v>
      </c>
      <c r="Q1" s="22" t="s">
        <v>51</v>
      </c>
      <c r="R1" s="22" t="s">
        <v>55</v>
      </c>
      <c r="S1" s="22" t="s">
        <v>58</v>
      </c>
      <c r="T1" s="22" t="s">
        <v>61</v>
      </c>
      <c r="U1" s="22" t="s">
        <v>64</v>
      </c>
      <c r="V1" s="22" t="s">
        <v>9</v>
      </c>
      <c r="W1" s="22" t="s">
        <v>1812</v>
      </c>
      <c r="X1" s="22" t="s">
        <v>1813</v>
      </c>
      <c r="AC1" s="89" t="s">
        <v>27</v>
      </c>
      <c r="AD1" s="1"/>
    </row>
    <row r="2" spans="1:33">
      <c r="A2" s="1">
        <v>2</v>
      </c>
      <c r="B2" s="1">
        <v>6</v>
      </c>
      <c r="C2" s="1">
        <v>6</v>
      </c>
      <c r="D2" s="1">
        <v>1</v>
      </c>
      <c r="E2" s="1">
        <v>3</v>
      </c>
      <c r="F2" s="1">
        <v>4</v>
      </c>
      <c r="G2" s="1">
        <v>5</v>
      </c>
      <c r="H2" s="1">
        <v>5</v>
      </c>
      <c r="I2" s="29">
        <v>4</v>
      </c>
      <c r="J2" s="28">
        <v>2</v>
      </c>
      <c r="K2" s="87">
        <v>2</v>
      </c>
      <c r="L2" s="87">
        <v>3</v>
      </c>
      <c r="M2" s="28">
        <v>2</v>
      </c>
      <c r="N2" s="28">
        <v>3</v>
      </c>
      <c r="O2" s="28">
        <v>1</v>
      </c>
      <c r="P2" s="87">
        <v>1</v>
      </c>
      <c r="Q2" s="28">
        <v>2</v>
      </c>
      <c r="R2" s="28">
        <v>1</v>
      </c>
      <c r="S2" s="28">
        <v>3</v>
      </c>
      <c r="T2" s="28">
        <v>4</v>
      </c>
      <c r="U2" s="28">
        <v>3</v>
      </c>
      <c r="V2" s="1">
        <v>3</v>
      </c>
      <c r="W2" s="90">
        <v>9</v>
      </c>
      <c r="X2" s="94">
        <f>W2/12</f>
        <v>0.75</v>
      </c>
      <c r="Z2" t="s">
        <v>1814</v>
      </c>
      <c r="AA2" s="94">
        <f>AVERAGE(X2:X632)</f>
        <v>0.6010301109350239</v>
      </c>
      <c r="AC2" s="15" t="s">
        <v>6</v>
      </c>
      <c r="AD2" s="81">
        <v>2</v>
      </c>
    </row>
    <row r="3" spans="1:33">
      <c r="A3" s="1">
        <v>2</v>
      </c>
      <c r="B3" s="1">
        <v>6</v>
      </c>
      <c r="C3" s="1">
        <v>6</v>
      </c>
      <c r="D3" s="1">
        <v>1</v>
      </c>
      <c r="E3" s="1">
        <v>3</v>
      </c>
      <c r="F3" s="1">
        <v>4</v>
      </c>
      <c r="G3" s="1">
        <v>5</v>
      </c>
      <c r="H3" s="1">
        <v>5</v>
      </c>
      <c r="I3" s="29">
        <v>4</v>
      </c>
      <c r="J3" s="28">
        <v>2</v>
      </c>
      <c r="K3" s="28">
        <v>4</v>
      </c>
      <c r="L3" s="28">
        <v>2</v>
      </c>
      <c r="M3" s="28">
        <v>2</v>
      </c>
      <c r="N3" s="28">
        <v>3</v>
      </c>
      <c r="O3" s="28">
        <v>1</v>
      </c>
      <c r="P3" s="87">
        <v>1</v>
      </c>
      <c r="Q3" s="87">
        <v>3</v>
      </c>
      <c r="R3" s="28">
        <v>1</v>
      </c>
      <c r="S3" s="28">
        <v>3</v>
      </c>
      <c r="T3" s="28">
        <v>4</v>
      </c>
      <c r="U3" s="28">
        <v>3</v>
      </c>
      <c r="V3" s="1">
        <v>4</v>
      </c>
      <c r="W3" s="91">
        <v>10</v>
      </c>
      <c r="X3" s="94">
        <f t="shared" ref="X3:X66" si="0">W3/12</f>
        <v>0.83333333333333337</v>
      </c>
      <c r="Z3" t="s">
        <v>1815</v>
      </c>
      <c r="AA3" s="94">
        <f>MEDIAN(X2:X632)</f>
        <v>0.66666666666666663</v>
      </c>
      <c r="AC3" s="15" t="s">
        <v>22</v>
      </c>
      <c r="AD3" s="82">
        <v>4</v>
      </c>
      <c r="AG3" s="95"/>
    </row>
    <row r="4" spans="1:33">
      <c r="A4" s="1">
        <v>2</v>
      </c>
      <c r="B4" s="1">
        <v>6</v>
      </c>
      <c r="C4" s="1">
        <v>6</v>
      </c>
      <c r="D4" s="1">
        <v>1</v>
      </c>
      <c r="E4" s="1">
        <v>3</v>
      </c>
      <c r="F4" s="1">
        <v>2</v>
      </c>
      <c r="G4" s="1">
        <v>5</v>
      </c>
      <c r="H4" s="1">
        <v>5</v>
      </c>
      <c r="I4" s="29">
        <v>4</v>
      </c>
      <c r="J4" s="87">
        <v>1</v>
      </c>
      <c r="K4" s="28">
        <v>4</v>
      </c>
      <c r="L4" s="28">
        <v>2</v>
      </c>
      <c r="M4" s="28">
        <v>2</v>
      </c>
      <c r="N4" s="28">
        <v>3</v>
      </c>
      <c r="O4" s="28">
        <v>1</v>
      </c>
      <c r="P4" s="87">
        <v>5</v>
      </c>
      <c r="Q4" s="28">
        <v>2</v>
      </c>
      <c r="R4" s="28">
        <v>1</v>
      </c>
      <c r="S4" s="28">
        <v>3</v>
      </c>
      <c r="T4" s="28">
        <v>4</v>
      </c>
      <c r="U4" s="28">
        <v>3</v>
      </c>
      <c r="V4" s="1">
        <v>4</v>
      </c>
      <c r="W4" s="91">
        <v>10</v>
      </c>
      <c r="X4" s="94">
        <f t="shared" si="0"/>
        <v>0.83333333333333337</v>
      </c>
      <c r="AC4" s="15" t="s">
        <v>35</v>
      </c>
      <c r="AD4" s="83">
        <v>2</v>
      </c>
    </row>
    <row r="5" spans="1:33">
      <c r="A5" s="1">
        <v>1</v>
      </c>
      <c r="B5" s="1">
        <v>1</v>
      </c>
      <c r="C5" s="1">
        <v>11</v>
      </c>
      <c r="D5" s="1">
        <v>1</v>
      </c>
      <c r="E5" s="1">
        <v>2</v>
      </c>
      <c r="F5" s="1">
        <v>2</v>
      </c>
      <c r="G5" s="1">
        <v>4</v>
      </c>
      <c r="H5" s="1">
        <v>5</v>
      </c>
      <c r="I5" s="29">
        <v>4</v>
      </c>
      <c r="J5" s="28">
        <v>2</v>
      </c>
      <c r="K5" s="28">
        <v>4</v>
      </c>
      <c r="L5" s="28">
        <v>2</v>
      </c>
      <c r="M5" s="28">
        <v>2</v>
      </c>
      <c r="N5" s="28">
        <v>3</v>
      </c>
      <c r="O5" s="87">
        <v>4</v>
      </c>
      <c r="P5" s="87">
        <v>1</v>
      </c>
      <c r="Q5" s="28">
        <v>2</v>
      </c>
      <c r="R5" s="28">
        <v>1</v>
      </c>
      <c r="S5" s="28">
        <v>3</v>
      </c>
      <c r="T5" s="28">
        <v>4</v>
      </c>
      <c r="U5" s="28">
        <v>3</v>
      </c>
      <c r="V5" s="1">
        <v>3</v>
      </c>
      <c r="W5" s="91">
        <v>10</v>
      </c>
      <c r="X5" s="94">
        <f t="shared" si="0"/>
        <v>0.83333333333333337</v>
      </c>
      <c r="AC5" s="15" t="s">
        <v>39</v>
      </c>
      <c r="AD5" s="83">
        <v>2</v>
      </c>
    </row>
    <row r="6" spans="1:33">
      <c r="A6" s="1">
        <v>1</v>
      </c>
      <c r="B6" s="1">
        <v>2</v>
      </c>
      <c r="C6" s="1">
        <v>11</v>
      </c>
      <c r="D6" s="1">
        <v>2</v>
      </c>
      <c r="E6" s="1">
        <v>2</v>
      </c>
      <c r="F6" s="1">
        <v>5</v>
      </c>
      <c r="G6" s="1">
        <v>5</v>
      </c>
      <c r="H6" s="1">
        <v>5</v>
      </c>
      <c r="I6" s="29">
        <v>3</v>
      </c>
      <c r="J6" s="87">
        <v>4</v>
      </c>
      <c r="K6" s="28">
        <v>4</v>
      </c>
      <c r="L6" s="28">
        <v>2</v>
      </c>
      <c r="M6" s="28">
        <v>2</v>
      </c>
      <c r="N6" s="87">
        <v>1</v>
      </c>
      <c r="O6" s="28">
        <v>1</v>
      </c>
      <c r="P6" s="87">
        <v>2</v>
      </c>
      <c r="Q6" s="87">
        <v>1</v>
      </c>
      <c r="R6" s="87">
        <v>3</v>
      </c>
      <c r="S6" s="87">
        <v>4</v>
      </c>
      <c r="T6" s="28">
        <v>4</v>
      </c>
      <c r="U6" s="28">
        <v>3</v>
      </c>
      <c r="V6" s="1">
        <v>3</v>
      </c>
      <c r="W6" s="91">
        <v>6</v>
      </c>
      <c r="X6" s="94">
        <f t="shared" si="0"/>
        <v>0.5</v>
      </c>
      <c r="AC6" s="15" t="s">
        <v>42</v>
      </c>
      <c r="AD6" s="83">
        <v>3</v>
      </c>
    </row>
    <row r="7" spans="1:33">
      <c r="A7" s="1">
        <v>2</v>
      </c>
      <c r="B7" s="1">
        <v>6</v>
      </c>
      <c r="C7" s="1">
        <v>11</v>
      </c>
      <c r="D7" s="1">
        <v>2</v>
      </c>
      <c r="E7" s="1">
        <v>2</v>
      </c>
      <c r="F7" s="1">
        <v>2</v>
      </c>
      <c r="G7" s="1">
        <v>4</v>
      </c>
      <c r="H7" s="1">
        <v>5</v>
      </c>
      <c r="I7" s="29">
        <v>4</v>
      </c>
      <c r="J7" s="28">
        <v>2</v>
      </c>
      <c r="K7" s="28">
        <v>4</v>
      </c>
      <c r="L7" s="28">
        <v>2</v>
      </c>
      <c r="M7" s="28">
        <v>2</v>
      </c>
      <c r="N7" s="28">
        <v>3</v>
      </c>
      <c r="O7" s="87">
        <v>4</v>
      </c>
      <c r="P7" s="87">
        <v>3</v>
      </c>
      <c r="Q7" s="87">
        <v>5</v>
      </c>
      <c r="R7" s="87">
        <v>4</v>
      </c>
      <c r="S7" s="87">
        <v>5</v>
      </c>
      <c r="T7" s="28">
        <v>4</v>
      </c>
      <c r="U7" s="28">
        <v>3</v>
      </c>
      <c r="V7" s="1">
        <v>3</v>
      </c>
      <c r="W7" s="91">
        <v>7</v>
      </c>
      <c r="X7" s="94">
        <f t="shared" si="0"/>
        <v>0.58333333333333337</v>
      </c>
      <c r="AC7" s="15" t="s">
        <v>45</v>
      </c>
      <c r="AD7" s="83">
        <v>1</v>
      </c>
    </row>
    <row r="8" spans="1:33">
      <c r="A8" s="1">
        <v>2</v>
      </c>
      <c r="B8" s="1">
        <v>6</v>
      </c>
      <c r="C8" s="1">
        <v>6</v>
      </c>
      <c r="D8" s="1">
        <v>1</v>
      </c>
      <c r="E8" s="1">
        <v>3</v>
      </c>
      <c r="F8" s="1">
        <v>3</v>
      </c>
      <c r="G8" s="1">
        <v>5</v>
      </c>
      <c r="H8" s="1">
        <v>5</v>
      </c>
      <c r="I8" s="29">
        <v>5</v>
      </c>
      <c r="J8" s="28">
        <v>2</v>
      </c>
      <c r="K8" s="28">
        <v>4</v>
      </c>
      <c r="L8" s="87">
        <v>4</v>
      </c>
      <c r="M8" s="28">
        <v>2</v>
      </c>
      <c r="N8" s="28">
        <v>3</v>
      </c>
      <c r="O8" s="28">
        <v>1</v>
      </c>
      <c r="P8" s="28">
        <v>4</v>
      </c>
      <c r="Q8" s="87">
        <v>3</v>
      </c>
      <c r="R8" s="28">
        <v>1</v>
      </c>
      <c r="S8" s="28">
        <v>3</v>
      </c>
      <c r="T8" s="28">
        <v>4</v>
      </c>
      <c r="U8" s="28">
        <v>3</v>
      </c>
      <c r="V8" s="1">
        <v>4</v>
      </c>
      <c r="W8" s="91">
        <v>10</v>
      </c>
      <c r="X8" s="94">
        <f t="shared" si="0"/>
        <v>0.83333333333333337</v>
      </c>
      <c r="AC8" s="15" t="s">
        <v>48</v>
      </c>
      <c r="AD8" s="83">
        <v>4</v>
      </c>
    </row>
    <row r="9" spans="1:33">
      <c r="A9" s="1">
        <v>2</v>
      </c>
      <c r="B9" s="1">
        <v>6</v>
      </c>
      <c r="C9" s="1">
        <v>6</v>
      </c>
      <c r="D9" s="1">
        <v>1</v>
      </c>
      <c r="E9" s="1">
        <v>1</v>
      </c>
      <c r="F9" s="1">
        <v>5</v>
      </c>
      <c r="G9" s="1">
        <v>5</v>
      </c>
      <c r="H9" s="1">
        <v>5</v>
      </c>
      <c r="I9" s="29">
        <v>3</v>
      </c>
      <c r="J9" s="28">
        <v>2</v>
      </c>
      <c r="K9" s="87">
        <v>3</v>
      </c>
      <c r="L9" s="28">
        <v>2</v>
      </c>
      <c r="M9" s="28">
        <v>2</v>
      </c>
      <c r="N9" s="28">
        <v>3</v>
      </c>
      <c r="O9" s="87">
        <v>4</v>
      </c>
      <c r="P9" s="87">
        <v>5</v>
      </c>
      <c r="Q9" s="87">
        <v>4</v>
      </c>
      <c r="R9" s="87">
        <v>4</v>
      </c>
      <c r="S9" s="28">
        <v>3</v>
      </c>
      <c r="T9" s="28">
        <v>4</v>
      </c>
      <c r="U9" s="28">
        <v>3</v>
      </c>
      <c r="V9" s="1">
        <v>3</v>
      </c>
      <c r="W9" s="91">
        <v>7</v>
      </c>
      <c r="X9" s="94">
        <f t="shared" si="0"/>
        <v>0.58333333333333337</v>
      </c>
      <c r="AC9" s="15" t="s">
        <v>51</v>
      </c>
      <c r="AD9" s="83">
        <v>2</v>
      </c>
    </row>
    <row r="10" spans="1:33">
      <c r="A10" s="1">
        <v>2</v>
      </c>
      <c r="B10" s="1">
        <v>6</v>
      </c>
      <c r="C10" s="1">
        <v>6</v>
      </c>
      <c r="D10" s="1">
        <v>1</v>
      </c>
      <c r="E10" s="1">
        <v>3</v>
      </c>
      <c r="F10" s="1">
        <v>4</v>
      </c>
      <c r="G10" s="1">
        <v>5</v>
      </c>
      <c r="H10" s="1">
        <v>5</v>
      </c>
      <c r="I10" s="29">
        <v>4</v>
      </c>
      <c r="J10" s="28">
        <v>2</v>
      </c>
      <c r="K10" s="28">
        <v>4</v>
      </c>
      <c r="L10" s="28">
        <v>2</v>
      </c>
      <c r="M10" s="28">
        <v>2</v>
      </c>
      <c r="N10" s="28">
        <v>3</v>
      </c>
      <c r="O10" s="28">
        <v>1</v>
      </c>
      <c r="P10" s="87">
        <v>1</v>
      </c>
      <c r="Q10" s="28">
        <v>2</v>
      </c>
      <c r="R10" s="87">
        <v>4</v>
      </c>
      <c r="S10" s="28">
        <v>3</v>
      </c>
      <c r="T10" s="87">
        <v>2</v>
      </c>
      <c r="U10" s="28">
        <v>3</v>
      </c>
      <c r="V10" s="1">
        <v>3</v>
      </c>
      <c r="W10" s="91">
        <v>9</v>
      </c>
      <c r="X10" s="94">
        <f t="shared" si="0"/>
        <v>0.75</v>
      </c>
      <c r="AC10" s="15" t="s">
        <v>55</v>
      </c>
      <c r="AD10" s="83">
        <v>1</v>
      </c>
    </row>
    <row r="11" spans="1:33">
      <c r="A11" s="1">
        <v>2</v>
      </c>
      <c r="B11" s="1">
        <v>6</v>
      </c>
      <c r="C11" s="1">
        <v>6</v>
      </c>
      <c r="D11" s="1">
        <v>2</v>
      </c>
      <c r="E11" s="1">
        <v>1</v>
      </c>
      <c r="F11" s="1">
        <v>5</v>
      </c>
      <c r="G11" s="1">
        <v>4</v>
      </c>
      <c r="H11" s="1">
        <v>5</v>
      </c>
      <c r="I11" s="29">
        <v>5</v>
      </c>
      <c r="J11" s="87">
        <v>4</v>
      </c>
      <c r="K11" s="28">
        <v>4</v>
      </c>
      <c r="L11" s="28">
        <v>2</v>
      </c>
      <c r="M11" s="28">
        <v>2</v>
      </c>
      <c r="N11" s="28">
        <v>3</v>
      </c>
      <c r="O11" s="28">
        <v>1</v>
      </c>
      <c r="P11" s="87">
        <v>5</v>
      </c>
      <c r="Q11" s="87">
        <v>4</v>
      </c>
      <c r="R11" s="87">
        <v>4</v>
      </c>
      <c r="S11" s="28">
        <v>3</v>
      </c>
      <c r="T11" s="87">
        <v>2</v>
      </c>
      <c r="U11" s="28">
        <v>3</v>
      </c>
      <c r="V11" s="1">
        <v>5</v>
      </c>
      <c r="W11" s="91">
        <v>7</v>
      </c>
      <c r="X11" s="94">
        <f t="shared" si="0"/>
        <v>0.58333333333333337</v>
      </c>
      <c r="AC11" s="15" t="s">
        <v>58</v>
      </c>
      <c r="AD11" s="82">
        <v>3</v>
      </c>
    </row>
    <row r="12" spans="1:33">
      <c r="A12" s="1">
        <v>2</v>
      </c>
      <c r="B12" s="1">
        <v>6</v>
      </c>
      <c r="C12" s="1">
        <v>6</v>
      </c>
      <c r="D12" s="1">
        <v>1</v>
      </c>
      <c r="E12" s="1">
        <v>2</v>
      </c>
      <c r="F12" s="1">
        <v>4</v>
      </c>
      <c r="G12" s="1">
        <v>4</v>
      </c>
      <c r="H12" s="1">
        <v>4</v>
      </c>
      <c r="I12" s="29">
        <v>3</v>
      </c>
      <c r="J12" s="28">
        <v>2</v>
      </c>
      <c r="K12" s="28">
        <v>4</v>
      </c>
      <c r="L12" s="28">
        <v>2</v>
      </c>
      <c r="M12" s="28">
        <v>2</v>
      </c>
      <c r="N12" s="28">
        <v>3</v>
      </c>
      <c r="O12" s="28">
        <v>1</v>
      </c>
      <c r="P12" s="87">
        <v>2</v>
      </c>
      <c r="Q12" s="28">
        <v>2</v>
      </c>
      <c r="R12" s="28">
        <v>1</v>
      </c>
      <c r="S12" s="28">
        <v>3</v>
      </c>
      <c r="T12" s="28">
        <v>4</v>
      </c>
      <c r="U12" s="28">
        <v>3</v>
      </c>
      <c r="V12" s="1">
        <v>3</v>
      </c>
      <c r="W12" s="91">
        <v>11</v>
      </c>
      <c r="X12" s="94">
        <f t="shared" si="0"/>
        <v>0.91666666666666663</v>
      </c>
      <c r="AC12" s="15" t="s">
        <v>61</v>
      </c>
      <c r="AD12" s="84">
        <v>4</v>
      </c>
    </row>
    <row r="13" spans="1:33" ht="17.100000000000001" thickBot="1">
      <c r="A13" s="1">
        <v>2</v>
      </c>
      <c r="B13" s="1">
        <v>6</v>
      </c>
      <c r="C13" s="1">
        <v>6</v>
      </c>
      <c r="D13" s="1">
        <v>1</v>
      </c>
      <c r="E13" s="1">
        <v>1</v>
      </c>
      <c r="F13" s="1">
        <v>3</v>
      </c>
      <c r="G13" s="1">
        <v>2</v>
      </c>
      <c r="H13" s="1">
        <v>5</v>
      </c>
      <c r="I13" s="29">
        <v>4</v>
      </c>
      <c r="J13" s="87">
        <v>4</v>
      </c>
      <c r="K13" s="28">
        <v>4</v>
      </c>
      <c r="L13" s="28">
        <v>2</v>
      </c>
      <c r="M13" s="28">
        <v>2</v>
      </c>
      <c r="N13" s="28">
        <v>3</v>
      </c>
      <c r="O13" s="28">
        <v>1</v>
      </c>
      <c r="P13" s="87">
        <v>3</v>
      </c>
      <c r="Q13" s="28">
        <v>2</v>
      </c>
      <c r="R13" s="28">
        <v>1</v>
      </c>
      <c r="S13" s="28">
        <v>3</v>
      </c>
      <c r="T13" s="28">
        <v>4</v>
      </c>
      <c r="U13" s="28">
        <v>3</v>
      </c>
      <c r="V13" s="1">
        <v>4</v>
      </c>
      <c r="W13" s="91">
        <v>10</v>
      </c>
      <c r="X13" s="94">
        <f t="shared" si="0"/>
        <v>0.83333333333333337</v>
      </c>
      <c r="AC13" s="16" t="s">
        <v>64</v>
      </c>
      <c r="AD13" s="85">
        <v>3</v>
      </c>
    </row>
    <row r="14" spans="1:33">
      <c r="A14" s="1">
        <v>2</v>
      </c>
      <c r="B14" s="1">
        <v>6</v>
      </c>
      <c r="C14" s="1">
        <v>6</v>
      </c>
      <c r="D14" s="1">
        <v>2</v>
      </c>
      <c r="E14" s="1">
        <v>1</v>
      </c>
      <c r="F14" s="1">
        <v>4</v>
      </c>
      <c r="G14" s="1">
        <v>5</v>
      </c>
      <c r="H14" s="1">
        <v>5</v>
      </c>
      <c r="I14" s="29">
        <v>4</v>
      </c>
      <c r="J14" s="28">
        <v>2</v>
      </c>
      <c r="K14" s="28">
        <v>4</v>
      </c>
      <c r="L14" s="28">
        <v>2</v>
      </c>
      <c r="M14" s="28">
        <v>2</v>
      </c>
      <c r="N14" s="28">
        <v>3</v>
      </c>
      <c r="O14" s="28">
        <v>1</v>
      </c>
      <c r="P14" s="87">
        <v>5</v>
      </c>
      <c r="Q14" s="28">
        <v>2</v>
      </c>
      <c r="R14" s="28">
        <v>1</v>
      </c>
      <c r="S14" s="28">
        <v>3</v>
      </c>
      <c r="T14" s="28">
        <v>4</v>
      </c>
      <c r="U14" s="28">
        <v>3</v>
      </c>
      <c r="V14" s="1">
        <v>4</v>
      </c>
      <c r="W14" s="91">
        <v>11</v>
      </c>
      <c r="X14" s="94">
        <f t="shared" si="0"/>
        <v>0.91666666666666663</v>
      </c>
    </row>
    <row r="15" spans="1:33">
      <c r="A15" s="1">
        <v>2</v>
      </c>
      <c r="B15" s="1">
        <v>6</v>
      </c>
      <c r="C15" s="1">
        <v>6</v>
      </c>
      <c r="D15" s="1">
        <v>1</v>
      </c>
      <c r="E15" s="1">
        <v>2</v>
      </c>
      <c r="F15" s="1">
        <v>5</v>
      </c>
      <c r="G15" s="1">
        <v>5</v>
      </c>
      <c r="H15" s="1">
        <v>5</v>
      </c>
      <c r="I15" s="29">
        <v>5</v>
      </c>
      <c r="J15" s="87">
        <v>3</v>
      </c>
      <c r="K15" s="28">
        <v>4</v>
      </c>
      <c r="L15" s="28">
        <v>2</v>
      </c>
      <c r="M15" s="28">
        <v>2</v>
      </c>
      <c r="N15" s="28">
        <v>3</v>
      </c>
      <c r="O15" s="28">
        <v>1</v>
      </c>
      <c r="P15" s="28">
        <v>4</v>
      </c>
      <c r="Q15" s="28">
        <v>2</v>
      </c>
      <c r="R15" s="87">
        <v>4</v>
      </c>
      <c r="S15" s="87">
        <v>5</v>
      </c>
      <c r="T15" s="28">
        <v>4</v>
      </c>
      <c r="U15" s="28">
        <v>3</v>
      </c>
      <c r="V15" s="1">
        <v>4</v>
      </c>
      <c r="W15" s="91">
        <v>9</v>
      </c>
      <c r="X15" s="94">
        <f t="shared" si="0"/>
        <v>0.75</v>
      </c>
    </row>
    <row r="16" spans="1:33">
      <c r="A16" s="1">
        <v>2</v>
      </c>
      <c r="B16" s="1">
        <v>6</v>
      </c>
      <c r="C16" s="1">
        <v>10</v>
      </c>
      <c r="D16" s="1">
        <v>1</v>
      </c>
      <c r="E16" s="1">
        <v>2</v>
      </c>
      <c r="F16" s="1">
        <v>5</v>
      </c>
      <c r="G16" s="1">
        <v>5</v>
      </c>
      <c r="H16" s="1">
        <v>5</v>
      </c>
      <c r="I16" s="29">
        <v>4</v>
      </c>
      <c r="J16" s="28">
        <v>2</v>
      </c>
      <c r="K16" s="28">
        <v>4</v>
      </c>
      <c r="L16" s="28">
        <v>2</v>
      </c>
      <c r="M16" s="28">
        <v>2</v>
      </c>
      <c r="N16" s="28">
        <v>3</v>
      </c>
      <c r="O16" s="28">
        <v>1</v>
      </c>
      <c r="P16" s="87">
        <v>1</v>
      </c>
      <c r="Q16" s="28">
        <v>2</v>
      </c>
      <c r="R16" s="87">
        <v>4</v>
      </c>
      <c r="S16" s="28">
        <v>3</v>
      </c>
      <c r="T16" s="28">
        <v>4</v>
      </c>
      <c r="U16" s="28">
        <v>3</v>
      </c>
      <c r="V16" s="1">
        <v>4</v>
      </c>
      <c r="W16" s="91">
        <v>10</v>
      </c>
      <c r="X16" s="94">
        <f t="shared" si="0"/>
        <v>0.83333333333333337</v>
      </c>
    </row>
    <row r="17" spans="1:24">
      <c r="A17" s="1">
        <v>2</v>
      </c>
      <c r="B17" s="1">
        <v>6</v>
      </c>
      <c r="C17" s="1">
        <v>10</v>
      </c>
      <c r="D17" s="1">
        <v>1</v>
      </c>
      <c r="E17" s="1">
        <v>2</v>
      </c>
      <c r="F17" s="1">
        <v>2</v>
      </c>
      <c r="G17" s="1">
        <v>4</v>
      </c>
      <c r="H17" s="1">
        <v>4</v>
      </c>
      <c r="I17" s="29">
        <v>3</v>
      </c>
      <c r="J17" s="87">
        <v>4</v>
      </c>
      <c r="K17" s="28">
        <v>4</v>
      </c>
      <c r="L17" s="28">
        <v>2</v>
      </c>
      <c r="M17" s="87">
        <v>3</v>
      </c>
      <c r="N17" s="28">
        <v>3</v>
      </c>
      <c r="O17" s="28">
        <v>1</v>
      </c>
      <c r="P17" s="28">
        <v>4</v>
      </c>
      <c r="Q17" s="87">
        <v>3</v>
      </c>
      <c r="R17" s="87">
        <v>3</v>
      </c>
      <c r="S17" s="28">
        <v>3</v>
      </c>
      <c r="T17" s="28">
        <v>4</v>
      </c>
      <c r="U17" s="28">
        <v>3</v>
      </c>
      <c r="V17" s="1">
        <v>4</v>
      </c>
      <c r="W17" s="91">
        <v>8</v>
      </c>
      <c r="X17" s="94">
        <f t="shared" si="0"/>
        <v>0.66666666666666663</v>
      </c>
    </row>
    <row r="18" spans="1:24">
      <c r="A18" s="1">
        <v>1</v>
      </c>
      <c r="B18" s="1">
        <v>3</v>
      </c>
      <c r="C18" s="1">
        <v>5</v>
      </c>
      <c r="D18" s="1">
        <v>2</v>
      </c>
      <c r="E18" s="1">
        <v>3</v>
      </c>
      <c r="F18" s="1">
        <v>3</v>
      </c>
      <c r="G18" s="1">
        <v>3</v>
      </c>
      <c r="H18" s="1">
        <v>4</v>
      </c>
      <c r="I18" s="29">
        <v>2</v>
      </c>
      <c r="J18" s="87">
        <v>4</v>
      </c>
      <c r="K18" s="28">
        <v>4</v>
      </c>
      <c r="L18" s="87">
        <v>3</v>
      </c>
      <c r="M18" s="87">
        <v>3</v>
      </c>
      <c r="N18" s="28">
        <v>3</v>
      </c>
      <c r="O18" s="28">
        <v>1</v>
      </c>
      <c r="P18" s="87">
        <v>1</v>
      </c>
      <c r="Q18" s="87">
        <v>3</v>
      </c>
      <c r="R18" s="87">
        <v>5</v>
      </c>
      <c r="S18" s="87">
        <v>5</v>
      </c>
      <c r="T18" s="28">
        <v>4</v>
      </c>
      <c r="U18" s="28">
        <v>3</v>
      </c>
      <c r="V18" s="1">
        <v>2</v>
      </c>
      <c r="W18" s="91">
        <v>5</v>
      </c>
      <c r="X18" s="94">
        <f t="shared" si="0"/>
        <v>0.41666666666666669</v>
      </c>
    </row>
    <row r="19" spans="1:24">
      <c r="A19" s="1">
        <v>1</v>
      </c>
      <c r="B19" s="1">
        <v>4</v>
      </c>
      <c r="C19" s="1">
        <v>5</v>
      </c>
      <c r="D19" s="1">
        <v>2</v>
      </c>
      <c r="E19" s="1">
        <v>1</v>
      </c>
      <c r="F19" s="1">
        <v>4</v>
      </c>
      <c r="G19" s="1">
        <v>4</v>
      </c>
      <c r="H19" s="1">
        <v>4</v>
      </c>
      <c r="I19" s="29">
        <v>4</v>
      </c>
      <c r="J19" s="87">
        <v>4</v>
      </c>
      <c r="K19" s="28">
        <v>4</v>
      </c>
      <c r="L19" s="28">
        <v>2</v>
      </c>
      <c r="M19" s="28">
        <v>2</v>
      </c>
      <c r="N19" s="28">
        <v>3</v>
      </c>
      <c r="O19" s="28">
        <v>1</v>
      </c>
      <c r="P19" s="87">
        <v>2</v>
      </c>
      <c r="Q19" s="28">
        <v>2</v>
      </c>
      <c r="R19" s="87">
        <v>4</v>
      </c>
      <c r="S19" s="28">
        <v>3</v>
      </c>
      <c r="T19" s="87">
        <v>1</v>
      </c>
      <c r="U19" s="28">
        <v>3</v>
      </c>
      <c r="V19" s="1">
        <v>4</v>
      </c>
      <c r="W19" s="91">
        <v>8</v>
      </c>
      <c r="X19" s="94">
        <f t="shared" si="0"/>
        <v>0.66666666666666663</v>
      </c>
    </row>
    <row r="20" spans="1:24">
      <c r="A20" s="1">
        <v>1</v>
      </c>
      <c r="B20" s="1">
        <v>2</v>
      </c>
      <c r="C20" s="1">
        <v>5</v>
      </c>
      <c r="D20" s="1">
        <v>2</v>
      </c>
      <c r="E20" s="1">
        <v>2</v>
      </c>
      <c r="F20" s="1">
        <v>3</v>
      </c>
      <c r="G20" s="1">
        <v>3</v>
      </c>
      <c r="H20" s="1">
        <v>4</v>
      </c>
      <c r="I20" s="29">
        <v>3</v>
      </c>
      <c r="J20" s="87">
        <v>4</v>
      </c>
      <c r="K20" s="28">
        <v>4</v>
      </c>
      <c r="L20" s="87">
        <v>3</v>
      </c>
      <c r="M20" s="28">
        <v>2</v>
      </c>
      <c r="N20" s="28">
        <v>3</v>
      </c>
      <c r="O20" s="28">
        <v>1</v>
      </c>
      <c r="P20" s="87">
        <v>3</v>
      </c>
      <c r="Q20" s="28">
        <v>2</v>
      </c>
      <c r="R20" s="87">
        <v>5</v>
      </c>
      <c r="S20" s="87">
        <v>5</v>
      </c>
      <c r="T20" s="28">
        <v>4</v>
      </c>
      <c r="U20" s="28">
        <v>3</v>
      </c>
      <c r="V20" s="1">
        <v>3</v>
      </c>
      <c r="W20" s="91">
        <v>7</v>
      </c>
      <c r="X20" s="94">
        <f t="shared" si="0"/>
        <v>0.58333333333333337</v>
      </c>
    </row>
    <row r="21" spans="1:24">
      <c r="A21" s="1">
        <v>1</v>
      </c>
      <c r="B21" s="1">
        <v>3</v>
      </c>
      <c r="C21" s="1">
        <v>5</v>
      </c>
      <c r="D21" s="1">
        <v>1</v>
      </c>
      <c r="E21" s="1">
        <v>2</v>
      </c>
      <c r="F21" s="1">
        <v>5</v>
      </c>
      <c r="G21" s="1">
        <v>5</v>
      </c>
      <c r="H21" s="1">
        <v>5</v>
      </c>
      <c r="I21" s="29">
        <v>4</v>
      </c>
      <c r="J21" s="28">
        <v>2</v>
      </c>
      <c r="K21" s="28">
        <v>4</v>
      </c>
      <c r="L21" s="28">
        <v>2</v>
      </c>
      <c r="M21" s="28">
        <v>2</v>
      </c>
      <c r="N21" s="28">
        <v>3</v>
      </c>
      <c r="O21" s="28">
        <v>1</v>
      </c>
      <c r="P21" s="87">
        <v>5</v>
      </c>
      <c r="Q21" s="28">
        <v>2</v>
      </c>
      <c r="R21" s="28">
        <v>1</v>
      </c>
      <c r="S21" s="28">
        <v>3</v>
      </c>
      <c r="T21" s="28">
        <v>4</v>
      </c>
      <c r="U21" s="28">
        <v>3</v>
      </c>
      <c r="V21" s="1">
        <v>4</v>
      </c>
      <c r="W21" s="92">
        <v>11</v>
      </c>
      <c r="X21" s="94">
        <f t="shared" si="0"/>
        <v>0.91666666666666663</v>
      </c>
    </row>
    <row r="22" spans="1:24">
      <c r="A22" s="1">
        <v>1</v>
      </c>
      <c r="B22" s="1">
        <v>4</v>
      </c>
      <c r="C22" s="1">
        <v>5</v>
      </c>
      <c r="D22" s="1">
        <v>1</v>
      </c>
      <c r="E22" s="1">
        <v>3</v>
      </c>
      <c r="F22" s="1">
        <v>3</v>
      </c>
      <c r="G22" s="1">
        <v>4</v>
      </c>
      <c r="H22" s="1">
        <v>4</v>
      </c>
      <c r="I22" s="29">
        <v>3</v>
      </c>
      <c r="J22" s="28">
        <v>2</v>
      </c>
      <c r="K22" s="28">
        <v>4</v>
      </c>
      <c r="L22" s="28">
        <v>2</v>
      </c>
      <c r="M22" s="28">
        <v>2</v>
      </c>
      <c r="N22" s="28">
        <v>3</v>
      </c>
      <c r="O22" s="28">
        <v>1</v>
      </c>
      <c r="P22" s="87">
        <v>1</v>
      </c>
      <c r="Q22" s="28">
        <v>2</v>
      </c>
      <c r="R22" s="28">
        <v>1</v>
      </c>
      <c r="S22" s="28">
        <v>3</v>
      </c>
      <c r="T22" s="28">
        <v>4</v>
      </c>
      <c r="U22" s="28">
        <v>3</v>
      </c>
      <c r="V22" s="1">
        <v>4</v>
      </c>
      <c r="W22" s="92">
        <v>11</v>
      </c>
      <c r="X22" s="94">
        <f t="shared" si="0"/>
        <v>0.91666666666666663</v>
      </c>
    </row>
    <row r="23" spans="1:24">
      <c r="A23" s="1">
        <v>1</v>
      </c>
      <c r="B23" s="1">
        <v>5</v>
      </c>
      <c r="C23" s="1">
        <v>5</v>
      </c>
      <c r="D23" s="1">
        <v>2</v>
      </c>
      <c r="E23" s="1">
        <v>2</v>
      </c>
      <c r="F23" s="1">
        <v>4</v>
      </c>
      <c r="G23" s="1">
        <v>5</v>
      </c>
      <c r="H23" s="1">
        <v>5</v>
      </c>
      <c r="I23" s="29">
        <v>5</v>
      </c>
      <c r="J23" s="28">
        <v>2</v>
      </c>
      <c r="K23" s="28">
        <v>4</v>
      </c>
      <c r="L23" s="28">
        <v>2</v>
      </c>
      <c r="M23" s="28">
        <v>2</v>
      </c>
      <c r="N23" s="28">
        <v>3</v>
      </c>
      <c r="O23" s="28">
        <v>1</v>
      </c>
      <c r="P23" s="28">
        <v>4</v>
      </c>
      <c r="Q23" s="28">
        <v>2</v>
      </c>
      <c r="R23" s="28">
        <v>1</v>
      </c>
      <c r="S23" s="28">
        <v>3</v>
      </c>
      <c r="T23" s="28">
        <v>4</v>
      </c>
      <c r="U23" s="28">
        <v>3</v>
      </c>
      <c r="V23" s="1">
        <v>5</v>
      </c>
      <c r="W23" s="92">
        <v>12</v>
      </c>
      <c r="X23" s="94">
        <f t="shared" si="0"/>
        <v>1</v>
      </c>
    </row>
    <row r="24" spans="1:24">
      <c r="A24" s="1">
        <v>3</v>
      </c>
      <c r="B24" s="1">
        <v>6</v>
      </c>
      <c r="C24" s="1">
        <v>5</v>
      </c>
      <c r="D24" s="1">
        <v>2</v>
      </c>
      <c r="E24" s="1">
        <v>1</v>
      </c>
      <c r="F24" s="1">
        <v>4</v>
      </c>
      <c r="G24" s="1">
        <v>5</v>
      </c>
      <c r="H24" s="1">
        <v>4</v>
      </c>
      <c r="I24" s="29">
        <v>3</v>
      </c>
      <c r="J24" s="28">
        <v>2</v>
      </c>
      <c r="K24" s="28">
        <v>4</v>
      </c>
      <c r="L24" s="87">
        <v>4</v>
      </c>
      <c r="M24" s="28">
        <v>2</v>
      </c>
      <c r="N24" s="28">
        <v>3</v>
      </c>
      <c r="O24" s="28">
        <v>1</v>
      </c>
      <c r="P24" s="87">
        <v>1</v>
      </c>
      <c r="Q24" s="28">
        <v>2</v>
      </c>
      <c r="R24" s="87">
        <v>5</v>
      </c>
      <c r="S24" s="87">
        <v>5</v>
      </c>
      <c r="T24" s="28">
        <v>4</v>
      </c>
      <c r="U24" s="28">
        <v>3</v>
      </c>
      <c r="V24" s="1">
        <v>3</v>
      </c>
      <c r="W24" s="92">
        <v>8</v>
      </c>
      <c r="X24" s="94">
        <f t="shared" si="0"/>
        <v>0.66666666666666663</v>
      </c>
    </row>
    <row r="25" spans="1:24">
      <c r="A25" s="1">
        <v>1</v>
      </c>
      <c r="B25" s="1">
        <v>5</v>
      </c>
      <c r="C25" s="1">
        <v>5</v>
      </c>
      <c r="D25" s="1">
        <v>1</v>
      </c>
      <c r="E25" s="1">
        <v>2</v>
      </c>
      <c r="F25" s="1">
        <v>3</v>
      </c>
      <c r="G25" s="1">
        <v>5</v>
      </c>
      <c r="H25" s="1">
        <v>5</v>
      </c>
      <c r="I25" s="29">
        <v>3</v>
      </c>
      <c r="J25" s="87">
        <v>5</v>
      </c>
      <c r="K25" s="28">
        <v>4</v>
      </c>
      <c r="L25" s="28">
        <v>2</v>
      </c>
      <c r="M25" s="28">
        <v>2</v>
      </c>
      <c r="N25" s="28">
        <v>3</v>
      </c>
      <c r="O25" s="28">
        <v>1</v>
      </c>
      <c r="P25" s="87">
        <v>3</v>
      </c>
      <c r="Q25" s="28">
        <v>2</v>
      </c>
      <c r="R25" s="87">
        <v>4</v>
      </c>
      <c r="S25" s="28">
        <v>3</v>
      </c>
      <c r="T25" s="87">
        <v>3</v>
      </c>
      <c r="U25" s="28">
        <v>3</v>
      </c>
      <c r="V25" s="1">
        <v>2</v>
      </c>
      <c r="W25" s="92">
        <v>8</v>
      </c>
      <c r="X25" s="94">
        <f t="shared" si="0"/>
        <v>0.66666666666666663</v>
      </c>
    </row>
    <row r="26" spans="1:24">
      <c r="A26" s="1">
        <v>3</v>
      </c>
      <c r="B26" s="1">
        <v>6</v>
      </c>
      <c r="C26" s="1">
        <v>5</v>
      </c>
      <c r="D26" s="1">
        <v>1</v>
      </c>
      <c r="E26" s="1">
        <v>2</v>
      </c>
      <c r="F26" s="1">
        <v>2</v>
      </c>
      <c r="G26" s="1">
        <v>5</v>
      </c>
      <c r="H26" s="1">
        <v>5</v>
      </c>
      <c r="I26" s="29">
        <v>3</v>
      </c>
      <c r="J26" s="28">
        <v>2</v>
      </c>
      <c r="K26" s="28">
        <v>4</v>
      </c>
      <c r="L26" s="28">
        <v>2</v>
      </c>
      <c r="M26" s="28">
        <v>2</v>
      </c>
      <c r="N26" s="28">
        <v>3</v>
      </c>
      <c r="O26" s="28">
        <v>1</v>
      </c>
      <c r="P26" s="87">
        <v>3</v>
      </c>
      <c r="Q26" s="87">
        <v>3</v>
      </c>
      <c r="R26" s="28">
        <v>1</v>
      </c>
      <c r="S26" s="87">
        <v>5</v>
      </c>
      <c r="T26" s="28">
        <v>4</v>
      </c>
      <c r="U26" s="28">
        <v>3</v>
      </c>
      <c r="V26" s="1">
        <v>4</v>
      </c>
      <c r="W26" s="92">
        <v>9</v>
      </c>
      <c r="X26" s="94">
        <f t="shared" si="0"/>
        <v>0.75</v>
      </c>
    </row>
    <row r="27" spans="1:24">
      <c r="A27" s="1">
        <v>1</v>
      </c>
      <c r="B27" s="1">
        <v>3</v>
      </c>
      <c r="C27" s="1">
        <v>5</v>
      </c>
      <c r="D27" s="1">
        <v>2</v>
      </c>
      <c r="E27" s="1">
        <v>2</v>
      </c>
      <c r="F27" s="1">
        <v>3</v>
      </c>
      <c r="G27" s="1">
        <v>3</v>
      </c>
      <c r="H27" s="1">
        <v>4</v>
      </c>
      <c r="I27" s="29">
        <v>2</v>
      </c>
      <c r="J27" s="87">
        <v>5</v>
      </c>
      <c r="K27" s="28">
        <v>4</v>
      </c>
      <c r="L27" s="28">
        <v>2</v>
      </c>
      <c r="M27" s="28">
        <v>2</v>
      </c>
      <c r="N27" s="28">
        <v>3</v>
      </c>
      <c r="O27" s="28">
        <v>1</v>
      </c>
      <c r="P27" s="87">
        <v>3</v>
      </c>
      <c r="Q27" s="28">
        <v>2</v>
      </c>
      <c r="R27" s="28">
        <v>1</v>
      </c>
      <c r="S27" s="28">
        <v>3</v>
      </c>
      <c r="T27" s="28">
        <v>4</v>
      </c>
      <c r="U27" s="28">
        <v>3</v>
      </c>
      <c r="V27" s="1">
        <v>2</v>
      </c>
      <c r="W27" s="92">
        <v>10</v>
      </c>
      <c r="X27" s="94">
        <f t="shared" si="0"/>
        <v>0.83333333333333337</v>
      </c>
    </row>
    <row r="28" spans="1:24">
      <c r="A28" s="1">
        <v>2</v>
      </c>
      <c r="B28" s="1">
        <v>6</v>
      </c>
      <c r="C28" s="1">
        <v>1</v>
      </c>
      <c r="D28" s="1">
        <v>2</v>
      </c>
      <c r="E28" s="1">
        <v>3</v>
      </c>
      <c r="F28" s="1">
        <v>4</v>
      </c>
      <c r="G28" s="1">
        <v>4</v>
      </c>
      <c r="H28" s="1">
        <v>5</v>
      </c>
      <c r="I28" s="29">
        <v>4</v>
      </c>
      <c r="J28" s="28">
        <v>2</v>
      </c>
      <c r="K28" s="28">
        <v>4</v>
      </c>
      <c r="L28" s="28">
        <v>2</v>
      </c>
      <c r="M28" s="28">
        <v>2</v>
      </c>
      <c r="N28" s="28">
        <v>3</v>
      </c>
      <c r="O28" s="28">
        <v>1</v>
      </c>
      <c r="P28" s="28">
        <v>4</v>
      </c>
      <c r="Q28" s="28">
        <v>2</v>
      </c>
      <c r="R28" s="28">
        <v>1</v>
      </c>
      <c r="S28" s="28">
        <v>3</v>
      </c>
      <c r="T28" s="28">
        <v>4</v>
      </c>
      <c r="U28" s="28">
        <v>3</v>
      </c>
      <c r="V28" s="1">
        <v>4</v>
      </c>
      <c r="W28" s="92">
        <v>12</v>
      </c>
      <c r="X28" s="94">
        <f t="shared" si="0"/>
        <v>1</v>
      </c>
    </row>
    <row r="29" spans="1:24">
      <c r="A29" s="1">
        <v>3</v>
      </c>
      <c r="B29" s="1">
        <v>6</v>
      </c>
      <c r="C29" s="1">
        <v>1</v>
      </c>
      <c r="D29" s="1">
        <v>1</v>
      </c>
      <c r="E29" s="1">
        <v>3</v>
      </c>
      <c r="F29" s="1">
        <v>4</v>
      </c>
      <c r="G29" s="1">
        <v>4</v>
      </c>
      <c r="H29" s="1">
        <v>5</v>
      </c>
      <c r="I29" s="29">
        <v>3</v>
      </c>
      <c r="J29" s="87">
        <v>4</v>
      </c>
      <c r="K29" s="28">
        <v>4</v>
      </c>
      <c r="L29" s="87">
        <v>5</v>
      </c>
      <c r="M29" s="28">
        <v>2</v>
      </c>
      <c r="N29" s="28">
        <v>3</v>
      </c>
      <c r="O29" s="28">
        <v>1</v>
      </c>
      <c r="P29" s="87">
        <v>2</v>
      </c>
      <c r="Q29" s="87">
        <v>4</v>
      </c>
      <c r="R29" s="87">
        <v>5</v>
      </c>
      <c r="S29" s="87">
        <v>5</v>
      </c>
      <c r="T29" s="87">
        <v>5</v>
      </c>
      <c r="U29" s="28">
        <v>3</v>
      </c>
      <c r="V29" s="1">
        <v>2</v>
      </c>
      <c r="W29" s="92">
        <v>5</v>
      </c>
      <c r="X29" s="94">
        <f t="shared" si="0"/>
        <v>0.41666666666666669</v>
      </c>
    </row>
    <row r="30" spans="1:24">
      <c r="A30" s="1">
        <v>1</v>
      </c>
      <c r="B30" s="1">
        <v>3</v>
      </c>
      <c r="C30" s="1">
        <v>5</v>
      </c>
      <c r="D30" s="1">
        <v>2</v>
      </c>
      <c r="E30" s="1">
        <v>2</v>
      </c>
      <c r="F30" s="1">
        <v>5</v>
      </c>
      <c r="G30" s="1">
        <v>5</v>
      </c>
      <c r="H30" s="1">
        <v>5</v>
      </c>
      <c r="I30" s="29">
        <v>2</v>
      </c>
      <c r="J30" s="87">
        <v>1</v>
      </c>
      <c r="K30" s="28">
        <v>4</v>
      </c>
      <c r="L30" s="28">
        <v>2</v>
      </c>
      <c r="M30" s="28">
        <v>2</v>
      </c>
      <c r="N30" s="87">
        <v>1</v>
      </c>
      <c r="O30" s="87">
        <v>4</v>
      </c>
      <c r="P30" s="87">
        <v>1</v>
      </c>
      <c r="Q30" s="87">
        <v>3</v>
      </c>
      <c r="R30" s="87">
        <v>4</v>
      </c>
      <c r="S30" s="87">
        <v>5</v>
      </c>
      <c r="T30" s="28">
        <v>4</v>
      </c>
      <c r="U30" s="28">
        <v>3</v>
      </c>
      <c r="V30" s="1">
        <v>3</v>
      </c>
      <c r="W30" s="92">
        <v>5</v>
      </c>
      <c r="X30" s="94">
        <f t="shared" si="0"/>
        <v>0.41666666666666669</v>
      </c>
    </row>
    <row r="31" spans="1:24">
      <c r="A31" s="1">
        <v>1</v>
      </c>
      <c r="B31" s="1">
        <v>4</v>
      </c>
      <c r="C31" s="1">
        <v>5</v>
      </c>
      <c r="D31" s="1">
        <v>1</v>
      </c>
      <c r="E31" s="1">
        <v>2</v>
      </c>
      <c r="F31" s="1">
        <v>5</v>
      </c>
      <c r="G31" s="1">
        <v>5</v>
      </c>
      <c r="H31" s="1">
        <v>5</v>
      </c>
      <c r="I31" s="29">
        <v>4</v>
      </c>
      <c r="J31" s="28">
        <v>2</v>
      </c>
      <c r="K31" s="28">
        <v>4</v>
      </c>
      <c r="L31" s="28">
        <v>2</v>
      </c>
      <c r="M31" s="28">
        <v>2</v>
      </c>
      <c r="N31" s="28">
        <v>3</v>
      </c>
      <c r="O31" s="28">
        <v>1</v>
      </c>
      <c r="P31" s="87">
        <v>3</v>
      </c>
      <c r="Q31" s="28">
        <v>2</v>
      </c>
      <c r="R31" s="28">
        <v>1</v>
      </c>
      <c r="S31" s="28">
        <v>3</v>
      </c>
      <c r="T31" s="28">
        <v>4</v>
      </c>
      <c r="U31" s="28">
        <v>3</v>
      </c>
      <c r="V31" s="1">
        <v>3</v>
      </c>
      <c r="W31" s="92">
        <v>11</v>
      </c>
      <c r="X31" s="94">
        <f t="shared" si="0"/>
        <v>0.91666666666666663</v>
      </c>
    </row>
    <row r="32" spans="1:24">
      <c r="A32" s="1">
        <v>1</v>
      </c>
      <c r="B32" s="1">
        <v>4</v>
      </c>
      <c r="C32" s="1">
        <v>5</v>
      </c>
      <c r="D32" s="1">
        <v>2</v>
      </c>
      <c r="E32" s="1">
        <v>3</v>
      </c>
      <c r="F32" s="1">
        <v>4</v>
      </c>
      <c r="G32" s="1">
        <v>4</v>
      </c>
      <c r="H32" s="1">
        <v>5</v>
      </c>
      <c r="I32" s="29">
        <v>4</v>
      </c>
      <c r="J32" s="28">
        <v>2</v>
      </c>
      <c r="K32" s="28">
        <v>4</v>
      </c>
      <c r="L32" s="28">
        <v>2</v>
      </c>
      <c r="M32" s="28">
        <v>2</v>
      </c>
      <c r="N32" s="28">
        <v>3</v>
      </c>
      <c r="O32" s="28">
        <v>1</v>
      </c>
      <c r="P32" s="87">
        <v>3</v>
      </c>
      <c r="Q32" s="28">
        <v>2</v>
      </c>
      <c r="R32" s="87">
        <v>3</v>
      </c>
      <c r="S32" s="87">
        <v>2</v>
      </c>
      <c r="T32" s="87">
        <v>3</v>
      </c>
      <c r="U32" s="28">
        <v>3</v>
      </c>
      <c r="V32" s="1">
        <v>3</v>
      </c>
      <c r="W32" s="92">
        <v>8</v>
      </c>
      <c r="X32" s="94">
        <f t="shared" si="0"/>
        <v>0.66666666666666663</v>
      </c>
    </row>
    <row r="33" spans="1:27">
      <c r="A33" s="1">
        <v>1</v>
      </c>
      <c r="B33" s="1">
        <v>2</v>
      </c>
      <c r="C33" s="1">
        <v>5</v>
      </c>
      <c r="D33" s="1">
        <v>2</v>
      </c>
      <c r="E33" s="1">
        <v>2</v>
      </c>
      <c r="F33" s="1">
        <v>3</v>
      </c>
      <c r="G33" s="1">
        <v>4</v>
      </c>
      <c r="H33" s="1">
        <v>4</v>
      </c>
      <c r="I33" s="29">
        <v>2</v>
      </c>
      <c r="J33" s="28">
        <v>2</v>
      </c>
      <c r="K33" s="87">
        <v>5</v>
      </c>
      <c r="L33" s="87">
        <v>5</v>
      </c>
      <c r="M33" s="28">
        <v>2</v>
      </c>
      <c r="N33" s="28">
        <v>3</v>
      </c>
      <c r="O33" s="87">
        <v>2</v>
      </c>
      <c r="P33" s="87">
        <v>2</v>
      </c>
      <c r="Q33" s="87">
        <v>5</v>
      </c>
      <c r="R33" s="87">
        <v>5</v>
      </c>
      <c r="S33" s="87">
        <v>5</v>
      </c>
      <c r="T33" s="28">
        <v>4</v>
      </c>
      <c r="U33" s="28">
        <v>3</v>
      </c>
      <c r="V33" s="1">
        <v>2</v>
      </c>
      <c r="W33" s="92">
        <v>5</v>
      </c>
      <c r="X33" s="94">
        <f t="shared" si="0"/>
        <v>0.41666666666666669</v>
      </c>
    </row>
    <row r="34" spans="1:27">
      <c r="A34" s="1">
        <v>1</v>
      </c>
      <c r="B34" s="1">
        <v>4</v>
      </c>
      <c r="C34" s="1">
        <v>5</v>
      </c>
      <c r="D34" s="1">
        <v>2</v>
      </c>
      <c r="E34" s="1">
        <v>2</v>
      </c>
      <c r="F34" s="1">
        <v>4</v>
      </c>
      <c r="G34" s="1">
        <v>3</v>
      </c>
      <c r="H34" s="1">
        <v>4</v>
      </c>
      <c r="I34" s="29">
        <v>3</v>
      </c>
      <c r="J34" s="87">
        <v>5</v>
      </c>
      <c r="K34" s="87">
        <v>5</v>
      </c>
      <c r="L34" s="87">
        <v>5</v>
      </c>
      <c r="M34" s="28">
        <v>2</v>
      </c>
      <c r="N34" s="28">
        <v>3</v>
      </c>
      <c r="O34" s="87">
        <v>2</v>
      </c>
      <c r="P34" s="87">
        <v>3</v>
      </c>
      <c r="Q34" s="87">
        <v>5</v>
      </c>
      <c r="R34" s="87">
        <v>5</v>
      </c>
      <c r="S34" s="28">
        <v>3</v>
      </c>
      <c r="T34" s="28">
        <v>4</v>
      </c>
      <c r="U34" s="28">
        <v>3</v>
      </c>
      <c r="V34" s="1">
        <v>2</v>
      </c>
      <c r="W34" s="92">
        <v>5</v>
      </c>
      <c r="X34" s="94">
        <f t="shared" si="0"/>
        <v>0.41666666666666669</v>
      </c>
    </row>
    <row r="35" spans="1:27">
      <c r="A35" s="1">
        <v>1</v>
      </c>
      <c r="B35" s="1">
        <v>3</v>
      </c>
      <c r="C35" s="1">
        <v>5</v>
      </c>
      <c r="D35" s="1">
        <v>1</v>
      </c>
      <c r="E35" s="1">
        <v>2</v>
      </c>
      <c r="F35" s="1">
        <v>4</v>
      </c>
      <c r="G35" s="1">
        <v>4</v>
      </c>
      <c r="H35" s="1">
        <v>4</v>
      </c>
      <c r="I35" s="29">
        <v>3</v>
      </c>
      <c r="J35" s="87">
        <v>5</v>
      </c>
      <c r="K35" s="87">
        <v>5</v>
      </c>
      <c r="L35" s="87">
        <v>5</v>
      </c>
      <c r="M35" s="28">
        <v>2</v>
      </c>
      <c r="N35" s="28">
        <v>3</v>
      </c>
      <c r="O35" s="28">
        <v>1</v>
      </c>
      <c r="P35" s="87">
        <v>2</v>
      </c>
      <c r="Q35" s="87">
        <v>5</v>
      </c>
      <c r="R35" s="87">
        <v>4</v>
      </c>
      <c r="S35" s="28">
        <v>3</v>
      </c>
      <c r="T35" s="87">
        <v>5</v>
      </c>
      <c r="U35" s="28">
        <v>3</v>
      </c>
      <c r="V35" s="1">
        <v>2</v>
      </c>
      <c r="W35" s="92">
        <v>5</v>
      </c>
      <c r="X35" s="94">
        <f t="shared" si="0"/>
        <v>0.41666666666666669</v>
      </c>
    </row>
    <row r="36" spans="1:27">
      <c r="A36" s="1">
        <v>1</v>
      </c>
      <c r="B36" s="1">
        <v>1</v>
      </c>
      <c r="C36" s="1">
        <v>5</v>
      </c>
      <c r="D36" s="1">
        <v>2</v>
      </c>
      <c r="E36" s="1">
        <v>1</v>
      </c>
      <c r="F36" s="1">
        <v>5</v>
      </c>
      <c r="G36" s="1">
        <v>5</v>
      </c>
      <c r="H36" s="1">
        <v>5</v>
      </c>
      <c r="I36" s="29">
        <v>4</v>
      </c>
      <c r="J36" s="87">
        <v>4</v>
      </c>
      <c r="K36" s="28">
        <v>4</v>
      </c>
      <c r="L36" s="28">
        <v>2</v>
      </c>
      <c r="M36" s="28">
        <v>2</v>
      </c>
      <c r="N36" s="87">
        <v>1</v>
      </c>
      <c r="O36" s="87">
        <v>4</v>
      </c>
      <c r="P36" s="87">
        <v>2</v>
      </c>
      <c r="Q36" s="28">
        <v>2</v>
      </c>
      <c r="R36" s="28">
        <v>1</v>
      </c>
      <c r="S36" s="28">
        <v>3</v>
      </c>
      <c r="T36" s="28">
        <v>4</v>
      </c>
      <c r="U36" s="28">
        <v>3</v>
      </c>
      <c r="V36" s="1">
        <v>4</v>
      </c>
      <c r="W36" s="92">
        <v>8</v>
      </c>
      <c r="X36" s="94">
        <f t="shared" si="0"/>
        <v>0.66666666666666663</v>
      </c>
    </row>
    <row r="37" spans="1:27">
      <c r="A37" s="1">
        <v>1</v>
      </c>
      <c r="B37" s="1">
        <v>2</v>
      </c>
      <c r="C37" s="1">
        <v>5</v>
      </c>
      <c r="D37" s="1">
        <v>1</v>
      </c>
      <c r="E37" s="1">
        <v>3</v>
      </c>
      <c r="F37" s="1">
        <v>3</v>
      </c>
      <c r="G37" s="1">
        <v>5</v>
      </c>
      <c r="H37" s="1">
        <v>5</v>
      </c>
      <c r="I37" s="29">
        <v>5</v>
      </c>
      <c r="J37" s="28">
        <v>2</v>
      </c>
      <c r="K37" s="28">
        <v>4</v>
      </c>
      <c r="L37" s="28">
        <v>2</v>
      </c>
      <c r="M37" s="28">
        <v>2</v>
      </c>
      <c r="N37" s="28">
        <v>3</v>
      </c>
      <c r="O37" s="28">
        <v>1</v>
      </c>
      <c r="P37" s="28">
        <v>4</v>
      </c>
      <c r="Q37" s="28">
        <v>2</v>
      </c>
      <c r="R37" s="87">
        <v>4</v>
      </c>
      <c r="S37" s="28">
        <v>3</v>
      </c>
      <c r="T37" s="28">
        <v>4</v>
      </c>
      <c r="U37" s="28">
        <v>3</v>
      </c>
      <c r="V37" s="1">
        <v>5</v>
      </c>
      <c r="W37" s="92">
        <v>11</v>
      </c>
      <c r="X37" s="94">
        <f t="shared" si="0"/>
        <v>0.91666666666666663</v>
      </c>
    </row>
    <row r="38" spans="1:27">
      <c r="A38" s="1">
        <v>1</v>
      </c>
      <c r="B38" s="1">
        <v>4</v>
      </c>
      <c r="C38" s="1">
        <v>5</v>
      </c>
      <c r="D38" s="1">
        <v>2</v>
      </c>
      <c r="E38" s="1">
        <v>3</v>
      </c>
      <c r="F38" s="1">
        <v>5</v>
      </c>
      <c r="G38" s="1">
        <v>2</v>
      </c>
      <c r="H38" s="1">
        <v>4</v>
      </c>
      <c r="I38" s="29">
        <v>4</v>
      </c>
      <c r="J38" s="28">
        <v>2</v>
      </c>
      <c r="K38" s="28">
        <v>4</v>
      </c>
      <c r="L38" s="28">
        <v>2</v>
      </c>
      <c r="M38" s="28">
        <v>2</v>
      </c>
      <c r="N38" s="28">
        <v>3</v>
      </c>
      <c r="O38" s="28">
        <v>1</v>
      </c>
      <c r="P38" s="87">
        <v>3</v>
      </c>
      <c r="Q38" s="28">
        <v>2</v>
      </c>
      <c r="R38" s="28">
        <v>1</v>
      </c>
      <c r="S38" s="28">
        <v>3</v>
      </c>
      <c r="T38" s="87">
        <v>3</v>
      </c>
      <c r="U38" s="28">
        <v>3</v>
      </c>
      <c r="V38" s="1">
        <v>4</v>
      </c>
      <c r="W38" s="92">
        <v>10</v>
      </c>
      <c r="X38" s="94">
        <f t="shared" si="0"/>
        <v>0.83333333333333337</v>
      </c>
    </row>
    <row r="39" spans="1:27">
      <c r="A39" s="1">
        <v>1</v>
      </c>
      <c r="B39" s="1">
        <v>4</v>
      </c>
      <c r="C39" s="1">
        <v>5</v>
      </c>
      <c r="D39" s="1">
        <v>1</v>
      </c>
      <c r="E39" s="1">
        <v>2</v>
      </c>
      <c r="F39" s="1">
        <v>3</v>
      </c>
      <c r="G39" s="1">
        <v>5</v>
      </c>
      <c r="H39" s="1">
        <v>5</v>
      </c>
      <c r="I39" s="29">
        <v>3</v>
      </c>
      <c r="J39" s="87">
        <v>4</v>
      </c>
      <c r="K39" s="28">
        <v>4</v>
      </c>
      <c r="L39" s="28">
        <v>2</v>
      </c>
      <c r="M39" s="28">
        <v>2</v>
      </c>
      <c r="N39" s="87">
        <v>1</v>
      </c>
      <c r="O39" s="28">
        <v>1</v>
      </c>
      <c r="P39" s="28">
        <v>4</v>
      </c>
      <c r="Q39" s="28">
        <v>2</v>
      </c>
      <c r="R39" s="28">
        <v>1</v>
      </c>
      <c r="S39" s="28">
        <v>3</v>
      </c>
      <c r="T39" s="87">
        <v>3</v>
      </c>
      <c r="U39" s="28">
        <v>3</v>
      </c>
      <c r="V39" s="1">
        <v>4</v>
      </c>
      <c r="W39" s="92">
        <v>9</v>
      </c>
      <c r="X39" s="94">
        <f t="shared" si="0"/>
        <v>0.75</v>
      </c>
    </row>
    <row r="40" spans="1:27">
      <c r="A40" s="1">
        <v>1</v>
      </c>
      <c r="B40" s="1">
        <v>4</v>
      </c>
      <c r="C40" s="1">
        <v>5</v>
      </c>
      <c r="D40" s="1">
        <v>2</v>
      </c>
      <c r="E40" s="1">
        <v>2</v>
      </c>
      <c r="F40" s="1">
        <v>4</v>
      </c>
      <c r="G40" s="1">
        <v>4</v>
      </c>
      <c r="H40" s="1">
        <v>4</v>
      </c>
      <c r="I40" s="29">
        <v>5</v>
      </c>
      <c r="J40" s="87">
        <v>3</v>
      </c>
      <c r="K40" s="28">
        <v>4</v>
      </c>
      <c r="L40" s="87">
        <v>5</v>
      </c>
      <c r="M40" s="28">
        <v>2</v>
      </c>
      <c r="N40" s="28">
        <v>3</v>
      </c>
      <c r="O40" s="28">
        <v>1</v>
      </c>
      <c r="P40" s="87">
        <v>5</v>
      </c>
      <c r="Q40" s="87">
        <v>3</v>
      </c>
      <c r="R40" s="87">
        <v>5</v>
      </c>
      <c r="S40" s="28">
        <v>3</v>
      </c>
      <c r="T40" s="28">
        <v>4</v>
      </c>
      <c r="U40" s="28">
        <v>3</v>
      </c>
      <c r="V40" s="1">
        <v>4</v>
      </c>
      <c r="W40" s="92">
        <v>7</v>
      </c>
      <c r="X40" s="94">
        <f t="shared" si="0"/>
        <v>0.58333333333333337</v>
      </c>
    </row>
    <row r="41" spans="1:27">
      <c r="A41" s="1">
        <v>1</v>
      </c>
      <c r="B41" s="1">
        <v>1</v>
      </c>
      <c r="C41" s="1">
        <v>5</v>
      </c>
      <c r="D41" s="1">
        <v>1</v>
      </c>
      <c r="E41" s="1">
        <v>2</v>
      </c>
      <c r="F41" s="1">
        <v>4</v>
      </c>
      <c r="G41" s="1">
        <v>4</v>
      </c>
      <c r="H41" s="1">
        <v>5</v>
      </c>
      <c r="I41" s="29">
        <v>3</v>
      </c>
      <c r="J41" s="28">
        <v>2</v>
      </c>
      <c r="K41" s="28">
        <v>4</v>
      </c>
      <c r="L41" s="28">
        <v>2</v>
      </c>
      <c r="M41" s="28">
        <v>2</v>
      </c>
      <c r="N41" s="28">
        <v>3</v>
      </c>
      <c r="O41" s="28">
        <v>1</v>
      </c>
      <c r="P41" s="87">
        <v>3</v>
      </c>
      <c r="Q41" s="87">
        <v>5</v>
      </c>
      <c r="R41" s="87">
        <v>4</v>
      </c>
      <c r="S41" s="28">
        <v>3</v>
      </c>
      <c r="T41" s="28">
        <v>4</v>
      </c>
      <c r="U41" s="28">
        <v>3</v>
      </c>
      <c r="V41" s="1">
        <v>2</v>
      </c>
      <c r="W41" s="92">
        <v>9</v>
      </c>
      <c r="X41" s="94">
        <f t="shared" si="0"/>
        <v>0.75</v>
      </c>
      <c r="AA41">
        <f>AVERAGE(I2:I632)</f>
        <v>3.4152139461172744</v>
      </c>
    </row>
    <row r="42" spans="1:27">
      <c r="A42" s="1">
        <v>3</v>
      </c>
      <c r="B42" s="1">
        <v>6</v>
      </c>
      <c r="C42" s="1">
        <v>5</v>
      </c>
      <c r="D42" s="1">
        <v>1</v>
      </c>
      <c r="E42" s="1">
        <v>3</v>
      </c>
      <c r="F42" s="1">
        <v>4</v>
      </c>
      <c r="G42" s="1">
        <v>3</v>
      </c>
      <c r="H42" s="1">
        <v>4</v>
      </c>
      <c r="I42" s="29">
        <v>3</v>
      </c>
      <c r="J42" s="28">
        <v>2</v>
      </c>
      <c r="K42" s="28">
        <v>4</v>
      </c>
      <c r="L42" s="28">
        <v>2</v>
      </c>
      <c r="M42" s="28">
        <v>2</v>
      </c>
      <c r="N42" s="28">
        <v>3</v>
      </c>
      <c r="O42" s="28">
        <v>1</v>
      </c>
      <c r="P42" s="87">
        <v>5</v>
      </c>
      <c r="Q42" s="87">
        <v>5</v>
      </c>
      <c r="R42" s="87">
        <v>4</v>
      </c>
      <c r="S42" s="28">
        <v>3</v>
      </c>
      <c r="T42" s="28">
        <v>4</v>
      </c>
      <c r="U42" s="28">
        <v>3</v>
      </c>
      <c r="V42" s="1">
        <v>3</v>
      </c>
      <c r="W42" s="92">
        <v>9</v>
      </c>
      <c r="X42" s="94">
        <f t="shared" si="0"/>
        <v>0.75</v>
      </c>
      <c r="AA42">
        <f>AVERAGE(V2:V632)</f>
        <v>3.1331220285261492</v>
      </c>
    </row>
    <row r="43" spans="1:27">
      <c r="A43" s="1">
        <v>1</v>
      </c>
      <c r="B43" s="1">
        <v>2</v>
      </c>
      <c r="C43" s="1">
        <v>5</v>
      </c>
      <c r="D43" s="1">
        <v>1</v>
      </c>
      <c r="E43" s="1">
        <v>2</v>
      </c>
      <c r="F43" s="1">
        <v>3</v>
      </c>
      <c r="G43" s="1">
        <v>4</v>
      </c>
      <c r="H43" s="1">
        <v>4</v>
      </c>
      <c r="I43" s="29">
        <v>3</v>
      </c>
      <c r="J43" s="87">
        <v>1</v>
      </c>
      <c r="K43" s="28">
        <v>4</v>
      </c>
      <c r="L43" s="28">
        <v>2</v>
      </c>
      <c r="M43" s="87">
        <v>3</v>
      </c>
      <c r="N43" s="28">
        <v>3</v>
      </c>
      <c r="O43" s="28">
        <v>1</v>
      </c>
      <c r="P43" s="87">
        <v>2</v>
      </c>
      <c r="Q43" s="28">
        <v>2</v>
      </c>
      <c r="R43" s="87">
        <v>3</v>
      </c>
      <c r="S43" s="28">
        <v>3</v>
      </c>
      <c r="T43" s="28">
        <v>4</v>
      </c>
      <c r="U43" s="28">
        <v>3</v>
      </c>
      <c r="V43" s="1">
        <v>3</v>
      </c>
      <c r="W43" s="92">
        <v>8</v>
      </c>
      <c r="X43" s="94">
        <f t="shared" si="0"/>
        <v>0.66666666666666663</v>
      </c>
    </row>
    <row r="44" spans="1:27">
      <c r="A44" s="1">
        <v>2</v>
      </c>
      <c r="B44" s="1">
        <v>6</v>
      </c>
      <c r="C44" s="1">
        <v>11</v>
      </c>
      <c r="D44" s="1">
        <v>1</v>
      </c>
      <c r="E44" s="1">
        <v>3</v>
      </c>
      <c r="F44" s="1">
        <v>5</v>
      </c>
      <c r="G44" s="1">
        <v>5</v>
      </c>
      <c r="H44" s="1">
        <v>5</v>
      </c>
      <c r="I44" s="29">
        <v>5</v>
      </c>
      <c r="J44" s="28">
        <v>2</v>
      </c>
      <c r="K44" s="28">
        <v>4</v>
      </c>
      <c r="L44" s="28">
        <v>2</v>
      </c>
      <c r="M44" s="28">
        <v>2</v>
      </c>
      <c r="N44" s="28">
        <v>3</v>
      </c>
      <c r="O44" s="28">
        <v>1</v>
      </c>
      <c r="P44" s="87">
        <v>1</v>
      </c>
      <c r="Q44" s="87">
        <v>3</v>
      </c>
      <c r="R44" s="28">
        <v>1</v>
      </c>
      <c r="S44" s="28">
        <v>3</v>
      </c>
      <c r="T44" s="28">
        <v>4</v>
      </c>
      <c r="U44" s="28">
        <v>3</v>
      </c>
      <c r="V44" s="1">
        <v>5</v>
      </c>
      <c r="W44" s="92">
        <v>10</v>
      </c>
      <c r="X44" s="94">
        <f t="shared" si="0"/>
        <v>0.83333333333333337</v>
      </c>
    </row>
    <row r="45" spans="1:27">
      <c r="A45" s="1">
        <v>1</v>
      </c>
      <c r="B45" s="1">
        <v>1</v>
      </c>
      <c r="C45" s="1">
        <v>3</v>
      </c>
      <c r="D45" s="1">
        <v>2</v>
      </c>
      <c r="E45" s="1">
        <v>3</v>
      </c>
      <c r="F45" s="1">
        <v>3</v>
      </c>
      <c r="G45" s="1">
        <v>3</v>
      </c>
      <c r="H45" s="1">
        <v>4</v>
      </c>
      <c r="I45" s="29">
        <v>4</v>
      </c>
      <c r="J45" s="28">
        <v>2</v>
      </c>
      <c r="K45" s="28">
        <v>4</v>
      </c>
      <c r="L45" s="87">
        <v>5</v>
      </c>
      <c r="M45" s="28">
        <v>2</v>
      </c>
      <c r="N45" s="28">
        <v>3</v>
      </c>
      <c r="O45" s="28">
        <v>1</v>
      </c>
      <c r="P45" s="87">
        <v>5</v>
      </c>
      <c r="Q45" s="28">
        <v>2</v>
      </c>
      <c r="R45" s="28">
        <v>1</v>
      </c>
      <c r="S45" s="28">
        <v>3</v>
      </c>
      <c r="T45" s="87">
        <v>5</v>
      </c>
      <c r="U45" s="28">
        <v>3</v>
      </c>
      <c r="V45" s="1">
        <v>4</v>
      </c>
      <c r="W45" s="92">
        <v>9</v>
      </c>
      <c r="X45" s="94">
        <f t="shared" si="0"/>
        <v>0.75</v>
      </c>
    </row>
    <row r="46" spans="1:27">
      <c r="A46" s="1">
        <v>3</v>
      </c>
      <c r="B46" s="1">
        <v>6</v>
      </c>
      <c r="C46" s="1">
        <v>11</v>
      </c>
      <c r="D46" s="1">
        <v>1</v>
      </c>
      <c r="E46" s="1">
        <v>1</v>
      </c>
      <c r="F46" s="1">
        <v>4</v>
      </c>
      <c r="G46" s="1">
        <v>5</v>
      </c>
      <c r="H46" s="1">
        <v>5</v>
      </c>
      <c r="I46" s="29">
        <v>3</v>
      </c>
      <c r="J46" s="28">
        <v>2</v>
      </c>
      <c r="K46" s="28">
        <v>4</v>
      </c>
      <c r="L46" s="28">
        <v>2</v>
      </c>
      <c r="M46" s="28">
        <v>2</v>
      </c>
      <c r="N46" s="28">
        <v>3</v>
      </c>
      <c r="O46" s="28">
        <v>1</v>
      </c>
      <c r="P46" s="87">
        <v>1</v>
      </c>
      <c r="Q46" s="87">
        <v>3</v>
      </c>
      <c r="R46" s="28">
        <v>1</v>
      </c>
      <c r="S46" s="28">
        <v>3</v>
      </c>
      <c r="T46" s="28">
        <v>4</v>
      </c>
      <c r="U46" s="28">
        <v>3</v>
      </c>
      <c r="V46" s="1">
        <v>3</v>
      </c>
      <c r="W46" s="92">
        <v>10</v>
      </c>
      <c r="X46" s="94">
        <f t="shared" si="0"/>
        <v>0.83333333333333337</v>
      </c>
    </row>
    <row r="47" spans="1:27">
      <c r="A47" s="1">
        <v>2</v>
      </c>
      <c r="B47" s="1">
        <v>6</v>
      </c>
      <c r="C47" s="1">
        <v>11</v>
      </c>
      <c r="D47" s="1">
        <v>2</v>
      </c>
      <c r="E47" s="1">
        <v>3</v>
      </c>
      <c r="F47" s="1">
        <v>4</v>
      </c>
      <c r="G47" s="1">
        <v>5</v>
      </c>
      <c r="H47" s="1">
        <v>5</v>
      </c>
      <c r="I47" s="29">
        <v>4</v>
      </c>
      <c r="J47" s="28">
        <v>2</v>
      </c>
      <c r="K47" s="28">
        <v>4</v>
      </c>
      <c r="L47" s="28">
        <v>2</v>
      </c>
      <c r="M47" s="28">
        <v>2</v>
      </c>
      <c r="N47" s="28">
        <v>3</v>
      </c>
      <c r="O47" s="28">
        <v>1</v>
      </c>
      <c r="P47" s="87">
        <v>1</v>
      </c>
      <c r="Q47" s="87">
        <v>4</v>
      </c>
      <c r="R47" s="28">
        <v>1</v>
      </c>
      <c r="S47" s="28">
        <v>3</v>
      </c>
      <c r="T47" s="28">
        <v>4</v>
      </c>
      <c r="U47" s="87">
        <v>5</v>
      </c>
      <c r="V47" s="1">
        <v>4</v>
      </c>
      <c r="W47" s="92">
        <v>9</v>
      </c>
      <c r="X47" s="94">
        <f t="shared" si="0"/>
        <v>0.75</v>
      </c>
    </row>
    <row r="48" spans="1:27">
      <c r="A48" s="1">
        <v>2</v>
      </c>
      <c r="B48" s="1">
        <v>6</v>
      </c>
      <c r="C48" s="1">
        <v>5</v>
      </c>
      <c r="D48" s="1">
        <v>2</v>
      </c>
      <c r="E48" s="1">
        <v>3</v>
      </c>
      <c r="F48" s="1">
        <v>4</v>
      </c>
      <c r="G48" s="1">
        <v>4</v>
      </c>
      <c r="H48" s="1">
        <v>5</v>
      </c>
      <c r="I48" s="29">
        <v>3</v>
      </c>
      <c r="J48" s="28">
        <v>2</v>
      </c>
      <c r="K48" s="28">
        <v>4</v>
      </c>
      <c r="L48" s="28">
        <v>2</v>
      </c>
      <c r="M48" s="87">
        <v>1</v>
      </c>
      <c r="N48" s="28">
        <v>3</v>
      </c>
      <c r="O48" s="87">
        <v>3</v>
      </c>
      <c r="P48" s="87">
        <v>5</v>
      </c>
      <c r="Q48" s="87">
        <v>5</v>
      </c>
      <c r="R48" s="28">
        <v>1</v>
      </c>
      <c r="S48" s="28">
        <v>3</v>
      </c>
      <c r="T48" s="28">
        <v>4</v>
      </c>
      <c r="U48" s="28">
        <v>3</v>
      </c>
      <c r="V48" s="1">
        <v>4</v>
      </c>
      <c r="W48" s="92">
        <v>8</v>
      </c>
      <c r="X48" s="94">
        <f t="shared" si="0"/>
        <v>0.66666666666666663</v>
      </c>
    </row>
    <row r="49" spans="1:24">
      <c r="A49" s="1">
        <v>3</v>
      </c>
      <c r="B49" s="1">
        <v>6</v>
      </c>
      <c r="C49" s="1">
        <v>5</v>
      </c>
      <c r="D49" s="1">
        <v>2</v>
      </c>
      <c r="E49" s="1">
        <v>2</v>
      </c>
      <c r="F49" s="1">
        <v>4</v>
      </c>
      <c r="G49" s="1">
        <v>4</v>
      </c>
      <c r="H49" s="1">
        <v>5</v>
      </c>
      <c r="I49" s="29">
        <v>3</v>
      </c>
      <c r="J49" s="28">
        <v>2</v>
      </c>
      <c r="K49" s="28">
        <v>4</v>
      </c>
      <c r="L49" s="28">
        <v>2</v>
      </c>
      <c r="M49" s="28">
        <v>2</v>
      </c>
      <c r="N49" s="28">
        <v>3</v>
      </c>
      <c r="O49" s="28">
        <v>1</v>
      </c>
      <c r="P49" s="28">
        <v>4</v>
      </c>
      <c r="Q49" s="28">
        <v>2</v>
      </c>
      <c r="R49" s="28">
        <v>1</v>
      </c>
      <c r="S49" s="28">
        <v>3</v>
      </c>
      <c r="T49" s="28">
        <v>4</v>
      </c>
      <c r="U49" s="28">
        <v>3</v>
      </c>
      <c r="V49" s="1">
        <v>3</v>
      </c>
      <c r="W49" s="92">
        <v>12</v>
      </c>
      <c r="X49" s="94">
        <f t="shared" si="0"/>
        <v>1</v>
      </c>
    </row>
    <row r="50" spans="1:24">
      <c r="A50" s="1">
        <v>1</v>
      </c>
      <c r="B50" s="1">
        <v>1</v>
      </c>
      <c r="C50" s="1">
        <v>6</v>
      </c>
      <c r="D50" s="1">
        <v>2</v>
      </c>
      <c r="E50" s="1">
        <v>1</v>
      </c>
      <c r="F50" s="1">
        <v>3</v>
      </c>
      <c r="G50" s="1">
        <v>3</v>
      </c>
      <c r="H50" s="1">
        <v>4</v>
      </c>
      <c r="I50" s="29">
        <v>4</v>
      </c>
      <c r="J50" s="87">
        <v>3</v>
      </c>
      <c r="K50" s="28">
        <v>4</v>
      </c>
      <c r="L50" s="87">
        <v>5</v>
      </c>
      <c r="M50" s="28">
        <v>2</v>
      </c>
      <c r="N50" s="28">
        <v>3</v>
      </c>
      <c r="O50" s="28">
        <v>1</v>
      </c>
      <c r="P50" s="28">
        <v>4</v>
      </c>
      <c r="Q50" s="87">
        <v>5</v>
      </c>
      <c r="R50" s="87">
        <v>5</v>
      </c>
      <c r="S50" s="28">
        <v>3</v>
      </c>
      <c r="T50" s="28">
        <v>4</v>
      </c>
      <c r="U50" s="28">
        <v>3</v>
      </c>
      <c r="V50" s="1">
        <v>3</v>
      </c>
      <c r="W50" s="92">
        <v>8</v>
      </c>
      <c r="X50" s="94">
        <f t="shared" si="0"/>
        <v>0.66666666666666663</v>
      </c>
    </row>
    <row r="51" spans="1:24">
      <c r="A51" s="1">
        <v>3</v>
      </c>
      <c r="B51" s="1">
        <v>6</v>
      </c>
      <c r="C51" s="1">
        <v>5</v>
      </c>
      <c r="D51" s="1">
        <v>2</v>
      </c>
      <c r="E51" s="1">
        <v>3</v>
      </c>
      <c r="F51" s="1">
        <v>3</v>
      </c>
      <c r="G51" s="1">
        <v>4</v>
      </c>
      <c r="H51" s="1">
        <v>5</v>
      </c>
      <c r="I51" s="29">
        <v>5</v>
      </c>
      <c r="J51" s="87">
        <v>5</v>
      </c>
      <c r="K51" s="28">
        <v>4</v>
      </c>
      <c r="L51" s="87">
        <v>5</v>
      </c>
      <c r="M51" s="28">
        <v>2</v>
      </c>
      <c r="N51" s="28">
        <v>3</v>
      </c>
      <c r="O51" s="28">
        <v>1</v>
      </c>
      <c r="P51" s="28">
        <v>4</v>
      </c>
      <c r="Q51" s="87">
        <v>3</v>
      </c>
      <c r="R51" s="87">
        <v>5</v>
      </c>
      <c r="S51" s="28">
        <v>3</v>
      </c>
      <c r="T51" s="28">
        <v>4</v>
      </c>
      <c r="U51" s="28">
        <v>3</v>
      </c>
      <c r="V51" s="1">
        <v>4</v>
      </c>
      <c r="W51" s="92">
        <v>8</v>
      </c>
      <c r="X51" s="94">
        <f t="shared" si="0"/>
        <v>0.66666666666666663</v>
      </c>
    </row>
    <row r="52" spans="1:24">
      <c r="A52" s="1">
        <v>1</v>
      </c>
      <c r="B52" s="1">
        <v>3</v>
      </c>
      <c r="C52" s="1">
        <v>5</v>
      </c>
      <c r="D52" s="1">
        <v>1</v>
      </c>
      <c r="E52" s="1">
        <v>3</v>
      </c>
      <c r="F52" s="1">
        <v>4</v>
      </c>
      <c r="G52" s="1">
        <v>3</v>
      </c>
      <c r="H52" s="1">
        <v>5</v>
      </c>
      <c r="I52" s="29">
        <v>3</v>
      </c>
      <c r="J52" s="87">
        <v>1</v>
      </c>
      <c r="K52" s="28">
        <v>4</v>
      </c>
      <c r="L52" s="28">
        <v>2</v>
      </c>
      <c r="M52" s="28">
        <v>2</v>
      </c>
      <c r="N52" s="28">
        <v>3</v>
      </c>
      <c r="O52" s="28">
        <v>1</v>
      </c>
      <c r="P52" s="87">
        <v>3</v>
      </c>
      <c r="Q52" s="28">
        <v>2</v>
      </c>
      <c r="R52" s="87">
        <v>4</v>
      </c>
      <c r="S52" s="28">
        <v>3</v>
      </c>
      <c r="T52" s="28">
        <v>4</v>
      </c>
      <c r="U52" s="28">
        <v>3</v>
      </c>
      <c r="V52" s="1">
        <v>3</v>
      </c>
      <c r="W52" s="92">
        <v>9</v>
      </c>
      <c r="X52" s="94">
        <f t="shared" si="0"/>
        <v>0.75</v>
      </c>
    </row>
    <row r="53" spans="1:24">
      <c r="A53" s="1">
        <v>1</v>
      </c>
      <c r="B53" s="1">
        <v>2</v>
      </c>
      <c r="C53" s="1">
        <v>5</v>
      </c>
      <c r="D53" s="1">
        <v>1</v>
      </c>
      <c r="E53" s="1">
        <v>3</v>
      </c>
      <c r="F53" s="1">
        <v>2</v>
      </c>
      <c r="G53" s="1">
        <v>4</v>
      </c>
      <c r="H53" s="1">
        <v>4</v>
      </c>
      <c r="I53" s="29">
        <v>3</v>
      </c>
      <c r="J53" s="87">
        <v>4</v>
      </c>
      <c r="K53" s="28">
        <v>4</v>
      </c>
      <c r="L53" s="28">
        <v>2</v>
      </c>
      <c r="M53" s="28">
        <v>2</v>
      </c>
      <c r="N53" s="28">
        <v>3</v>
      </c>
      <c r="O53" s="87">
        <v>4</v>
      </c>
      <c r="P53" s="87">
        <v>5</v>
      </c>
      <c r="Q53" s="28">
        <v>2</v>
      </c>
      <c r="R53" s="87">
        <v>3</v>
      </c>
      <c r="S53" s="28">
        <v>3</v>
      </c>
      <c r="T53" s="28">
        <v>4</v>
      </c>
      <c r="U53" s="28">
        <v>3</v>
      </c>
      <c r="V53" s="1">
        <v>3</v>
      </c>
      <c r="W53" s="92">
        <v>8</v>
      </c>
      <c r="X53" s="94">
        <f t="shared" si="0"/>
        <v>0.66666666666666663</v>
      </c>
    </row>
    <row r="54" spans="1:24">
      <c r="A54" s="1">
        <v>1</v>
      </c>
      <c r="B54" s="1">
        <v>2</v>
      </c>
      <c r="C54" s="1">
        <v>5</v>
      </c>
      <c r="D54" s="1">
        <v>1</v>
      </c>
      <c r="E54" s="1">
        <v>2</v>
      </c>
      <c r="F54" s="1">
        <v>3</v>
      </c>
      <c r="G54" s="1">
        <v>5</v>
      </c>
      <c r="H54" s="1">
        <v>5</v>
      </c>
      <c r="I54" s="29">
        <v>3</v>
      </c>
      <c r="J54" s="28">
        <v>2</v>
      </c>
      <c r="K54" s="28">
        <v>4</v>
      </c>
      <c r="L54" s="28">
        <v>2</v>
      </c>
      <c r="M54" s="28">
        <v>2</v>
      </c>
      <c r="N54" s="28">
        <v>3</v>
      </c>
      <c r="O54" s="28">
        <v>1</v>
      </c>
      <c r="P54" s="87">
        <v>3</v>
      </c>
      <c r="Q54" s="87">
        <v>3</v>
      </c>
      <c r="R54" s="28">
        <v>1</v>
      </c>
      <c r="S54" s="28">
        <v>3</v>
      </c>
      <c r="T54" s="28">
        <v>4</v>
      </c>
      <c r="U54" s="28">
        <v>3</v>
      </c>
      <c r="V54" s="1">
        <v>4</v>
      </c>
      <c r="W54" s="92">
        <v>10</v>
      </c>
      <c r="X54" s="94">
        <f t="shared" si="0"/>
        <v>0.83333333333333337</v>
      </c>
    </row>
    <row r="55" spans="1:24">
      <c r="A55" s="1">
        <v>1</v>
      </c>
      <c r="B55" s="1">
        <v>2</v>
      </c>
      <c r="C55" s="1">
        <v>3</v>
      </c>
      <c r="D55" s="1">
        <v>1</v>
      </c>
      <c r="E55" s="1">
        <v>2</v>
      </c>
      <c r="F55" s="1">
        <v>3</v>
      </c>
      <c r="G55" s="1">
        <v>3</v>
      </c>
      <c r="H55" s="1">
        <v>4</v>
      </c>
      <c r="I55" s="29">
        <v>3</v>
      </c>
      <c r="J55" s="87">
        <v>3</v>
      </c>
      <c r="K55" s="28">
        <v>4</v>
      </c>
      <c r="L55" s="87">
        <v>5</v>
      </c>
      <c r="M55" s="28">
        <v>2</v>
      </c>
      <c r="N55" s="28">
        <v>3</v>
      </c>
      <c r="O55" s="87">
        <v>2</v>
      </c>
      <c r="P55" s="87">
        <v>5</v>
      </c>
      <c r="Q55" s="87">
        <v>4</v>
      </c>
      <c r="R55" s="87">
        <v>5</v>
      </c>
      <c r="S55" s="28">
        <v>3</v>
      </c>
      <c r="T55" s="28">
        <v>4</v>
      </c>
      <c r="U55" s="28">
        <v>3</v>
      </c>
      <c r="V55" s="1">
        <v>3</v>
      </c>
      <c r="W55" s="92">
        <v>6</v>
      </c>
      <c r="X55" s="94">
        <f t="shared" si="0"/>
        <v>0.5</v>
      </c>
    </row>
    <row r="56" spans="1:24">
      <c r="A56" s="1">
        <v>2</v>
      </c>
      <c r="B56" s="1">
        <v>6</v>
      </c>
      <c r="C56" s="1">
        <v>2</v>
      </c>
      <c r="D56" s="1">
        <v>2</v>
      </c>
      <c r="E56" s="1">
        <v>2</v>
      </c>
      <c r="F56" s="1">
        <v>4</v>
      </c>
      <c r="G56" s="1">
        <v>4</v>
      </c>
      <c r="H56" s="1">
        <v>4</v>
      </c>
      <c r="I56" s="29">
        <v>4</v>
      </c>
      <c r="J56" s="28">
        <v>2</v>
      </c>
      <c r="K56" s="87">
        <v>5</v>
      </c>
      <c r="L56" s="28">
        <v>2</v>
      </c>
      <c r="M56" s="87">
        <v>1</v>
      </c>
      <c r="N56" s="87">
        <v>5</v>
      </c>
      <c r="O56" s="28">
        <v>1</v>
      </c>
      <c r="P56" s="87">
        <v>5</v>
      </c>
      <c r="Q56" s="87">
        <v>5</v>
      </c>
      <c r="R56" s="87">
        <v>3</v>
      </c>
      <c r="S56" s="87">
        <v>5</v>
      </c>
      <c r="T56" s="87">
        <v>2</v>
      </c>
      <c r="U56" s="87">
        <v>5</v>
      </c>
      <c r="V56" s="1">
        <v>4</v>
      </c>
      <c r="W56" s="92">
        <v>3</v>
      </c>
      <c r="X56" s="94">
        <f t="shared" si="0"/>
        <v>0.25</v>
      </c>
    </row>
    <row r="57" spans="1:24">
      <c r="A57" s="1">
        <v>2</v>
      </c>
      <c r="B57" s="1">
        <v>6</v>
      </c>
      <c r="C57" s="1">
        <v>2</v>
      </c>
      <c r="D57" s="1">
        <v>1</v>
      </c>
      <c r="E57" s="1">
        <v>2</v>
      </c>
      <c r="F57" s="1">
        <v>5</v>
      </c>
      <c r="G57" s="1">
        <v>5</v>
      </c>
      <c r="H57" s="1">
        <v>4</v>
      </c>
      <c r="I57" s="29">
        <v>4</v>
      </c>
      <c r="J57" s="87">
        <v>4</v>
      </c>
      <c r="K57" s="28">
        <v>4</v>
      </c>
      <c r="L57" s="87">
        <v>5</v>
      </c>
      <c r="M57" s="87">
        <v>5</v>
      </c>
      <c r="N57" s="87">
        <v>5</v>
      </c>
      <c r="O57" s="28">
        <v>1</v>
      </c>
      <c r="P57" s="28">
        <v>4</v>
      </c>
      <c r="Q57" s="87">
        <v>3</v>
      </c>
      <c r="R57" s="87">
        <v>3</v>
      </c>
      <c r="S57" s="87">
        <v>5</v>
      </c>
      <c r="T57" s="28">
        <v>4</v>
      </c>
      <c r="U57" s="87">
        <v>5</v>
      </c>
      <c r="V57" s="1">
        <v>3</v>
      </c>
      <c r="W57" s="92">
        <v>4</v>
      </c>
      <c r="X57" s="94">
        <f t="shared" si="0"/>
        <v>0.33333333333333331</v>
      </c>
    </row>
    <row r="58" spans="1:24">
      <c r="A58" s="1">
        <v>2</v>
      </c>
      <c r="B58" s="1">
        <v>6</v>
      </c>
      <c r="C58" s="1">
        <v>2</v>
      </c>
      <c r="D58" s="1">
        <v>1</v>
      </c>
      <c r="E58" s="1">
        <v>1</v>
      </c>
      <c r="F58" s="1">
        <v>4</v>
      </c>
      <c r="G58" s="1">
        <v>5</v>
      </c>
      <c r="H58" s="1">
        <v>5</v>
      </c>
      <c r="I58" s="29">
        <v>3</v>
      </c>
      <c r="J58" s="28">
        <v>2</v>
      </c>
      <c r="K58" s="87">
        <v>1</v>
      </c>
      <c r="L58" s="87">
        <v>5</v>
      </c>
      <c r="M58" s="87">
        <v>5</v>
      </c>
      <c r="N58" s="28">
        <v>3</v>
      </c>
      <c r="O58" s="28">
        <v>1</v>
      </c>
      <c r="P58" s="87">
        <v>5</v>
      </c>
      <c r="Q58" s="28">
        <v>2</v>
      </c>
      <c r="R58" s="87">
        <v>4</v>
      </c>
      <c r="S58" s="87">
        <v>5</v>
      </c>
      <c r="T58" s="87">
        <v>3</v>
      </c>
      <c r="U58" s="87">
        <v>2</v>
      </c>
      <c r="V58" s="1">
        <v>2</v>
      </c>
      <c r="W58" s="92">
        <v>4</v>
      </c>
      <c r="X58" s="94">
        <f t="shared" si="0"/>
        <v>0.33333333333333331</v>
      </c>
    </row>
    <row r="59" spans="1:24">
      <c r="A59" s="1">
        <v>2</v>
      </c>
      <c r="B59" s="1">
        <v>6</v>
      </c>
      <c r="C59" s="1">
        <v>5</v>
      </c>
      <c r="D59" s="1">
        <v>2</v>
      </c>
      <c r="E59" s="1">
        <v>3</v>
      </c>
      <c r="F59" s="1">
        <v>3</v>
      </c>
      <c r="G59" s="1">
        <v>2</v>
      </c>
      <c r="H59" s="1">
        <v>5</v>
      </c>
      <c r="I59" s="29">
        <v>3</v>
      </c>
      <c r="J59" s="87">
        <v>5</v>
      </c>
      <c r="K59" s="28">
        <v>4</v>
      </c>
      <c r="L59" s="87">
        <v>5</v>
      </c>
      <c r="M59" s="28">
        <v>2</v>
      </c>
      <c r="N59" s="28">
        <v>3</v>
      </c>
      <c r="O59" s="28">
        <v>1</v>
      </c>
      <c r="P59" s="87">
        <v>5</v>
      </c>
      <c r="Q59" s="28">
        <v>2</v>
      </c>
      <c r="R59" s="87">
        <v>4</v>
      </c>
      <c r="S59" s="87">
        <v>5</v>
      </c>
      <c r="T59" s="87">
        <v>3</v>
      </c>
      <c r="U59" s="28">
        <v>3</v>
      </c>
      <c r="V59" s="1">
        <v>3</v>
      </c>
      <c r="W59" s="92">
        <v>6</v>
      </c>
      <c r="X59" s="94">
        <f t="shared" si="0"/>
        <v>0.5</v>
      </c>
    </row>
    <row r="60" spans="1:24">
      <c r="A60" s="1">
        <v>2</v>
      </c>
      <c r="B60" s="1">
        <v>6</v>
      </c>
      <c r="C60" s="1">
        <v>2</v>
      </c>
      <c r="D60" s="1">
        <v>1</v>
      </c>
      <c r="E60" s="1">
        <v>2</v>
      </c>
      <c r="F60" s="1">
        <v>5</v>
      </c>
      <c r="G60" s="1">
        <v>4</v>
      </c>
      <c r="H60" s="1">
        <v>4</v>
      </c>
      <c r="I60" s="29">
        <v>3</v>
      </c>
      <c r="J60" s="87">
        <v>5</v>
      </c>
      <c r="K60" s="28">
        <v>4</v>
      </c>
      <c r="L60" s="28">
        <v>2</v>
      </c>
      <c r="M60" s="28">
        <v>2</v>
      </c>
      <c r="N60" s="28">
        <v>3</v>
      </c>
      <c r="O60" s="28">
        <v>1</v>
      </c>
      <c r="P60" s="28">
        <v>4</v>
      </c>
      <c r="Q60" s="28">
        <v>2</v>
      </c>
      <c r="R60" s="28">
        <v>1</v>
      </c>
      <c r="S60" s="87">
        <v>5</v>
      </c>
      <c r="T60" s="87">
        <v>2</v>
      </c>
      <c r="U60" s="28">
        <v>3</v>
      </c>
      <c r="V60" s="1">
        <v>3</v>
      </c>
      <c r="W60" s="92">
        <v>9</v>
      </c>
      <c r="X60" s="94">
        <f t="shared" si="0"/>
        <v>0.75</v>
      </c>
    </row>
    <row r="61" spans="1:24">
      <c r="A61" s="1">
        <v>3</v>
      </c>
      <c r="B61" s="1">
        <v>6</v>
      </c>
      <c r="C61" s="1">
        <v>1</v>
      </c>
      <c r="D61" s="1">
        <v>2</v>
      </c>
      <c r="E61" s="1">
        <v>2</v>
      </c>
      <c r="F61" s="1">
        <v>5</v>
      </c>
      <c r="G61" s="1">
        <v>4</v>
      </c>
      <c r="H61" s="1">
        <v>5</v>
      </c>
      <c r="I61" s="29">
        <v>4</v>
      </c>
      <c r="J61" s="28">
        <v>2</v>
      </c>
      <c r="K61" s="28">
        <v>4</v>
      </c>
      <c r="L61" s="28">
        <v>2</v>
      </c>
      <c r="M61" s="28">
        <v>2</v>
      </c>
      <c r="N61" s="28">
        <v>3</v>
      </c>
      <c r="O61" s="28">
        <v>1</v>
      </c>
      <c r="P61" s="87">
        <v>1</v>
      </c>
      <c r="Q61" s="87">
        <v>3</v>
      </c>
      <c r="R61" s="28">
        <v>1</v>
      </c>
      <c r="S61" s="28">
        <v>3</v>
      </c>
      <c r="T61" s="28">
        <v>4</v>
      </c>
      <c r="U61" s="28">
        <v>3</v>
      </c>
      <c r="V61" s="1">
        <v>5</v>
      </c>
      <c r="W61" s="92">
        <v>10</v>
      </c>
      <c r="X61" s="94">
        <f t="shared" si="0"/>
        <v>0.83333333333333337</v>
      </c>
    </row>
    <row r="62" spans="1:24">
      <c r="A62" s="1">
        <v>2</v>
      </c>
      <c r="B62" s="1">
        <v>6</v>
      </c>
      <c r="C62" s="1">
        <v>2</v>
      </c>
      <c r="D62" s="1">
        <v>2</v>
      </c>
      <c r="E62" s="1">
        <v>1</v>
      </c>
      <c r="F62" s="1">
        <v>4</v>
      </c>
      <c r="G62" s="1">
        <v>4</v>
      </c>
      <c r="H62" s="1">
        <v>4</v>
      </c>
      <c r="I62" s="29">
        <v>3</v>
      </c>
      <c r="J62" s="87">
        <v>4</v>
      </c>
      <c r="K62" s="28">
        <v>4</v>
      </c>
      <c r="L62" s="87">
        <v>5</v>
      </c>
      <c r="M62" s="28">
        <v>2</v>
      </c>
      <c r="N62" s="28">
        <v>3</v>
      </c>
      <c r="O62" s="28">
        <v>1</v>
      </c>
      <c r="P62" s="87">
        <v>1</v>
      </c>
      <c r="Q62" s="87">
        <v>5</v>
      </c>
      <c r="R62" s="28">
        <v>1</v>
      </c>
      <c r="S62" s="87">
        <v>2</v>
      </c>
      <c r="T62" s="87">
        <v>5</v>
      </c>
      <c r="U62" s="87">
        <v>4</v>
      </c>
      <c r="V62" s="1">
        <v>4</v>
      </c>
      <c r="W62" s="92">
        <v>5</v>
      </c>
      <c r="X62" s="94">
        <f t="shared" si="0"/>
        <v>0.41666666666666669</v>
      </c>
    </row>
    <row r="63" spans="1:24">
      <c r="A63" s="1">
        <v>1</v>
      </c>
      <c r="B63" s="1">
        <v>3</v>
      </c>
      <c r="C63" s="1">
        <v>5</v>
      </c>
      <c r="D63" s="1">
        <v>2</v>
      </c>
      <c r="E63" s="1">
        <v>2</v>
      </c>
      <c r="F63" s="1">
        <v>4</v>
      </c>
      <c r="G63" s="1">
        <v>4</v>
      </c>
      <c r="H63" s="1">
        <v>4</v>
      </c>
      <c r="I63" s="29">
        <v>3</v>
      </c>
      <c r="J63" s="87">
        <v>5</v>
      </c>
      <c r="K63" s="28">
        <v>4</v>
      </c>
      <c r="L63" s="28">
        <v>2</v>
      </c>
      <c r="M63" s="87">
        <v>1</v>
      </c>
      <c r="N63" s="28">
        <v>3</v>
      </c>
      <c r="O63" s="87">
        <v>4</v>
      </c>
      <c r="P63" s="87">
        <v>1</v>
      </c>
      <c r="Q63" s="28">
        <v>2</v>
      </c>
      <c r="R63" s="87">
        <v>3</v>
      </c>
      <c r="S63" s="28">
        <v>3</v>
      </c>
      <c r="T63" s="28">
        <v>4</v>
      </c>
      <c r="U63" s="28">
        <v>3</v>
      </c>
      <c r="V63" s="1">
        <v>3</v>
      </c>
      <c r="W63" s="92">
        <v>7</v>
      </c>
      <c r="X63" s="94">
        <f t="shared" si="0"/>
        <v>0.58333333333333337</v>
      </c>
    </row>
    <row r="64" spans="1:24">
      <c r="A64" s="1">
        <v>1</v>
      </c>
      <c r="B64" s="1">
        <v>4</v>
      </c>
      <c r="C64" s="1">
        <v>5</v>
      </c>
      <c r="D64" s="1">
        <v>2</v>
      </c>
      <c r="E64" s="1">
        <v>1</v>
      </c>
      <c r="F64" s="1">
        <v>4</v>
      </c>
      <c r="G64" s="1">
        <v>5</v>
      </c>
      <c r="H64" s="1">
        <v>5</v>
      </c>
      <c r="I64" s="29">
        <v>3</v>
      </c>
      <c r="J64" s="87">
        <v>1</v>
      </c>
      <c r="K64" s="87">
        <v>5</v>
      </c>
      <c r="L64" s="28">
        <v>2</v>
      </c>
      <c r="M64" s="87">
        <v>1</v>
      </c>
      <c r="N64" s="87">
        <v>1</v>
      </c>
      <c r="O64" s="87">
        <v>4</v>
      </c>
      <c r="P64" s="87">
        <v>2</v>
      </c>
      <c r="Q64" s="87">
        <v>1</v>
      </c>
      <c r="R64" s="87">
        <v>5</v>
      </c>
      <c r="S64" s="87">
        <v>2</v>
      </c>
      <c r="T64" s="28">
        <v>4</v>
      </c>
      <c r="U64" s="87">
        <v>1</v>
      </c>
      <c r="V64" s="1">
        <v>4</v>
      </c>
      <c r="W64" s="92">
        <v>2</v>
      </c>
      <c r="X64" s="94">
        <f t="shared" si="0"/>
        <v>0.16666666666666666</v>
      </c>
    </row>
    <row r="65" spans="1:24">
      <c r="A65" s="1">
        <v>1</v>
      </c>
      <c r="B65" s="1">
        <v>3</v>
      </c>
      <c r="C65" s="1">
        <v>3</v>
      </c>
      <c r="D65" s="1">
        <v>2</v>
      </c>
      <c r="E65" s="1">
        <v>2</v>
      </c>
      <c r="F65" s="1">
        <v>3</v>
      </c>
      <c r="G65" s="1">
        <v>3</v>
      </c>
      <c r="H65" s="1">
        <v>4</v>
      </c>
      <c r="I65" s="29">
        <v>4</v>
      </c>
      <c r="J65" s="87">
        <v>1</v>
      </c>
      <c r="K65" s="28">
        <v>4</v>
      </c>
      <c r="L65" s="87">
        <v>5</v>
      </c>
      <c r="M65" s="87">
        <v>5</v>
      </c>
      <c r="N65" s="28">
        <v>3</v>
      </c>
      <c r="O65" s="87">
        <v>3</v>
      </c>
      <c r="P65" s="87">
        <v>5</v>
      </c>
      <c r="Q65" s="87">
        <v>5</v>
      </c>
      <c r="R65" s="87">
        <v>5</v>
      </c>
      <c r="S65" s="87">
        <v>4</v>
      </c>
      <c r="T65" s="28">
        <v>4</v>
      </c>
      <c r="U65" s="87">
        <v>1</v>
      </c>
      <c r="V65" s="1">
        <v>4</v>
      </c>
      <c r="W65" s="92">
        <v>3</v>
      </c>
      <c r="X65" s="94">
        <f t="shared" si="0"/>
        <v>0.25</v>
      </c>
    </row>
    <row r="66" spans="1:24">
      <c r="A66" s="1">
        <v>1</v>
      </c>
      <c r="B66" s="1">
        <v>2</v>
      </c>
      <c r="C66" s="1">
        <v>5</v>
      </c>
      <c r="D66" s="1">
        <v>2</v>
      </c>
      <c r="E66" s="1">
        <v>2</v>
      </c>
      <c r="F66" s="1">
        <v>4</v>
      </c>
      <c r="G66" s="1">
        <v>4</v>
      </c>
      <c r="H66" s="1">
        <v>5</v>
      </c>
      <c r="I66" s="29">
        <v>3</v>
      </c>
      <c r="J66" s="87">
        <v>5</v>
      </c>
      <c r="K66" s="28">
        <v>4</v>
      </c>
      <c r="L66" s="28">
        <v>2</v>
      </c>
      <c r="M66" s="28">
        <v>2</v>
      </c>
      <c r="N66" s="28">
        <v>3</v>
      </c>
      <c r="O66" s="28">
        <v>1</v>
      </c>
      <c r="P66" s="87">
        <v>5</v>
      </c>
      <c r="Q66" s="28">
        <v>2</v>
      </c>
      <c r="R66" s="87">
        <v>5</v>
      </c>
      <c r="S66" s="28">
        <v>3</v>
      </c>
      <c r="T66" s="28">
        <v>4</v>
      </c>
      <c r="U66" s="28">
        <v>3</v>
      </c>
      <c r="V66" s="1">
        <v>2</v>
      </c>
      <c r="W66" s="92">
        <v>9</v>
      </c>
      <c r="X66" s="94">
        <f t="shared" si="0"/>
        <v>0.75</v>
      </c>
    </row>
    <row r="67" spans="1:24">
      <c r="A67" s="1">
        <v>1</v>
      </c>
      <c r="B67" s="1">
        <v>4</v>
      </c>
      <c r="C67" s="1">
        <v>5</v>
      </c>
      <c r="D67" s="1">
        <v>2</v>
      </c>
      <c r="E67" s="1">
        <v>2</v>
      </c>
      <c r="F67" s="1">
        <v>3</v>
      </c>
      <c r="G67" s="1">
        <v>3</v>
      </c>
      <c r="H67" s="1">
        <v>3</v>
      </c>
      <c r="I67" s="29">
        <v>4</v>
      </c>
      <c r="J67" s="87">
        <v>5</v>
      </c>
      <c r="K67" s="28">
        <v>4</v>
      </c>
      <c r="L67" s="28">
        <v>2</v>
      </c>
      <c r="M67" s="28">
        <v>2</v>
      </c>
      <c r="N67" s="28">
        <v>3</v>
      </c>
      <c r="O67" s="87">
        <v>4</v>
      </c>
      <c r="P67" s="87">
        <v>5</v>
      </c>
      <c r="Q67" s="87">
        <v>3</v>
      </c>
      <c r="R67" s="87">
        <v>5</v>
      </c>
      <c r="S67" s="87">
        <v>1</v>
      </c>
      <c r="T67" s="28">
        <v>4</v>
      </c>
      <c r="U67" s="28">
        <v>3</v>
      </c>
      <c r="V67" s="1">
        <v>3</v>
      </c>
      <c r="W67" s="92">
        <v>6</v>
      </c>
      <c r="X67" s="94">
        <f t="shared" ref="X67:X130" si="1">W67/12</f>
        <v>0.5</v>
      </c>
    </row>
    <row r="68" spans="1:24">
      <c r="A68" s="1">
        <v>2</v>
      </c>
      <c r="B68" s="1">
        <v>6</v>
      </c>
      <c r="C68" s="1">
        <v>11</v>
      </c>
      <c r="D68" s="1">
        <v>1</v>
      </c>
      <c r="E68" s="1">
        <v>2</v>
      </c>
      <c r="F68" s="1">
        <v>4</v>
      </c>
      <c r="G68" s="1">
        <v>5</v>
      </c>
      <c r="H68" s="1">
        <v>5</v>
      </c>
      <c r="I68" s="29">
        <v>3</v>
      </c>
      <c r="J68" s="28">
        <v>2</v>
      </c>
      <c r="K68" s="28">
        <v>4</v>
      </c>
      <c r="L68" s="28">
        <v>2</v>
      </c>
      <c r="M68" s="28">
        <v>2</v>
      </c>
      <c r="N68" s="28">
        <v>3</v>
      </c>
      <c r="O68" s="28">
        <v>1</v>
      </c>
      <c r="P68" s="28">
        <v>4</v>
      </c>
      <c r="Q68" s="28">
        <v>2</v>
      </c>
      <c r="R68" s="87">
        <v>4</v>
      </c>
      <c r="S68" s="28">
        <v>3</v>
      </c>
      <c r="T68" s="28">
        <v>4</v>
      </c>
      <c r="U68" s="28">
        <v>3</v>
      </c>
      <c r="V68" s="1">
        <v>3</v>
      </c>
      <c r="W68" s="92">
        <v>11</v>
      </c>
      <c r="X68" s="94">
        <f t="shared" si="1"/>
        <v>0.91666666666666663</v>
      </c>
    </row>
    <row r="69" spans="1:24">
      <c r="A69" s="1">
        <v>1</v>
      </c>
      <c r="B69" s="1">
        <v>1</v>
      </c>
      <c r="C69" s="1">
        <v>7</v>
      </c>
      <c r="D69" s="1">
        <v>1</v>
      </c>
      <c r="E69" s="1">
        <v>2</v>
      </c>
      <c r="F69" s="1">
        <v>4</v>
      </c>
      <c r="G69" s="1">
        <v>3</v>
      </c>
      <c r="H69" s="1">
        <v>4</v>
      </c>
      <c r="I69" s="29">
        <v>1</v>
      </c>
      <c r="J69" s="87">
        <v>1</v>
      </c>
      <c r="K69" s="28">
        <v>4</v>
      </c>
      <c r="L69" s="28">
        <v>2</v>
      </c>
      <c r="M69" s="28">
        <v>2</v>
      </c>
      <c r="N69" s="28">
        <v>3</v>
      </c>
      <c r="O69" s="28">
        <v>1</v>
      </c>
      <c r="P69" s="87">
        <v>1</v>
      </c>
      <c r="Q69" s="87">
        <v>1</v>
      </c>
      <c r="R69" s="28">
        <v>1</v>
      </c>
      <c r="S69" s="28">
        <v>3</v>
      </c>
      <c r="T69" s="28">
        <v>4</v>
      </c>
      <c r="U69" s="28">
        <v>3</v>
      </c>
      <c r="V69" s="1">
        <v>3</v>
      </c>
      <c r="W69" s="92">
        <v>9</v>
      </c>
      <c r="X69" s="94">
        <f t="shared" si="1"/>
        <v>0.75</v>
      </c>
    </row>
    <row r="70" spans="1:24">
      <c r="A70" s="1">
        <v>1</v>
      </c>
      <c r="B70" s="1">
        <v>5</v>
      </c>
      <c r="C70" s="1">
        <v>5</v>
      </c>
      <c r="D70" s="1">
        <v>1</v>
      </c>
      <c r="E70" s="1">
        <v>2</v>
      </c>
      <c r="F70" s="1">
        <v>4</v>
      </c>
      <c r="G70" s="1">
        <v>4</v>
      </c>
      <c r="H70" s="1">
        <v>5</v>
      </c>
      <c r="I70" s="29">
        <v>3</v>
      </c>
      <c r="J70" s="87">
        <v>5</v>
      </c>
      <c r="K70" s="28">
        <v>4</v>
      </c>
      <c r="L70" s="28">
        <v>2</v>
      </c>
      <c r="M70" s="28">
        <v>2</v>
      </c>
      <c r="N70" s="28">
        <v>3</v>
      </c>
      <c r="O70" s="28">
        <v>1</v>
      </c>
      <c r="P70" s="28">
        <v>4</v>
      </c>
      <c r="Q70" s="87">
        <v>5</v>
      </c>
      <c r="R70" s="87">
        <v>4</v>
      </c>
      <c r="S70" s="28">
        <v>3</v>
      </c>
      <c r="T70" s="87">
        <v>5</v>
      </c>
      <c r="U70" s="28">
        <v>3</v>
      </c>
      <c r="V70" s="1">
        <v>4</v>
      </c>
      <c r="W70" s="92">
        <v>8</v>
      </c>
      <c r="X70" s="94">
        <f t="shared" si="1"/>
        <v>0.66666666666666663</v>
      </c>
    </row>
    <row r="71" spans="1:24">
      <c r="A71" s="1">
        <v>1</v>
      </c>
      <c r="B71" s="1">
        <v>3</v>
      </c>
      <c r="C71" s="1">
        <v>5</v>
      </c>
      <c r="D71" s="1">
        <v>2</v>
      </c>
      <c r="E71" s="1">
        <v>2</v>
      </c>
      <c r="F71" s="1">
        <v>4</v>
      </c>
      <c r="G71" s="1">
        <v>5</v>
      </c>
      <c r="H71" s="1">
        <v>5</v>
      </c>
      <c r="I71" s="29">
        <v>2</v>
      </c>
      <c r="J71" s="87">
        <v>4</v>
      </c>
      <c r="K71" s="28">
        <v>4</v>
      </c>
      <c r="L71" s="28">
        <v>2</v>
      </c>
      <c r="M71" s="28">
        <v>2</v>
      </c>
      <c r="N71" s="28">
        <v>3</v>
      </c>
      <c r="O71" s="28">
        <v>1</v>
      </c>
      <c r="P71" s="87">
        <v>3</v>
      </c>
      <c r="Q71" s="28">
        <v>2</v>
      </c>
      <c r="R71" s="87">
        <v>3</v>
      </c>
      <c r="S71" s="28">
        <v>3</v>
      </c>
      <c r="T71" s="87">
        <v>3</v>
      </c>
      <c r="U71" s="28">
        <v>3</v>
      </c>
      <c r="V71" s="1">
        <v>3</v>
      </c>
      <c r="W71" s="92">
        <v>8</v>
      </c>
      <c r="X71" s="94">
        <f t="shared" si="1"/>
        <v>0.66666666666666663</v>
      </c>
    </row>
    <row r="72" spans="1:24">
      <c r="A72" s="1">
        <v>1</v>
      </c>
      <c r="B72" s="1">
        <v>4</v>
      </c>
      <c r="C72" s="1">
        <v>5</v>
      </c>
      <c r="D72" s="1">
        <v>2</v>
      </c>
      <c r="E72" s="1">
        <v>2</v>
      </c>
      <c r="F72" s="1">
        <v>4</v>
      </c>
      <c r="G72" s="1">
        <v>4</v>
      </c>
      <c r="H72" s="1">
        <v>4</v>
      </c>
      <c r="I72" s="29">
        <v>3</v>
      </c>
      <c r="J72" s="28">
        <v>2</v>
      </c>
      <c r="K72" s="28">
        <v>4</v>
      </c>
      <c r="L72" s="28">
        <v>2</v>
      </c>
      <c r="M72" s="28">
        <v>2</v>
      </c>
      <c r="N72" s="28">
        <v>3</v>
      </c>
      <c r="O72" s="28">
        <v>1</v>
      </c>
      <c r="P72" s="28">
        <v>4</v>
      </c>
      <c r="Q72" s="28">
        <v>2</v>
      </c>
      <c r="R72" s="87">
        <v>2</v>
      </c>
      <c r="S72" s="28">
        <v>3</v>
      </c>
      <c r="T72" s="28">
        <v>4</v>
      </c>
      <c r="U72" s="28">
        <v>3</v>
      </c>
      <c r="V72" s="1">
        <v>4</v>
      </c>
      <c r="W72" s="92">
        <v>11</v>
      </c>
      <c r="X72" s="94">
        <f t="shared" si="1"/>
        <v>0.91666666666666663</v>
      </c>
    </row>
    <row r="73" spans="1:24">
      <c r="A73" s="1">
        <v>1</v>
      </c>
      <c r="B73" s="1">
        <v>5</v>
      </c>
      <c r="C73" s="1">
        <v>5</v>
      </c>
      <c r="D73" s="1">
        <v>1</v>
      </c>
      <c r="E73" s="1">
        <v>2</v>
      </c>
      <c r="F73" s="1">
        <v>4</v>
      </c>
      <c r="G73" s="1">
        <v>5</v>
      </c>
      <c r="H73" s="1">
        <v>5</v>
      </c>
      <c r="I73" s="29">
        <v>4</v>
      </c>
      <c r="J73" s="87">
        <v>1</v>
      </c>
      <c r="K73" s="28">
        <v>4</v>
      </c>
      <c r="L73" s="28">
        <v>2</v>
      </c>
      <c r="M73" s="28">
        <v>2</v>
      </c>
      <c r="N73" s="28">
        <v>3</v>
      </c>
      <c r="O73" s="28">
        <v>1</v>
      </c>
      <c r="P73" s="87">
        <v>5</v>
      </c>
      <c r="Q73" s="28">
        <v>2</v>
      </c>
      <c r="R73" s="87">
        <v>5</v>
      </c>
      <c r="S73" s="28">
        <v>3</v>
      </c>
      <c r="T73" s="28">
        <v>4</v>
      </c>
      <c r="U73" s="28">
        <v>3</v>
      </c>
      <c r="V73" s="1">
        <v>3</v>
      </c>
      <c r="W73" s="92">
        <v>9</v>
      </c>
      <c r="X73" s="94">
        <f t="shared" si="1"/>
        <v>0.75</v>
      </c>
    </row>
    <row r="74" spans="1:24">
      <c r="A74" s="1">
        <v>2</v>
      </c>
      <c r="B74" s="1">
        <v>6</v>
      </c>
      <c r="C74" s="1">
        <v>10</v>
      </c>
      <c r="D74" s="1">
        <v>1</v>
      </c>
      <c r="E74" s="1">
        <v>2</v>
      </c>
      <c r="F74" s="1">
        <v>3</v>
      </c>
      <c r="G74" s="1">
        <v>5</v>
      </c>
      <c r="H74" s="1">
        <v>5</v>
      </c>
      <c r="I74" s="29">
        <v>3</v>
      </c>
      <c r="J74" s="28">
        <v>2</v>
      </c>
      <c r="K74" s="28">
        <v>4</v>
      </c>
      <c r="L74" s="87">
        <v>4</v>
      </c>
      <c r="M74" s="28">
        <v>2</v>
      </c>
      <c r="N74" s="28">
        <v>3</v>
      </c>
      <c r="O74" s="28">
        <v>1</v>
      </c>
      <c r="P74" s="87">
        <v>5</v>
      </c>
      <c r="Q74" s="87">
        <v>5</v>
      </c>
      <c r="R74" s="28">
        <v>1</v>
      </c>
      <c r="S74" s="28">
        <v>3</v>
      </c>
      <c r="T74" s="28">
        <v>4</v>
      </c>
      <c r="U74" s="28">
        <v>3</v>
      </c>
      <c r="V74" s="1">
        <v>3</v>
      </c>
      <c r="W74" s="92">
        <v>9</v>
      </c>
      <c r="X74" s="94">
        <f t="shared" si="1"/>
        <v>0.75</v>
      </c>
    </row>
    <row r="75" spans="1:24">
      <c r="A75" s="1">
        <v>2</v>
      </c>
      <c r="B75" s="1">
        <v>6</v>
      </c>
      <c r="C75" s="1">
        <v>5</v>
      </c>
      <c r="D75" s="1">
        <v>1</v>
      </c>
      <c r="E75" s="1">
        <v>1</v>
      </c>
      <c r="F75" s="1">
        <v>4</v>
      </c>
      <c r="G75" s="1">
        <v>5</v>
      </c>
      <c r="H75" s="1">
        <v>5</v>
      </c>
      <c r="I75" s="29">
        <v>4</v>
      </c>
      <c r="J75" s="87">
        <v>4</v>
      </c>
      <c r="K75" s="28">
        <v>4</v>
      </c>
      <c r="L75" s="28">
        <v>2</v>
      </c>
      <c r="M75" s="87">
        <v>3</v>
      </c>
      <c r="N75" s="87">
        <v>4</v>
      </c>
      <c r="O75" s="87">
        <v>2</v>
      </c>
      <c r="P75" s="87">
        <v>3</v>
      </c>
      <c r="Q75" s="28">
        <v>2</v>
      </c>
      <c r="R75" s="87">
        <v>3</v>
      </c>
      <c r="S75" s="28">
        <v>3</v>
      </c>
      <c r="T75" s="28">
        <v>4</v>
      </c>
      <c r="U75" s="28">
        <v>3</v>
      </c>
      <c r="V75" s="1">
        <v>4</v>
      </c>
      <c r="W75" s="92">
        <v>6</v>
      </c>
      <c r="X75" s="94">
        <f t="shared" si="1"/>
        <v>0.5</v>
      </c>
    </row>
    <row r="76" spans="1:24">
      <c r="A76" s="1">
        <v>2</v>
      </c>
      <c r="B76" s="1">
        <v>6</v>
      </c>
      <c r="C76" s="1">
        <v>5</v>
      </c>
      <c r="D76" s="1">
        <v>2</v>
      </c>
      <c r="E76" s="1">
        <v>2</v>
      </c>
      <c r="F76" s="1">
        <v>4</v>
      </c>
      <c r="G76" s="1">
        <v>4</v>
      </c>
      <c r="H76" s="1">
        <v>4</v>
      </c>
      <c r="I76" s="29">
        <v>4</v>
      </c>
      <c r="J76" s="87">
        <v>4</v>
      </c>
      <c r="K76" s="28">
        <v>4</v>
      </c>
      <c r="L76" s="28">
        <v>2</v>
      </c>
      <c r="M76" s="28">
        <v>2</v>
      </c>
      <c r="N76" s="28">
        <v>3</v>
      </c>
      <c r="O76" s="28">
        <v>1</v>
      </c>
      <c r="P76" s="28">
        <v>4</v>
      </c>
      <c r="Q76" s="28">
        <v>2</v>
      </c>
      <c r="R76" s="28">
        <v>1</v>
      </c>
      <c r="S76" s="28">
        <v>3</v>
      </c>
      <c r="T76" s="28">
        <v>4</v>
      </c>
      <c r="U76" s="28">
        <v>3</v>
      </c>
      <c r="V76" s="1">
        <v>5</v>
      </c>
      <c r="W76" s="92">
        <v>11</v>
      </c>
      <c r="X76" s="94">
        <f t="shared" si="1"/>
        <v>0.91666666666666663</v>
      </c>
    </row>
    <row r="77" spans="1:24">
      <c r="A77" s="1">
        <v>1</v>
      </c>
      <c r="B77" s="1">
        <v>3</v>
      </c>
      <c r="C77" s="1">
        <v>7</v>
      </c>
      <c r="D77" s="1">
        <v>1</v>
      </c>
      <c r="E77" s="1">
        <v>3</v>
      </c>
      <c r="F77" s="1">
        <v>3</v>
      </c>
      <c r="G77" s="1">
        <v>3</v>
      </c>
      <c r="H77" s="1">
        <v>5</v>
      </c>
      <c r="I77" s="29">
        <v>3</v>
      </c>
      <c r="J77" s="87">
        <v>1</v>
      </c>
      <c r="K77" s="28">
        <v>4</v>
      </c>
      <c r="L77" s="28">
        <v>2</v>
      </c>
      <c r="M77" s="28">
        <v>2</v>
      </c>
      <c r="N77" s="28">
        <v>3</v>
      </c>
      <c r="O77" s="28">
        <v>1</v>
      </c>
      <c r="P77" s="87">
        <v>3</v>
      </c>
      <c r="Q77" s="87">
        <v>3</v>
      </c>
      <c r="R77" s="87">
        <v>3</v>
      </c>
      <c r="S77" s="28">
        <v>3</v>
      </c>
      <c r="T77" s="87">
        <v>2</v>
      </c>
      <c r="U77" s="28">
        <v>3</v>
      </c>
      <c r="V77" s="1">
        <v>1</v>
      </c>
      <c r="W77" s="92">
        <v>7</v>
      </c>
      <c r="X77" s="94">
        <f t="shared" si="1"/>
        <v>0.58333333333333337</v>
      </c>
    </row>
    <row r="78" spans="1:24">
      <c r="A78" s="1">
        <v>2</v>
      </c>
      <c r="B78" s="1">
        <v>6</v>
      </c>
      <c r="C78" s="1">
        <v>2</v>
      </c>
      <c r="D78" s="1">
        <v>1</v>
      </c>
      <c r="E78" s="1">
        <v>2</v>
      </c>
      <c r="F78" s="1">
        <v>4</v>
      </c>
      <c r="G78" s="1">
        <v>5</v>
      </c>
      <c r="H78" s="1">
        <v>3</v>
      </c>
      <c r="I78" s="29">
        <v>4</v>
      </c>
      <c r="J78" s="87">
        <v>5</v>
      </c>
      <c r="K78" s="28">
        <v>4</v>
      </c>
      <c r="L78" s="28">
        <v>2</v>
      </c>
      <c r="M78" s="28">
        <v>2</v>
      </c>
      <c r="N78" s="28">
        <v>3</v>
      </c>
      <c r="O78" s="28">
        <v>1</v>
      </c>
      <c r="P78" s="87">
        <v>5</v>
      </c>
      <c r="Q78" s="87">
        <v>5</v>
      </c>
      <c r="R78" s="87">
        <v>5</v>
      </c>
      <c r="S78" s="28">
        <v>3</v>
      </c>
      <c r="T78" s="28">
        <v>4</v>
      </c>
      <c r="U78" s="28">
        <v>3</v>
      </c>
      <c r="V78" s="1">
        <v>4</v>
      </c>
      <c r="W78" s="92">
        <v>8</v>
      </c>
      <c r="X78" s="94">
        <f t="shared" si="1"/>
        <v>0.66666666666666663</v>
      </c>
    </row>
    <row r="79" spans="1:24">
      <c r="A79" s="1">
        <v>1</v>
      </c>
      <c r="B79" s="1">
        <v>1</v>
      </c>
      <c r="C79" s="1">
        <v>7</v>
      </c>
      <c r="D79" s="1">
        <v>1</v>
      </c>
      <c r="E79" s="1">
        <v>3</v>
      </c>
      <c r="F79" s="1">
        <v>5</v>
      </c>
      <c r="G79" s="1">
        <v>5</v>
      </c>
      <c r="H79" s="1">
        <v>5</v>
      </c>
      <c r="I79" s="29">
        <v>4</v>
      </c>
      <c r="J79" s="28">
        <v>2</v>
      </c>
      <c r="K79" s="28">
        <v>4</v>
      </c>
      <c r="L79" s="28">
        <v>2</v>
      </c>
      <c r="M79" s="87">
        <v>5</v>
      </c>
      <c r="N79" s="28">
        <v>3</v>
      </c>
      <c r="O79" s="28">
        <v>1</v>
      </c>
      <c r="P79" s="87">
        <v>5</v>
      </c>
      <c r="Q79" s="87">
        <v>3</v>
      </c>
      <c r="R79" s="87">
        <v>4</v>
      </c>
      <c r="S79" s="28">
        <v>3</v>
      </c>
      <c r="T79" s="28">
        <v>4</v>
      </c>
      <c r="U79" s="28">
        <v>3</v>
      </c>
      <c r="V79" s="1">
        <v>3</v>
      </c>
      <c r="W79" s="92">
        <v>8</v>
      </c>
      <c r="X79" s="94">
        <f t="shared" si="1"/>
        <v>0.66666666666666663</v>
      </c>
    </row>
    <row r="80" spans="1:24">
      <c r="A80" s="1">
        <v>1</v>
      </c>
      <c r="B80" s="1">
        <v>4</v>
      </c>
      <c r="C80" s="1">
        <v>5</v>
      </c>
      <c r="D80" s="1">
        <v>2</v>
      </c>
      <c r="E80" s="1">
        <v>2</v>
      </c>
      <c r="F80" s="1">
        <v>4</v>
      </c>
      <c r="G80" s="1">
        <v>5</v>
      </c>
      <c r="H80" s="1">
        <v>3</v>
      </c>
      <c r="I80" s="29">
        <v>3</v>
      </c>
      <c r="J80" s="28">
        <v>2</v>
      </c>
      <c r="K80" s="28">
        <v>4</v>
      </c>
      <c r="L80" s="28">
        <v>2</v>
      </c>
      <c r="M80" s="28">
        <v>2</v>
      </c>
      <c r="N80" s="28">
        <v>3</v>
      </c>
      <c r="O80" s="28">
        <v>1</v>
      </c>
      <c r="P80" s="87">
        <v>5</v>
      </c>
      <c r="Q80" s="87">
        <v>5</v>
      </c>
      <c r="R80" s="87">
        <v>5</v>
      </c>
      <c r="S80" s="28">
        <v>3</v>
      </c>
      <c r="T80" s="28">
        <v>4</v>
      </c>
      <c r="U80" s="28">
        <v>3</v>
      </c>
      <c r="V80" s="1">
        <v>3</v>
      </c>
      <c r="W80" s="92">
        <v>9</v>
      </c>
      <c r="X80" s="94">
        <f t="shared" si="1"/>
        <v>0.75</v>
      </c>
    </row>
    <row r="81" spans="1:24">
      <c r="A81" s="1">
        <v>1</v>
      </c>
      <c r="B81" s="1">
        <v>4</v>
      </c>
      <c r="C81" s="1">
        <v>5</v>
      </c>
      <c r="D81" s="1">
        <v>1</v>
      </c>
      <c r="E81" s="1">
        <v>2</v>
      </c>
      <c r="F81" s="1">
        <v>4</v>
      </c>
      <c r="G81" s="1">
        <v>5</v>
      </c>
      <c r="H81" s="1">
        <v>5</v>
      </c>
      <c r="I81" s="29">
        <v>4</v>
      </c>
      <c r="J81" s="28">
        <v>2</v>
      </c>
      <c r="K81" s="28">
        <v>4</v>
      </c>
      <c r="L81" s="87">
        <v>1</v>
      </c>
      <c r="M81" s="28">
        <v>2</v>
      </c>
      <c r="N81" s="28">
        <v>3</v>
      </c>
      <c r="O81" s="28">
        <v>1</v>
      </c>
      <c r="P81" s="87">
        <v>2</v>
      </c>
      <c r="Q81" s="28">
        <v>2</v>
      </c>
      <c r="R81" s="87">
        <v>3</v>
      </c>
      <c r="S81" s="28">
        <v>3</v>
      </c>
      <c r="T81" s="28">
        <v>4</v>
      </c>
      <c r="U81" s="28">
        <v>3</v>
      </c>
      <c r="V81" s="1">
        <v>3</v>
      </c>
      <c r="W81" s="92">
        <v>9</v>
      </c>
      <c r="X81" s="94">
        <f t="shared" si="1"/>
        <v>0.75</v>
      </c>
    </row>
    <row r="82" spans="1:24">
      <c r="A82" s="1">
        <v>2</v>
      </c>
      <c r="B82" s="1">
        <v>6</v>
      </c>
      <c r="C82" s="1">
        <v>6</v>
      </c>
      <c r="D82" s="1">
        <v>2</v>
      </c>
      <c r="E82" s="1">
        <v>1</v>
      </c>
      <c r="F82" s="1">
        <v>4</v>
      </c>
      <c r="G82" s="1">
        <v>3</v>
      </c>
      <c r="H82" s="1">
        <v>4</v>
      </c>
      <c r="I82" s="29">
        <v>4</v>
      </c>
      <c r="J82" s="87">
        <v>3</v>
      </c>
      <c r="K82" s="28">
        <v>4</v>
      </c>
      <c r="L82" s="28">
        <v>2</v>
      </c>
      <c r="M82" s="28">
        <v>2</v>
      </c>
      <c r="N82" s="28">
        <v>3</v>
      </c>
      <c r="O82" s="28">
        <v>1</v>
      </c>
      <c r="P82" s="87">
        <v>3</v>
      </c>
      <c r="Q82" s="28">
        <v>2</v>
      </c>
      <c r="R82" s="28">
        <v>1</v>
      </c>
      <c r="S82" s="28">
        <v>3</v>
      </c>
      <c r="T82" s="28">
        <v>4</v>
      </c>
      <c r="U82" s="28">
        <v>3</v>
      </c>
      <c r="V82" s="1">
        <v>4</v>
      </c>
      <c r="W82" s="92">
        <v>10</v>
      </c>
      <c r="X82" s="94">
        <f t="shared" si="1"/>
        <v>0.83333333333333337</v>
      </c>
    </row>
    <row r="83" spans="1:24">
      <c r="A83" s="1">
        <v>2</v>
      </c>
      <c r="B83" s="1">
        <v>6</v>
      </c>
      <c r="C83" s="1">
        <v>6</v>
      </c>
      <c r="D83" s="1">
        <v>2</v>
      </c>
      <c r="E83" s="1">
        <v>3</v>
      </c>
      <c r="F83" s="1">
        <v>4</v>
      </c>
      <c r="G83" s="1">
        <v>5</v>
      </c>
      <c r="H83" s="1">
        <v>5</v>
      </c>
      <c r="I83" s="29">
        <v>4</v>
      </c>
      <c r="J83" s="28">
        <v>2</v>
      </c>
      <c r="K83" s="28">
        <v>4</v>
      </c>
      <c r="L83" s="28">
        <v>2</v>
      </c>
      <c r="M83" s="28">
        <v>2</v>
      </c>
      <c r="N83" s="28">
        <v>3</v>
      </c>
      <c r="O83" s="28">
        <v>1</v>
      </c>
      <c r="P83" s="28">
        <v>4</v>
      </c>
      <c r="Q83" s="28">
        <v>2</v>
      </c>
      <c r="R83" s="28">
        <v>1</v>
      </c>
      <c r="S83" s="28">
        <v>3</v>
      </c>
      <c r="T83" s="28">
        <v>4</v>
      </c>
      <c r="U83" s="28">
        <v>3</v>
      </c>
      <c r="V83" s="1">
        <v>4</v>
      </c>
      <c r="W83" s="92">
        <v>12</v>
      </c>
      <c r="X83" s="94">
        <f t="shared" si="1"/>
        <v>1</v>
      </c>
    </row>
    <row r="84" spans="1:24">
      <c r="A84" s="1">
        <v>2</v>
      </c>
      <c r="B84" s="1">
        <v>6</v>
      </c>
      <c r="C84" s="1">
        <v>6</v>
      </c>
      <c r="D84" s="1">
        <v>4</v>
      </c>
      <c r="E84" s="1">
        <v>3</v>
      </c>
      <c r="F84" s="1">
        <v>3</v>
      </c>
      <c r="G84" s="1">
        <v>3</v>
      </c>
      <c r="H84" s="1">
        <v>3</v>
      </c>
      <c r="I84" s="29">
        <v>2</v>
      </c>
      <c r="J84" s="87">
        <v>5</v>
      </c>
      <c r="K84" s="28">
        <v>4</v>
      </c>
      <c r="L84" s="28">
        <v>2</v>
      </c>
      <c r="M84" s="28">
        <v>2</v>
      </c>
      <c r="N84" s="28">
        <v>3</v>
      </c>
      <c r="O84" s="87">
        <v>4</v>
      </c>
      <c r="P84" s="87">
        <v>5</v>
      </c>
      <c r="Q84" s="87">
        <v>5</v>
      </c>
      <c r="R84" s="87">
        <v>5</v>
      </c>
      <c r="S84" s="87">
        <v>5</v>
      </c>
      <c r="T84" s="87">
        <v>2</v>
      </c>
      <c r="U84" s="28">
        <v>3</v>
      </c>
      <c r="V84" s="1">
        <v>2</v>
      </c>
      <c r="W84" s="92">
        <v>5</v>
      </c>
      <c r="X84" s="94">
        <f t="shared" si="1"/>
        <v>0.41666666666666669</v>
      </c>
    </row>
    <row r="85" spans="1:24">
      <c r="A85" s="1">
        <v>3</v>
      </c>
      <c r="B85" s="1">
        <v>6</v>
      </c>
      <c r="C85" s="1">
        <v>5</v>
      </c>
      <c r="D85" s="1">
        <v>2</v>
      </c>
      <c r="E85" s="1">
        <v>1</v>
      </c>
      <c r="F85" s="1">
        <v>5</v>
      </c>
      <c r="G85" s="1">
        <v>4</v>
      </c>
      <c r="H85" s="1">
        <v>3</v>
      </c>
      <c r="I85" s="29">
        <v>3</v>
      </c>
      <c r="J85" s="87">
        <v>4</v>
      </c>
      <c r="K85" s="28">
        <v>4</v>
      </c>
      <c r="L85" s="87">
        <v>4</v>
      </c>
      <c r="M85" s="87">
        <v>1</v>
      </c>
      <c r="N85" s="28">
        <v>3</v>
      </c>
      <c r="O85" s="28">
        <v>1</v>
      </c>
      <c r="P85" s="87">
        <v>1</v>
      </c>
      <c r="Q85" s="28">
        <v>2</v>
      </c>
      <c r="R85" s="87">
        <v>4</v>
      </c>
      <c r="S85" s="87">
        <v>2</v>
      </c>
      <c r="T85" s="28">
        <v>4</v>
      </c>
      <c r="U85" s="87">
        <v>2</v>
      </c>
      <c r="V85" s="1">
        <v>2</v>
      </c>
      <c r="W85" s="92">
        <v>5</v>
      </c>
      <c r="X85" s="94">
        <f t="shared" si="1"/>
        <v>0.41666666666666669</v>
      </c>
    </row>
    <row r="86" spans="1:24">
      <c r="A86" s="1">
        <v>2</v>
      </c>
      <c r="B86" s="1">
        <v>6</v>
      </c>
      <c r="C86" s="1">
        <v>6</v>
      </c>
      <c r="D86" s="1">
        <v>1</v>
      </c>
      <c r="E86" s="1">
        <v>1</v>
      </c>
      <c r="F86" s="1">
        <v>4</v>
      </c>
      <c r="G86" s="1">
        <v>4</v>
      </c>
      <c r="H86" s="1">
        <v>5</v>
      </c>
      <c r="I86" s="29">
        <v>4</v>
      </c>
      <c r="J86" s="87">
        <v>4</v>
      </c>
      <c r="K86" s="28">
        <v>4</v>
      </c>
      <c r="L86" s="28">
        <v>2</v>
      </c>
      <c r="M86" s="87">
        <v>3</v>
      </c>
      <c r="N86" s="28">
        <v>3</v>
      </c>
      <c r="O86" s="28">
        <v>1</v>
      </c>
      <c r="P86" s="87">
        <v>3</v>
      </c>
      <c r="Q86" s="28">
        <v>2</v>
      </c>
      <c r="R86" s="87">
        <v>3</v>
      </c>
      <c r="S86" s="28">
        <v>3</v>
      </c>
      <c r="T86" s="28">
        <v>4</v>
      </c>
      <c r="U86" s="28">
        <v>3</v>
      </c>
      <c r="V86" s="1">
        <v>3</v>
      </c>
      <c r="W86" s="92">
        <v>8</v>
      </c>
      <c r="X86" s="94">
        <f t="shared" si="1"/>
        <v>0.66666666666666663</v>
      </c>
    </row>
    <row r="87" spans="1:24">
      <c r="A87" s="1">
        <v>2</v>
      </c>
      <c r="B87" s="1">
        <v>6</v>
      </c>
      <c r="C87" s="1">
        <v>6</v>
      </c>
      <c r="D87" s="1">
        <v>1</v>
      </c>
      <c r="E87" s="1">
        <v>3</v>
      </c>
      <c r="F87" s="1">
        <v>4</v>
      </c>
      <c r="G87" s="1">
        <v>4</v>
      </c>
      <c r="H87" s="1">
        <v>5</v>
      </c>
      <c r="I87" s="29">
        <v>4</v>
      </c>
      <c r="J87" s="28">
        <v>2</v>
      </c>
      <c r="K87" s="28">
        <v>4</v>
      </c>
      <c r="L87" s="28">
        <v>2</v>
      </c>
      <c r="M87" s="28">
        <v>2</v>
      </c>
      <c r="N87" s="28">
        <v>3</v>
      </c>
      <c r="O87" s="28">
        <v>1</v>
      </c>
      <c r="P87" s="87">
        <v>3</v>
      </c>
      <c r="Q87" s="28">
        <v>2</v>
      </c>
      <c r="R87" s="28">
        <v>1</v>
      </c>
      <c r="S87" s="28">
        <v>3</v>
      </c>
      <c r="T87" s="28">
        <v>4</v>
      </c>
      <c r="U87" s="28">
        <v>3</v>
      </c>
      <c r="V87" s="1">
        <v>4</v>
      </c>
      <c r="W87" s="92">
        <v>11</v>
      </c>
      <c r="X87" s="94">
        <f t="shared" si="1"/>
        <v>0.91666666666666663</v>
      </c>
    </row>
    <row r="88" spans="1:24">
      <c r="A88" s="1">
        <v>2</v>
      </c>
      <c r="B88" s="1">
        <v>6</v>
      </c>
      <c r="C88" s="1">
        <v>5</v>
      </c>
      <c r="D88" s="1">
        <v>2</v>
      </c>
      <c r="E88" s="1">
        <v>2</v>
      </c>
      <c r="F88" s="1">
        <v>2</v>
      </c>
      <c r="G88" s="1">
        <v>4</v>
      </c>
      <c r="H88" s="1">
        <v>5</v>
      </c>
      <c r="I88" s="29">
        <v>4</v>
      </c>
      <c r="J88" s="28">
        <v>2</v>
      </c>
      <c r="K88" s="28">
        <v>4</v>
      </c>
      <c r="L88" s="87">
        <v>1</v>
      </c>
      <c r="M88" s="28">
        <v>2</v>
      </c>
      <c r="N88" s="28">
        <v>3</v>
      </c>
      <c r="O88" s="28">
        <v>1</v>
      </c>
      <c r="P88" s="87">
        <v>3</v>
      </c>
      <c r="Q88" s="87">
        <v>4</v>
      </c>
      <c r="R88" s="28">
        <v>1</v>
      </c>
      <c r="S88" s="28">
        <v>3</v>
      </c>
      <c r="T88" s="28">
        <v>4</v>
      </c>
      <c r="U88" s="28">
        <v>3</v>
      </c>
      <c r="V88" s="1">
        <v>4</v>
      </c>
      <c r="W88" s="92">
        <v>9</v>
      </c>
      <c r="X88" s="94">
        <f t="shared" si="1"/>
        <v>0.75</v>
      </c>
    </row>
    <row r="89" spans="1:24">
      <c r="A89" s="1">
        <v>3</v>
      </c>
      <c r="B89" s="1">
        <v>6</v>
      </c>
      <c r="C89" s="1">
        <v>11</v>
      </c>
      <c r="D89" s="1">
        <v>2</v>
      </c>
      <c r="E89" s="1">
        <v>2</v>
      </c>
      <c r="F89" s="1">
        <v>4</v>
      </c>
      <c r="G89" s="1">
        <v>5</v>
      </c>
      <c r="H89" s="1">
        <v>5</v>
      </c>
      <c r="I89" s="29">
        <v>3</v>
      </c>
      <c r="J89" s="28">
        <v>2</v>
      </c>
      <c r="K89" s="28">
        <v>4</v>
      </c>
      <c r="L89" s="28">
        <v>2</v>
      </c>
      <c r="M89" s="28">
        <v>2</v>
      </c>
      <c r="N89" s="28">
        <v>3</v>
      </c>
      <c r="O89" s="87">
        <v>4</v>
      </c>
      <c r="P89" s="28">
        <v>4</v>
      </c>
      <c r="Q89" s="28">
        <v>2</v>
      </c>
      <c r="R89" s="87">
        <v>4</v>
      </c>
      <c r="S89" s="28">
        <v>3</v>
      </c>
      <c r="T89" s="87">
        <v>2</v>
      </c>
      <c r="U89" s="28">
        <v>3</v>
      </c>
      <c r="V89" s="1">
        <v>3</v>
      </c>
      <c r="W89" s="92">
        <v>9</v>
      </c>
      <c r="X89" s="94">
        <f t="shared" si="1"/>
        <v>0.75</v>
      </c>
    </row>
    <row r="90" spans="1:24">
      <c r="A90" s="1">
        <v>2</v>
      </c>
      <c r="B90" s="1">
        <v>6</v>
      </c>
      <c r="C90" s="1">
        <v>2</v>
      </c>
      <c r="D90" s="1">
        <v>1</v>
      </c>
      <c r="E90" s="1">
        <v>3</v>
      </c>
      <c r="F90" s="1">
        <v>4</v>
      </c>
      <c r="G90" s="1">
        <v>4</v>
      </c>
      <c r="H90" s="1">
        <v>4</v>
      </c>
      <c r="I90" s="29">
        <v>3</v>
      </c>
      <c r="J90" s="87">
        <v>5</v>
      </c>
      <c r="K90" s="28">
        <v>4</v>
      </c>
      <c r="L90" s="87">
        <v>5</v>
      </c>
      <c r="M90" s="28">
        <v>2</v>
      </c>
      <c r="N90" s="87">
        <v>1</v>
      </c>
      <c r="O90" s="87">
        <v>4</v>
      </c>
      <c r="P90" s="87">
        <v>5</v>
      </c>
      <c r="Q90" s="87">
        <v>5</v>
      </c>
      <c r="R90" s="87">
        <v>4</v>
      </c>
      <c r="S90" s="87">
        <v>1</v>
      </c>
      <c r="T90" s="87">
        <v>1</v>
      </c>
      <c r="U90" s="28">
        <v>3</v>
      </c>
      <c r="V90" s="1">
        <v>3</v>
      </c>
      <c r="W90" s="92">
        <v>3</v>
      </c>
      <c r="X90" s="94">
        <f t="shared" si="1"/>
        <v>0.25</v>
      </c>
    </row>
    <row r="91" spans="1:24">
      <c r="A91" s="1">
        <v>2</v>
      </c>
      <c r="B91" s="1">
        <v>6</v>
      </c>
      <c r="C91" s="1">
        <v>2</v>
      </c>
      <c r="D91" s="1">
        <v>1</v>
      </c>
      <c r="E91" s="1">
        <v>1</v>
      </c>
      <c r="F91" s="1">
        <v>5</v>
      </c>
      <c r="G91" s="1">
        <v>5</v>
      </c>
      <c r="H91" s="1">
        <v>5</v>
      </c>
      <c r="I91" s="29">
        <v>4</v>
      </c>
      <c r="J91" s="87">
        <v>4</v>
      </c>
      <c r="K91" s="28">
        <v>4</v>
      </c>
      <c r="L91" s="87">
        <v>3</v>
      </c>
      <c r="M91" s="87">
        <v>1</v>
      </c>
      <c r="N91" s="28">
        <v>3</v>
      </c>
      <c r="O91" s="87">
        <v>2</v>
      </c>
      <c r="P91" s="87">
        <v>3</v>
      </c>
      <c r="Q91" s="28">
        <v>2</v>
      </c>
      <c r="R91" s="87">
        <v>3</v>
      </c>
      <c r="S91" s="87">
        <v>2</v>
      </c>
      <c r="T91" s="87">
        <v>2</v>
      </c>
      <c r="U91" s="28">
        <v>3</v>
      </c>
      <c r="V91" s="1">
        <v>3</v>
      </c>
      <c r="W91" s="92">
        <v>4</v>
      </c>
      <c r="X91" s="94">
        <f t="shared" si="1"/>
        <v>0.33333333333333331</v>
      </c>
    </row>
    <row r="92" spans="1:24">
      <c r="A92" s="1">
        <v>3</v>
      </c>
      <c r="B92" s="2">
        <v>6</v>
      </c>
      <c r="C92" s="1">
        <v>1</v>
      </c>
      <c r="D92" s="1">
        <v>1</v>
      </c>
      <c r="E92" s="1">
        <v>3</v>
      </c>
      <c r="F92" s="1">
        <v>4</v>
      </c>
      <c r="G92" s="1">
        <v>4</v>
      </c>
      <c r="H92" s="1">
        <v>5</v>
      </c>
      <c r="I92" s="29">
        <v>3</v>
      </c>
      <c r="J92" s="28">
        <v>2</v>
      </c>
      <c r="K92" s="28">
        <v>4</v>
      </c>
      <c r="L92" s="28">
        <v>2</v>
      </c>
      <c r="M92" s="28">
        <v>2</v>
      </c>
      <c r="N92" s="28">
        <v>3</v>
      </c>
      <c r="O92" s="28">
        <v>1</v>
      </c>
      <c r="P92" s="28">
        <v>4</v>
      </c>
      <c r="Q92" s="28">
        <v>2</v>
      </c>
      <c r="R92" s="28">
        <v>1</v>
      </c>
      <c r="S92" s="28">
        <v>3</v>
      </c>
      <c r="T92" s="28">
        <v>4</v>
      </c>
      <c r="U92" s="28">
        <v>3</v>
      </c>
      <c r="V92" s="1">
        <v>2</v>
      </c>
      <c r="W92" s="92">
        <v>12</v>
      </c>
      <c r="X92" s="94">
        <f t="shared" si="1"/>
        <v>1</v>
      </c>
    </row>
    <row r="93" spans="1:24">
      <c r="A93" s="1">
        <v>1</v>
      </c>
      <c r="B93" s="1">
        <v>3</v>
      </c>
      <c r="C93" s="1">
        <v>5</v>
      </c>
      <c r="D93" s="1">
        <v>2</v>
      </c>
      <c r="E93" s="1">
        <v>2</v>
      </c>
      <c r="F93" s="1">
        <v>1</v>
      </c>
      <c r="G93" s="1">
        <v>3</v>
      </c>
      <c r="H93" s="1">
        <v>5</v>
      </c>
      <c r="I93" s="29">
        <v>2</v>
      </c>
      <c r="J93" s="87">
        <v>5</v>
      </c>
      <c r="K93" s="28">
        <v>4</v>
      </c>
      <c r="L93" s="28">
        <v>2</v>
      </c>
      <c r="M93" s="28">
        <v>2</v>
      </c>
      <c r="N93" s="28">
        <v>3</v>
      </c>
      <c r="O93" s="28">
        <v>1</v>
      </c>
      <c r="P93" s="87">
        <v>5</v>
      </c>
      <c r="Q93" s="28">
        <v>2</v>
      </c>
      <c r="R93" s="87">
        <v>5</v>
      </c>
      <c r="S93" s="28">
        <v>3</v>
      </c>
      <c r="T93" s="87">
        <v>5</v>
      </c>
      <c r="U93" s="28">
        <v>3</v>
      </c>
      <c r="V93" s="1">
        <v>1</v>
      </c>
      <c r="W93" s="92">
        <v>8</v>
      </c>
      <c r="X93" s="94">
        <f t="shared" si="1"/>
        <v>0.66666666666666663</v>
      </c>
    </row>
    <row r="94" spans="1:24">
      <c r="A94" s="1">
        <v>2</v>
      </c>
      <c r="B94" s="1">
        <v>6</v>
      </c>
      <c r="C94" s="1">
        <v>6</v>
      </c>
      <c r="D94" s="1">
        <v>2</v>
      </c>
      <c r="E94" s="1">
        <v>1</v>
      </c>
      <c r="F94" s="1">
        <v>5</v>
      </c>
      <c r="G94" s="1">
        <v>5</v>
      </c>
      <c r="H94" s="1">
        <v>4</v>
      </c>
      <c r="I94" s="29">
        <v>4</v>
      </c>
      <c r="J94" s="87">
        <v>4</v>
      </c>
      <c r="K94" s="87">
        <v>3</v>
      </c>
      <c r="L94" s="87">
        <v>5</v>
      </c>
      <c r="M94" s="28">
        <v>2</v>
      </c>
      <c r="N94" s="87">
        <v>4</v>
      </c>
      <c r="O94" s="87">
        <v>4</v>
      </c>
      <c r="P94" s="87">
        <v>3</v>
      </c>
      <c r="Q94" s="87">
        <v>3</v>
      </c>
      <c r="R94" s="87">
        <v>4</v>
      </c>
      <c r="S94" s="87">
        <v>5</v>
      </c>
      <c r="T94" s="87">
        <v>5</v>
      </c>
      <c r="U94" s="87">
        <v>5</v>
      </c>
      <c r="V94" s="1">
        <v>4</v>
      </c>
      <c r="W94" s="92">
        <v>1</v>
      </c>
      <c r="X94" s="94">
        <f t="shared" si="1"/>
        <v>8.3333333333333329E-2</v>
      </c>
    </row>
    <row r="95" spans="1:24">
      <c r="A95" s="1">
        <v>2</v>
      </c>
      <c r="B95" s="1">
        <v>6</v>
      </c>
      <c r="C95" s="1">
        <v>5</v>
      </c>
      <c r="D95" s="1">
        <v>2</v>
      </c>
      <c r="E95" s="1">
        <v>1</v>
      </c>
      <c r="F95" s="1">
        <v>2</v>
      </c>
      <c r="G95" s="1">
        <v>3</v>
      </c>
      <c r="H95" s="1">
        <v>4</v>
      </c>
      <c r="I95" s="29">
        <v>4</v>
      </c>
      <c r="J95" s="28">
        <v>2</v>
      </c>
      <c r="K95" s="28">
        <v>4</v>
      </c>
      <c r="L95" s="87">
        <v>4</v>
      </c>
      <c r="M95" s="87">
        <v>3</v>
      </c>
      <c r="N95" s="28">
        <v>3</v>
      </c>
      <c r="O95" s="28">
        <v>1</v>
      </c>
      <c r="P95" s="87">
        <v>3</v>
      </c>
      <c r="Q95" s="87">
        <v>1</v>
      </c>
      <c r="R95" s="87">
        <v>2</v>
      </c>
      <c r="S95" s="28">
        <v>3</v>
      </c>
      <c r="T95" s="28">
        <v>4</v>
      </c>
      <c r="U95" s="28">
        <v>3</v>
      </c>
      <c r="V95" s="1">
        <v>4</v>
      </c>
      <c r="W95" s="92">
        <v>7</v>
      </c>
      <c r="X95" s="94">
        <f t="shared" si="1"/>
        <v>0.58333333333333337</v>
      </c>
    </row>
    <row r="96" spans="1:24">
      <c r="A96" s="1">
        <v>1</v>
      </c>
      <c r="B96" s="1">
        <v>3</v>
      </c>
      <c r="C96" s="1">
        <v>5</v>
      </c>
      <c r="D96" s="1">
        <v>1</v>
      </c>
      <c r="E96" s="1">
        <v>3</v>
      </c>
      <c r="F96" s="1">
        <v>2</v>
      </c>
      <c r="G96" s="1">
        <v>2</v>
      </c>
      <c r="H96" s="1">
        <v>5</v>
      </c>
      <c r="I96" s="29">
        <v>3</v>
      </c>
      <c r="J96" s="87">
        <v>4</v>
      </c>
      <c r="K96" s="28">
        <v>4</v>
      </c>
      <c r="L96" s="28">
        <v>2</v>
      </c>
      <c r="M96" s="87">
        <v>1</v>
      </c>
      <c r="N96" s="28">
        <v>3</v>
      </c>
      <c r="O96" s="28">
        <v>1</v>
      </c>
      <c r="P96" s="87">
        <v>5</v>
      </c>
      <c r="Q96" s="28">
        <v>2</v>
      </c>
      <c r="R96" s="87">
        <v>3</v>
      </c>
      <c r="S96" s="28">
        <v>3</v>
      </c>
      <c r="T96" s="28">
        <v>4</v>
      </c>
      <c r="U96" s="28">
        <v>3</v>
      </c>
      <c r="V96" s="1">
        <v>3</v>
      </c>
      <c r="W96" s="92">
        <v>8</v>
      </c>
      <c r="X96" s="94">
        <f t="shared" si="1"/>
        <v>0.66666666666666663</v>
      </c>
    </row>
    <row r="97" spans="1:24">
      <c r="A97" s="1">
        <v>1</v>
      </c>
      <c r="B97" s="1">
        <v>1</v>
      </c>
      <c r="C97" s="1">
        <v>5</v>
      </c>
      <c r="D97" s="1">
        <v>2</v>
      </c>
      <c r="E97" s="1">
        <v>2</v>
      </c>
      <c r="F97" s="2">
        <v>5</v>
      </c>
      <c r="G97" s="1">
        <v>4</v>
      </c>
      <c r="H97" s="1">
        <v>5</v>
      </c>
      <c r="I97" s="29">
        <v>3</v>
      </c>
      <c r="J97" s="87">
        <v>4</v>
      </c>
      <c r="K97" s="87">
        <v>3</v>
      </c>
      <c r="L97" s="87">
        <v>3</v>
      </c>
      <c r="M97" s="28">
        <v>2</v>
      </c>
      <c r="N97" s="28">
        <v>3</v>
      </c>
      <c r="O97" s="28">
        <v>1</v>
      </c>
      <c r="P97" s="87">
        <v>3</v>
      </c>
      <c r="Q97" s="87">
        <v>3</v>
      </c>
      <c r="R97" s="87">
        <v>5</v>
      </c>
      <c r="S97" s="87">
        <v>5</v>
      </c>
      <c r="T97" s="87">
        <v>3</v>
      </c>
      <c r="U97" s="87">
        <v>4</v>
      </c>
      <c r="V97" s="1">
        <v>3</v>
      </c>
      <c r="W97" s="92">
        <v>3</v>
      </c>
      <c r="X97" s="94">
        <f t="shared" si="1"/>
        <v>0.25</v>
      </c>
    </row>
    <row r="98" spans="1:24">
      <c r="A98" s="1">
        <v>1</v>
      </c>
      <c r="B98" s="1">
        <v>5</v>
      </c>
      <c r="C98" s="1">
        <v>5</v>
      </c>
      <c r="D98" s="1">
        <v>1</v>
      </c>
      <c r="E98" s="1">
        <v>2</v>
      </c>
      <c r="F98" s="1">
        <v>4</v>
      </c>
      <c r="G98" s="1">
        <v>4</v>
      </c>
      <c r="H98" s="1">
        <v>5</v>
      </c>
      <c r="I98" s="29">
        <v>5</v>
      </c>
      <c r="J98" s="28">
        <v>2</v>
      </c>
      <c r="K98" s="28">
        <v>4</v>
      </c>
      <c r="L98" s="28">
        <v>2</v>
      </c>
      <c r="M98" s="28">
        <v>2</v>
      </c>
      <c r="N98" s="28">
        <v>3</v>
      </c>
      <c r="O98" s="28">
        <v>1</v>
      </c>
      <c r="P98" s="87">
        <v>1</v>
      </c>
      <c r="Q98" s="28">
        <v>2</v>
      </c>
      <c r="R98" s="28">
        <v>1</v>
      </c>
      <c r="S98" s="28">
        <v>3</v>
      </c>
      <c r="T98" s="28">
        <v>4</v>
      </c>
      <c r="U98" s="28">
        <v>3</v>
      </c>
      <c r="V98" s="1">
        <v>4</v>
      </c>
      <c r="W98" s="92">
        <v>11</v>
      </c>
      <c r="X98" s="94">
        <f t="shared" si="1"/>
        <v>0.91666666666666663</v>
      </c>
    </row>
    <row r="99" spans="1:24">
      <c r="A99" s="1">
        <v>2</v>
      </c>
      <c r="B99" s="1">
        <v>6</v>
      </c>
      <c r="C99" s="1">
        <v>7</v>
      </c>
      <c r="D99" s="1">
        <v>2</v>
      </c>
      <c r="E99" s="1">
        <v>1</v>
      </c>
      <c r="F99" s="1">
        <v>3</v>
      </c>
      <c r="G99" s="1">
        <v>3</v>
      </c>
      <c r="H99" s="1">
        <v>3</v>
      </c>
      <c r="I99" s="29">
        <v>4</v>
      </c>
      <c r="J99" s="87">
        <v>4</v>
      </c>
      <c r="K99" s="28">
        <v>4</v>
      </c>
      <c r="L99" s="28">
        <v>2</v>
      </c>
      <c r="M99" s="87">
        <v>1</v>
      </c>
      <c r="N99" s="28">
        <v>3</v>
      </c>
      <c r="O99" s="28">
        <v>1</v>
      </c>
      <c r="P99" s="87">
        <v>5</v>
      </c>
      <c r="Q99" s="28">
        <v>2</v>
      </c>
      <c r="R99" s="87">
        <v>4</v>
      </c>
      <c r="S99" s="28">
        <v>3</v>
      </c>
      <c r="T99" s="87">
        <v>3</v>
      </c>
      <c r="U99" s="28">
        <v>3</v>
      </c>
      <c r="V99" s="1">
        <v>3</v>
      </c>
      <c r="W99" s="92">
        <v>7</v>
      </c>
      <c r="X99" s="94">
        <f t="shared" si="1"/>
        <v>0.58333333333333337</v>
      </c>
    </row>
    <row r="100" spans="1:24">
      <c r="A100" s="1">
        <v>2</v>
      </c>
      <c r="B100" s="1">
        <v>6</v>
      </c>
      <c r="C100" s="1">
        <v>5</v>
      </c>
      <c r="D100" s="1">
        <v>1</v>
      </c>
      <c r="E100" s="1">
        <v>1</v>
      </c>
      <c r="F100" s="1">
        <v>4</v>
      </c>
      <c r="G100" s="1">
        <v>4</v>
      </c>
      <c r="H100" s="1">
        <v>4</v>
      </c>
      <c r="I100" s="29">
        <v>4</v>
      </c>
      <c r="J100" s="28">
        <v>2</v>
      </c>
      <c r="K100" s="28">
        <v>4</v>
      </c>
      <c r="L100" s="28">
        <v>2</v>
      </c>
      <c r="M100" s="28">
        <v>2</v>
      </c>
      <c r="N100" s="28">
        <v>3</v>
      </c>
      <c r="O100" s="28">
        <v>1</v>
      </c>
      <c r="P100" s="28">
        <v>4</v>
      </c>
      <c r="Q100" s="28">
        <v>2</v>
      </c>
      <c r="R100" s="28">
        <v>1</v>
      </c>
      <c r="S100" s="28">
        <v>3</v>
      </c>
      <c r="T100" s="28">
        <v>4</v>
      </c>
      <c r="U100" s="28">
        <v>3</v>
      </c>
      <c r="V100" s="1">
        <v>4</v>
      </c>
      <c r="W100" s="92">
        <v>12</v>
      </c>
      <c r="X100" s="94">
        <f t="shared" si="1"/>
        <v>1</v>
      </c>
    </row>
    <row r="101" spans="1:24">
      <c r="A101" s="1">
        <v>1</v>
      </c>
      <c r="B101" s="1">
        <v>1</v>
      </c>
      <c r="C101" s="1">
        <v>2</v>
      </c>
      <c r="D101" s="1">
        <v>1</v>
      </c>
      <c r="E101" s="1">
        <v>2</v>
      </c>
      <c r="F101" s="1">
        <v>5</v>
      </c>
      <c r="G101" s="1">
        <v>4</v>
      </c>
      <c r="H101" s="1">
        <v>5</v>
      </c>
      <c r="I101" s="29">
        <v>4</v>
      </c>
      <c r="J101" s="87">
        <v>5</v>
      </c>
      <c r="K101" s="87">
        <v>5</v>
      </c>
      <c r="L101" s="87">
        <v>4</v>
      </c>
      <c r="M101" s="87">
        <v>1</v>
      </c>
      <c r="N101" s="28">
        <v>3</v>
      </c>
      <c r="O101" s="87">
        <v>2</v>
      </c>
      <c r="P101" s="87">
        <v>3</v>
      </c>
      <c r="Q101" s="87">
        <v>5</v>
      </c>
      <c r="R101" s="87">
        <v>3</v>
      </c>
      <c r="S101" s="87">
        <v>5</v>
      </c>
      <c r="T101" s="87">
        <v>5</v>
      </c>
      <c r="U101" s="87">
        <v>5</v>
      </c>
      <c r="V101" s="1">
        <v>3</v>
      </c>
      <c r="W101" s="92">
        <v>1</v>
      </c>
      <c r="X101" s="94">
        <f t="shared" si="1"/>
        <v>8.3333333333333329E-2</v>
      </c>
    </row>
    <row r="102" spans="1:24">
      <c r="A102" s="1">
        <v>1</v>
      </c>
      <c r="B102" s="1">
        <v>1</v>
      </c>
      <c r="C102" s="1">
        <v>2</v>
      </c>
      <c r="D102" s="1">
        <v>2</v>
      </c>
      <c r="E102" s="1">
        <v>2</v>
      </c>
      <c r="F102" s="1">
        <v>1</v>
      </c>
      <c r="G102" s="1">
        <v>1</v>
      </c>
      <c r="H102" s="1">
        <v>2</v>
      </c>
      <c r="I102" s="29">
        <v>4</v>
      </c>
      <c r="J102" s="87">
        <v>1</v>
      </c>
      <c r="K102" s="87">
        <v>5</v>
      </c>
      <c r="L102" s="28">
        <v>2</v>
      </c>
      <c r="M102" s="87">
        <v>1</v>
      </c>
      <c r="N102" s="87">
        <v>5</v>
      </c>
      <c r="O102" s="87">
        <v>4</v>
      </c>
      <c r="P102" s="28">
        <v>4</v>
      </c>
      <c r="Q102" s="87">
        <v>1</v>
      </c>
      <c r="R102" s="87">
        <v>3</v>
      </c>
      <c r="S102" s="87">
        <v>5</v>
      </c>
      <c r="T102" s="87">
        <v>2</v>
      </c>
      <c r="U102" s="87">
        <v>5</v>
      </c>
      <c r="V102" s="1">
        <v>3</v>
      </c>
      <c r="W102" s="92">
        <v>2</v>
      </c>
      <c r="X102" s="94">
        <f t="shared" si="1"/>
        <v>0.16666666666666666</v>
      </c>
    </row>
    <row r="103" spans="1:24">
      <c r="A103" s="1">
        <v>1</v>
      </c>
      <c r="B103" s="1">
        <v>1</v>
      </c>
      <c r="C103" s="1">
        <v>1</v>
      </c>
      <c r="D103" s="1">
        <v>1</v>
      </c>
      <c r="E103" s="1">
        <v>2</v>
      </c>
      <c r="F103" s="1">
        <v>4</v>
      </c>
      <c r="G103" s="1">
        <v>4</v>
      </c>
      <c r="H103" s="1">
        <v>4</v>
      </c>
      <c r="I103" s="29">
        <v>1</v>
      </c>
      <c r="J103" s="87">
        <v>5</v>
      </c>
      <c r="K103" s="87">
        <v>5</v>
      </c>
      <c r="L103" s="87">
        <v>5</v>
      </c>
      <c r="M103" s="28">
        <v>2</v>
      </c>
      <c r="N103" s="87">
        <v>5</v>
      </c>
      <c r="O103" s="87">
        <v>4</v>
      </c>
      <c r="P103" s="87">
        <v>5</v>
      </c>
      <c r="Q103" s="87">
        <v>5</v>
      </c>
      <c r="R103" s="87">
        <v>5</v>
      </c>
      <c r="S103" s="87">
        <v>5</v>
      </c>
      <c r="T103" s="87">
        <v>5</v>
      </c>
      <c r="U103" s="87">
        <v>5</v>
      </c>
      <c r="V103" s="1">
        <v>1</v>
      </c>
      <c r="W103" s="92">
        <v>1</v>
      </c>
      <c r="X103" s="94">
        <f t="shared" si="1"/>
        <v>8.3333333333333329E-2</v>
      </c>
    </row>
    <row r="104" spans="1:24">
      <c r="A104" s="1">
        <v>3</v>
      </c>
      <c r="B104" s="1">
        <v>6</v>
      </c>
      <c r="C104" s="1">
        <v>1</v>
      </c>
      <c r="D104" s="1">
        <v>2</v>
      </c>
      <c r="E104" s="1">
        <v>2</v>
      </c>
      <c r="F104" s="1">
        <v>4</v>
      </c>
      <c r="G104" s="1">
        <v>4</v>
      </c>
      <c r="H104" s="1">
        <v>4</v>
      </c>
      <c r="I104" s="29">
        <v>3</v>
      </c>
      <c r="J104" s="87">
        <v>1</v>
      </c>
      <c r="K104" s="28">
        <v>4</v>
      </c>
      <c r="L104" s="28">
        <v>2</v>
      </c>
      <c r="M104" s="28">
        <v>2</v>
      </c>
      <c r="N104" s="28">
        <v>3</v>
      </c>
      <c r="O104" s="28">
        <v>1</v>
      </c>
      <c r="P104" s="87">
        <v>3</v>
      </c>
      <c r="Q104" s="28">
        <v>2</v>
      </c>
      <c r="R104" s="87">
        <v>5</v>
      </c>
      <c r="S104" s="28">
        <v>3</v>
      </c>
      <c r="T104" s="87">
        <v>1</v>
      </c>
      <c r="U104" s="28">
        <v>3</v>
      </c>
      <c r="V104" s="1">
        <v>3</v>
      </c>
      <c r="W104" s="92">
        <v>8</v>
      </c>
      <c r="X104" s="94">
        <f t="shared" si="1"/>
        <v>0.66666666666666663</v>
      </c>
    </row>
    <row r="105" spans="1:24">
      <c r="A105" s="1">
        <v>1</v>
      </c>
      <c r="B105" s="1">
        <v>2</v>
      </c>
      <c r="C105" s="1">
        <v>1</v>
      </c>
      <c r="D105" s="1">
        <v>1</v>
      </c>
      <c r="E105" s="1">
        <v>2</v>
      </c>
      <c r="F105" s="1">
        <v>4</v>
      </c>
      <c r="G105" s="1">
        <v>4</v>
      </c>
      <c r="H105" s="1">
        <v>4</v>
      </c>
      <c r="I105" s="29">
        <v>3</v>
      </c>
      <c r="J105" s="87">
        <v>1</v>
      </c>
      <c r="K105" s="87">
        <v>2</v>
      </c>
      <c r="L105" s="87">
        <v>1</v>
      </c>
      <c r="M105" s="28">
        <v>2</v>
      </c>
      <c r="N105" s="87">
        <v>1</v>
      </c>
      <c r="O105" s="28">
        <v>1</v>
      </c>
      <c r="P105" s="87">
        <v>2</v>
      </c>
      <c r="Q105" s="87">
        <v>3</v>
      </c>
      <c r="R105" s="28">
        <v>1</v>
      </c>
      <c r="S105" s="28">
        <v>3</v>
      </c>
      <c r="T105" s="87">
        <v>2</v>
      </c>
      <c r="U105" s="87">
        <v>1</v>
      </c>
      <c r="V105" s="1">
        <v>4</v>
      </c>
      <c r="W105" s="92">
        <v>4</v>
      </c>
      <c r="X105" s="94">
        <f t="shared" si="1"/>
        <v>0.33333333333333331</v>
      </c>
    </row>
    <row r="106" spans="1:24">
      <c r="A106" s="1">
        <v>1</v>
      </c>
      <c r="B106" s="1">
        <v>1</v>
      </c>
      <c r="C106" s="1">
        <v>10</v>
      </c>
      <c r="D106" s="1">
        <v>1</v>
      </c>
      <c r="E106" s="1">
        <v>3</v>
      </c>
      <c r="F106" s="1">
        <v>4</v>
      </c>
      <c r="G106" s="1">
        <v>5</v>
      </c>
      <c r="H106" s="1">
        <v>5</v>
      </c>
      <c r="I106" s="29">
        <v>3</v>
      </c>
      <c r="J106" s="87">
        <v>1</v>
      </c>
      <c r="K106" s="28">
        <v>4</v>
      </c>
      <c r="L106" s="87">
        <v>1</v>
      </c>
      <c r="M106" s="87">
        <v>1</v>
      </c>
      <c r="N106" s="28">
        <v>3</v>
      </c>
      <c r="O106" s="28">
        <v>1</v>
      </c>
      <c r="P106" s="28">
        <v>4</v>
      </c>
      <c r="Q106" s="28">
        <v>2</v>
      </c>
      <c r="R106" s="87">
        <v>3</v>
      </c>
      <c r="S106" s="28">
        <v>3</v>
      </c>
      <c r="T106" s="28">
        <v>4</v>
      </c>
      <c r="U106" s="28">
        <v>3</v>
      </c>
      <c r="V106" s="1">
        <v>2</v>
      </c>
      <c r="W106" s="92">
        <v>8</v>
      </c>
      <c r="X106" s="94">
        <f t="shared" si="1"/>
        <v>0.66666666666666663</v>
      </c>
    </row>
    <row r="107" spans="1:24">
      <c r="A107" s="1">
        <v>1</v>
      </c>
      <c r="B107" s="1">
        <v>1</v>
      </c>
      <c r="C107" s="1">
        <v>11</v>
      </c>
      <c r="D107" s="1">
        <v>1</v>
      </c>
      <c r="E107" s="1">
        <v>2</v>
      </c>
      <c r="F107" s="1">
        <v>4</v>
      </c>
      <c r="G107" s="1">
        <v>4</v>
      </c>
      <c r="H107" s="1">
        <v>4</v>
      </c>
      <c r="I107" s="29">
        <v>3</v>
      </c>
      <c r="J107" s="87">
        <v>1</v>
      </c>
      <c r="K107" s="87">
        <v>2</v>
      </c>
      <c r="L107" s="28">
        <v>2</v>
      </c>
      <c r="M107" s="87">
        <v>3</v>
      </c>
      <c r="N107" s="28">
        <v>3</v>
      </c>
      <c r="O107" s="28">
        <v>1</v>
      </c>
      <c r="P107" s="87">
        <v>2</v>
      </c>
      <c r="Q107" s="87">
        <v>3</v>
      </c>
      <c r="R107" s="87">
        <v>3</v>
      </c>
      <c r="S107" s="28">
        <v>3</v>
      </c>
      <c r="T107" s="87">
        <v>2</v>
      </c>
      <c r="U107" s="87">
        <v>2</v>
      </c>
      <c r="V107" s="1">
        <v>3</v>
      </c>
      <c r="W107" s="92">
        <v>4</v>
      </c>
      <c r="X107" s="94">
        <f t="shared" si="1"/>
        <v>0.33333333333333331</v>
      </c>
    </row>
    <row r="108" spans="1:24">
      <c r="A108" s="1">
        <v>2</v>
      </c>
      <c r="B108" s="1">
        <v>6</v>
      </c>
      <c r="C108" s="1">
        <v>6</v>
      </c>
      <c r="D108" s="1">
        <v>2</v>
      </c>
      <c r="E108" s="1">
        <v>1</v>
      </c>
      <c r="F108" s="1">
        <v>5</v>
      </c>
      <c r="G108" s="1">
        <v>5</v>
      </c>
      <c r="H108" s="1">
        <v>5</v>
      </c>
      <c r="I108" s="29">
        <v>5</v>
      </c>
      <c r="J108" s="87">
        <v>4</v>
      </c>
      <c r="K108" s="28">
        <v>4</v>
      </c>
      <c r="L108" s="28">
        <v>2</v>
      </c>
      <c r="M108" s="28">
        <v>2</v>
      </c>
      <c r="N108" s="28">
        <v>3</v>
      </c>
      <c r="O108" s="28">
        <v>1</v>
      </c>
      <c r="P108" s="87">
        <v>1</v>
      </c>
      <c r="Q108" s="28">
        <v>2</v>
      </c>
      <c r="R108" s="87">
        <v>3</v>
      </c>
      <c r="S108" s="28">
        <v>3</v>
      </c>
      <c r="T108" s="28">
        <v>4</v>
      </c>
      <c r="U108" s="28">
        <v>3</v>
      </c>
      <c r="V108" s="1">
        <v>5</v>
      </c>
      <c r="W108" s="92">
        <v>9</v>
      </c>
      <c r="X108" s="94">
        <f t="shared" si="1"/>
        <v>0.75</v>
      </c>
    </row>
    <row r="109" spans="1:24">
      <c r="A109" s="1">
        <v>1</v>
      </c>
      <c r="B109" s="1">
        <v>2</v>
      </c>
      <c r="C109" s="1">
        <v>1</v>
      </c>
      <c r="D109" s="1">
        <v>2</v>
      </c>
      <c r="E109" s="1">
        <v>3</v>
      </c>
      <c r="F109" s="1">
        <v>4</v>
      </c>
      <c r="G109" s="1">
        <v>4</v>
      </c>
      <c r="H109" s="1">
        <v>5</v>
      </c>
      <c r="I109" s="29">
        <v>3</v>
      </c>
      <c r="J109" s="28">
        <v>2</v>
      </c>
      <c r="K109" s="28">
        <v>4</v>
      </c>
      <c r="L109" s="28">
        <v>2</v>
      </c>
      <c r="M109" s="87">
        <v>3</v>
      </c>
      <c r="N109" s="87">
        <v>1</v>
      </c>
      <c r="O109" s="28">
        <v>1</v>
      </c>
      <c r="P109" s="87">
        <v>1</v>
      </c>
      <c r="Q109" s="28">
        <v>2</v>
      </c>
      <c r="R109" s="28">
        <v>1</v>
      </c>
      <c r="S109" s="28">
        <v>3</v>
      </c>
      <c r="T109" s="87">
        <v>2</v>
      </c>
      <c r="U109" s="28">
        <v>3</v>
      </c>
      <c r="V109" s="1">
        <v>4</v>
      </c>
      <c r="W109" s="92">
        <v>8</v>
      </c>
      <c r="X109" s="94">
        <f t="shared" si="1"/>
        <v>0.66666666666666663</v>
      </c>
    </row>
    <row r="110" spans="1:24">
      <c r="A110" s="1">
        <v>1</v>
      </c>
      <c r="B110" s="1">
        <v>5</v>
      </c>
      <c r="C110" s="1">
        <v>5</v>
      </c>
      <c r="D110" s="1">
        <v>1</v>
      </c>
      <c r="E110" s="1">
        <v>2</v>
      </c>
      <c r="F110" s="1">
        <v>3</v>
      </c>
      <c r="G110" s="1">
        <v>4</v>
      </c>
      <c r="H110" s="1">
        <v>5</v>
      </c>
      <c r="I110" s="29">
        <v>5</v>
      </c>
      <c r="J110" s="28">
        <v>2</v>
      </c>
      <c r="K110" s="28">
        <v>4</v>
      </c>
      <c r="L110" s="28">
        <v>2</v>
      </c>
      <c r="M110" s="28">
        <v>2</v>
      </c>
      <c r="N110" s="28">
        <v>3</v>
      </c>
      <c r="O110" s="87">
        <v>4</v>
      </c>
      <c r="P110" s="87">
        <v>3</v>
      </c>
      <c r="Q110" s="28">
        <v>2</v>
      </c>
      <c r="R110" s="87">
        <v>5</v>
      </c>
      <c r="S110" s="28">
        <v>3</v>
      </c>
      <c r="T110" s="28">
        <v>4</v>
      </c>
      <c r="U110" s="28">
        <v>3</v>
      </c>
      <c r="V110" s="1">
        <v>3</v>
      </c>
      <c r="W110" s="92">
        <v>9</v>
      </c>
      <c r="X110" s="94">
        <f t="shared" si="1"/>
        <v>0.75</v>
      </c>
    </row>
    <row r="111" spans="1:24">
      <c r="A111" s="1">
        <v>1</v>
      </c>
      <c r="B111" s="1">
        <v>1</v>
      </c>
      <c r="C111" s="1">
        <v>5</v>
      </c>
      <c r="D111" s="1">
        <v>2</v>
      </c>
      <c r="E111" s="1">
        <v>3</v>
      </c>
      <c r="F111" s="1">
        <v>3</v>
      </c>
      <c r="G111" s="1">
        <v>4</v>
      </c>
      <c r="H111" s="1">
        <v>5</v>
      </c>
      <c r="I111" s="29">
        <v>1</v>
      </c>
      <c r="J111" s="87">
        <v>5</v>
      </c>
      <c r="K111" s="28">
        <v>4</v>
      </c>
      <c r="L111" s="28">
        <v>2</v>
      </c>
      <c r="M111" s="28">
        <v>2</v>
      </c>
      <c r="N111" s="87">
        <v>5</v>
      </c>
      <c r="O111" s="28">
        <v>1</v>
      </c>
      <c r="P111" s="28">
        <v>4</v>
      </c>
      <c r="Q111" s="87">
        <v>4</v>
      </c>
      <c r="R111" s="28">
        <v>1</v>
      </c>
      <c r="S111" s="87">
        <v>5</v>
      </c>
      <c r="T111" s="28">
        <v>4</v>
      </c>
      <c r="U111" s="28">
        <v>3</v>
      </c>
      <c r="V111" s="1">
        <v>2</v>
      </c>
      <c r="W111" s="92">
        <v>7</v>
      </c>
      <c r="X111" s="94">
        <f t="shared" si="1"/>
        <v>0.58333333333333337</v>
      </c>
    </row>
    <row r="112" spans="1:24">
      <c r="A112" s="1">
        <v>2</v>
      </c>
      <c r="B112" s="1">
        <v>6</v>
      </c>
      <c r="C112" s="1">
        <v>6</v>
      </c>
      <c r="D112" s="1">
        <v>1</v>
      </c>
      <c r="E112" s="1">
        <v>2</v>
      </c>
      <c r="F112" s="1">
        <v>5</v>
      </c>
      <c r="G112" s="1">
        <v>5</v>
      </c>
      <c r="H112" s="1">
        <v>5</v>
      </c>
      <c r="I112" s="29">
        <v>4</v>
      </c>
      <c r="J112" s="28">
        <v>2</v>
      </c>
      <c r="K112" s="28">
        <v>4</v>
      </c>
      <c r="L112" s="28">
        <v>2</v>
      </c>
      <c r="M112" s="28">
        <v>2</v>
      </c>
      <c r="N112" s="28">
        <v>3</v>
      </c>
      <c r="O112" s="28">
        <v>1</v>
      </c>
      <c r="P112" s="87">
        <v>1</v>
      </c>
      <c r="Q112" s="28">
        <v>2</v>
      </c>
      <c r="R112" s="87">
        <v>3</v>
      </c>
      <c r="S112" s="28">
        <v>3</v>
      </c>
      <c r="T112" s="28">
        <v>4</v>
      </c>
      <c r="U112" s="28">
        <v>3</v>
      </c>
      <c r="V112" s="1">
        <v>5</v>
      </c>
      <c r="W112" s="92">
        <v>10</v>
      </c>
      <c r="X112" s="94">
        <f t="shared" si="1"/>
        <v>0.83333333333333337</v>
      </c>
    </row>
    <row r="113" spans="1:24">
      <c r="A113" s="1">
        <v>1</v>
      </c>
      <c r="B113" s="1">
        <v>1</v>
      </c>
      <c r="C113" s="1">
        <v>5</v>
      </c>
      <c r="D113" s="1">
        <v>2</v>
      </c>
      <c r="E113" s="1">
        <v>1</v>
      </c>
      <c r="F113" s="1">
        <v>1</v>
      </c>
      <c r="G113" s="1">
        <v>4</v>
      </c>
      <c r="H113" s="1">
        <v>5</v>
      </c>
      <c r="I113" s="29">
        <v>3</v>
      </c>
      <c r="J113" s="87">
        <v>4</v>
      </c>
      <c r="K113" s="28">
        <v>4</v>
      </c>
      <c r="L113" s="87">
        <v>1</v>
      </c>
      <c r="M113" s="87">
        <v>1</v>
      </c>
      <c r="N113" s="28">
        <v>3</v>
      </c>
      <c r="O113" s="28">
        <v>1</v>
      </c>
      <c r="P113" s="87">
        <v>3</v>
      </c>
      <c r="Q113" s="87">
        <v>5</v>
      </c>
      <c r="R113" s="87">
        <v>3</v>
      </c>
      <c r="S113" s="87">
        <v>5</v>
      </c>
      <c r="T113" s="87">
        <v>2</v>
      </c>
      <c r="U113" s="87">
        <v>5</v>
      </c>
      <c r="V113" s="1">
        <v>2</v>
      </c>
      <c r="W113" s="92">
        <v>3</v>
      </c>
      <c r="X113" s="94">
        <f t="shared" si="1"/>
        <v>0.25</v>
      </c>
    </row>
    <row r="114" spans="1:24">
      <c r="A114" s="1">
        <v>1</v>
      </c>
      <c r="B114" s="1">
        <v>1</v>
      </c>
      <c r="C114" s="1">
        <v>9</v>
      </c>
      <c r="D114" s="1">
        <v>1</v>
      </c>
      <c r="E114" s="1">
        <v>3</v>
      </c>
      <c r="F114" s="1">
        <v>4</v>
      </c>
      <c r="G114" s="1">
        <v>5</v>
      </c>
      <c r="H114" s="1">
        <v>5</v>
      </c>
      <c r="I114" s="29">
        <v>3</v>
      </c>
      <c r="J114" s="28">
        <v>2</v>
      </c>
      <c r="K114" s="28">
        <v>4</v>
      </c>
      <c r="L114" s="28">
        <v>2</v>
      </c>
      <c r="M114" s="28">
        <v>2</v>
      </c>
      <c r="N114" s="28">
        <v>3</v>
      </c>
      <c r="O114" s="87">
        <v>2</v>
      </c>
      <c r="P114" s="87">
        <v>1</v>
      </c>
      <c r="Q114" s="87">
        <v>3</v>
      </c>
      <c r="R114" s="87">
        <v>4</v>
      </c>
      <c r="S114" s="28">
        <v>3</v>
      </c>
      <c r="T114" s="28">
        <v>4</v>
      </c>
      <c r="U114" s="28">
        <v>3</v>
      </c>
      <c r="V114" s="1">
        <v>4</v>
      </c>
      <c r="W114" s="92">
        <v>8</v>
      </c>
      <c r="X114" s="94">
        <f t="shared" si="1"/>
        <v>0.66666666666666663</v>
      </c>
    </row>
    <row r="115" spans="1:24">
      <c r="A115" s="1">
        <v>1</v>
      </c>
      <c r="B115" s="1">
        <v>1</v>
      </c>
      <c r="C115" s="1">
        <v>9</v>
      </c>
      <c r="D115" s="1">
        <v>1</v>
      </c>
      <c r="E115" s="1">
        <v>2</v>
      </c>
      <c r="F115" s="1">
        <v>4</v>
      </c>
      <c r="G115" s="1">
        <v>5</v>
      </c>
      <c r="H115" s="1">
        <v>5</v>
      </c>
      <c r="I115" s="29">
        <v>3</v>
      </c>
      <c r="J115" s="87">
        <v>4</v>
      </c>
      <c r="K115" s="28">
        <v>4</v>
      </c>
      <c r="L115" s="28">
        <v>2</v>
      </c>
      <c r="M115" s="28">
        <v>2</v>
      </c>
      <c r="N115" s="87">
        <v>4</v>
      </c>
      <c r="O115" s="28">
        <v>1</v>
      </c>
      <c r="P115" s="87">
        <v>1</v>
      </c>
      <c r="Q115" s="28">
        <v>2</v>
      </c>
      <c r="R115" s="28">
        <v>1</v>
      </c>
      <c r="S115" s="28">
        <v>3</v>
      </c>
      <c r="T115" s="28">
        <v>4</v>
      </c>
      <c r="U115" s="28">
        <v>3</v>
      </c>
      <c r="V115" s="1">
        <v>4</v>
      </c>
      <c r="W115" s="92">
        <v>9</v>
      </c>
      <c r="X115" s="94">
        <f t="shared" si="1"/>
        <v>0.75</v>
      </c>
    </row>
    <row r="116" spans="1:24">
      <c r="A116" s="1">
        <v>1</v>
      </c>
      <c r="B116" s="1">
        <v>2</v>
      </c>
      <c r="C116" s="1">
        <v>7</v>
      </c>
      <c r="D116" s="1">
        <v>1</v>
      </c>
      <c r="E116" s="1">
        <v>2</v>
      </c>
      <c r="F116" s="1">
        <v>3</v>
      </c>
      <c r="G116" s="1">
        <v>4</v>
      </c>
      <c r="H116" s="1">
        <v>5</v>
      </c>
      <c r="I116" s="29">
        <v>4</v>
      </c>
      <c r="J116" s="87">
        <v>3</v>
      </c>
      <c r="K116" s="28">
        <v>4</v>
      </c>
      <c r="L116" s="87">
        <v>1</v>
      </c>
      <c r="M116" s="28">
        <v>2</v>
      </c>
      <c r="N116" s="28">
        <v>3</v>
      </c>
      <c r="O116" s="87">
        <v>2</v>
      </c>
      <c r="P116" s="87">
        <v>5</v>
      </c>
      <c r="Q116" s="87">
        <v>5</v>
      </c>
      <c r="R116" s="87">
        <v>3</v>
      </c>
      <c r="S116" s="28">
        <v>3</v>
      </c>
      <c r="T116" s="28">
        <v>4</v>
      </c>
      <c r="U116" s="28">
        <v>3</v>
      </c>
      <c r="V116" s="1">
        <v>3</v>
      </c>
      <c r="W116" s="92">
        <v>6</v>
      </c>
      <c r="X116" s="94">
        <f t="shared" si="1"/>
        <v>0.5</v>
      </c>
    </row>
    <row r="117" spans="1:24">
      <c r="A117" s="1">
        <v>1</v>
      </c>
      <c r="B117" s="1">
        <v>1</v>
      </c>
      <c r="C117" s="1">
        <v>9</v>
      </c>
      <c r="D117" s="1">
        <v>1</v>
      </c>
      <c r="E117" s="1">
        <v>3</v>
      </c>
      <c r="F117" s="1">
        <v>4</v>
      </c>
      <c r="G117" s="1">
        <v>5</v>
      </c>
      <c r="H117" s="1">
        <v>5</v>
      </c>
      <c r="I117" s="29">
        <v>4</v>
      </c>
      <c r="J117" s="87">
        <v>4</v>
      </c>
      <c r="K117" s="28">
        <v>4</v>
      </c>
      <c r="L117" s="28">
        <v>2</v>
      </c>
      <c r="M117" s="28">
        <v>2</v>
      </c>
      <c r="N117" s="87">
        <v>4</v>
      </c>
      <c r="O117" s="28">
        <v>1</v>
      </c>
      <c r="P117" s="87">
        <v>1</v>
      </c>
      <c r="Q117" s="28">
        <v>2</v>
      </c>
      <c r="R117" s="87">
        <v>3</v>
      </c>
      <c r="S117" s="28">
        <v>3</v>
      </c>
      <c r="T117" s="28">
        <v>4</v>
      </c>
      <c r="U117" s="28">
        <v>3</v>
      </c>
      <c r="V117" s="1">
        <v>3</v>
      </c>
      <c r="W117" s="92">
        <v>8</v>
      </c>
      <c r="X117" s="94">
        <f t="shared" si="1"/>
        <v>0.66666666666666663</v>
      </c>
    </row>
    <row r="118" spans="1:24">
      <c r="A118" s="1">
        <v>1</v>
      </c>
      <c r="B118" s="1">
        <v>3</v>
      </c>
      <c r="C118" s="1">
        <v>3</v>
      </c>
      <c r="D118" s="1">
        <v>1</v>
      </c>
      <c r="E118" s="1">
        <v>2</v>
      </c>
      <c r="F118" s="1">
        <v>4</v>
      </c>
      <c r="G118" s="1">
        <v>5</v>
      </c>
      <c r="H118" s="1">
        <v>5</v>
      </c>
      <c r="I118" s="29">
        <v>3</v>
      </c>
      <c r="J118" s="87">
        <v>4</v>
      </c>
      <c r="K118" s="28">
        <v>4</v>
      </c>
      <c r="L118" s="28">
        <v>2</v>
      </c>
      <c r="M118" s="28">
        <v>2</v>
      </c>
      <c r="N118" s="28">
        <v>3</v>
      </c>
      <c r="O118" s="28">
        <v>1</v>
      </c>
      <c r="P118" s="28">
        <v>4</v>
      </c>
      <c r="Q118" s="28">
        <v>2</v>
      </c>
      <c r="R118" s="28">
        <v>1</v>
      </c>
      <c r="S118" s="28">
        <v>3</v>
      </c>
      <c r="T118" s="28">
        <v>4</v>
      </c>
      <c r="U118" s="28">
        <v>3</v>
      </c>
      <c r="V118" s="1">
        <v>3</v>
      </c>
      <c r="W118" s="92">
        <v>11</v>
      </c>
      <c r="X118" s="94">
        <f t="shared" si="1"/>
        <v>0.91666666666666663</v>
      </c>
    </row>
    <row r="119" spans="1:24">
      <c r="A119" s="1">
        <v>2</v>
      </c>
      <c r="B119" s="1">
        <v>6</v>
      </c>
      <c r="C119" s="1">
        <v>2</v>
      </c>
      <c r="D119" s="1">
        <v>2</v>
      </c>
      <c r="E119" s="1">
        <v>1</v>
      </c>
      <c r="F119" s="1">
        <v>5</v>
      </c>
      <c r="G119" s="1">
        <v>5</v>
      </c>
      <c r="H119" s="1">
        <v>5</v>
      </c>
      <c r="I119" s="29">
        <v>3</v>
      </c>
      <c r="J119" s="87">
        <v>3</v>
      </c>
      <c r="K119" s="28">
        <v>4</v>
      </c>
      <c r="L119" s="87">
        <v>4</v>
      </c>
      <c r="M119" s="87">
        <v>3</v>
      </c>
      <c r="N119" s="87">
        <v>4</v>
      </c>
      <c r="O119" s="87">
        <v>2</v>
      </c>
      <c r="P119" s="28">
        <v>4</v>
      </c>
      <c r="Q119" s="87">
        <v>3</v>
      </c>
      <c r="R119" s="87">
        <v>3</v>
      </c>
      <c r="S119" s="28">
        <v>3</v>
      </c>
      <c r="T119" s="87">
        <v>2</v>
      </c>
      <c r="U119" s="28">
        <v>3</v>
      </c>
      <c r="V119" s="1">
        <v>4</v>
      </c>
      <c r="W119" s="92">
        <v>4</v>
      </c>
      <c r="X119" s="94">
        <f t="shared" si="1"/>
        <v>0.33333333333333331</v>
      </c>
    </row>
    <row r="120" spans="1:24">
      <c r="A120" s="1">
        <v>1</v>
      </c>
      <c r="B120" s="1">
        <v>3</v>
      </c>
      <c r="C120" s="1">
        <v>5</v>
      </c>
      <c r="D120" s="1">
        <v>2</v>
      </c>
      <c r="E120" s="1">
        <v>2</v>
      </c>
      <c r="F120" s="1">
        <v>2</v>
      </c>
      <c r="G120" s="1">
        <v>4</v>
      </c>
      <c r="H120" s="1">
        <v>4</v>
      </c>
      <c r="I120" s="29">
        <v>3</v>
      </c>
      <c r="J120" s="28">
        <v>2</v>
      </c>
      <c r="K120" s="28">
        <v>4</v>
      </c>
      <c r="L120" s="87">
        <v>5</v>
      </c>
      <c r="M120" s="28">
        <v>2</v>
      </c>
      <c r="N120" s="28">
        <v>3</v>
      </c>
      <c r="O120" s="87">
        <v>4</v>
      </c>
      <c r="P120" s="87">
        <v>5</v>
      </c>
      <c r="Q120" s="28">
        <v>2</v>
      </c>
      <c r="R120" s="87">
        <v>4</v>
      </c>
      <c r="S120" s="28">
        <v>3</v>
      </c>
      <c r="T120" s="28">
        <v>4</v>
      </c>
      <c r="U120" s="28">
        <v>3</v>
      </c>
      <c r="V120" s="1">
        <v>3</v>
      </c>
      <c r="W120" s="92">
        <v>8</v>
      </c>
      <c r="X120" s="94">
        <f t="shared" si="1"/>
        <v>0.66666666666666663</v>
      </c>
    </row>
    <row r="121" spans="1:24">
      <c r="A121" s="1">
        <v>2</v>
      </c>
      <c r="B121" s="1">
        <v>6</v>
      </c>
      <c r="C121" s="1">
        <v>6</v>
      </c>
      <c r="D121" s="1">
        <v>2</v>
      </c>
      <c r="E121" s="1">
        <v>3</v>
      </c>
      <c r="F121" s="1">
        <v>4</v>
      </c>
      <c r="G121" s="1">
        <v>5</v>
      </c>
      <c r="H121" s="1">
        <v>5</v>
      </c>
      <c r="I121" s="29">
        <v>4</v>
      </c>
      <c r="J121" s="28">
        <v>2</v>
      </c>
      <c r="K121" s="28">
        <v>4</v>
      </c>
      <c r="L121" s="28">
        <v>2</v>
      </c>
      <c r="M121" s="28">
        <v>2</v>
      </c>
      <c r="N121" s="28">
        <v>3</v>
      </c>
      <c r="O121" s="28">
        <v>1</v>
      </c>
      <c r="P121" s="28">
        <v>4</v>
      </c>
      <c r="Q121" s="28">
        <v>2</v>
      </c>
      <c r="R121" s="28">
        <v>1</v>
      </c>
      <c r="S121" s="28">
        <v>3</v>
      </c>
      <c r="T121" s="28">
        <v>4</v>
      </c>
      <c r="U121" s="28">
        <v>3</v>
      </c>
      <c r="V121" s="1">
        <v>4</v>
      </c>
      <c r="W121" s="92">
        <v>12</v>
      </c>
      <c r="X121" s="94">
        <f t="shared" si="1"/>
        <v>1</v>
      </c>
    </row>
    <row r="122" spans="1:24">
      <c r="A122" s="1">
        <v>1</v>
      </c>
      <c r="B122" s="1">
        <v>4</v>
      </c>
      <c r="C122" s="1">
        <v>5</v>
      </c>
      <c r="D122" s="1">
        <v>1</v>
      </c>
      <c r="E122" s="1">
        <v>1</v>
      </c>
      <c r="F122" s="1">
        <v>5</v>
      </c>
      <c r="G122" s="1">
        <v>4</v>
      </c>
      <c r="H122" s="1">
        <v>5</v>
      </c>
      <c r="I122" s="29">
        <v>4</v>
      </c>
      <c r="J122" s="28">
        <v>2</v>
      </c>
      <c r="K122" s="28">
        <v>4</v>
      </c>
      <c r="L122" s="28">
        <v>2</v>
      </c>
      <c r="M122" s="87">
        <v>1</v>
      </c>
      <c r="N122" s="28">
        <v>3</v>
      </c>
      <c r="O122" s="28">
        <v>1</v>
      </c>
      <c r="P122" s="87">
        <v>5</v>
      </c>
      <c r="Q122" s="28">
        <v>2</v>
      </c>
      <c r="R122" s="87">
        <v>4</v>
      </c>
      <c r="S122" s="28">
        <v>3</v>
      </c>
      <c r="T122" s="28">
        <v>4</v>
      </c>
      <c r="U122" s="28">
        <v>3</v>
      </c>
      <c r="V122" s="1">
        <v>3</v>
      </c>
      <c r="W122" s="92">
        <v>9</v>
      </c>
      <c r="X122" s="94">
        <f t="shared" si="1"/>
        <v>0.75</v>
      </c>
    </row>
    <row r="123" spans="1:24">
      <c r="A123" s="1">
        <v>1</v>
      </c>
      <c r="B123" s="1">
        <v>2</v>
      </c>
      <c r="C123" s="1">
        <v>9</v>
      </c>
      <c r="D123" s="1">
        <v>2</v>
      </c>
      <c r="E123" s="1">
        <v>2</v>
      </c>
      <c r="F123" s="1">
        <v>4</v>
      </c>
      <c r="G123" s="1">
        <v>4</v>
      </c>
      <c r="H123" s="1">
        <v>5</v>
      </c>
      <c r="I123" s="29">
        <v>4</v>
      </c>
      <c r="J123" s="28">
        <v>2</v>
      </c>
      <c r="K123" s="28">
        <v>4</v>
      </c>
      <c r="L123" s="28">
        <v>2</v>
      </c>
      <c r="M123" s="28">
        <v>2</v>
      </c>
      <c r="N123" s="28">
        <v>3</v>
      </c>
      <c r="O123" s="28">
        <v>1</v>
      </c>
      <c r="P123" s="87">
        <v>5</v>
      </c>
      <c r="Q123" s="28">
        <v>2</v>
      </c>
      <c r="R123" s="87">
        <v>5</v>
      </c>
      <c r="S123" s="28">
        <v>3</v>
      </c>
      <c r="T123" s="28">
        <v>4</v>
      </c>
      <c r="U123" s="28">
        <v>3</v>
      </c>
      <c r="V123" s="1">
        <v>3</v>
      </c>
      <c r="W123" s="92">
        <v>10</v>
      </c>
      <c r="X123" s="94">
        <f t="shared" si="1"/>
        <v>0.83333333333333337</v>
      </c>
    </row>
    <row r="124" spans="1:24">
      <c r="A124" s="1">
        <v>1</v>
      </c>
      <c r="B124" s="1">
        <v>2</v>
      </c>
      <c r="C124" s="1">
        <v>11</v>
      </c>
      <c r="D124" s="1">
        <v>1</v>
      </c>
      <c r="E124" s="1">
        <v>2</v>
      </c>
      <c r="F124" s="1">
        <v>4</v>
      </c>
      <c r="G124" s="1">
        <v>5</v>
      </c>
      <c r="H124" s="1">
        <v>5</v>
      </c>
      <c r="I124" s="29">
        <v>4</v>
      </c>
      <c r="J124" s="28">
        <v>2</v>
      </c>
      <c r="K124" s="28">
        <v>4</v>
      </c>
      <c r="L124" s="28">
        <v>2</v>
      </c>
      <c r="M124" s="28">
        <v>2</v>
      </c>
      <c r="N124" s="28">
        <v>3</v>
      </c>
      <c r="O124" s="28">
        <v>1</v>
      </c>
      <c r="P124" s="87">
        <v>1</v>
      </c>
      <c r="Q124" s="28">
        <v>2</v>
      </c>
      <c r="R124" s="87">
        <v>2</v>
      </c>
      <c r="S124" s="28">
        <v>3</v>
      </c>
      <c r="T124" s="87">
        <v>2</v>
      </c>
      <c r="U124" s="28">
        <v>3</v>
      </c>
      <c r="V124" s="1">
        <v>2</v>
      </c>
      <c r="W124" s="92">
        <v>9</v>
      </c>
      <c r="X124" s="94">
        <f t="shared" si="1"/>
        <v>0.75</v>
      </c>
    </row>
    <row r="125" spans="1:24">
      <c r="A125" s="1">
        <v>1</v>
      </c>
      <c r="B125" s="1">
        <v>3</v>
      </c>
      <c r="C125" s="1">
        <v>5</v>
      </c>
      <c r="D125" s="1">
        <v>2</v>
      </c>
      <c r="E125" s="1">
        <v>2</v>
      </c>
      <c r="F125" s="1">
        <v>1</v>
      </c>
      <c r="G125" s="1">
        <v>3</v>
      </c>
      <c r="H125" s="1">
        <v>4</v>
      </c>
      <c r="I125" s="29">
        <v>4</v>
      </c>
      <c r="J125" s="87">
        <v>1</v>
      </c>
      <c r="K125" s="87">
        <v>5</v>
      </c>
      <c r="L125" s="28">
        <v>2</v>
      </c>
      <c r="M125" s="87">
        <v>1</v>
      </c>
      <c r="N125" s="87">
        <v>4</v>
      </c>
      <c r="O125" s="28">
        <v>1</v>
      </c>
      <c r="P125" s="87">
        <v>3</v>
      </c>
      <c r="Q125" s="28">
        <v>2</v>
      </c>
      <c r="R125" s="87">
        <v>3</v>
      </c>
      <c r="S125" s="87">
        <v>5</v>
      </c>
      <c r="T125" s="28">
        <v>4</v>
      </c>
      <c r="U125" s="28">
        <v>3</v>
      </c>
      <c r="V125" s="1">
        <v>3</v>
      </c>
      <c r="W125" s="92">
        <v>5</v>
      </c>
      <c r="X125" s="94">
        <f t="shared" si="1"/>
        <v>0.41666666666666669</v>
      </c>
    </row>
    <row r="126" spans="1:24">
      <c r="A126" s="1">
        <v>1</v>
      </c>
      <c r="B126" s="1">
        <v>2</v>
      </c>
      <c r="C126" s="1">
        <v>11</v>
      </c>
      <c r="D126" s="1">
        <v>1</v>
      </c>
      <c r="E126" s="1">
        <v>2</v>
      </c>
      <c r="F126" s="1">
        <v>4</v>
      </c>
      <c r="G126" s="1">
        <v>4</v>
      </c>
      <c r="H126" s="1">
        <v>4</v>
      </c>
      <c r="I126" s="29">
        <v>3</v>
      </c>
      <c r="J126" s="87">
        <v>4</v>
      </c>
      <c r="K126" s="28">
        <v>4</v>
      </c>
      <c r="L126" s="28">
        <v>2</v>
      </c>
      <c r="M126" s="28">
        <v>2</v>
      </c>
      <c r="N126" s="87">
        <v>4</v>
      </c>
      <c r="O126" s="87">
        <v>4</v>
      </c>
      <c r="P126" s="87">
        <v>1</v>
      </c>
      <c r="Q126" s="87">
        <v>5</v>
      </c>
      <c r="R126" s="87">
        <v>5</v>
      </c>
      <c r="S126" s="87">
        <v>5</v>
      </c>
      <c r="T126" s="87">
        <v>5</v>
      </c>
      <c r="U126" s="87">
        <v>5</v>
      </c>
      <c r="V126" s="1">
        <v>2</v>
      </c>
      <c r="W126" s="92">
        <v>3</v>
      </c>
      <c r="X126" s="94">
        <f t="shared" si="1"/>
        <v>0.25</v>
      </c>
    </row>
    <row r="127" spans="1:24">
      <c r="A127" s="1">
        <v>1</v>
      </c>
      <c r="B127" s="1">
        <v>2</v>
      </c>
      <c r="C127" s="1">
        <v>6</v>
      </c>
      <c r="D127" s="1">
        <v>2</v>
      </c>
      <c r="E127" s="1">
        <v>2</v>
      </c>
      <c r="F127" s="1">
        <v>2</v>
      </c>
      <c r="G127" s="1">
        <v>2</v>
      </c>
      <c r="H127" s="1">
        <v>4</v>
      </c>
      <c r="I127" s="29">
        <v>4</v>
      </c>
      <c r="J127" s="87">
        <v>3</v>
      </c>
      <c r="K127" s="28">
        <v>4</v>
      </c>
      <c r="L127" s="87">
        <v>5</v>
      </c>
      <c r="M127" s="28">
        <v>2</v>
      </c>
      <c r="N127" s="87">
        <v>4</v>
      </c>
      <c r="O127" s="28">
        <v>1</v>
      </c>
      <c r="P127" s="87">
        <v>1</v>
      </c>
      <c r="Q127" s="87">
        <v>5</v>
      </c>
      <c r="R127" s="87">
        <v>5</v>
      </c>
      <c r="S127" s="87">
        <v>4</v>
      </c>
      <c r="T127" s="28">
        <v>4</v>
      </c>
      <c r="U127" s="87">
        <v>5</v>
      </c>
      <c r="V127" s="1">
        <v>3</v>
      </c>
      <c r="W127" s="92">
        <v>4</v>
      </c>
      <c r="X127" s="94">
        <f t="shared" si="1"/>
        <v>0.33333333333333331</v>
      </c>
    </row>
    <row r="128" spans="1:24">
      <c r="A128" s="1">
        <v>2</v>
      </c>
      <c r="B128" s="1">
        <v>6</v>
      </c>
      <c r="C128" s="1">
        <v>5</v>
      </c>
      <c r="D128" s="1">
        <v>2</v>
      </c>
      <c r="E128" s="1">
        <v>1</v>
      </c>
      <c r="F128" s="1">
        <v>4</v>
      </c>
      <c r="G128" s="1">
        <v>4</v>
      </c>
      <c r="H128" s="1">
        <v>5</v>
      </c>
      <c r="I128" s="29">
        <v>3</v>
      </c>
      <c r="J128" s="28">
        <v>2</v>
      </c>
      <c r="K128" s="28">
        <v>4</v>
      </c>
      <c r="L128" s="87">
        <v>1</v>
      </c>
      <c r="M128" s="87">
        <v>1</v>
      </c>
      <c r="N128" s="87">
        <v>4</v>
      </c>
      <c r="O128" s="28">
        <v>1</v>
      </c>
      <c r="P128" s="87">
        <v>1</v>
      </c>
      <c r="Q128" s="87">
        <v>3</v>
      </c>
      <c r="R128" s="87">
        <v>5</v>
      </c>
      <c r="S128" s="28">
        <v>3</v>
      </c>
      <c r="T128" s="28">
        <v>4</v>
      </c>
      <c r="U128" s="28">
        <v>3</v>
      </c>
      <c r="V128" s="1">
        <v>3</v>
      </c>
      <c r="W128" s="92">
        <v>6</v>
      </c>
      <c r="X128" s="94">
        <f t="shared" si="1"/>
        <v>0.5</v>
      </c>
    </row>
    <row r="129" spans="1:24">
      <c r="A129" s="1">
        <v>2</v>
      </c>
      <c r="B129" s="1">
        <v>6</v>
      </c>
      <c r="C129" s="1">
        <v>5</v>
      </c>
      <c r="D129" s="1">
        <v>2</v>
      </c>
      <c r="E129" s="1">
        <v>1</v>
      </c>
      <c r="F129" s="1">
        <v>4</v>
      </c>
      <c r="G129" s="1">
        <v>4</v>
      </c>
      <c r="H129" s="1">
        <v>5</v>
      </c>
      <c r="I129" s="29">
        <v>4</v>
      </c>
      <c r="J129" s="87">
        <v>3</v>
      </c>
      <c r="K129" s="28">
        <v>4</v>
      </c>
      <c r="L129" s="28">
        <v>2</v>
      </c>
      <c r="M129" s="28">
        <v>2</v>
      </c>
      <c r="N129" s="28">
        <v>3</v>
      </c>
      <c r="O129" s="28">
        <v>1</v>
      </c>
      <c r="P129" s="87">
        <v>5</v>
      </c>
      <c r="Q129" s="28">
        <v>2</v>
      </c>
      <c r="R129" s="87">
        <v>5</v>
      </c>
      <c r="S129" s="28">
        <v>3</v>
      </c>
      <c r="T129" s="28">
        <v>4</v>
      </c>
      <c r="U129" s="28">
        <v>3</v>
      </c>
      <c r="V129" s="1">
        <v>3</v>
      </c>
      <c r="W129" s="92">
        <v>9</v>
      </c>
      <c r="X129" s="94">
        <f t="shared" si="1"/>
        <v>0.75</v>
      </c>
    </row>
    <row r="130" spans="1:24">
      <c r="A130" s="1">
        <v>2</v>
      </c>
      <c r="B130" s="1">
        <v>6</v>
      </c>
      <c r="C130" s="1">
        <v>5</v>
      </c>
      <c r="D130" s="1">
        <v>2</v>
      </c>
      <c r="E130" s="1">
        <v>2</v>
      </c>
      <c r="F130" s="1">
        <v>4</v>
      </c>
      <c r="G130" s="1">
        <v>4</v>
      </c>
      <c r="H130" s="1">
        <v>5</v>
      </c>
      <c r="I130" s="29">
        <v>3</v>
      </c>
      <c r="J130" s="28">
        <v>2</v>
      </c>
      <c r="K130" s="28">
        <v>4</v>
      </c>
      <c r="L130" s="28">
        <v>2</v>
      </c>
      <c r="M130" s="28">
        <v>2</v>
      </c>
      <c r="N130" s="28">
        <v>3</v>
      </c>
      <c r="O130" s="28">
        <v>1</v>
      </c>
      <c r="P130" s="87">
        <v>5</v>
      </c>
      <c r="Q130" s="28">
        <v>2</v>
      </c>
      <c r="R130" s="87">
        <v>4</v>
      </c>
      <c r="S130" s="28">
        <v>3</v>
      </c>
      <c r="T130" s="28">
        <v>4</v>
      </c>
      <c r="U130" s="28">
        <v>3</v>
      </c>
      <c r="V130" s="1">
        <v>4</v>
      </c>
      <c r="W130" s="92">
        <v>10</v>
      </c>
      <c r="X130" s="94">
        <f t="shared" si="1"/>
        <v>0.83333333333333337</v>
      </c>
    </row>
    <row r="131" spans="1:24">
      <c r="A131" s="1">
        <v>1</v>
      </c>
      <c r="B131" s="1">
        <v>1</v>
      </c>
      <c r="C131" s="1">
        <v>5</v>
      </c>
      <c r="D131" s="1">
        <v>2</v>
      </c>
      <c r="E131" s="1">
        <v>2</v>
      </c>
      <c r="F131" s="1">
        <v>1</v>
      </c>
      <c r="G131" s="1">
        <v>1</v>
      </c>
      <c r="H131" s="1">
        <v>2</v>
      </c>
      <c r="I131" s="29">
        <v>1</v>
      </c>
      <c r="J131" s="87">
        <v>5</v>
      </c>
      <c r="K131" s="28">
        <v>4</v>
      </c>
      <c r="L131" s="28">
        <v>2</v>
      </c>
      <c r="M131" s="87">
        <v>5</v>
      </c>
      <c r="N131" s="87">
        <v>5</v>
      </c>
      <c r="O131" s="28">
        <v>1</v>
      </c>
      <c r="P131" s="87">
        <v>3</v>
      </c>
      <c r="Q131" s="87">
        <v>5</v>
      </c>
      <c r="R131" s="87">
        <v>5</v>
      </c>
      <c r="S131" s="28">
        <v>3</v>
      </c>
      <c r="T131" s="28">
        <v>4</v>
      </c>
      <c r="U131" s="28">
        <v>3</v>
      </c>
      <c r="V131" s="1">
        <v>1</v>
      </c>
      <c r="W131" s="92">
        <v>6</v>
      </c>
      <c r="X131" s="94">
        <f t="shared" ref="X131:X194" si="2">W131/12</f>
        <v>0.5</v>
      </c>
    </row>
    <row r="132" spans="1:24">
      <c r="A132" s="1">
        <v>3</v>
      </c>
      <c r="B132" s="1">
        <v>6</v>
      </c>
      <c r="C132" s="1">
        <v>1</v>
      </c>
      <c r="D132" s="1">
        <v>1</v>
      </c>
      <c r="E132" s="1">
        <v>3</v>
      </c>
      <c r="F132" s="1">
        <v>5</v>
      </c>
      <c r="G132" s="1">
        <v>5</v>
      </c>
      <c r="H132" s="1">
        <v>5</v>
      </c>
      <c r="I132" s="29">
        <v>4</v>
      </c>
      <c r="J132" s="87">
        <v>5</v>
      </c>
      <c r="K132" s="28">
        <v>4</v>
      </c>
      <c r="L132" s="87">
        <v>3</v>
      </c>
      <c r="M132" s="87">
        <v>5</v>
      </c>
      <c r="N132" s="87">
        <v>5</v>
      </c>
      <c r="O132" s="28">
        <v>1</v>
      </c>
      <c r="P132" s="87">
        <v>3</v>
      </c>
      <c r="Q132" s="87">
        <v>5</v>
      </c>
      <c r="R132" s="87">
        <v>5</v>
      </c>
      <c r="S132" s="28">
        <v>3</v>
      </c>
      <c r="T132" s="28">
        <v>4</v>
      </c>
      <c r="U132" s="87">
        <v>4</v>
      </c>
      <c r="V132" s="1">
        <v>4</v>
      </c>
      <c r="W132" s="92">
        <v>4</v>
      </c>
      <c r="X132" s="94">
        <f t="shared" si="2"/>
        <v>0.33333333333333331</v>
      </c>
    </row>
    <row r="133" spans="1:24">
      <c r="A133" s="1">
        <v>1</v>
      </c>
      <c r="B133" s="1">
        <v>4</v>
      </c>
      <c r="C133" s="1">
        <v>5</v>
      </c>
      <c r="D133" s="1">
        <v>1</v>
      </c>
      <c r="E133" s="1">
        <v>2</v>
      </c>
      <c r="F133" s="1">
        <v>4</v>
      </c>
      <c r="G133" s="1">
        <v>5</v>
      </c>
      <c r="H133" s="1">
        <v>5</v>
      </c>
      <c r="I133" s="29">
        <v>3</v>
      </c>
      <c r="J133" s="28">
        <v>2</v>
      </c>
      <c r="K133" s="87">
        <v>1</v>
      </c>
      <c r="L133" s="28">
        <v>2</v>
      </c>
      <c r="M133" s="28">
        <v>2</v>
      </c>
      <c r="N133" s="28">
        <v>3</v>
      </c>
      <c r="O133" s="87">
        <v>4</v>
      </c>
      <c r="P133" s="87">
        <v>3</v>
      </c>
      <c r="Q133" s="28">
        <v>2</v>
      </c>
      <c r="R133" s="87">
        <v>2</v>
      </c>
      <c r="S133" s="28">
        <v>3</v>
      </c>
      <c r="T133" s="28">
        <v>4</v>
      </c>
      <c r="U133" s="28">
        <v>3</v>
      </c>
      <c r="V133" s="1">
        <v>2</v>
      </c>
      <c r="W133" s="92">
        <v>8</v>
      </c>
      <c r="X133" s="94">
        <f t="shared" si="2"/>
        <v>0.66666666666666663</v>
      </c>
    </row>
    <row r="134" spans="1:24">
      <c r="A134" s="1">
        <v>2</v>
      </c>
      <c r="B134" s="1">
        <v>6</v>
      </c>
      <c r="C134" s="1">
        <v>6</v>
      </c>
      <c r="D134" s="1">
        <v>2</v>
      </c>
      <c r="E134" s="1">
        <v>1</v>
      </c>
      <c r="F134" s="1">
        <v>4</v>
      </c>
      <c r="G134" s="1">
        <v>5</v>
      </c>
      <c r="H134" s="1">
        <v>5</v>
      </c>
      <c r="I134" s="29">
        <v>3</v>
      </c>
      <c r="J134" s="87">
        <v>1</v>
      </c>
      <c r="K134" s="28">
        <v>4</v>
      </c>
      <c r="L134" s="28">
        <v>2</v>
      </c>
      <c r="M134" s="87">
        <v>1</v>
      </c>
      <c r="N134" s="87">
        <v>4</v>
      </c>
      <c r="O134" s="87">
        <v>4</v>
      </c>
      <c r="P134" s="87">
        <v>3</v>
      </c>
      <c r="Q134" s="28">
        <v>2</v>
      </c>
      <c r="R134" s="87">
        <v>3</v>
      </c>
      <c r="S134" s="28">
        <v>3</v>
      </c>
      <c r="T134" s="87">
        <v>2</v>
      </c>
      <c r="U134" s="28">
        <v>3</v>
      </c>
      <c r="V134" s="1">
        <v>5</v>
      </c>
      <c r="W134" s="92">
        <v>5</v>
      </c>
      <c r="X134" s="94">
        <f t="shared" si="2"/>
        <v>0.41666666666666669</v>
      </c>
    </row>
    <row r="135" spans="1:24">
      <c r="A135" s="1">
        <v>1</v>
      </c>
      <c r="B135" s="1">
        <v>2</v>
      </c>
      <c r="C135" s="1">
        <v>3</v>
      </c>
      <c r="D135" s="1">
        <v>1</v>
      </c>
      <c r="E135" s="1">
        <v>2</v>
      </c>
      <c r="F135" s="1">
        <v>2</v>
      </c>
      <c r="G135" s="1">
        <v>5</v>
      </c>
      <c r="H135" s="1">
        <v>4</v>
      </c>
      <c r="I135" s="29">
        <v>3</v>
      </c>
      <c r="J135" s="87">
        <v>1</v>
      </c>
      <c r="K135" s="28">
        <v>4</v>
      </c>
      <c r="L135" s="87">
        <v>4</v>
      </c>
      <c r="M135" s="87">
        <v>1</v>
      </c>
      <c r="N135" s="28">
        <v>3</v>
      </c>
      <c r="O135" s="28">
        <v>1</v>
      </c>
      <c r="P135" s="28">
        <v>4</v>
      </c>
      <c r="Q135" s="87">
        <v>5</v>
      </c>
      <c r="R135" s="87">
        <v>5</v>
      </c>
      <c r="S135" s="28">
        <v>3</v>
      </c>
      <c r="T135" s="87">
        <v>2</v>
      </c>
      <c r="U135" s="28">
        <v>3</v>
      </c>
      <c r="V135" s="1">
        <v>3</v>
      </c>
      <c r="W135" s="92">
        <v>6</v>
      </c>
      <c r="X135" s="94">
        <f t="shared" si="2"/>
        <v>0.5</v>
      </c>
    </row>
    <row r="136" spans="1:24">
      <c r="A136" s="1">
        <v>1</v>
      </c>
      <c r="B136" s="1">
        <v>3</v>
      </c>
      <c r="C136" s="1">
        <v>5</v>
      </c>
      <c r="D136" s="1">
        <v>2</v>
      </c>
      <c r="E136" s="1">
        <v>2</v>
      </c>
      <c r="F136" s="1">
        <v>5</v>
      </c>
      <c r="G136" s="1">
        <v>5</v>
      </c>
      <c r="H136" s="1">
        <v>5</v>
      </c>
      <c r="I136" s="29">
        <v>3</v>
      </c>
      <c r="J136" s="28">
        <v>2</v>
      </c>
      <c r="K136" s="28">
        <v>4</v>
      </c>
      <c r="L136" s="28">
        <v>2</v>
      </c>
      <c r="M136" s="87">
        <v>1</v>
      </c>
      <c r="N136" s="28">
        <v>3</v>
      </c>
      <c r="O136" s="28">
        <v>1</v>
      </c>
      <c r="P136" s="28">
        <v>4</v>
      </c>
      <c r="Q136" s="28">
        <v>2</v>
      </c>
      <c r="R136" s="87">
        <v>4</v>
      </c>
      <c r="S136" s="28">
        <v>3</v>
      </c>
      <c r="T136" s="28">
        <v>4</v>
      </c>
      <c r="U136" s="28">
        <v>3</v>
      </c>
      <c r="V136" s="1">
        <v>3</v>
      </c>
      <c r="W136" s="92">
        <v>10</v>
      </c>
      <c r="X136" s="94">
        <f t="shared" si="2"/>
        <v>0.83333333333333337</v>
      </c>
    </row>
    <row r="137" spans="1:24">
      <c r="A137" s="1">
        <v>2</v>
      </c>
      <c r="B137" s="1">
        <v>6</v>
      </c>
      <c r="C137" s="1">
        <v>2</v>
      </c>
      <c r="D137" s="1">
        <v>1</v>
      </c>
      <c r="E137" s="1">
        <v>2</v>
      </c>
      <c r="F137" s="1">
        <v>4</v>
      </c>
      <c r="G137" s="1">
        <v>4</v>
      </c>
      <c r="H137" s="1">
        <v>5</v>
      </c>
      <c r="I137" s="29">
        <v>5</v>
      </c>
      <c r="J137" s="28">
        <v>2</v>
      </c>
      <c r="K137" s="28">
        <v>4</v>
      </c>
      <c r="L137" s="87">
        <v>4</v>
      </c>
      <c r="M137" s="28">
        <v>2</v>
      </c>
      <c r="N137" s="28">
        <v>3</v>
      </c>
      <c r="O137" s="28">
        <v>1</v>
      </c>
      <c r="P137" s="87">
        <v>1</v>
      </c>
      <c r="Q137" s="28">
        <v>2</v>
      </c>
      <c r="R137" s="87">
        <v>4</v>
      </c>
      <c r="S137" s="28">
        <v>3</v>
      </c>
      <c r="T137" s="28">
        <v>4</v>
      </c>
      <c r="U137" s="28">
        <v>3</v>
      </c>
      <c r="V137" s="1">
        <v>5</v>
      </c>
      <c r="W137" s="92">
        <v>9</v>
      </c>
      <c r="X137" s="94">
        <f t="shared" si="2"/>
        <v>0.75</v>
      </c>
    </row>
    <row r="138" spans="1:24">
      <c r="A138" s="1">
        <v>2</v>
      </c>
      <c r="B138" s="1">
        <v>6</v>
      </c>
      <c r="C138" s="1">
        <v>5</v>
      </c>
      <c r="D138" s="1">
        <v>2</v>
      </c>
      <c r="E138" s="1">
        <v>1</v>
      </c>
      <c r="F138" s="1">
        <v>5</v>
      </c>
      <c r="G138" s="1">
        <v>5</v>
      </c>
      <c r="H138" s="1">
        <v>5</v>
      </c>
      <c r="I138" s="29">
        <v>5</v>
      </c>
      <c r="J138" s="87">
        <v>1</v>
      </c>
      <c r="K138" s="28">
        <v>4</v>
      </c>
      <c r="L138" s="87">
        <v>4</v>
      </c>
      <c r="M138" s="28">
        <v>2</v>
      </c>
      <c r="N138" s="28">
        <v>3</v>
      </c>
      <c r="O138" s="87">
        <v>2</v>
      </c>
      <c r="P138" s="87">
        <v>3</v>
      </c>
      <c r="Q138" s="87">
        <v>5</v>
      </c>
      <c r="R138" s="87">
        <v>3</v>
      </c>
      <c r="S138" s="28">
        <v>3</v>
      </c>
      <c r="T138" s="28">
        <v>4</v>
      </c>
      <c r="U138" s="87">
        <v>1</v>
      </c>
      <c r="V138" s="1">
        <v>4</v>
      </c>
      <c r="W138" s="92">
        <v>5</v>
      </c>
      <c r="X138" s="94">
        <f t="shared" si="2"/>
        <v>0.41666666666666669</v>
      </c>
    </row>
    <row r="139" spans="1:24">
      <c r="A139" s="1">
        <v>2</v>
      </c>
      <c r="B139" s="1">
        <v>6</v>
      </c>
      <c r="C139" s="1">
        <v>2</v>
      </c>
      <c r="D139" s="1">
        <v>2</v>
      </c>
      <c r="E139" s="1">
        <v>1</v>
      </c>
      <c r="F139" s="1">
        <v>5</v>
      </c>
      <c r="G139" s="1">
        <v>4</v>
      </c>
      <c r="H139" s="1">
        <v>5</v>
      </c>
      <c r="I139" s="29">
        <v>3</v>
      </c>
      <c r="J139" s="87">
        <v>4</v>
      </c>
      <c r="K139" s="28">
        <v>4</v>
      </c>
      <c r="L139" s="87">
        <v>1</v>
      </c>
      <c r="M139" s="87">
        <v>3</v>
      </c>
      <c r="N139" s="87">
        <v>2</v>
      </c>
      <c r="O139" s="28">
        <v>1</v>
      </c>
      <c r="P139" s="87">
        <v>3</v>
      </c>
      <c r="Q139" s="87">
        <v>5</v>
      </c>
      <c r="R139" s="87">
        <v>3</v>
      </c>
      <c r="S139" s="87">
        <v>2</v>
      </c>
      <c r="T139" s="87">
        <v>2</v>
      </c>
      <c r="U139" s="28">
        <v>3</v>
      </c>
      <c r="V139" s="1">
        <v>4</v>
      </c>
      <c r="W139" s="92">
        <v>3</v>
      </c>
      <c r="X139" s="94">
        <f t="shared" si="2"/>
        <v>0.25</v>
      </c>
    </row>
    <row r="140" spans="1:24">
      <c r="A140" s="1">
        <v>1</v>
      </c>
      <c r="B140" s="1">
        <v>2</v>
      </c>
      <c r="C140" s="1">
        <v>5</v>
      </c>
      <c r="D140" s="1">
        <v>1</v>
      </c>
      <c r="E140" s="1">
        <v>2</v>
      </c>
      <c r="F140" s="1">
        <v>4</v>
      </c>
      <c r="G140" s="1">
        <v>4</v>
      </c>
      <c r="H140" s="1">
        <v>4</v>
      </c>
      <c r="I140" s="29">
        <v>2</v>
      </c>
      <c r="J140" s="28">
        <v>2</v>
      </c>
      <c r="K140" s="28">
        <v>4</v>
      </c>
      <c r="L140" s="28">
        <v>2</v>
      </c>
      <c r="M140" s="28">
        <v>2</v>
      </c>
      <c r="N140" s="28">
        <v>3</v>
      </c>
      <c r="O140" s="28">
        <v>1</v>
      </c>
      <c r="P140" s="87">
        <v>1</v>
      </c>
      <c r="Q140" s="87">
        <v>4</v>
      </c>
      <c r="R140" s="28">
        <v>1</v>
      </c>
      <c r="S140" s="28">
        <v>3</v>
      </c>
      <c r="T140" s="87">
        <v>2</v>
      </c>
      <c r="U140" s="28">
        <v>3</v>
      </c>
      <c r="V140" s="1">
        <v>2</v>
      </c>
      <c r="W140" s="92">
        <v>9</v>
      </c>
      <c r="X140" s="94">
        <f t="shared" si="2"/>
        <v>0.75</v>
      </c>
    </row>
    <row r="141" spans="1:24">
      <c r="A141" s="1">
        <v>2</v>
      </c>
      <c r="B141" s="1">
        <v>6</v>
      </c>
      <c r="C141" s="1">
        <v>6</v>
      </c>
      <c r="D141" s="1">
        <v>1</v>
      </c>
      <c r="E141" s="1">
        <v>1</v>
      </c>
      <c r="F141" s="1">
        <v>5</v>
      </c>
      <c r="G141" s="1">
        <v>5</v>
      </c>
      <c r="H141" s="1">
        <v>5</v>
      </c>
      <c r="I141" s="29">
        <v>5</v>
      </c>
      <c r="J141" s="87">
        <v>1</v>
      </c>
      <c r="K141" s="28">
        <v>4</v>
      </c>
      <c r="L141" s="87">
        <v>4</v>
      </c>
      <c r="M141" s="28">
        <v>2</v>
      </c>
      <c r="N141" s="28">
        <v>3</v>
      </c>
      <c r="O141" s="28">
        <v>1</v>
      </c>
      <c r="P141" s="87">
        <v>3</v>
      </c>
      <c r="Q141" s="87">
        <v>3</v>
      </c>
      <c r="R141" s="28">
        <v>1</v>
      </c>
      <c r="S141" s="28">
        <v>3</v>
      </c>
      <c r="T141" s="28">
        <v>4</v>
      </c>
      <c r="U141" s="28">
        <v>3</v>
      </c>
      <c r="V141" s="1">
        <v>5</v>
      </c>
      <c r="W141" s="92">
        <v>8</v>
      </c>
      <c r="X141" s="94">
        <f t="shared" si="2"/>
        <v>0.66666666666666663</v>
      </c>
    </row>
    <row r="142" spans="1:24">
      <c r="A142" s="1">
        <v>1</v>
      </c>
      <c r="B142" s="1">
        <v>2</v>
      </c>
      <c r="C142" s="1">
        <v>3</v>
      </c>
      <c r="D142" s="1">
        <v>2</v>
      </c>
      <c r="E142" s="1">
        <v>3</v>
      </c>
      <c r="F142" s="1">
        <v>3</v>
      </c>
      <c r="G142" s="1">
        <v>3</v>
      </c>
      <c r="H142" s="1">
        <v>4</v>
      </c>
      <c r="I142" s="29">
        <v>3</v>
      </c>
      <c r="J142" s="87">
        <v>5</v>
      </c>
      <c r="K142" s="87">
        <v>3</v>
      </c>
      <c r="L142" s="87">
        <v>5</v>
      </c>
      <c r="M142" s="28">
        <v>2</v>
      </c>
      <c r="N142" s="28">
        <v>3</v>
      </c>
      <c r="O142" s="87">
        <v>4</v>
      </c>
      <c r="P142" s="87">
        <v>5</v>
      </c>
      <c r="Q142" s="87">
        <v>5</v>
      </c>
      <c r="R142" s="87">
        <v>5</v>
      </c>
      <c r="S142" s="28">
        <v>3</v>
      </c>
      <c r="T142" s="28">
        <v>4</v>
      </c>
      <c r="U142" s="28">
        <v>3</v>
      </c>
      <c r="V142" s="1">
        <v>2</v>
      </c>
      <c r="W142" s="92">
        <v>5</v>
      </c>
      <c r="X142" s="94">
        <f t="shared" si="2"/>
        <v>0.41666666666666669</v>
      </c>
    </row>
    <row r="143" spans="1:24">
      <c r="A143" s="1">
        <v>3</v>
      </c>
      <c r="B143" s="1">
        <v>6</v>
      </c>
      <c r="C143" s="1">
        <v>5</v>
      </c>
      <c r="D143" s="1">
        <v>1</v>
      </c>
      <c r="E143" s="1">
        <v>1</v>
      </c>
      <c r="F143" s="1">
        <v>4</v>
      </c>
      <c r="G143" s="1">
        <v>5</v>
      </c>
      <c r="H143" s="1">
        <v>5</v>
      </c>
      <c r="I143" s="29">
        <v>3</v>
      </c>
      <c r="J143" s="87">
        <v>4</v>
      </c>
      <c r="K143" s="28">
        <v>4</v>
      </c>
      <c r="L143" s="87">
        <v>4</v>
      </c>
      <c r="M143" s="28">
        <v>2</v>
      </c>
      <c r="N143" s="28">
        <v>3</v>
      </c>
      <c r="O143" s="28">
        <v>1</v>
      </c>
      <c r="P143" s="87">
        <v>3</v>
      </c>
      <c r="Q143" s="87">
        <v>3</v>
      </c>
      <c r="R143" s="87">
        <v>3</v>
      </c>
      <c r="S143" s="28">
        <v>3</v>
      </c>
      <c r="T143" s="87">
        <v>3</v>
      </c>
      <c r="U143" s="28">
        <v>3</v>
      </c>
      <c r="V143" s="1">
        <v>2</v>
      </c>
      <c r="W143" s="92">
        <v>6</v>
      </c>
      <c r="X143" s="94">
        <f t="shared" si="2"/>
        <v>0.5</v>
      </c>
    </row>
    <row r="144" spans="1:24">
      <c r="A144" s="1">
        <v>1</v>
      </c>
      <c r="B144" s="1">
        <v>1</v>
      </c>
      <c r="C144" s="1">
        <v>5</v>
      </c>
      <c r="D144" s="1">
        <v>2</v>
      </c>
      <c r="E144" s="1">
        <v>3</v>
      </c>
      <c r="F144" s="1">
        <v>3</v>
      </c>
      <c r="G144" s="1">
        <v>4</v>
      </c>
      <c r="H144" s="1">
        <v>5</v>
      </c>
      <c r="I144" s="29">
        <v>4</v>
      </c>
      <c r="J144" s="87">
        <v>4</v>
      </c>
      <c r="K144" s="28">
        <v>4</v>
      </c>
      <c r="L144" s="87">
        <v>1</v>
      </c>
      <c r="M144" s="28">
        <v>2</v>
      </c>
      <c r="N144" s="28">
        <v>3</v>
      </c>
      <c r="O144" s="87">
        <v>2</v>
      </c>
      <c r="P144" s="87">
        <v>2</v>
      </c>
      <c r="Q144" s="87">
        <v>3</v>
      </c>
      <c r="R144" s="87">
        <v>2</v>
      </c>
      <c r="S144" s="28">
        <v>3</v>
      </c>
      <c r="T144" s="28">
        <v>4</v>
      </c>
      <c r="U144" s="28">
        <v>3</v>
      </c>
      <c r="V144" s="1">
        <v>3</v>
      </c>
      <c r="W144" s="92">
        <v>6</v>
      </c>
      <c r="X144" s="94">
        <f t="shared" si="2"/>
        <v>0.5</v>
      </c>
    </row>
    <row r="145" spans="1:24">
      <c r="A145" s="1">
        <v>2</v>
      </c>
      <c r="B145" s="1">
        <v>6</v>
      </c>
      <c r="C145" s="1">
        <v>1</v>
      </c>
      <c r="D145" s="1">
        <v>1</v>
      </c>
      <c r="E145" s="1">
        <v>3</v>
      </c>
      <c r="F145" s="1">
        <v>3</v>
      </c>
      <c r="G145" s="1">
        <v>5</v>
      </c>
      <c r="H145" s="1">
        <v>4</v>
      </c>
      <c r="I145" s="29">
        <v>4</v>
      </c>
      <c r="J145" s="87">
        <v>4</v>
      </c>
      <c r="K145" s="28">
        <v>4</v>
      </c>
      <c r="L145" s="28">
        <v>2</v>
      </c>
      <c r="M145" s="28">
        <v>2</v>
      </c>
      <c r="N145" s="28">
        <v>3</v>
      </c>
      <c r="O145" s="28">
        <v>1</v>
      </c>
      <c r="P145" s="87">
        <v>5</v>
      </c>
      <c r="Q145" s="87">
        <v>3</v>
      </c>
      <c r="R145" s="87">
        <v>5</v>
      </c>
      <c r="S145" s="28">
        <v>3</v>
      </c>
      <c r="T145" s="28">
        <v>4</v>
      </c>
      <c r="U145" s="28">
        <v>3</v>
      </c>
      <c r="V145" s="1">
        <v>3</v>
      </c>
      <c r="W145" s="92">
        <v>8</v>
      </c>
      <c r="X145" s="94">
        <f t="shared" si="2"/>
        <v>0.66666666666666663</v>
      </c>
    </row>
    <row r="146" spans="1:24">
      <c r="A146" s="1">
        <v>1</v>
      </c>
      <c r="B146" s="1">
        <v>3</v>
      </c>
      <c r="C146" s="1">
        <v>5</v>
      </c>
      <c r="D146" s="1">
        <v>2</v>
      </c>
      <c r="E146" s="1">
        <v>2</v>
      </c>
      <c r="F146" s="1">
        <v>2</v>
      </c>
      <c r="G146" s="1">
        <v>4</v>
      </c>
      <c r="H146" s="1">
        <v>5</v>
      </c>
      <c r="I146" s="29">
        <v>3</v>
      </c>
      <c r="J146" s="87">
        <v>5</v>
      </c>
      <c r="K146" s="28">
        <v>4</v>
      </c>
      <c r="L146" s="87">
        <v>5</v>
      </c>
      <c r="M146" s="28">
        <v>2</v>
      </c>
      <c r="N146" s="28">
        <v>3</v>
      </c>
      <c r="O146" s="28">
        <v>1</v>
      </c>
      <c r="P146" s="28">
        <v>4</v>
      </c>
      <c r="Q146" s="87">
        <v>5</v>
      </c>
      <c r="R146" s="87">
        <v>5</v>
      </c>
      <c r="S146" s="87">
        <v>1</v>
      </c>
      <c r="T146" s="28">
        <v>4</v>
      </c>
      <c r="U146" s="28">
        <v>3</v>
      </c>
      <c r="V146" s="1">
        <v>3</v>
      </c>
      <c r="W146" s="92">
        <v>7</v>
      </c>
      <c r="X146" s="94">
        <f t="shared" si="2"/>
        <v>0.58333333333333337</v>
      </c>
    </row>
    <row r="147" spans="1:24">
      <c r="A147" s="1">
        <v>1</v>
      </c>
      <c r="B147" s="1">
        <v>4</v>
      </c>
      <c r="C147" s="1">
        <v>5</v>
      </c>
      <c r="D147" s="1">
        <v>2</v>
      </c>
      <c r="E147" s="1">
        <v>2</v>
      </c>
      <c r="F147" s="1">
        <v>2</v>
      </c>
      <c r="G147" s="1">
        <v>4</v>
      </c>
      <c r="H147" s="1">
        <v>5</v>
      </c>
      <c r="I147" s="29">
        <v>3</v>
      </c>
      <c r="J147" s="87">
        <v>4</v>
      </c>
      <c r="K147" s="28">
        <v>4</v>
      </c>
      <c r="L147" s="28">
        <v>2</v>
      </c>
      <c r="M147" s="28">
        <v>2</v>
      </c>
      <c r="N147" s="87">
        <v>4</v>
      </c>
      <c r="O147" s="28">
        <v>1</v>
      </c>
      <c r="P147" s="87">
        <v>1</v>
      </c>
      <c r="Q147" s="28">
        <v>2</v>
      </c>
      <c r="R147" s="87">
        <v>4</v>
      </c>
      <c r="S147" s="87">
        <v>1</v>
      </c>
      <c r="T147" s="28">
        <v>4</v>
      </c>
      <c r="U147" s="28">
        <v>3</v>
      </c>
      <c r="V147" s="1">
        <v>2</v>
      </c>
      <c r="W147" s="92">
        <v>7</v>
      </c>
      <c r="X147" s="94">
        <f t="shared" si="2"/>
        <v>0.58333333333333337</v>
      </c>
    </row>
    <row r="148" spans="1:24">
      <c r="A148" s="1">
        <v>2</v>
      </c>
      <c r="B148" s="1">
        <v>6</v>
      </c>
      <c r="C148" s="1">
        <v>10</v>
      </c>
      <c r="D148" s="1">
        <v>1</v>
      </c>
      <c r="E148" s="1">
        <v>2</v>
      </c>
      <c r="F148" s="1">
        <v>3</v>
      </c>
      <c r="G148" s="1">
        <v>5</v>
      </c>
      <c r="H148" s="1">
        <v>4</v>
      </c>
      <c r="I148" s="29">
        <v>2</v>
      </c>
      <c r="J148" s="87">
        <v>5</v>
      </c>
      <c r="K148" s="87">
        <v>5</v>
      </c>
      <c r="L148" s="87">
        <v>5</v>
      </c>
      <c r="M148" s="87">
        <v>1</v>
      </c>
      <c r="N148" s="87">
        <v>5</v>
      </c>
      <c r="O148" s="87">
        <v>4</v>
      </c>
      <c r="P148" s="87">
        <v>5</v>
      </c>
      <c r="Q148" s="87">
        <v>5</v>
      </c>
      <c r="R148" s="87">
        <v>5</v>
      </c>
      <c r="S148" s="87">
        <v>5</v>
      </c>
      <c r="T148" s="87">
        <v>5</v>
      </c>
      <c r="U148" s="28">
        <v>3</v>
      </c>
      <c r="V148" s="1">
        <v>1</v>
      </c>
      <c r="W148" s="92">
        <v>1</v>
      </c>
      <c r="X148" s="94">
        <f t="shared" si="2"/>
        <v>8.3333333333333329E-2</v>
      </c>
    </row>
    <row r="149" spans="1:24">
      <c r="A149" s="1">
        <v>1</v>
      </c>
      <c r="B149" s="1">
        <v>1</v>
      </c>
      <c r="C149" s="1">
        <v>5</v>
      </c>
      <c r="D149" s="1">
        <v>1</v>
      </c>
      <c r="E149" s="1">
        <v>2</v>
      </c>
      <c r="F149" s="1">
        <v>4</v>
      </c>
      <c r="G149" s="1">
        <v>5</v>
      </c>
      <c r="H149" s="1">
        <v>5</v>
      </c>
      <c r="I149" s="29">
        <v>4</v>
      </c>
      <c r="J149" s="87">
        <v>4</v>
      </c>
      <c r="K149" s="28">
        <v>4</v>
      </c>
      <c r="L149" s="28">
        <v>2</v>
      </c>
      <c r="M149" s="28">
        <v>2</v>
      </c>
      <c r="N149" s="28">
        <v>3</v>
      </c>
      <c r="O149" s="87">
        <v>3</v>
      </c>
      <c r="P149" s="87">
        <v>1</v>
      </c>
      <c r="Q149" s="28">
        <v>2</v>
      </c>
      <c r="R149" s="28">
        <v>1</v>
      </c>
      <c r="S149" s="28">
        <v>3</v>
      </c>
      <c r="T149" s="28">
        <v>4</v>
      </c>
      <c r="U149" s="28">
        <v>3</v>
      </c>
      <c r="V149" s="1">
        <v>2</v>
      </c>
      <c r="W149" s="92">
        <v>9</v>
      </c>
      <c r="X149" s="94">
        <f t="shared" si="2"/>
        <v>0.75</v>
      </c>
    </row>
    <row r="150" spans="1:24">
      <c r="A150" s="1">
        <v>2</v>
      </c>
      <c r="B150" s="1">
        <v>6</v>
      </c>
      <c r="C150" s="1">
        <v>7</v>
      </c>
      <c r="D150" s="1">
        <v>1</v>
      </c>
      <c r="E150" s="1">
        <v>2</v>
      </c>
      <c r="F150" s="1">
        <v>4</v>
      </c>
      <c r="G150" s="1">
        <v>4</v>
      </c>
      <c r="H150" s="1">
        <v>5</v>
      </c>
      <c r="I150" s="29">
        <v>3</v>
      </c>
      <c r="J150" s="28">
        <v>2</v>
      </c>
      <c r="K150" s="28">
        <v>4</v>
      </c>
      <c r="L150" s="28">
        <v>2</v>
      </c>
      <c r="M150" s="28">
        <v>2</v>
      </c>
      <c r="N150" s="28">
        <v>3</v>
      </c>
      <c r="O150" s="28">
        <v>1</v>
      </c>
      <c r="P150" s="28">
        <v>4</v>
      </c>
      <c r="Q150" s="87">
        <v>4</v>
      </c>
      <c r="R150" s="87">
        <v>4</v>
      </c>
      <c r="S150" s="87">
        <v>5</v>
      </c>
      <c r="T150" s="28">
        <v>4</v>
      </c>
      <c r="U150" s="28">
        <v>3</v>
      </c>
      <c r="V150" s="1">
        <v>2</v>
      </c>
      <c r="W150" s="92">
        <v>9</v>
      </c>
      <c r="X150" s="94">
        <f t="shared" si="2"/>
        <v>0.75</v>
      </c>
    </row>
    <row r="151" spans="1:24">
      <c r="A151" s="1">
        <v>2</v>
      </c>
      <c r="B151" s="1">
        <v>6</v>
      </c>
      <c r="C151" s="1">
        <v>5</v>
      </c>
      <c r="D151" s="1">
        <v>1</v>
      </c>
      <c r="E151" s="1">
        <v>1</v>
      </c>
      <c r="F151" s="1">
        <v>4</v>
      </c>
      <c r="G151" s="1">
        <v>5</v>
      </c>
      <c r="H151" s="1">
        <v>5</v>
      </c>
      <c r="I151" s="29">
        <v>3</v>
      </c>
      <c r="J151" s="87">
        <v>1</v>
      </c>
      <c r="K151" s="28">
        <v>4</v>
      </c>
      <c r="L151" s="87">
        <v>4</v>
      </c>
      <c r="M151" s="87">
        <v>1</v>
      </c>
      <c r="N151" s="28">
        <v>3</v>
      </c>
      <c r="O151" s="28">
        <v>1</v>
      </c>
      <c r="P151" s="87">
        <v>3</v>
      </c>
      <c r="Q151" s="28">
        <v>2</v>
      </c>
      <c r="R151" s="87">
        <v>2</v>
      </c>
      <c r="S151" s="28">
        <v>3</v>
      </c>
      <c r="T151" s="28">
        <v>4</v>
      </c>
      <c r="U151" s="28">
        <v>3</v>
      </c>
      <c r="V151" s="1">
        <v>3</v>
      </c>
      <c r="W151" s="92">
        <v>7</v>
      </c>
      <c r="X151" s="94">
        <f t="shared" si="2"/>
        <v>0.58333333333333337</v>
      </c>
    </row>
    <row r="152" spans="1:24">
      <c r="A152" s="1">
        <v>1</v>
      </c>
      <c r="B152" s="1">
        <v>3</v>
      </c>
      <c r="C152" s="1">
        <v>7</v>
      </c>
      <c r="D152" s="1">
        <v>1</v>
      </c>
      <c r="E152" s="1">
        <v>2</v>
      </c>
      <c r="F152" s="1">
        <v>2</v>
      </c>
      <c r="G152" s="1">
        <v>5</v>
      </c>
      <c r="H152" s="1">
        <v>4</v>
      </c>
      <c r="I152" s="29">
        <v>3</v>
      </c>
      <c r="J152" s="28">
        <v>2</v>
      </c>
      <c r="K152" s="28">
        <v>4</v>
      </c>
      <c r="L152" s="28">
        <v>2</v>
      </c>
      <c r="M152" s="28">
        <v>2</v>
      </c>
      <c r="N152" s="28">
        <v>3</v>
      </c>
      <c r="O152" s="28">
        <v>1</v>
      </c>
      <c r="P152" s="87">
        <v>5</v>
      </c>
      <c r="Q152" s="87">
        <v>5</v>
      </c>
      <c r="R152" s="87">
        <v>4</v>
      </c>
      <c r="S152" s="28">
        <v>3</v>
      </c>
      <c r="T152" s="28">
        <v>4</v>
      </c>
      <c r="U152" s="28">
        <v>3</v>
      </c>
      <c r="V152" s="1">
        <v>3</v>
      </c>
      <c r="W152" s="92">
        <v>9</v>
      </c>
      <c r="X152" s="94">
        <f t="shared" si="2"/>
        <v>0.75</v>
      </c>
    </row>
    <row r="153" spans="1:24">
      <c r="A153" s="1">
        <v>3</v>
      </c>
      <c r="B153" s="1">
        <v>6</v>
      </c>
      <c r="C153" s="1">
        <v>5</v>
      </c>
      <c r="D153" s="1">
        <v>2</v>
      </c>
      <c r="E153" s="1">
        <v>2</v>
      </c>
      <c r="F153" s="1">
        <v>4</v>
      </c>
      <c r="G153" s="1">
        <v>4</v>
      </c>
      <c r="H153" s="1">
        <v>5</v>
      </c>
      <c r="I153" s="29">
        <v>5</v>
      </c>
      <c r="J153" s="28">
        <v>2</v>
      </c>
      <c r="K153" s="28">
        <v>4</v>
      </c>
      <c r="L153" s="28">
        <v>2</v>
      </c>
      <c r="M153" s="28">
        <v>2</v>
      </c>
      <c r="N153" s="28">
        <v>3</v>
      </c>
      <c r="O153" s="28">
        <v>1</v>
      </c>
      <c r="P153" s="28">
        <v>4</v>
      </c>
      <c r="Q153" s="28">
        <v>2</v>
      </c>
      <c r="R153" s="87">
        <v>4</v>
      </c>
      <c r="S153" s="28">
        <v>3</v>
      </c>
      <c r="T153" s="28">
        <v>4</v>
      </c>
      <c r="U153" s="28">
        <v>3</v>
      </c>
      <c r="V153" s="1">
        <v>4</v>
      </c>
      <c r="W153" s="92">
        <v>11</v>
      </c>
      <c r="X153" s="94">
        <f t="shared" si="2"/>
        <v>0.91666666666666663</v>
      </c>
    </row>
    <row r="154" spans="1:24">
      <c r="A154" s="1">
        <v>2</v>
      </c>
      <c r="B154" s="1">
        <v>6</v>
      </c>
      <c r="C154" s="1">
        <v>5</v>
      </c>
      <c r="D154" s="1">
        <v>2</v>
      </c>
      <c r="E154" s="1">
        <v>1</v>
      </c>
      <c r="F154" s="1">
        <v>4</v>
      </c>
      <c r="G154" s="1">
        <v>5</v>
      </c>
      <c r="H154" s="1">
        <v>4</v>
      </c>
      <c r="I154" s="29">
        <v>4</v>
      </c>
      <c r="J154" s="28">
        <v>2</v>
      </c>
      <c r="K154" s="28">
        <v>4</v>
      </c>
      <c r="L154" s="87">
        <v>1</v>
      </c>
      <c r="M154" s="87">
        <v>3</v>
      </c>
      <c r="N154" s="28">
        <v>3</v>
      </c>
      <c r="O154" s="28">
        <v>1</v>
      </c>
      <c r="P154" s="87">
        <v>1</v>
      </c>
      <c r="Q154" s="28">
        <v>2</v>
      </c>
      <c r="R154" s="87">
        <v>3</v>
      </c>
      <c r="S154" s="28">
        <v>3</v>
      </c>
      <c r="T154" s="28">
        <v>4</v>
      </c>
      <c r="U154" s="28">
        <v>3</v>
      </c>
      <c r="V154" s="1">
        <v>4</v>
      </c>
      <c r="W154" s="92">
        <v>8</v>
      </c>
      <c r="X154" s="94">
        <f t="shared" si="2"/>
        <v>0.66666666666666663</v>
      </c>
    </row>
    <row r="155" spans="1:24">
      <c r="A155" s="1">
        <v>2</v>
      </c>
      <c r="B155" s="1">
        <v>6</v>
      </c>
      <c r="C155" s="1">
        <v>5</v>
      </c>
      <c r="D155" s="1">
        <v>2</v>
      </c>
      <c r="E155" s="1">
        <v>1</v>
      </c>
      <c r="F155" s="1">
        <v>4</v>
      </c>
      <c r="G155" s="1">
        <v>4</v>
      </c>
      <c r="H155" s="1">
        <v>5</v>
      </c>
      <c r="I155" s="29">
        <v>3</v>
      </c>
      <c r="J155" s="87">
        <v>4</v>
      </c>
      <c r="K155" s="28">
        <v>4</v>
      </c>
      <c r="L155" s="87">
        <v>5</v>
      </c>
      <c r="M155" s="87">
        <v>1</v>
      </c>
      <c r="N155" s="87">
        <v>4</v>
      </c>
      <c r="O155" s="87">
        <v>4</v>
      </c>
      <c r="P155" s="28">
        <v>4</v>
      </c>
      <c r="Q155" s="87">
        <v>5</v>
      </c>
      <c r="R155" s="87">
        <v>3</v>
      </c>
      <c r="S155" s="87">
        <v>5</v>
      </c>
      <c r="T155" s="87">
        <v>2</v>
      </c>
      <c r="U155" s="87">
        <v>2</v>
      </c>
      <c r="V155" s="1">
        <v>3</v>
      </c>
      <c r="W155" s="92">
        <v>2</v>
      </c>
      <c r="X155" s="94">
        <f t="shared" si="2"/>
        <v>0.16666666666666666</v>
      </c>
    </row>
    <row r="156" spans="1:24">
      <c r="A156" s="1">
        <v>1</v>
      </c>
      <c r="B156" s="1">
        <v>2</v>
      </c>
      <c r="C156" s="1">
        <v>7</v>
      </c>
      <c r="D156" s="1">
        <v>1</v>
      </c>
      <c r="E156" s="1">
        <v>2</v>
      </c>
      <c r="F156" s="1">
        <v>4</v>
      </c>
      <c r="G156" s="1">
        <v>5</v>
      </c>
      <c r="H156" s="1">
        <v>5</v>
      </c>
      <c r="I156" s="29">
        <v>3</v>
      </c>
      <c r="J156" s="87">
        <v>1</v>
      </c>
      <c r="K156" s="28">
        <v>4</v>
      </c>
      <c r="L156" s="28">
        <v>2</v>
      </c>
      <c r="M156" s="28">
        <v>2</v>
      </c>
      <c r="N156" s="28">
        <v>3</v>
      </c>
      <c r="O156" s="28">
        <v>1</v>
      </c>
      <c r="P156" s="87">
        <v>3</v>
      </c>
      <c r="Q156" s="28">
        <v>2</v>
      </c>
      <c r="R156" s="87">
        <v>3</v>
      </c>
      <c r="S156" s="28">
        <v>3</v>
      </c>
      <c r="T156" s="87">
        <v>1</v>
      </c>
      <c r="U156" s="28">
        <v>3</v>
      </c>
      <c r="V156" s="1">
        <v>4</v>
      </c>
      <c r="W156" s="92">
        <v>8</v>
      </c>
      <c r="X156" s="94">
        <f t="shared" si="2"/>
        <v>0.66666666666666663</v>
      </c>
    </row>
    <row r="157" spans="1:24">
      <c r="A157" s="1">
        <v>2</v>
      </c>
      <c r="B157" s="1">
        <v>6</v>
      </c>
      <c r="C157" s="1">
        <v>2</v>
      </c>
      <c r="D157" s="1">
        <v>1</v>
      </c>
      <c r="E157" s="1">
        <v>1</v>
      </c>
      <c r="F157" s="1">
        <v>5</v>
      </c>
      <c r="G157" s="1">
        <v>5</v>
      </c>
      <c r="H157" s="1">
        <v>5</v>
      </c>
      <c r="I157" s="29">
        <v>5</v>
      </c>
      <c r="J157" s="28">
        <v>2</v>
      </c>
      <c r="K157" s="28">
        <v>4</v>
      </c>
      <c r="L157" s="28">
        <v>2</v>
      </c>
      <c r="M157" s="87">
        <v>1</v>
      </c>
      <c r="N157" s="28">
        <v>3</v>
      </c>
      <c r="O157" s="87">
        <v>3</v>
      </c>
      <c r="P157" s="87">
        <v>1</v>
      </c>
      <c r="Q157" s="87">
        <v>4</v>
      </c>
      <c r="R157" s="87">
        <v>4</v>
      </c>
      <c r="S157" s="87">
        <v>5</v>
      </c>
      <c r="T157" s="87">
        <v>3</v>
      </c>
      <c r="U157" s="87">
        <v>2</v>
      </c>
      <c r="V157" s="1">
        <v>3</v>
      </c>
      <c r="W157" s="92">
        <v>4</v>
      </c>
      <c r="X157" s="94">
        <f t="shared" si="2"/>
        <v>0.33333333333333331</v>
      </c>
    </row>
    <row r="158" spans="1:24">
      <c r="A158" s="1">
        <v>1</v>
      </c>
      <c r="B158" s="1">
        <v>1</v>
      </c>
      <c r="C158" s="1">
        <v>5</v>
      </c>
      <c r="D158" s="1">
        <v>1</v>
      </c>
      <c r="E158" s="1">
        <v>3</v>
      </c>
      <c r="F158" s="1">
        <v>4</v>
      </c>
      <c r="G158" s="1">
        <v>5</v>
      </c>
      <c r="H158" s="1">
        <v>5</v>
      </c>
      <c r="I158" s="29">
        <v>4</v>
      </c>
      <c r="J158" s="87">
        <v>4</v>
      </c>
      <c r="K158" s="28">
        <v>4</v>
      </c>
      <c r="L158" s="87">
        <v>3</v>
      </c>
      <c r="M158" s="28">
        <v>2</v>
      </c>
      <c r="N158" s="28">
        <v>3</v>
      </c>
      <c r="O158" s="87">
        <v>3</v>
      </c>
      <c r="P158" s="87">
        <v>3</v>
      </c>
      <c r="Q158" s="28">
        <v>2</v>
      </c>
      <c r="R158" s="87">
        <v>2</v>
      </c>
      <c r="S158" s="28">
        <v>3</v>
      </c>
      <c r="T158" s="28">
        <v>4</v>
      </c>
      <c r="U158" s="28">
        <v>3</v>
      </c>
      <c r="V158" s="1">
        <v>2</v>
      </c>
      <c r="W158" s="92">
        <v>7</v>
      </c>
      <c r="X158" s="94">
        <f t="shared" si="2"/>
        <v>0.58333333333333337</v>
      </c>
    </row>
    <row r="159" spans="1:24">
      <c r="A159" s="1">
        <v>2</v>
      </c>
      <c r="B159" s="1">
        <v>6</v>
      </c>
      <c r="C159" s="1">
        <v>5</v>
      </c>
      <c r="D159" s="1">
        <v>1</v>
      </c>
      <c r="E159" s="1">
        <v>2</v>
      </c>
      <c r="F159" s="1">
        <v>4</v>
      </c>
      <c r="G159" s="1">
        <v>4</v>
      </c>
      <c r="H159" s="1">
        <v>5</v>
      </c>
      <c r="I159" s="29">
        <v>3</v>
      </c>
      <c r="J159" s="28">
        <v>2</v>
      </c>
      <c r="K159" s="28">
        <v>4</v>
      </c>
      <c r="L159" s="28">
        <v>2</v>
      </c>
      <c r="M159" s="28">
        <v>2</v>
      </c>
      <c r="N159" s="28">
        <v>3</v>
      </c>
      <c r="O159" s="28">
        <v>1</v>
      </c>
      <c r="P159" s="87">
        <v>1</v>
      </c>
      <c r="Q159" s="28">
        <v>2</v>
      </c>
      <c r="R159" s="87">
        <v>4</v>
      </c>
      <c r="S159" s="28">
        <v>3</v>
      </c>
      <c r="T159" s="87">
        <v>3</v>
      </c>
      <c r="U159" s="28">
        <v>3</v>
      </c>
      <c r="V159" s="1">
        <v>2</v>
      </c>
      <c r="W159" s="92">
        <v>9</v>
      </c>
      <c r="X159" s="94">
        <f t="shared" si="2"/>
        <v>0.75</v>
      </c>
    </row>
    <row r="160" spans="1:24">
      <c r="A160" s="1">
        <v>2</v>
      </c>
      <c r="B160" s="1">
        <v>6</v>
      </c>
      <c r="C160" s="1">
        <v>6</v>
      </c>
      <c r="D160" s="1">
        <v>2</v>
      </c>
      <c r="E160" s="1">
        <v>1</v>
      </c>
      <c r="F160" s="1">
        <v>4</v>
      </c>
      <c r="G160" s="1">
        <v>4</v>
      </c>
      <c r="H160" s="1">
        <v>5</v>
      </c>
      <c r="I160" s="29">
        <v>4</v>
      </c>
      <c r="J160" s="87">
        <v>4</v>
      </c>
      <c r="K160" s="28">
        <v>4</v>
      </c>
      <c r="L160" s="28">
        <v>2</v>
      </c>
      <c r="M160" s="28">
        <v>2</v>
      </c>
      <c r="N160" s="87">
        <v>5</v>
      </c>
      <c r="O160" s="28">
        <v>1</v>
      </c>
      <c r="P160" s="87">
        <v>1</v>
      </c>
      <c r="Q160" s="87">
        <v>3</v>
      </c>
      <c r="R160" s="87">
        <v>4</v>
      </c>
      <c r="S160" s="87">
        <v>1</v>
      </c>
      <c r="T160" s="28">
        <v>4</v>
      </c>
      <c r="U160" s="28">
        <v>3</v>
      </c>
      <c r="V160" s="1">
        <v>4</v>
      </c>
      <c r="W160" s="92">
        <v>6</v>
      </c>
      <c r="X160" s="94">
        <f t="shared" si="2"/>
        <v>0.5</v>
      </c>
    </row>
    <row r="161" spans="1:24">
      <c r="A161" s="1">
        <v>1</v>
      </c>
      <c r="B161" s="1">
        <v>1</v>
      </c>
      <c r="C161" s="1">
        <v>7</v>
      </c>
      <c r="D161" s="1">
        <v>2</v>
      </c>
      <c r="E161" s="1">
        <v>3</v>
      </c>
      <c r="F161" s="1">
        <v>5</v>
      </c>
      <c r="G161" s="1">
        <v>5</v>
      </c>
      <c r="H161" s="1">
        <v>5</v>
      </c>
      <c r="I161" s="29">
        <v>4</v>
      </c>
      <c r="J161" s="87">
        <v>5</v>
      </c>
      <c r="K161" s="28">
        <v>4</v>
      </c>
      <c r="L161" s="87">
        <v>3</v>
      </c>
      <c r="M161" s="28">
        <v>2</v>
      </c>
      <c r="N161" s="87">
        <v>5</v>
      </c>
      <c r="O161" s="87">
        <v>2</v>
      </c>
      <c r="P161" s="28">
        <v>4</v>
      </c>
      <c r="Q161" s="87">
        <v>5</v>
      </c>
      <c r="R161" s="87">
        <v>5</v>
      </c>
      <c r="S161" s="28">
        <v>3</v>
      </c>
      <c r="T161" s="28">
        <v>4</v>
      </c>
      <c r="U161" s="28">
        <v>3</v>
      </c>
      <c r="V161" s="1">
        <v>4</v>
      </c>
      <c r="W161" s="92">
        <v>6</v>
      </c>
      <c r="X161" s="94">
        <f t="shared" si="2"/>
        <v>0.5</v>
      </c>
    </row>
    <row r="162" spans="1:24">
      <c r="A162" s="1">
        <v>2</v>
      </c>
      <c r="B162" s="1">
        <v>6</v>
      </c>
      <c r="C162" s="1">
        <v>1</v>
      </c>
      <c r="D162" s="1">
        <v>1</v>
      </c>
      <c r="E162" s="1">
        <v>1</v>
      </c>
      <c r="F162" s="1">
        <v>4</v>
      </c>
      <c r="G162" s="1">
        <v>5</v>
      </c>
      <c r="H162" s="1">
        <v>5</v>
      </c>
      <c r="I162" s="29">
        <v>4</v>
      </c>
      <c r="J162" s="87">
        <v>4</v>
      </c>
      <c r="K162" s="28">
        <v>4</v>
      </c>
      <c r="L162" s="28">
        <v>2</v>
      </c>
      <c r="M162" s="28">
        <v>2</v>
      </c>
      <c r="N162" s="28">
        <v>3</v>
      </c>
      <c r="O162" s="28">
        <v>1</v>
      </c>
      <c r="P162" s="28">
        <v>4</v>
      </c>
      <c r="Q162" s="87">
        <v>5</v>
      </c>
      <c r="R162" s="28">
        <v>1</v>
      </c>
      <c r="S162" s="28">
        <v>3</v>
      </c>
      <c r="T162" s="28">
        <v>4</v>
      </c>
      <c r="U162" s="28">
        <v>3</v>
      </c>
      <c r="V162" s="1">
        <v>3</v>
      </c>
      <c r="W162" s="92">
        <v>10</v>
      </c>
      <c r="X162" s="94">
        <f t="shared" si="2"/>
        <v>0.83333333333333337</v>
      </c>
    </row>
    <row r="163" spans="1:24">
      <c r="A163" s="1">
        <v>2</v>
      </c>
      <c r="B163" s="1">
        <v>6</v>
      </c>
      <c r="C163" s="1">
        <v>7</v>
      </c>
      <c r="D163" s="1">
        <v>2</v>
      </c>
      <c r="E163" s="1">
        <v>3</v>
      </c>
      <c r="F163" s="1">
        <v>4</v>
      </c>
      <c r="G163" s="1">
        <v>4</v>
      </c>
      <c r="H163" s="1">
        <v>5</v>
      </c>
      <c r="I163" s="29">
        <v>3</v>
      </c>
      <c r="J163" s="28">
        <v>2</v>
      </c>
      <c r="K163" s="28">
        <v>4</v>
      </c>
      <c r="L163" s="28">
        <v>2</v>
      </c>
      <c r="M163" s="28">
        <v>2</v>
      </c>
      <c r="N163" s="28">
        <v>3</v>
      </c>
      <c r="O163" s="28">
        <v>1</v>
      </c>
      <c r="P163" s="87">
        <v>2</v>
      </c>
      <c r="Q163" s="28">
        <v>2</v>
      </c>
      <c r="R163" s="87">
        <v>4</v>
      </c>
      <c r="S163" s="28">
        <v>3</v>
      </c>
      <c r="T163" s="28">
        <v>4</v>
      </c>
      <c r="U163" s="28">
        <v>3</v>
      </c>
      <c r="V163" s="1">
        <v>3</v>
      </c>
      <c r="W163" s="92">
        <v>10</v>
      </c>
      <c r="X163" s="94">
        <f t="shared" si="2"/>
        <v>0.83333333333333337</v>
      </c>
    </row>
    <row r="164" spans="1:24">
      <c r="A164" s="1">
        <v>1</v>
      </c>
      <c r="B164" s="1">
        <v>4</v>
      </c>
      <c r="C164" s="1">
        <v>1</v>
      </c>
      <c r="D164" s="1">
        <v>1</v>
      </c>
      <c r="E164" s="1">
        <v>2</v>
      </c>
      <c r="F164" s="1">
        <v>5</v>
      </c>
      <c r="G164" s="1">
        <v>5</v>
      </c>
      <c r="H164" s="1">
        <v>5</v>
      </c>
      <c r="I164" s="29">
        <v>4</v>
      </c>
      <c r="J164" s="87">
        <v>1</v>
      </c>
      <c r="K164" s="28">
        <v>4</v>
      </c>
      <c r="L164" s="28">
        <v>2</v>
      </c>
      <c r="M164" s="87">
        <v>1</v>
      </c>
      <c r="N164" s="87">
        <v>1</v>
      </c>
      <c r="O164" s="87">
        <v>2</v>
      </c>
      <c r="P164" s="87">
        <v>1</v>
      </c>
      <c r="Q164" s="87">
        <v>5</v>
      </c>
      <c r="R164" s="87">
        <v>5</v>
      </c>
      <c r="S164" s="28">
        <v>3</v>
      </c>
      <c r="T164" s="87">
        <v>5</v>
      </c>
      <c r="U164" s="87">
        <v>5</v>
      </c>
      <c r="V164" s="1">
        <v>5</v>
      </c>
      <c r="W164" s="92">
        <v>3</v>
      </c>
      <c r="X164" s="94">
        <f t="shared" si="2"/>
        <v>0.25</v>
      </c>
    </row>
    <row r="165" spans="1:24">
      <c r="A165" s="1">
        <v>1</v>
      </c>
      <c r="B165" s="1">
        <v>5</v>
      </c>
      <c r="C165" s="1">
        <v>1</v>
      </c>
      <c r="D165" s="1">
        <v>2</v>
      </c>
      <c r="E165" s="1">
        <v>3</v>
      </c>
      <c r="F165" s="1">
        <v>3</v>
      </c>
      <c r="G165" s="1">
        <v>4</v>
      </c>
      <c r="H165" s="1">
        <v>5</v>
      </c>
      <c r="I165" s="29">
        <v>4</v>
      </c>
      <c r="J165" s="28">
        <v>2</v>
      </c>
      <c r="K165" s="28">
        <v>4</v>
      </c>
      <c r="L165" s="28">
        <v>2</v>
      </c>
      <c r="M165" s="28">
        <v>2</v>
      </c>
      <c r="N165" s="28">
        <v>3</v>
      </c>
      <c r="O165" s="28">
        <v>1</v>
      </c>
      <c r="P165" s="28">
        <v>4</v>
      </c>
      <c r="Q165" s="28">
        <v>2</v>
      </c>
      <c r="R165" s="28">
        <v>1</v>
      </c>
      <c r="S165" s="28">
        <v>3</v>
      </c>
      <c r="T165" s="28">
        <v>4</v>
      </c>
      <c r="U165" s="28">
        <v>3</v>
      </c>
      <c r="V165" s="1">
        <v>4</v>
      </c>
      <c r="W165" s="92">
        <v>12</v>
      </c>
      <c r="X165" s="94">
        <f t="shared" si="2"/>
        <v>1</v>
      </c>
    </row>
    <row r="166" spans="1:24">
      <c r="A166" s="1">
        <v>1</v>
      </c>
      <c r="B166" s="1">
        <v>3</v>
      </c>
      <c r="C166" s="1">
        <v>1</v>
      </c>
      <c r="D166" s="1">
        <v>1</v>
      </c>
      <c r="E166" s="1">
        <v>1</v>
      </c>
      <c r="F166" s="1">
        <v>4</v>
      </c>
      <c r="G166" s="1">
        <v>5</v>
      </c>
      <c r="H166" s="1">
        <v>5</v>
      </c>
      <c r="I166" s="29">
        <v>4</v>
      </c>
      <c r="J166" s="28">
        <v>2</v>
      </c>
      <c r="K166" s="28">
        <v>4</v>
      </c>
      <c r="L166" s="28">
        <v>2</v>
      </c>
      <c r="M166" s="28">
        <v>2</v>
      </c>
      <c r="N166" s="28">
        <v>3</v>
      </c>
      <c r="O166" s="28">
        <v>1</v>
      </c>
      <c r="P166" s="87">
        <v>5</v>
      </c>
      <c r="Q166" s="28">
        <v>2</v>
      </c>
      <c r="R166" s="87">
        <v>4</v>
      </c>
      <c r="S166" s="28">
        <v>3</v>
      </c>
      <c r="T166" s="28">
        <v>4</v>
      </c>
      <c r="U166" s="28">
        <v>3</v>
      </c>
      <c r="V166" s="1">
        <v>4</v>
      </c>
      <c r="W166" s="92">
        <v>10</v>
      </c>
      <c r="X166" s="94">
        <f t="shared" si="2"/>
        <v>0.83333333333333337</v>
      </c>
    </row>
    <row r="167" spans="1:24">
      <c r="A167" s="1">
        <v>2</v>
      </c>
      <c r="B167" s="1">
        <v>6</v>
      </c>
      <c r="C167" s="1">
        <v>5</v>
      </c>
      <c r="D167" s="1">
        <v>2</v>
      </c>
      <c r="E167" s="1">
        <v>2</v>
      </c>
      <c r="F167" s="1">
        <v>4</v>
      </c>
      <c r="G167" s="1">
        <v>3</v>
      </c>
      <c r="H167" s="1">
        <v>5</v>
      </c>
      <c r="I167" s="29">
        <v>3</v>
      </c>
      <c r="J167" s="28">
        <v>2</v>
      </c>
      <c r="K167" s="28">
        <v>4</v>
      </c>
      <c r="L167" s="28">
        <v>2</v>
      </c>
      <c r="M167" s="28">
        <v>2</v>
      </c>
      <c r="N167" s="87">
        <v>5</v>
      </c>
      <c r="O167" s="28">
        <v>1</v>
      </c>
      <c r="P167" s="87">
        <v>3</v>
      </c>
      <c r="Q167" s="87">
        <v>5</v>
      </c>
      <c r="R167" s="87">
        <v>5</v>
      </c>
      <c r="S167" s="87">
        <v>5</v>
      </c>
      <c r="T167" s="28">
        <v>4</v>
      </c>
      <c r="U167" s="28">
        <v>3</v>
      </c>
      <c r="V167" s="1">
        <v>3</v>
      </c>
      <c r="W167" s="92">
        <v>7</v>
      </c>
      <c r="X167" s="94">
        <f t="shared" si="2"/>
        <v>0.58333333333333337</v>
      </c>
    </row>
    <row r="168" spans="1:24">
      <c r="A168" s="1">
        <v>2</v>
      </c>
      <c r="B168" s="1">
        <v>6</v>
      </c>
      <c r="C168" s="1">
        <v>1</v>
      </c>
      <c r="D168" s="1">
        <v>4</v>
      </c>
      <c r="E168" s="1">
        <v>2</v>
      </c>
      <c r="F168" s="1">
        <v>2</v>
      </c>
      <c r="G168" s="1">
        <v>5</v>
      </c>
      <c r="H168" s="1">
        <v>5</v>
      </c>
      <c r="I168" s="29">
        <v>5</v>
      </c>
      <c r="J168" s="28">
        <v>2</v>
      </c>
      <c r="K168" s="28">
        <v>4</v>
      </c>
      <c r="L168" s="28">
        <v>2</v>
      </c>
      <c r="M168" s="28">
        <v>2</v>
      </c>
      <c r="N168" s="28">
        <v>3</v>
      </c>
      <c r="O168" s="28">
        <v>1</v>
      </c>
      <c r="P168" s="28">
        <v>4</v>
      </c>
      <c r="Q168" s="87">
        <v>3</v>
      </c>
      <c r="R168" s="28">
        <v>1</v>
      </c>
      <c r="S168" s="28">
        <v>3</v>
      </c>
      <c r="T168" s="28">
        <v>4</v>
      </c>
      <c r="U168" s="28">
        <v>3</v>
      </c>
      <c r="V168" s="1">
        <v>4</v>
      </c>
      <c r="W168" s="92">
        <v>11</v>
      </c>
      <c r="X168" s="94">
        <f t="shared" si="2"/>
        <v>0.91666666666666663</v>
      </c>
    </row>
    <row r="169" spans="1:24">
      <c r="A169" s="1">
        <v>3</v>
      </c>
      <c r="B169" s="1">
        <v>6</v>
      </c>
      <c r="C169" s="1">
        <v>11</v>
      </c>
      <c r="D169" s="1">
        <v>1</v>
      </c>
      <c r="E169" s="1">
        <v>1</v>
      </c>
      <c r="F169" s="1">
        <v>4</v>
      </c>
      <c r="G169" s="1">
        <v>5</v>
      </c>
      <c r="H169" s="1">
        <v>5</v>
      </c>
      <c r="I169" s="29">
        <v>3</v>
      </c>
      <c r="J169" s="28">
        <v>2</v>
      </c>
      <c r="K169" s="28">
        <v>4</v>
      </c>
      <c r="L169" s="28">
        <v>2</v>
      </c>
      <c r="M169" s="28">
        <v>2</v>
      </c>
      <c r="N169" s="28">
        <v>3</v>
      </c>
      <c r="O169" s="28">
        <v>1</v>
      </c>
      <c r="P169" s="28">
        <v>4</v>
      </c>
      <c r="Q169" s="87">
        <v>3</v>
      </c>
      <c r="R169" s="28">
        <v>1</v>
      </c>
      <c r="S169" s="28">
        <v>3</v>
      </c>
      <c r="T169" s="28">
        <v>4</v>
      </c>
      <c r="U169" s="28">
        <v>3</v>
      </c>
      <c r="V169" s="1">
        <v>3</v>
      </c>
      <c r="W169" s="92">
        <v>11</v>
      </c>
      <c r="X169" s="94">
        <f t="shared" si="2"/>
        <v>0.91666666666666663</v>
      </c>
    </row>
    <row r="170" spans="1:24">
      <c r="A170" s="1">
        <v>1</v>
      </c>
      <c r="B170" s="1">
        <v>2</v>
      </c>
      <c r="C170" s="1">
        <v>5</v>
      </c>
      <c r="D170" s="1">
        <v>2</v>
      </c>
      <c r="E170" s="1">
        <v>2</v>
      </c>
      <c r="F170" s="1">
        <v>4</v>
      </c>
      <c r="G170" s="1">
        <v>4</v>
      </c>
      <c r="H170" s="1">
        <v>5</v>
      </c>
      <c r="I170" s="29">
        <v>4</v>
      </c>
      <c r="J170" s="87">
        <v>1</v>
      </c>
      <c r="K170" s="28">
        <v>4</v>
      </c>
      <c r="L170" s="28">
        <v>2</v>
      </c>
      <c r="M170" s="28">
        <v>2</v>
      </c>
      <c r="N170" s="28">
        <v>3</v>
      </c>
      <c r="O170" s="28">
        <v>1</v>
      </c>
      <c r="P170" s="87">
        <v>2</v>
      </c>
      <c r="Q170" s="28">
        <v>2</v>
      </c>
      <c r="R170" s="28">
        <v>1</v>
      </c>
      <c r="S170" s="28">
        <v>3</v>
      </c>
      <c r="T170" s="28">
        <v>4</v>
      </c>
      <c r="U170" s="28">
        <v>3</v>
      </c>
      <c r="V170" s="1">
        <v>3</v>
      </c>
      <c r="W170" s="92">
        <v>10</v>
      </c>
      <c r="X170" s="94">
        <f t="shared" si="2"/>
        <v>0.83333333333333337</v>
      </c>
    </row>
    <row r="171" spans="1:24">
      <c r="A171" s="1">
        <v>1</v>
      </c>
      <c r="B171" s="1">
        <v>3</v>
      </c>
      <c r="C171" s="1">
        <v>5</v>
      </c>
      <c r="D171" s="1">
        <v>1</v>
      </c>
      <c r="E171" s="1">
        <v>1</v>
      </c>
      <c r="F171" s="1">
        <v>4</v>
      </c>
      <c r="G171" s="1">
        <v>5</v>
      </c>
      <c r="H171" s="1">
        <v>5</v>
      </c>
      <c r="I171" s="29">
        <v>4</v>
      </c>
      <c r="J171" s="87">
        <v>1</v>
      </c>
      <c r="K171" s="28">
        <v>4</v>
      </c>
      <c r="L171" s="87">
        <v>3</v>
      </c>
      <c r="M171" s="87">
        <v>1</v>
      </c>
      <c r="N171" s="87">
        <v>4</v>
      </c>
      <c r="O171" s="87">
        <v>4</v>
      </c>
      <c r="P171" s="87">
        <v>3</v>
      </c>
      <c r="Q171" s="28">
        <v>2</v>
      </c>
      <c r="R171" s="87">
        <v>3</v>
      </c>
      <c r="S171" s="28">
        <v>3</v>
      </c>
      <c r="T171" s="87">
        <v>2</v>
      </c>
      <c r="U171" s="87">
        <v>1</v>
      </c>
      <c r="V171" s="1">
        <v>4</v>
      </c>
      <c r="W171" s="92">
        <v>3</v>
      </c>
      <c r="X171" s="94">
        <f t="shared" si="2"/>
        <v>0.25</v>
      </c>
    </row>
    <row r="172" spans="1:24">
      <c r="A172" s="1">
        <v>1</v>
      </c>
      <c r="B172" s="1">
        <v>3</v>
      </c>
      <c r="C172" s="1">
        <v>7</v>
      </c>
      <c r="D172" s="1">
        <v>1</v>
      </c>
      <c r="E172" s="1">
        <v>2</v>
      </c>
      <c r="F172" s="1">
        <v>5</v>
      </c>
      <c r="G172" s="1">
        <v>4</v>
      </c>
      <c r="H172" s="1">
        <v>5</v>
      </c>
      <c r="I172" s="29">
        <v>3</v>
      </c>
      <c r="J172" s="28">
        <v>2</v>
      </c>
      <c r="K172" s="28">
        <v>4</v>
      </c>
      <c r="L172" s="28">
        <v>2</v>
      </c>
      <c r="M172" s="87">
        <v>3</v>
      </c>
      <c r="N172" s="28">
        <v>3</v>
      </c>
      <c r="O172" s="28">
        <v>1</v>
      </c>
      <c r="P172" s="87">
        <v>5</v>
      </c>
      <c r="Q172" s="28">
        <v>2</v>
      </c>
      <c r="R172" s="87">
        <v>3</v>
      </c>
      <c r="S172" s="28">
        <v>3</v>
      </c>
      <c r="T172" s="28">
        <v>4</v>
      </c>
      <c r="U172" s="28">
        <v>3</v>
      </c>
      <c r="V172" s="1">
        <v>4</v>
      </c>
      <c r="W172" s="92">
        <v>9</v>
      </c>
      <c r="X172" s="94">
        <f t="shared" si="2"/>
        <v>0.75</v>
      </c>
    </row>
    <row r="173" spans="1:24">
      <c r="A173" s="1">
        <v>2</v>
      </c>
      <c r="B173" s="1">
        <v>6</v>
      </c>
      <c r="C173" s="1">
        <v>5</v>
      </c>
      <c r="D173" s="1">
        <v>1</v>
      </c>
      <c r="E173" s="1">
        <v>2</v>
      </c>
      <c r="F173" s="1">
        <v>4</v>
      </c>
      <c r="G173" s="1">
        <v>4</v>
      </c>
      <c r="H173" s="1">
        <v>5</v>
      </c>
      <c r="I173" s="29">
        <v>4</v>
      </c>
      <c r="J173" s="28">
        <v>2</v>
      </c>
      <c r="K173" s="28">
        <v>4</v>
      </c>
      <c r="L173" s="28">
        <v>2</v>
      </c>
      <c r="M173" s="28">
        <v>2</v>
      </c>
      <c r="N173" s="28">
        <v>3</v>
      </c>
      <c r="O173" s="87">
        <v>3</v>
      </c>
      <c r="P173" s="87">
        <v>3</v>
      </c>
      <c r="Q173" s="28">
        <v>2</v>
      </c>
      <c r="R173" s="87">
        <v>4</v>
      </c>
      <c r="S173" s="28">
        <v>3</v>
      </c>
      <c r="T173" s="28">
        <v>4</v>
      </c>
      <c r="U173" s="28">
        <v>3</v>
      </c>
      <c r="V173" s="1">
        <v>4</v>
      </c>
      <c r="W173" s="92">
        <v>9</v>
      </c>
      <c r="X173" s="94">
        <f t="shared" si="2"/>
        <v>0.75</v>
      </c>
    </row>
    <row r="174" spans="1:24">
      <c r="A174" s="1">
        <v>1</v>
      </c>
      <c r="B174" s="1">
        <v>4</v>
      </c>
      <c r="C174" s="1">
        <v>5</v>
      </c>
      <c r="D174" s="1">
        <v>2</v>
      </c>
      <c r="E174" s="1">
        <v>3</v>
      </c>
      <c r="F174" s="1">
        <v>4</v>
      </c>
      <c r="G174" s="1">
        <v>4</v>
      </c>
      <c r="H174" s="1">
        <v>5</v>
      </c>
      <c r="I174" s="29">
        <v>4</v>
      </c>
      <c r="J174" s="28">
        <v>2</v>
      </c>
      <c r="K174" s="28">
        <v>4</v>
      </c>
      <c r="L174" s="28">
        <v>2</v>
      </c>
      <c r="M174" s="28">
        <v>2</v>
      </c>
      <c r="N174" s="28">
        <v>3</v>
      </c>
      <c r="O174" s="28">
        <v>1</v>
      </c>
      <c r="P174" s="87">
        <v>1</v>
      </c>
      <c r="Q174" s="28">
        <v>2</v>
      </c>
      <c r="R174" s="28">
        <v>1</v>
      </c>
      <c r="S174" s="28">
        <v>3</v>
      </c>
      <c r="T174" s="28">
        <v>4</v>
      </c>
      <c r="U174" s="28">
        <v>3</v>
      </c>
      <c r="V174" s="1">
        <v>4</v>
      </c>
      <c r="W174" s="92">
        <v>11</v>
      </c>
      <c r="X174" s="94">
        <f t="shared" si="2"/>
        <v>0.91666666666666663</v>
      </c>
    </row>
    <row r="175" spans="1:24">
      <c r="A175" s="1">
        <v>1</v>
      </c>
      <c r="B175" s="1">
        <v>3</v>
      </c>
      <c r="C175" s="1">
        <v>2</v>
      </c>
      <c r="D175" s="1">
        <v>2</v>
      </c>
      <c r="E175" s="1">
        <v>3</v>
      </c>
      <c r="F175" s="1">
        <v>3</v>
      </c>
      <c r="G175" s="1">
        <v>4</v>
      </c>
      <c r="H175" s="1">
        <v>5</v>
      </c>
      <c r="I175" s="29">
        <v>5</v>
      </c>
      <c r="J175" s="28">
        <v>2</v>
      </c>
      <c r="K175" s="28">
        <v>4</v>
      </c>
      <c r="L175" s="87">
        <v>4</v>
      </c>
      <c r="M175" s="28">
        <v>2</v>
      </c>
      <c r="N175" s="28">
        <v>3</v>
      </c>
      <c r="O175" s="87">
        <v>3</v>
      </c>
      <c r="P175" s="87">
        <v>5</v>
      </c>
      <c r="Q175" s="28">
        <v>2</v>
      </c>
      <c r="R175" s="87">
        <v>5</v>
      </c>
      <c r="S175" s="28">
        <v>3</v>
      </c>
      <c r="T175" s="28">
        <v>4</v>
      </c>
      <c r="U175" s="87">
        <v>1</v>
      </c>
      <c r="V175" s="1">
        <v>3</v>
      </c>
      <c r="W175" s="92">
        <v>7</v>
      </c>
      <c r="X175" s="94">
        <f t="shared" si="2"/>
        <v>0.58333333333333337</v>
      </c>
    </row>
    <row r="176" spans="1:24">
      <c r="A176" s="1">
        <v>2</v>
      </c>
      <c r="B176" s="1">
        <v>6</v>
      </c>
      <c r="C176" s="1">
        <v>5</v>
      </c>
      <c r="D176" s="1">
        <v>1</v>
      </c>
      <c r="E176" s="1">
        <v>1</v>
      </c>
      <c r="F176" s="1">
        <v>5</v>
      </c>
      <c r="G176" s="1">
        <v>5</v>
      </c>
      <c r="H176" s="1">
        <v>5</v>
      </c>
      <c r="I176" s="29">
        <v>4</v>
      </c>
      <c r="J176" s="87">
        <v>1</v>
      </c>
      <c r="K176" s="28">
        <v>4</v>
      </c>
      <c r="L176" s="28">
        <v>2</v>
      </c>
      <c r="M176" s="87">
        <v>1</v>
      </c>
      <c r="N176" s="28">
        <v>3</v>
      </c>
      <c r="O176" s="28">
        <v>1</v>
      </c>
      <c r="P176" s="87">
        <v>1</v>
      </c>
      <c r="Q176" s="28">
        <v>2</v>
      </c>
      <c r="R176" s="28">
        <v>1</v>
      </c>
      <c r="S176" s="28">
        <v>3</v>
      </c>
      <c r="T176" s="87">
        <v>3</v>
      </c>
      <c r="U176" s="28">
        <v>3</v>
      </c>
      <c r="V176" s="1">
        <v>4</v>
      </c>
      <c r="W176" s="92">
        <v>8</v>
      </c>
      <c r="X176" s="94">
        <f t="shared" si="2"/>
        <v>0.66666666666666663</v>
      </c>
    </row>
    <row r="177" spans="1:24">
      <c r="A177" s="1">
        <v>1</v>
      </c>
      <c r="B177" s="1">
        <v>4</v>
      </c>
      <c r="C177" s="1">
        <v>5</v>
      </c>
      <c r="D177" s="1">
        <v>2</v>
      </c>
      <c r="E177" s="1">
        <v>3</v>
      </c>
      <c r="F177" s="1">
        <v>4</v>
      </c>
      <c r="G177" s="1">
        <v>4</v>
      </c>
      <c r="H177" s="1">
        <v>5</v>
      </c>
      <c r="I177" s="29">
        <v>4</v>
      </c>
      <c r="J177" s="87">
        <v>4</v>
      </c>
      <c r="K177" s="28">
        <v>4</v>
      </c>
      <c r="L177" s="87">
        <v>1</v>
      </c>
      <c r="M177" s="28">
        <v>2</v>
      </c>
      <c r="N177" s="28">
        <v>3</v>
      </c>
      <c r="O177" s="28">
        <v>1</v>
      </c>
      <c r="P177" s="87">
        <v>1</v>
      </c>
      <c r="Q177" s="87">
        <v>3</v>
      </c>
      <c r="R177" s="87">
        <v>4</v>
      </c>
      <c r="S177" s="87">
        <v>1</v>
      </c>
      <c r="T177" s="87">
        <v>1</v>
      </c>
      <c r="U177" s="28">
        <v>3</v>
      </c>
      <c r="V177" s="1">
        <v>4</v>
      </c>
      <c r="W177" s="92">
        <v>5</v>
      </c>
      <c r="X177" s="94">
        <f t="shared" si="2"/>
        <v>0.41666666666666669</v>
      </c>
    </row>
    <row r="178" spans="1:24">
      <c r="A178" s="1">
        <v>1</v>
      </c>
      <c r="B178" s="1">
        <v>5</v>
      </c>
      <c r="C178" s="1">
        <v>2</v>
      </c>
      <c r="D178" s="1">
        <v>1</v>
      </c>
      <c r="E178" s="1">
        <v>3</v>
      </c>
      <c r="F178" s="1">
        <v>3</v>
      </c>
      <c r="G178" s="1">
        <v>5</v>
      </c>
      <c r="H178" s="1">
        <v>5</v>
      </c>
      <c r="I178" s="29">
        <v>3</v>
      </c>
      <c r="J178" s="87">
        <v>4</v>
      </c>
      <c r="K178" s="28">
        <v>4</v>
      </c>
      <c r="L178" s="28">
        <v>2</v>
      </c>
      <c r="M178" s="28">
        <v>2</v>
      </c>
      <c r="N178" s="28">
        <v>3</v>
      </c>
      <c r="O178" s="28">
        <v>1</v>
      </c>
      <c r="P178" s="87">
        <v>5</v>
      </c>
      <c r="Q178" s="87">
        <v>5</v>
      </c>
      <c r="R178" s="87">
        <v>5</v>
      </c>
      <c r="S178" s="28">
        <v>3</v>
      </c>
      <c r="T178" s="87">
        <v>2</v>
      </c>
      <c r="U178" s="28">
        <v>3</v>
      </c>
      <c r="V178" s="1">
        <v>3</v>
      </c>
      <c r="W178" s="92">
        <v>7</v>
      </c>
      <c r="X178" s="94">
        <f t="shared" si="2"/>
        <v>0.58333333333333337</v>
      </c>
    </row>
    <row r="179" spans="1:24">
      <c r="A179" s="1">
        <v>3</v>
      </c>
      <c r="B179" s="1">
        <v>6</v>
      </c>
      <c r="C179" s="1">
        <v>1</v>
      </c>
      <c r="D179" s="1">
        <v>3</v>
      </c>
      <c r="E179" s="1">
        <v>2</v>
      </c>
      <c r="F179" s="1">
        <v>4</v>
      </c>
      <c r="G179" s="1">
        <v>5</v>
      </c>
      <c r="H179" s="1">
        <v>5</v>
      </c>
      <c r="I179" s="29">
        <v>4</v>
      </c>
      <c r="J179" s="87">
        <v>4</v>
      </c>
      <c r="K179" s="28">
        <v>4</v>
      </c>
      <c r="L179" s="87">
        <v>4</v>
      </c>
      <c r="M179" s="28">
        <v>2</v>
      </c>
      <c r="N179" s="28">
        <v>3</v>
      </c>
      <c r="O179" s="28">
        <v>1</v>
      </c>
      <c r="P179" s="87">
        <v>3</v>
      </c>
      <c r="Q179" s="28">
        <v>2</v>
      </c>
      <c r="R179" s="87">
        <v>4</v>
      </c>
      <c r="S179" s="28">
        <v>3</v>
      </c>
      <c r="T179" s="87">
        <v>3</v>
      </c>
      <c r="U179" s="28">
        <v>3</v>
      </c>
      <c r="V179" s="1">
        <v>4</v>
      </c>
      <c r="W179" s="92">
        <v>7</v>
      </c>
      <c r="X179" s="94">
        <f t="shared" si="2"/>
        <v>0.58333333333333337</v>
      </c>
    </row>
    <row r="180" spans="1:24">
      <c r="A180" s="1">
        <v>1</v>
      </c>
      <c r="B180" s="1">
        <v>4</v>
      </c>
      <c r="C180" s="1">
        <v>5</v>
      </c>
      <c r="D180" s="1">
        <v>1</v>
      </c>
      <c r="E180" s="1">
        <v>3</v>
      </c>
      <c r="F180" s="1">
        <v>3</v>
      </c>
      <c r="G180" s="1">
        <v>4</v>
      </c>
      <c r="H180" s="1">
        <v>5</v>
      </c>
      <c r="I180" s="29">
        <v>4</v>
      </c>
      <c r="J180" s="28">
        <v>2</v>
      </c>
      <c r="K180" s="28">
        <v>4</v>
      </c>
      <c r="L180" s="28">
        <v>2</v>
      </c>
      <c r="M180" s="28">
        <v>2</v>
      </c>
      <c r="N180" s="28">
        <v>3</v>
      </c>
      <c r="O180" s="28">
        <v>1</v>
      </c>
      <c r="P180" s="87">
        <v>3</v>
      </c>
      <c r="Q180" s="28">
        <v>2</v>
      </c>
      <c r="R180" s="28">
        <v>1</v>
      </c>
      <c r="S180" s="28">
        <v>3</v>
      </c>
      <c r="T180" s="28">
        <v>4</v>
      </c>
      <c r="U180" s="28">
        <v>3</v>
      </c>
      <c r="V180" s="1">
        <v>3</v>
      </c>
      <c r="W180" s="92">
        <v>11</v>
      </c>
      <c r="X180" s="94">
        <f t="shared" si="2"/>
        <v>0.91666666666666663</v>
      </c>
    </row>
    <row r="181" spans="1:24">
      <c r="A181" s="1">
        <v>2</v>
      </c>
      <c r="B181" s="1">
        <v>6</v>
      </c>
      <c r="C181" s="1">
        <v>5</v>
      </c>
      <c r="D181" s="1">
        <v>2</v>
      </c>
      <c r="E181" s="1">
        <v>1</v>
      </c>
      <c r="F181" s="1">
        <v>5</v>
      </c>
      <c r="G181" s="1">
        <v>4</v>
      </c>
      <c r="H181" s="1">
        <v>4</v>
      </c>
      <c r="I181" s="29">
        <v>4</v>
      </c>
      <c r="J181" s="28">
        <v>2</v>
      </c>
      <c r="K181" s="28">
        <v>4</v>
      </c>
      <c r="L181" s="87">
        <v>4</v>
      </c>
      <c r="M181" s="28">
        <v>2</v>
      </c>
      <c r="N181" s="28">
        <v>3</v>
      </c>
      <c r="O181" s="28">
        <v>1</v>
      </c>
      <c r="P181" s="87">
        <v>5</v>
      </c>
      <c r="Q181" s="87">
        <v>5</v>
      </c>
      <c r="R181" s="87">
        <v>5</v>
      </c>
      <c r="S181" s="28">
        <v>3</v>
      </c>
      <c r="T181" s="28">
        <v>4</v>
      </c>
      <c r="U181" s="28">
        <v>3</v>
      </c>
      <c r="V181" s="1">
        <v>4</v>
      </c>
      <c r="W181" s="92">
        <v>8</v>
      </c>
      <c r="X181" s="94">
        <f t="shared" si="2"/>
        <v>0.66666666666666663</v>
      </c>
    </row>
    <row r="182" spans="1:24">
      <c r="A182" s="1">
        <v>2</v>
      </c>
      <c r="B182" s="1">
        <v>6</v>
      </c>
      <c r="C182" s="1">
        <v>5</v>
      </c>
      <c r="D182" s="1">
        <v>2</v>
      </c>
      <c r="E182" s="1">
        <v>2</v>
      </c>
      <c r="F182" s="1">
        <v>4</v>
      </c>
      <c r="G182" s="1">
        <v>5</v>
      </c>
      <c r="H182" s="1">
        <v>5</v>
      </c>
      <c r="I182" s="29">
        <v>4</v>
      </c>
      <c r="J182" s="28">
        <v>2</v>
      </c>
      <c r="K182" s="28">
        <v>4</v>
      </c>
      <c r="L182" s="28">
        <v>2</v>
      </c>
      <c r="M182" s="28">
        <v>2</v>
      </c>
      <c r="N182" s="28">
        <v>3</v>
      </c>
      <c r="O182" s="28">
        <v>1</v>
      </c>
      <c r="P182" s="87">
        <v>2</v>
      </c>
      <c r="Q182" s="87">
        <v>5</v>
      </c>
      <c r="R182" s="87">
        <v>4</v>
      </c>
      <c r="S182" s="28">
        <v>3</v>
      </c>
      <c r="T182" s="28">
        <v>4</v>
      </c>
      <c r="U182" s="28">
        <v>3</v>
      </c>
      <c r="V182" s="1">
        <v>3</v>
      </c>
      <c r="W182" s="92">
        <v>9</v>
      </c>
      <c r="X182" s="94">
        <f t="shared" si="2"/>
        <v>0.75</v>
      </c>
    </row>
    <row r="183" spans="1:24">
      <c r="A183" s="1">
        <v>2</v>
      </c>
      <c r="B183" s="1">
        <v>6</v>
      </c>
      <c r="C183" s="1">
        <v>6</v>
      </c>
      <c r="D183" s="1">
        <v>2</v>
      </c>
      <c r="E183" s="1">
        <v>1</v>
      </c>
      <c r="F183" s="1">
        <v>3</v>
      </c>
      <c r="G183" s="1">
        <v>2</v>
      </c>
      <c r="H183" s="1">
        <v>5</v>
      </c>
      <c r="I183" s="29">
        <v>4</v>
      </c>
      <c r="J183" s="28">
        <v>2</v>
      </c>
      <c r="K183" s="28">
        <v>4</v>
      </c>
      <c r="L183" s="28">
        <v>2</v>
      </c>
      <c r="M183" s="28">
        <v>2</v>
      </c>
      <c r="N183" s="28">
        <v>3</v>
      </c>
      <c r="O183" s="87">
        <v>2</v>
      </c>
      <c r="P183" s="87">
        <v>5</v>
      </c>
      <c r="Q183" s="87">
        <v>4</v>
      </c>
      <c r="R183" s="28">
        <v>1</v>
      </c>
      <c r="S183" s="28">
        <v>3</v>
      </c>
      <c r="T183" s="87">
        <v>1</v>
      </c>
      <c r="U183" s="28">
        <v>3</v>
      </c>
      <c r="V183" s="1">
        <v>4</v>
      </c>
      <c r="W183" s="92">
        <v>8</v>
      </c>
      <c r="X183" s="94">
        <f t="shared" si="2"/>
        <v>0.66666666666666663</v>
      </c>
    </row>
    <row r="184" spans="1:24">
      <c r="A184" s="1">
        <v>2</v>
      </c>
      <c r="B184" s="1">
        <v>6</v>
      </c>
      <c r="C184" s="1">
        <v>11</v>
      </c>
      <c r="D184" s="1">
        <v>2</v>
      </c>
      <c r="E184" s="1">
        <v>1</v>
      </c>
      <c r="F184" s="1">
        <v>4</v>
      </c>
      <c r="G184" s="1">
        <v>4</v>
      </c>
      <c r="H184" s="1">
        <v>5</v>
      </c>
      <c r="I184" s="29">
        <v>5</v>
      </c>
      <c r="J184" s="28">
        <v>2</v>
      </c>
      <c r="K184" s="28">
        <v>4</v>
      </c>
      <c r="L184" s="28">
        <v>2</v>
      </c>
      <c r="M184" s="87">
        <v>1</v>
      </c>
      <c r="N184" s="28">
        <v>3</v>
      </c>
      <c r="O184" s="28">
        <v>1</v>
      </c>
      <c r="P184" s="28">
        <v>4</v>
      </c>
      <c r="Q184" s="28">
        <v>2</v>
      </c>
      <c r="R184" s="28">
        <v>1</v>
      </c>
      <c r="S184" s="28">
        <v>3</v>
      </c>
      <c r="T184" s="28">
        <v>4</v>
      </c>
      <c r="U184" s="28">
        <v>3</v>
      </c>
      <c r="V184" s="1">
        <v>5</v>
      </c>
      <c r="W184" s="92">
        <v>11</v>
      </c>
      <c r="X184" s="94">
        <f t="shared" si="2"/>
        <v>0.91666666666666663</v>
      </c>
    </row>
    <row r="185" spans="1:24">
      <c r="A185" s="1">
        <v>1</v>
      </c>
      <c r="B185" s="1">
        <v>3</v>
      </c>
      <c r="C185" s="1">
        <v>2</v>
      </c>
      <c r="D185" s="1">
        <v>1</v>
      </c>
      <c r="E185" s="1">
        <v>2</v>
      </c>
      <c r="F185" s="1">
        <v>4</v>
      </c>
      <c r="G185" s="1">
        <v>4</v>
      </c>
      <c r="H185" s="1">
        <v>4</v>
      </c>
      <c r="I185" s="29">
        <v>3</v>
      </c>
      <c r="J185" s="28">
        <v>2</v>
      </c>
      <c r="K185" s="28">
        <v>4</v>
      </c>
      <c r="L185" s="28">
        <v>2</v>
      </c>
      <c r="M185" s="87">
        <v>1</v>
      </c>
      <c r="N185" s="87">
        <v>1</v>
      </c>
      <c r="O185" s="87">
        <v>2</v>
      </c>
      <c r="P185" s="87">
        <v>5</v>
      </c>
      <c r="Q185" s="87">
        <v>3</v>
      </c>
      <c r="R185" s="87">
        <v>2</v>
      </c>
      <c r="S185" s="28">
        <v>3</v>
      </c>
      <c r="T185" s="87">
        <v>3</v>
      </c>
      <c r="U185" s="28">
        <v>3</v>
      </c>
      <c r="V185" s="1">
        <v>3</v>
      </c>
      <c r="W185" s="92">
        <v>5</v>
      </c>
      <c r="X185" s="94">
        <f t="shared" si="2"/>
        <v>0.41666666666666669</v>
      </c>
    </row>
    <row r="186" spans="1:24">
      <c r="A186" s="1">
        <v>1</v>
      </c>
      <c r="B186" s="1">
        <v>1</v>
      </c>
      <c r="C186" s="1">
        <v>2</v>
      </c>
      <c r="D186" s="1">
        <v>1</v>
      </c>
      <c r="E186" s="1">
        <v>2</v>
      </c>
      <c r="F186" s="1">
        <v>5</v>
      </c>
      <c r="G186" s="1">
        <v>5</v>
      </c>
      <c r="H186" s="1">
        <v>5</v>
      </c>
      <c r="I186" s="29">
        <v>3</v>
      </c>
      <c r="J186" s="87">
        <v>3</v>
      </c>
      <c r="K186" s="28">
        <v>4</v>
      </c>
      <c r="L186" s="87">
        <v>5</v>
      </c>
      <c r="M186" s="87">
        <v>1</v>
      </c>
      <c r="N186" s="87">
        <v>5</v>
      </c>
      <c r="O186" s="28">
        <v>1</v>
      </c>
      <c r="P186" s="87">
        <v>5</v>
      </c>
      <c r="Q186" s="87">
        <v>1</v>
      </c>
      <c r="R186" s="87">
        <v>3</v>
      </c>
      <c r="S186" s="87">
        <v>2</v>
      </c>
      <c r="T186" s="87">
        <v>2</v>
      </c>
      <c r="U186" s="28">
        <v>3</v>
      </c>
      <c r="V186" s="1">
        <v>4</v>
      </c>
      <c r="W186" s="92">
        <v>3</v>
      </c>
      <c r="X186" s="94">
        <f t="shared" si="2"/>
        <v>0.25</v>
      </c>
    </row>
    <row r="187" spans="1:24">
      <c r="A187" s="1">
        <v>1</v>
      </c>
      <c r="B187" s="1">
        <v>1</v>
      </c>
      <c r="C187" s="1">
        <v>2</v>
      </c>
      <c r="D187" s="1">
        <v>1</v>
      </c>
      <c r="E187" s="1">
        <v>2</v>
      </c>
      <c r="F187" s="1">
        <v>5</v>
      </c>
      <c r="G187" s="1">
        <v>4</v>
      </c>
      <c r="H187" s="1">
        <v>5</v>
      </c>
      <c r="I187" s="29">
        <v>3</v>
      </c>
      <c r="J187" s="28">
        <v>2</v>
      </c>
      <c r="K187" s="28">
        <v>4</v>
      </c>
      <c r="L187" s="28">
        <v>2</v>
      </c>
      <c r="M187" s="28">
        <v>2</v>
      </c>
      <c r="N187" s="87">
        <v>5</v>
      </c>
      <c r="O187" s="28">
        <v>1</v>
      </c>
      <c r="P187" s="87">
        <v>1</v>
      </c>
      <c r="Q187" s="87">
        <v>5</v>
      </c>
      <c r="R187" s="87">
        <v>3</v>
      </c>
      <c r="S187" s="87">
        <v>5</v>
      </c>
      <c r="T187" s="87">
        <v>2</v>
      </c>
      <c r="U187" s="28">
        <v>3</v>
      </c>
      <c r="V187" s="1">
        <v>3</v>
      </c>
      <c r="W187" s="92">
        <v>6</v>
      </c>
      <c r="X187" s="94">
        <f t="shared" si="2"/>
        <v>0.5</v>
      </c>
    </row>
    <row r="188" spans="1:24">
      <c r="A188" s="1">
        <v>1</v>
      </c>
      <c r="B188" s="1">
        <v>3</v>
      </c>
      <c r="C188" s="1">
        <v>5</v>
      </c>
      <c r="D188" s="1">
        <v>2</v>
      </c>
      <c r="E188" s="1">
        <v>2</v>
      </c>
      <c r="F188" s="1">
        <v>4</v>
      </c>
      <c r="G188" s="1">
        <v>1</v>
      </c>
      <c r="H188" s="1">
        <v>4</v>
      </c>
      <c r="I188" s="29">
        <v>3</v>
      </c>
      <c r="J188" s="28">
        <v>2</v>
      </c>
      <c r="K188" s="28">
        <v>4</v>
      </c>
      <c r="L188" s="28">
        <v>2</v>
      </c>
      <c r="M188" s="28">
        <v>2</v>
      </c>
      <c r="N188" s="28">
        <v>3</v>
      </c>
      <c r="O188" s="87">
        <v>4</v>
      </c>
      <c r="P188" s="87">
        <v>3</v>
      </c>
      <c r="Q188" s="87">
        <v>1</v>
      </c>
      <c r="R188" s="28">
        <v>1</v>
      </c>
      <c r="S188" s="87">
        <v>2</v>
      </c>
      <c r="T188" s="87">
        <v>1</v>
      </c>
      <c r="U188" s="28">
        <v>3</v>
      </c>
      <c r="V188" s="1">
        <v>3</v>
      </c>
      <c r="W188" s="92">
        <v>7</v>
      </c>
      <c r="X188" s="94">
        <f t="shared" si="2"/>
        <v>0.58333333333333337</v>
      </c>
    </row>
    <row r="189" spans="1:24">
      <c r="A189" s="1">
        <v>1</v>
      </c>
      <c r="B189" s="1">
        <v>1</v>
      </c>
      <c r="C189" s="1">
        <v>2</v>
      </c>
      <c r="D189" s="1">
        <v>2</v>
      </c>
      <c r="E189" s="1">
        <v>2</v>
      </c>
      <c r="F189" s="1">
        <v>5</v>
      </c>
      <c r="G189" s="1">
        <v>3</v>
      </c>
      <c r="H189" s="1">
        <v>4</v>
      </c>
      <c r="I189" s="29">
        <v>2</v>
      </c>
      <c r="J189" s="87">
        <v>1</v>
      </c>
      <c r="K189" s="28">
        <v>4</v>
      </c>
      <c r="L189" s="87">
        <v>5</v>
      </c>
      <c r="M189" s="87">
        <v>5</v>
      </c>
      <c r="N189" s="87">
        <v>5</v>
      </c>
      <c r="O189" s="87">
        <v>4</v>
      </c>
      <c r="P189" s="87">
        <v>5</v>
      </c>
      <c r="Q189" s="87">
        <v>5</v>
      </c>
      <c r="R189" s="87">
        <v>5</v>
      </c>
      <c r="S189" s="87">
        <v>5</v>
      </c>
      <c r="T189" s="87">
        <v>5</v>
      </c>
      <c r="U189" s="87">
        <v>5</v>
      </c>
      <c r="V189" s="1">
        <v>2</v>
      </c>
      <c r="W189" s="92">
        <v>1</v>
      </c>
      <c r="X189" s="94">
        <f t="shared" si="2"/>
        <v>8.3333333333333329E-2</v>
      </c>
    </row>
    <row r="190" spans="1:24">
      <c r="A190" s="1">
        <v>1</v>
      </c>
      <c r="B190" s="1">
        <v>3</v>
      </c>
      <c r="C190" s="1">
        <v>1</v>
      </c>
      <c r="D190" s="1">
        <v>1</v>
      </c>
      <c r="E190" s="1">
        <v>2</v>
      </c>
      <c r="F190" s="1">
        <v>5</v>
      </c>
      <c r="G190" s="1">
        <v>4</v>
      </c>
      <c r="H190" s="1">
        <v>4</v>
      </c>
      <c r="I190" s="29">
        <v>3</v>
      </c>
      <c r="J190" s="87">
        <v>5</v>
      </c>
      <c r="K190" s="28">
        <v>4</v>
      </c>
      <c r="L190" s="87">
        <v>3</v>
      </c>
      <c r="M190" s="28">
        <v>2</v>
      </c>
      <c r="N190" s="87">
        <v>5</v>
      </c>
      <c r="O190" s="28">
        <v>1</v>
      </c>
      <c r="P190" s="28">
        <v>4</v>
      </c>
      <c r="Q190" s="28">
        <v>2</v>
      </c>
      <c r="R190" s="87">
        <v>5</v>
      </c>
      <c r="S190" s="87">
        <v>4</v>
      </c>
      <c r="T190" s="28">
        <v>4</v>
      </c>
      <c r="U190" s="28">
        <v>3</v>
      </c>
      <c r="V190" s="1">
        <v>4</v>
      </c>
      <c r="W190" s="92">
        <v>7</v>
      </c>
      <c r="X190" s="94">
        <f t="shared" si="2"/>
        <v>0.58333333333333337</v>
      </c>
    </row>
    <row r="191" spans="1:24">
      <c r="A191" s="1">
        <v>1</v>
      </c>
      <c r="B191" s="1">
        <v>4</v>
      </c>
      <c r="C191" s="1">
        <v>5</v>
      </c>
      <c r="D191" s="1">
        <v>2</v>
      </c>
      <c r="E191" s="1">
        <v>2</v>
      </c>
      <c r="F191" s="1">
        <v>5</v>
      </c>
      <c r="G191" s="1">
        <v>4</v>
      </c>
      <c r="H191" s="1">
        <v>5</v>
      </c>
      <c r="I191" s="29">
        <v>3</v>
      </c>
      <c r="J191" s="87">
        <v>4</v>
      </c>
      <c r="K191" s="28">
        <v>4</v>
      </c>
      <c r="L191" s="28">
        <v>2</v>
      </c>
      <c r="M191" s="28">
        <v>2</v>
      </c>
      <c r="N191" s="28">
        <v>3</v>
      </c>
      <c r="O191" s="28">
        <v>1</v>
      </c>
      <c r="P191" s="87">
        <v>1</v>
      </c>
      <c r="Q191" s="28">
        <v>2</v>
      </c>
      <c r="R191" s="28">
        <v>1</v>
      </c>
      <c r="S191" s="28">
        <v>3</v>
      </c>
      <c r="T191" s="28">
        <v>4</v>
      </c>
      <c r="U191" s="28">
        <v>3</v>
      </c>
      <c r="V191" s="1">
        <v>4</v>
      </c>
      <c r="W191" s="92">
        <v>10</v>
      </c>
      <c r="X191" s="94">
        <f t="shared" si="2"/>
        <v>0.83333333333333337</v>
      </c>
    </row>
    <row r="192" spans="1:24">
      <c r="A192" s="1">
        <v>1</v>
      </c>
      <c r="B192" s="1">
        <v>5</v>
      </c>
      <c r="C192" s="1">
        <v>5</v>
      </c>
      <c r="D192" s="1">
        <v>2</v>
      </c>
      <c r="E192" s="1">
        <v>3</v>
      </c>
      <c r="F192" s="1">
        <v>3</v>
      </c>
      <c r="G192" s="1">
        <v>4</v>
      </c>
      <c r="H192" s="1">
        <v>5</v>
      </c>
      <c r="I192" s="29">
        <v>4</v>
      </c>
      <c r="J192" s="28">
        <v>2</v>
      </c>
      <c r="K192" s="28">
        <v>4</v>
      </c>
      <c r="L192" s="28">
        <v>2</v>
      </c>
      <c r="M192" s="87">
        <v>1</v>
      </c>
      <c r="N192" s="28">
        <v>3</v>
      </c>
      <c r="O192" s="28">
        <v>1</v>
      </c>
      <c r="P192" s="28">
        <v>4</v>
      </c>
      <c r="Q192" s="28">
        <v>2</v>
      </c>
      <c r="R192" s="28">
        <v>1</v>
      </c>
      <c r="S192" s="28">
        <v>3</v>
      </c>
      <c r="T192" s="87">
        <v>2</v>
      </c>
      <c r="U192" s="28">
        <v>3</v>
      </c>
      <c r="V192" s="1">
        <v>3</v>
      </c>
      <c r="W192" s="92">
        <v>10</v>
      </c>
      <c r="X192" s="94">
        <f t="shared" si="2"/>
        <v>0.83333333333333337</v>
      </c>
    </row>
    <row r="193" spans="1:24">
      <c r="A193" s="1">
        <v>2</v>
      </c>
      <c r="B193" s="1">
        <v>6</v>
      </c>
      <c r="C193" s="1">
        <v>5</v>
      </c>
      <c r="D193" s="1">
        <v>2</v>
      </c>
      <c r="E193" s="1">
        <v>1</v>
      </c>
      <c r="F193" s="1">
        <v>4</v>
      </c>
      <c r="G193" s="1">
        <v>5</v>
      </c>
      <c r="H193" s="1">
        <v>4</v>
      </c>
      <c r="I193" s="29">
        <v>4</v>
      </c>
      <c r="J193" s="87">
        <v>4</v>
      </c>
      <c r="K193" s="28">
        <v>4</v>
      </c>
      <c r="L193" s="28">
        <v>2</v>
      </c>
      <c r="M193" s="87">
        <v>1</v>
      </c>
      <c r="N193" s="28">
        <v>3</v>
      </c>
      <c r="O193" s="28">
        <v>1</v>
      </c>
      <c r="P193" s="87">
        <v>1</v>
      </c>
      <c r="Q193" s="28">
        <v>2</v>
      </c>
      <c r="R193" s="87">
        <v>3</v>
      </c>
      <c r="S193" s="87">
        <v>1</v>
      </c>
      <c r="T193" s="28">
        <v>4</v>
      </c>
      <c r="U193" s="28">
        <v>3</v>
      </c>
      <c r="V193" s="1">
        <v>4</v>
      </c>
      <c r="W193" s="92">
        <v>7</v>
      </c>
      <c r="X193" s="94">
        <f t="shared" si="2"/>
        <v>0.58333333333333337</v>
      </c>
    </row>
    <row r="194" spans="1:24">
      <c r="A194" s="1">
        <v>1</v>
      </c>
      <c r="B194" s="1">
        <v>2</v>
      </c>
      <c r="C194" s="1">
        <v>5</v>
      </c>
      <c r="D194" s="1">
        <v>1</v>
      </c>
      <c r="E194" s="1">
        <v>2</v>
      </c>
      <c r="F194" s="1">
        <v>2</v>
      </c>
      <c r="G194" s="1">
        <v>5</v>
      </c>
      <c r="H194" s="1">
        <v>5</v>
      </c>
      <c r="I194" s="29">
        <v>4</v>
      </c>
      <c r="J194" s="87">
        <v>4</v>
      </c>
      <c r="K194" s="28">
        <v>4</v>
      </c>
      <c r="L194" s="28">
        <v>2</v>
      </c>
      <c r="M194" s="28">
        <v>2</v>
      </c>
      <c r="N194" s="28">
        <v>3</v>
      </c>
      <c r="O194" s="28">
        <v>1</v>
      </c>
      <c r="P194" s="87">
        <v>3</v>
      </c>
      <c r="Q194" s="28">
        <v>2</v>
      </c>
      <c r="R194" s="87">
        <v>3</v>
      </c>
      <c r="S194" s="87">
        <v>5</v>
      </c>
      <c r="T194" s="28">
        <v>4</v>
      </c>
      <c r="U194" s="28">
        <v>3</v>
      </c>
      <c r="V194" s="1">
        <v>2</v>
      </c>
      <c r="W194" s="92">
        <v>8</v>
      </c>
      <c r="X194" s="94">
        <f t="shared" si="2"/>
        <v>0.66666666666666663</v>
      </c>
    </row>
    <row r="195" spans="1:24">
      <c r="A195" s="1">
        <v>2</v>
      </c>
      <c r="B195" s="1">
        <v>6</v>
      </c>
      <c r="C195" s="1">
        <v>5</v>
      </c>
      <c r="D195" s="1">
        <v>2</v>
      </c>
      <c r="E195" s="1">
        <v>1</v>
      </c>
      <c r="F195" s="1">
        <v>4</v>
      </c>
      <c r="G195" s="1">
        <v>3</v>
      </c>
      <c r="H195" s="1">
        <v>5</v>
      </c>
      <c r="I195" s="29">
        <v>3</v>
      </c>
      <c r="J195" s="87">
        <v>1</v>
      </c>
      <c r="K195" s="28">
        <v>4</v>
      </c>
      <c r="L195" s="28">
        <v>2</v>
      </c>
      <c r="M195" s="87">
        <v>3</v>
      </c>
      <c r="N195" s="28">
        <v>3</v>
      </c>
      <c r="O195" s="28">
        <v>1</v>
      </c>
      <c r="P195" s="28">
        <v>4</v>
      </c>
      <c r="Q195" s="28">
        <v>2</v>
      </c>
      <c r="R195" s="87">
        <v>3</v>
      </c>
      <c r="S195" s="87">
        <v>2</v>
      </c>
      <c r="T195" s="87">
        <v>3</v>
      </c>
      <c r="U195" s="87">
        <v>2</v>
      </c>
      <c r="V195" s="1">
        <v>4</v>
      </c>
      <c r="W195" s="92">
        <v>6</v>
      </c>
      <c r="X195" s="94">
        <f t="shared" ref="X195:X258" si="3">W195/12</f>
        <v>0.5</v>
      </c>
    </row>
    <row r="196" spans="1:24">
      <c r="A196" s="1">
        <v>1</v>
      </c>
      <c r="B196" s="1">
        <v>1</v>
      </c>
      <c r="C196" s="1">
        <v>5</v>
      </c>
      <c r="D196" s="1">
        <v>2</v>
      </c>
      <c r="E196" s="1">
        <v>1</v>
      </c>
      <c r="F196" s="1">
        <v>5</v>
      </c>
      <c r="G196" s="1">
        <v>4</v>
      </c>
      <c r="H196" s="1">
        <v>3</v>
      </c>
      <c r="I196" s="29">
        <v>2</v>
      </c>
      <c r="J196" s="87">
        <v>4</v>
      </c>
      <c r="K196" s="28">
        <v>4</v>
      </c>
      <c r="L196" s="87">
        <v>4</v>
      </c>
      <c r="M196" s="28">
        <v>2</v>
      </c>
      <c r="N196" s="28">
        <v>3</v>
      </c>
      <c r="O196" s="28">
        <v>1</v>
      </c>
      <c r="P196" s="87">
        <v>3</v>
      </c>
      <c r="Q196" s="28">
        <v>2</v>
      </c>
      <c r="R196" s="87">
        <v>5</v>
      </c>
      <c r="S196" s="28">
        <v>3</v>
      </c>
      <c r="T196" s="28">
        <v>4</v>
      </c>
      <c r="U196" s="28">
        <v>3</v>
      </c>
      <c r="V196" s="1">
        <v>1</v>
      </c>
      <c r="W196" s="92">
        <v>8</v>
      </c>
      <c r="X196" s="94">
        <f t="shared" si="3"/>
        <v>0.66666666666666663</v>
      </c>
    </row>
    <row r="197" spans="1:24">
      <c r="A197" s="1">
        <v>1</v>
      </c>
      <c r="B197" s="1">
        <v>4</v>
      </c>
      <c r="C197" s="1">
        <v>1</v>
      </c>
      <c r="D197" s="1">
        <v>1</v>
      </c>
      <c r="E197" s="1">
        <v>3</v>
      </c>
      <c r="F197" s="1">
        <v>5</v>
      </c>
      <c r="G197" s="1">
        <v>5</v>
      </c>
      <c r="H197" s="1">
        <v>5</v>
      </c>
      <c r="I197" s="29">
        <v>4</v>
      </c>
      <c r="J197" s="28">
        <v>2</v>
      </c>
      <c r="K197" s="28">
        <v>4</v>
      </c>
      <c r="L197" s="28">
        <v>2</v>
      </c>
      <c r="M197" s="28">
        <v>2</v>
      </c>
      <c r="N197" s="28">
        <v>3</v>
      </c>
      <c r="O197" s="28">
        <v>1</v>
      </c>
      <c r="P197" s="87">
        <v>5</v>
      </c>
      <c r="Q197" s="87">
        <v>4</v>
      </c>
      <c r="R197" s="28">
        <v>1</v>
      </c>
      <c r="S197" s="28">
        <v>3</v>
      </c>
      <c r="T197" s="28">
        <v>4</v>
      </c>
      <c r="U197" s="28">
        <v>3</v>
      </c>
      <c r="V197" s="1">
        <v>3</v>
      </c>
      <c r="W197" s="92">
        <v>10</v>
      </c>
      <c r="X197" s="94">
        <f t="shared" si="3"/>
        <v>0.83333333333333337</v>
      </c>
    </row>
    <row r="198" spans="1:24">
      <c r="A198" s="1">
        <v>1</v>
      </c>
      <c r="B198" s="1">
        <v>4</v>
      </c>
      <c r="C198" s="1">
        <v>5</v>
      </c>
      <c r="D198" s="1">
        <v>2</v>
      </c>
      <c r="E198" s="1">
        <v>2</v>
      </c>
      <c r="F198" s="1">
        <v>3</v>
      </c>
      <c r="G198" s="1">
        <v>4</v>
      </c>
      <c r="H198" s="1">
        <v>4</v>
      </c>
      <c r="I198" s="29">
        <v>3</v>
      </c>
      <c r="J198" s="28">
        <v>2</v>
      </c>
      <c r="K198" s="28">
        <v>4</v>
      </c>
      <c r="L198" s="28">
        <v>2</v>
      </c>
      <c r="M198" s="28">
        <v>2</v>
      </c>
      <c r="N198" s="28">
        <v>3</v>
      </c>
      <c r="O198" s="28">
        <v>1</v>
      </c>
      <c r="P198" s="87">
        <v>3</v>
      </c>
      <c r="Q198" s="28">
        <v>2</v>
      </c>
      <c r="R198" s="87">
        <v>5</v>
      </c>
      <c r="S198" s="28">
        <v>3</v>
      </c>
      <c r="T198" s="28">
        <v>4</v>
      </c>
      <c r="U198" s="28">
        <v>3</v>
      </c>
      <c r="V198" s="1">
        <v>4</v>
      </c>
      <c r="W198" s="92">
        <v>10</v>
      </c>
      <c r="X198" s="94">
        <f t="shared" si="3"/>
        <v>0.83333333333333337</v>
      </c>
    </row>
    <row r="199" spans="1:24">
      <c r="A199" s="1">
        <v>3</v>
      </c>
      <c r="B199" s="1">
        <v>6</v>
      </c>
      <c r="C199" s="1">
        <v>1</v>
      </c>
      <c r="D199" s="1">
        <v>2</v>
      </c>
      <c r="E199" s="1">
        <v>2</v>
      </c>
      <c r="F199" s="1">
        <v>4</v>
      </c>
      <c r="G199" s="1">
        <v>4</v>
      </c>
      <c r="H199" s="1">
        <v>4</v>
      </c>
      <c r="I199" s="29">
        <v>1</v>
      </c>
      <c r="J199" s="28">
        <v>2</v>
      </c>
      <c r="K199" s="28">
        <v>4</v>
      </c>
      <c r="L199" s="28">
        <v>2</v>
      </c>
      <c r="M199" s="28">
        <v>2</v>
      </c>
      <c r="N199" s="28">
        <v>3</v>
      </c>
      <c r="O199" s="28">
        <v>1</v>
      </c>
      <c r="P199" s="87">
        <v>2</v>
      </c>
      <c r="Q199" s="28">
        <v>2</v>
      </c>
      <c r="R199" s="87">
        <v>5</v>
      </c>
      <c r="S199" s="87">
        <v>5</v>
      </c>
      <c r="T199" s="28">
        <v>4</v>
      </c>
      <c r="U199" s="28">
        <v>3</v>
      </c>
      <c r="V199" s="1">
        <v>2</v>
      </c>
      <c r="W199" s="92">
        <v>9</v>
      </c>
      <c r="X199" s="94">
        <f t="shared" si="3"/>
        <v>0.75</v>
      </c>
    </row>
    <row r="200" spans="1:24">
      <c r="A200" s="1">
        <v>1</v>
      </c>
      <c r="B200" s="1">
        <v>4</v>
      </c>
      <c r="C200" s="1">
        <v>11</v>
      </c>
      <c r="D200" s="1">
        <v>1</v>
      </c>
      <c r="E200" s="1">
        <v>2</v>
      </c>
      <c r="F200" s="1">
        <v>3</v>
      </c>
      <c r="G200" s="1">
        <v>4</v>
      </c>
      <c r="H200" s="1">
        <v>4</v>
      </c>
      <c r="I200" s="29">
        <v>4</v>
      </c>
      <c r="J200" s="87">
        <v>5</v>
      </c>
      <c r="K200" s="28">
        <v>4</v>
      </c>
      <c r="L200" s="87">
        <v>5</v>
      </c>
      <c r="M200" s="28">
        <v>2</v>
      </c>
      <c r="N200" s="28">
        <v>3</v>
      </c>
      <c r="O200" s="28">
        <v>1</v>
      </c>
      <c r="P200" s="87">
        <v>5</v>
      </c>
      <c r="Q200" s="28">
        <v>2</v>
      </c>
      <c r="R200" s="87">
        <v>4</v>
      </c>
      <c r="S200" s="87">
        <v>5</v>
      </c>
      <c r="T200" s="28">
        <v>4</v>
      </c>
      <c r="U200" s="87">
        <v>4</v>
      </c>
      <c r="V200" s="1">
        <v>3</v>
      </c>
      <c r="W200" s="92">
        <v>6</v>
      </c>
      <c r="X200" s="94">
        <f t="shared" si="3"/>
        <v>0.5</v>
      </c>
    </row>
    <row r="201" spans="1:24">
      <c r="A201" s="1">
        <v>3</v>
      </c>
      <c r="B201" s="1">
        <v>6</v>
      </c>
      <c r="C201" s="1">
        <v>1</v>
      </c>
      <c r="D201" s="1">
        <v>1</v>
      </c>
      <c r="E201" s="1">
        <v>3</v>
      </c>
      <c r="F201" s="1">
        <v>3</v>
      </c>
      <c r="G201" s="1">
        <v>5</v>
      </c>
      <c r="H201" s="1">
        <v>5</v>
      </c>
      <c r="I201" s="29">
        <v>3</v>
      </c>
      <c r="J201" s="87">
        <v>1</v>
      </c>
      <c r="K201" s="28">
        <v>4</v>
      </c>
      <c r="L201" s="87">
        <v>5</v>
      </c>
      <c r="M201" s="28">
        <v>2</v>
      </c>
      <c r="N201" s="28">
        <v>3</v>
      </c>
      <c r="O201" s="28">
        <v>1</v>
      </c>
      <c r="P201" s="87">
        <v>5</v>
      </c>
      <c r="Q201" s="28">
        <v>2</v>
      </c>
      <c r="R201" s="87">
        <v>4</v>
      </c>
      <c r="S201" s="28">
        <v>3</v>
      </c>
      <c r="T201" s="87">
        <v>2</v>
      </c>
      <c r="U201" s="28">
        <v>3</v>
      </c>
      <c r="V201" s="1">
        <v>2</v>
      </c>
      <c r="W201" s="92">
        <v>7</v>
      </c>
      <c r="X201" s="94">
        <f t="shared" si="3"/>
        <v>0.58333333333333337</v>
      </c>
    </row>
    <row r="202" spans="1:24">
      <c r="A202" s="1">
        <v>1</v>
      </c>
      <c r="B202" s="1">
        <v>1</v>
      </c>
      <c r="C202" s="1">
        <v>11</v>
      </c>
      <c r="D202" s="1">
        <v>1</v>
      </c>
      <c r="E202" s="1">
        <v>2</v>
      </c>
      <c r="F202" s="1">
        <v>3</v>
      </c>
      <c r="G202" s="1">
        <v>5</v>
      </c>
      <c r="H202" s="1">
        <v>5</v>
      </c>
      <c r="I202" s="29">
        <v>5</v>
      </c>
      <c r="J202" s="87">
        <v>5</v>
      </c>
      <c r="K202" s="28">
        <v>4</v>
      </c>
      <c r="L202" s="87">
        <v>4</v>
      </c>
      <c r="M202" s="28">
        <v>2</v>
      </c>
      <c r="N202" s="28">
        <v>3</v>
      </c>
      <c r="O202" s="28">
        <v>1</v>
      </c>
      <c r="P202" s="87">
        <v>5</v>
      </c>
      <c r="Q202" s="87">
        <v>5</v>
      </c>
      <c r="R202" s="87">
        <v>5</v>
      </c>
      <c r="S202" s="87">
        <v>4</v>
      </c>
      <c r="T202" s="28">
        <v>4</v>
      </c>
      <c r="U202" s="87">
        <v>4</v>
      </c>
      <c r="V202" s="1">
        <v>3</v>
      </c>
      <c r="W202" s="92">
        <v>5</v>
      </c>
      <c r="X202" s="94">
        <f t="shared" si="3"/>
        <v>0.41666666666666669</v>
      </c>
    </row>
    <row r="203" spans="1:24">
      <c r="A203" s="1">
        <v>1</v>
      </c>
      <c r="B203" s="1">
        <v>2</v>
      </c>
      <c r="C203" s="1">
        <v>11</v>
      </c>
      <c r="D203" s="1">
        <v>1</v>
      </c>
      <c r="E203" s="1">
        <v>2</v>
      </c>
      <c r="F203" s="1">
        <v>4</v>
      </c>
      <c r="G203" s="1">
        <v>5</v>
      </c>
      <c r="H203" s="1">
        <v>5</v>
      </c>
      <c r="I203" s="29">
        <v>3</v>
      </c>
      <c r="J203" s="28">
        <v>2</v>
      </c>
      <c r="K203" s="28">
        <v>4</v>
      </c>
      <c r="L203" s="28">
        <v>2</v>
      </c>
      <c r="M203" s="28">
        <v>2</v>
      </c>
      <c r="N203" s="28">
        <v>3</v>
      </c>
      <c r="O203" s="87">
        <v>4</v>
      </c>
      <c r="P203" s="87">
        <v>3</v>
      </c>
      <c r="Q203" s="87">
        <v>5</v>
      </c>
      <c r="R203" s="87">
        <v>4</v>
      </c>
      <c r="S203" s="28">
        <v>3</v>
      </c>
      <c r="T203" s="28">
        <v>4</v>
      </c>
      <c r="U203" s="28">
        <v>3</v>
      </c>
      <c r="V203" s="1">
        <v>4</v>
      </c>
      <c r="W203" s="92">
        <v>8</v>
      </c>
      <c r="X203" s="94">
        <f t="shared" si="3"/>
        <v>0.66666666666666663</v>
      </c>
    </row>
    <row r="204" spans="1:24">
      <c r="A204" s="1">
        <v>1</v>
      </c>
      <c r="B204" s="1">
        <v>1</v>
      </c>
      <c r="C204" s="1">
        <v>5</v>
      </c>
      <c r="D204" s="1">
        <v>1</v>
      </c>
      <c r="E204" s="1">
        <v>3</v>
      </c>
      <c r="F204" s="1">
        <v>2</v>
      </c>
      <c r="G204" s="1">
        <v>4</v>
      </c>
      <c r="H204" s="1">
        <v>5</v>
      </c>
      <c r="I204" s="29">
        <v>4</v>
      </c>
      <c r="J204" s="87">
        <v>5</v>
      </c>
      <c r="K204" s="28">
        <v>4</v>
      </c>
      <c r="L204" s="87">
        <v>3</v>
      </c>
      <c r="M204" s="28">
        <v>2</v>
      </c>
      <c r="N204" s="28">
        <v>3</v>
      </c>
      <c r="O204" s="28">
        <v>1</v>
      </c>
      <c r="P204" s="87">
        <v>5</v>
      </c>
      <c r="Q204" s="87">
        <v>5</v>
      </c>
      <c r="R204" s="87">
        <v>5</v>
      </c>
      <c r="S204" s="87">
        <v>2</v>
      </c>
      <c r="T204" s="28">
        <v>4</v>
      </c>
      <c r="U204" s="28">
        <v>3</v>
      </c>
      <c r="V204" s="1">
        <v>3</v>
      </c>
      <c r="W204" s="92">
        <v>6</v>
      </c>
      <c r="X204" s="94">
        <f t="shared" si="3"/>
        <v>0.5</v>
      </c>
    </row>
    <row r="205" spans="1:24">
      <c r="A205" s="1">
        <v>1</v>
      </c>
      <c r="B205" s="1">
        <v>1</v>
      </c>
      <c r="C205" s="1">
        <v>5</v>
      </c>
      <c r="D205" s="1">
        <v>1</v>
      </c>
      <c r="E205" s="1">
        <v>3</v>
      </c>
      <c r="F205" s="1">
        <v>3</v>
      </c>
      <c r="G205" s="1">
        <v>5</v>
      </c>
      <c r="H205" s="1">
        <v>5</v>
      </c>
      <c r="I205" s="29">
        <v>2</v>
      </c>
      <c r="J205" s="87">
        <v>5</v>
      </c>
      <c r="K205" s="28">
        <v>4</v>
      </c>
      <c r="L205" s="28">
        <v>2</v>
      </c>
      <c r="M205" s="28">
        <v>2</v>
      </c>
      <c r="N205" s="28">
        <v>3</v>
      </c>
      <c r="O205" s="28">
        <v>1</v>
      </c>
      <c r="P205" s="87">
        <v>5</v>
      </c>
      <c r="Q205" s="87">
        <v>4</v>
      </c>
      <c r="R205" s="87">
        <v>5</v>
      </c>
      <c r="S205" s="87">
        <v>1</v>
      </c>
      <c r="T205" s="28">
        <v>4</v>
      </c>
      <c r="U205" s="87">
        <v>2</v>
      </c>
      <c r="V205" s="1">
        <v>2</v>
      </c>
      <c r="W205" s="92">
        <v>6</v>
      </c>
      <c r="X205" s="94">
        <f t="shared" si="3"/>
        <v>0.5</v>
      </c>
    </row>
    <row r="206" spans="1:24">
      <c r="A206" s="1">
        <v>1</v>
      </c>
      <c r="B206" s="1">
        <v>3</v>
      </c>
      <c r="C206" s="1">
        <v>6</v>
      </c>
      <c r="D206" s="1">
        <v>2</v>
      </c>
      <c r="E206" s="1">
        <v>2</v>
      </c>
      <c r="F206" s="1">
        <v>4</v>
      </c>
      <c r="G206" s="1">
        <v>5</v>
      </c>
      <c r="H206" s="1">
        <v>5</v>
      </c>
      <c r="I206" s="29">
        <v>5</v>
      </c>
      <c r="J206" s="28">
        <v>2</v>
      </c>
      <c r="K206" s="28">
        <v>4</v>
      </c>
      <c r="L206" s="28">
        <v>2</v>
      </c>
      <c r="M206" s="28">
        <v>2</v>
      </c>
      <c r="N206" s="28">
        <v>3</v>
      </c>
      <c r="O206" s="28">
        <v>1</v>
      </c>
      <c r="P206" s="87">
        <v>1</v>
      </c>
      <c r="Q206" s="28">
        <v>2</v>
      </c>
      <c r="R206" s="87">
        <v>4</v>
      </c>
      <c r="S206" s="28">
        <v>3</v>
      </c>
      <c r="T206" s="28">
        <v>4</v>
      </c>
      <c r="U206" s="28">
        <v>3</v>
      </c>
      <c r="V206" s="1">
        <v>5</v>
      </c>
      <c r="W206" s="92">
        <v>10</v>
      </c>
      <c r="X206" s="94">
        <f t="shared" si="3"/>
        <v>0.83333333333333337</v>
      </c>
    </row>
    <row r="207" spans="1:24">
      <c r="A207" s="1">
        <v>1</v>
      </c>
      <c r="B207" s="1">
        <v>4</v>
      </c>
      <c r="C207" s="1">
        <v>5</v>
      </c>
      <c r="D207" s="1">
        <v>1</v>
      </c>
      <c r="E207" s="1">
        <v>3</v>
      </c>
      <c r="F207" s="1">
        <v>2</v>
      </c>
      <c r="G207" s="1">
        <v>4</v>
      </c>
      <c r="H207" s="1">
        <v>5</v>
      </c>
      <c r="I207" s="29">
        <v>4</v>
      </c>
      <c r="J207" s="28">
        <v>2</v>
      </c>
      <c r="K207" s="28">
        <v>4</v>
      </c>
      <c r="L207" s="28">
        <v>2</v>
      </c>
      <c r="M207" s="28">
        <v>2</v>
      </c>
      <c r="N207" s="28">
        <v>3</v>
      </c>
      <c r="O207" s="28">
        <v>1</v>
      </c>
      <c r="P207" s="87">
        <v>3</v>
      </c>
      <c r="Q207" s="87">
        <v>5</v>
      </c>
      <c r="R207" s="87">
        <v>3</v>
      </c>
      <c r="S207" s="28">
        <v>3</v>
      </c>
      <c r="T207" s="87">
        <v>2</v>
      </c>
      <c r="U207" s="28">
        <v>3</v>
      </c>
      <c r="V207" s="1">
        <v>2</v>
      </c>
      <c r="W207" s="92">
        <v>8</v>
      </c>
      <c r="X207" s="94">
        <f t="shared" si="3"/>
        <v>0.66666666666666663</v>
      </c>
    </row>
    <row r="208" spans="1:24">
      <c r="A208" s="1">
        <v>1</v>
      </c>
      <c r="B208" s="1">
        <v>1</v>
      </c>
      <c r="C208" s="1">
        <v>9</v>
      </c>
      <c r="D208" s="1">
        <v>1</v>
      </c>
      <c r="E208" s="1">
        <v>2</v>
      </c>
      <c r="F208" s="1">
        <v>3</v>
      </c>
      <c r="G208" s="1">
        <v>5</v>
      </c>
      <c r="H208" s="1">
        <v>5</v>
      </c>
      <c r="I208" s="29">
        <v>4</v>
      </c>
      <c r="J208" s="87">
        <v>4</v>
      </c>
      <c r="K208" s="28">
        <v>4</v>
      </c>
      <c r="L208" s="28">
        <v>2</v>
      </c>
      <c r="M208" s="28">
        <v>2</v>
      </c>
      <c r="N208" s="28">
        <v>3</v>
      </c>
      <c r="O208" s="28">
        <v>1</v>
      </c>
      <c r="P208" s="87">
        <v>1</v>
      </c>
      <c r="Q208" s="28">
        <v>2</v>
      </c>
      <c r="R208" s="87">
        <v>4</v>
      </c>
      <c r="S208" s="28">
        <v>3</v>
      </c>
      <c r="T208" s="28">
        <v>4</v>
      </c>
      <c r="U208" s="28">
        <v>3</v>
      </c>
      <c r="V208" s="1">
        <v>3</v>
      </c>
      <c r="W208" s="92">
        <v>9</v>
      </c>
      <c r="X208" s="94">
        <f t="shared" si="3"/>
        <v>0.75</v>
      </c>
    </row>
    <row r="209" spans="1:24">
      <c r="A209" s="1">
        <v>1</v>
      </c>
      <c r="B209" s="1">
        <v>4</v>
      </c>
      <c r="C209" s="1">
        <v>8</v>
      </c>
      <c r="D209" s="1">
        <v>2</v>
      </c>
      <c r="E209" s="1">
        <v>3</v>
      </c>
      <c r="F209" s="1">
        <v>2</v>
      </c>
      <c r="G209" s="1">
        <v>2</v>
      </c>
      <c r="H209" s="1">
        <v>5</v>
      </c>
      <c r="I209" s="29">
        <v>5</v>
      </c>
      <c r="J209" s="87">
        <v>5</v>
      </c>
      <c r="K209" s="28">
        <v>4</v>
      </c>
      <c r="L209" s="87">
        <v>1</v>
      </c>
      <c r="M209" s="28">
        <v>2</v>
      </c>
      <c r="N209" s="28">
        <v>3</v>
      </c>
      <c r="O209" s="28">
        <v>1</v>
      </c>
      <c r="P209" s="87">
        <v>1</v>
      </c>
      <c r="Q209" s="87">
        <v>5</v>
      </c>
      <c r="R209" s="87">
        <v>5</v>
      </c>
      <c r="S209" s="28">
        <v>3</v>
      </c>
      <c r="T209" s="87">
        <v>5</v>
      </c>
      <c r="U209" s="28">
        <v>3</v>
      </c>
      <c r="V209" s="1">
        <v>4</v>
      </c>
      <c r="W209" s="92">
        <v>6</v>
      </c>
      <c r="X209" s="94">
        <f t="shared" si="3"/>
        <v>0.5</v>
      </c>
    </row>
    <row r="210" spans="1:24">
      <c r="A210" s="1">
        <v>1</v>
      </c>
      <c r="B210" s="1">
        <v>2</v>
      </c>
      <c r="C210" s="1">
        <v>2</v>
      </c>
      <c r="D210" s="1">
        <v>1</v>
      </c>
      <c r="E210" s="1">
        <v>3</v>
      </c>
      <c r="F210" s="1">
        <v>4</v>
      </c>
      <c r="G210" s="1">
        <v>5</v>
      </c>
      <c r="H210" s="1">
        <v>5</v>
      </c>
      <c r="I210" s="29">
        <v>4</v>
      </c>
      <c r="J210" s="87">
        <v>3</v>
      </c>
      <c r="K210" s="28">
        <v>4</v>
      </c>
      <c r="L210" s="28">
        <v>2</v>
      </c>
      <c r="M210" s="87">
        <v>1</v>
      </c>
      <c r="N210" s="28">
        <v>3</v>
      </c>
      <c r="O210" s="28">
        <v>1</v>
      </c>
      <c r="P210" s="87">
        <v>1</v>
      </c>
      <c r="Q210" s="28">
        <v>2</v>
      </c>
      <c r="R210" s="87">
        <v>3</v>
      </c>
      <c r="S210" s="28">
        <v>3</v>
      </c>
      <c r="T210" s="28">
        <v>4</v>
      </c>
      <c r="U210" s="28">
        <v>3</v>
      </c>
      <c r="V210" s="1">
        <v>2</v>
      </c>
      <c r="W210" s="92">
        <v>8</v>
      </c>
      <c r="X210" s="94">
        <f t="shared" si="3"/>
        <v>0.66666666666666663</v>
      </c>
    </row>
    <row r="211" spans="1:24">
      <c r="A211" s="1">
        <v>1</v>
      </c>
      <c r="B211" s="1">
        <v>3</v>
      </c>
      <c r="C211" s="1">
        <v>2</v>
      </c>
      <c r="D211" s="1">
        <v>2</v>
      </c>
      <c r="E211" s="1">
        <v>2</v>
      </c>
      <c r="F211" s="1">
        <v>3</v>
      </c>
      <c r="G211" s="1">
        <v>5</v>
      </c>
      <c r="H211" s="1">
        <v>5</v>
      </c>
      <c r="I211" s="29">
        <v>4</v>
      </c>
      <c r="J211" s="28">
        <v>2</v>
      </c>
      <c r="K211" s="28">
        <v>4</v>
      </c>
      <c r="L211" s="28">
        <v>2</v>
      </c>
      <c r="M211" s="28">
        <v>2</v>
      </c>
      <c r="N211" s="28">
        <v>3</v>
      </c>
      <c r="O211" s="28">
        <v>1</v>
      </c>
      <c r="P211" s="87">
        <v>3</v>
      </c>
      <c r="Q211" s="28">
        <v>2</v>
      </c>
      <c r="R211" s="28">
        <v>1</v>
      </c>
      <c r="S211" s="28">
        <v>3</v>
      </c>
      <c r="T211" s="28">
        <v>4</v>
      </c>
      <c r="U211" s="28">
        <v>3</v>
      </c>
      <c r="V211" s="1">
        <v>3</v>
      </c>
      <c r="W211" s="92">
        <v>11</v>
      </c>
      <c r="X211" s="94">
        <f t="shared" si="3"/>
        <v>0.91666666666666663</v>
      </c>
    </row>
    <row r="212" spans="1:24">
      <c r="A212" s="1">
        <v>2</v>
      </c>
      <c r="B212" s="1">
        <v>6</v>
      </c>
      <c r="C212" s="1">
        <v>5</v>
      </c>
      <c r="D212" s="1">
        <v>1</v>
      </c>
      <c r="E212" s="1">
        <v>1</v>
      </c>
      <c r="F212" s="1">
        <v>3</v>
      </c>
      <c r="G212" s="1">
        <v>4</v>
      </c>
      <c r="H212" s="1">
        <v>5</v>
      </c>
      <c r="I212" s="29">
        <v>4</v>
      </c>
      <c r="J212" s="87">
        <v>4</v>
      </c>
      <c r="K212" s="87">
        <v>2</v>
      </c>
      <c r="L212" s="28">
        <v>2</v>
      </c>
      <c r="M212" s="28">
        <v>2</v>
      </c>
      <c r="N212" s="87">
        <v>2</v>
      </c>
      <c r="O212" s="28">
        <v>1</v>
      </c>
      <c r="P212" s="87">
        <v>3</v>
      </c>
      <c r="Q212" s="87">
        <v>4</v>
      </c>
      <c r="R212" s="87">
        <v>4</v>
      </c>
      <c r="S212" s="28">
        <v>3</v>
      </c>
      <c r="T212" s="87">
        <v>2</v>
      </c>
      <c r="U212" s="87">
        <v>2</v>
      </c>
      <c r="V212" s="1">
        <v>4</v>
      </c>
      <c r="W212" s="92">
        <v>4</v>
      </c>
      <c r="X212" s="94">
        <f t="shared" si="3"/>
        <v>0.33333333333333331</v>
      </c>
    </row>
    <row r="213" spans="1:24">
      <c r="A213" s="1">
        <v>1</v>
      </c>
      <c r="B213" s="1">
        <v>3</v>
      </c>
      <c r="C213" s="1">
        <v>5</v>
      </c>
      <c r="D213" s="1">
        <v>2</v>
      </c>
      <c r="E213" s="1">
        <v>2</v>
      </c>
      <c r="F213" s="1">
        <v>4</v>
      </c>
      <c r="G213" s="1">
        <v>4</v>
      </c>
      <c r="H213" s="1">
        <v>5</v>
      </c>
      <c r="I213" s="29">
        <v>4</v>
      </c>
      <c r="J213" s="87">
        <v>4</v>
      </c>
      <c r="K213" s="28">
        <v>4</v>
      </c>
      <c r="L213" s="87">
        <v>1</v>
      </c>
      <c r="M213" s="28">
        <v>2</v>
      </c>
      <c r="N213" s="28">
        <v>3</v>
      </c>
      <c r="O213" s="28">
        <v>1</v>
      </c>
      <c r="P213" s="28">
        <v>4</v>
      </c>
      <c r="Q213" s="28">
        <v>2</v>
      </c>
      <c r="R213" s="28">
        <v>1</v>
      </c>
      <c r="S213" s="28">
        <v>3</v>
      </c>
      <c r="T213" s="87">
        <v>3</v>
      </c>
      <c r="U213" s="28">
        <v>3</v>
      </c>
      <c r="V213" s="1">
        <v>3</v>
      </c>
      <c r="W213" s="92">
        <v>9</v>
      </c>
      <c r="X213" s="94">
        <f t="shared" si="3"/>
        <v>0.75</v>
      </c>
    </row>
    <row r="214" spans="1:24">
      <c r="A214" s="1">
        <v>2</v>
      </c>
      <c r="B214" s="1">
        <v>6</v>
      </c>
      <c r="C214" s="1">
        <v>2</v>
      </c>
      <c r="D214" s="1">
        <v>2</v>
      </c>
      <c r="E214" s="1">
        <v>1</v>
      </c>
      <c r="F214" s="1">
        <v>4</v>
      </c>
      <c r="G214" s="1">
        <v>4</v>
      </c>
      <c r="H214" s="1">
        <v>5</v>
      </c>
      <c r="I214" s="29">
        <v>4</v>
      </c>
      <c r="J214" s="87">
        <v>4</v>
      </c>
      <c r="K214" s="28">
        <v>4</v>
      </c>
      <c r="L214" s="28">
        <v>2</v>
      </c>
      <c r="M214" s="87">
        <v>1</v>
      </c>
      <c r="N214" s="28">
        <v>3</v>
      </c>
      <c r="O214" s="28">
        <v>1</v>
      </c>
      <c r="P214" s="87">
        <v>1</v>
      </c>
      <c r="Q214" s="28">
        <v>2</v>
      </c>
      <c r="R214" s="87">
        <v>3</v>
      </c>
      <c r="S214" s="28">
        <v>3</v>
      </c>
      <c r="T214" s="28">
        <v>4</v>
      </c>
      <c r="U214" s="28">
        <v>3</v>
      </c>
      <c r="V214" s="1">
        <v>3</v>
      </c>
      <c r="W214" s="92">
        <v>8</v>
      </c>
      <c r="X214" s="94">
        <f t="shared" si="3"/>
        <v>0.66666666666666663</v>
      </c>
    </row>
    <row r="215" spans="1:24">
      <c r="A215" s="1">
        <v>1</v>
      </c>
      <c r="B215" s="1">
        <v>4</v>
      </c>
      <c r="C215" s="1">
        <v>5</v>
      </c>
      <c r="D215" s="1">
        <v>2</v>
      </c>
      <c r="E215" s="1">
        <v>3</v>
      </c>
      <c r="F215" s="1">
        <v>3</v>
      </c>
      <c r="G215" s="1">
        <v>4</v>
      </c>
      <c r="H215" s="1">
        <v>4</v>
      </c>
      <c r="I215" s="29">
        <v>4</v>
      </c>
      <c r="J215" s="87">
        <v>4</v>
      </c>
      <c r="K215" s="28">
        <v>4</v>
      </c>
      <c r="L215" s="28">
        <v>2</v>
      </c>
      <c r="M215" s="28">
        <v>2</v>
      </c>
      <c r="N215" s="28">
        <v>3</v>
      </c>
      <c r="O215" s="28">
        <v>1</v>
      </c>
      <c r="P215" s="87">
        <v>5</v>
      </c>
      <c r="Q215" s="28">
        <v>2</v>
      </c>
      <c r="R215" s="28">
        <v>1</v>
      </c>
      <c r="S215" s="28">
        <v>3</v>
      </c>
      <c r="T215" s="28">
        <v>4</v>
      </c>
      <c r="U215" s="28">
        <v>3</v>
      </c>
      <c r="V215" s="1">
        <v>4</v>
      </c>
      <c r="W215" s="92">
        <v>10</v>
      </c>
      <c r="X215" s="94">
        <f t="shared" si="3"/>
        <v>0.83333333333333337</v>
      </c>
    </row>
    <row r="216" spans="1:24">
      <c r="A216" s="1">
        <v>1</v>
      </c>
      <c r="B216" s="1">
        <v>3</v>
      </c>
      <c r="C216" s="1">
        <v>5</v>
      </c>
      <c r="D216" s="1">
        <v>2</v>
      </c>
      <c r="E216" s="1">
        <v>2</v>
      </c>
      <c r="F216" s="1">
        <v>5</v>
      </c>
      <c r="G216" s="1">
        <v>3</v>
      </c>
      <c r="H216" s="1">
        <v>5</v>
      </c>
      <c r="I216" s="29">
        <v>2</v>
      </c>
      <c r="J216" s="87">
        <v>5</v>
      </c>
      <c r="K216" s="28">
        <v>4</v>
      </c>
      <c r="L216" s="28">
        <v>2</v>
      </c>
      <c r="M216" s="87">
        <v>1</v>
      </c>
      <c r="N216" s="28">
        <v>3</v>
      </c>
      <c r="O216" s="28">
        <v>1</v>
      </c>
      <c r="P216" s="87">
        <v>5</v>
      </c>
      <c r="Q216" s="87">
        <v>5</v>
      </c>
      <c r="R216" s="87">
        <v>5</v>
      </c>
      <c r="S216" s="28">
        <v>3</v>
      </c>
      <c r="T216" s="28">
        <v>4</v>
      </c>
      <c r="U216" s="28">
        <v>3</v>
      </c>
      <c r="V216" s="1">
        <v>2</v>
      </c>
      <c r="W216" s="92">
        <v>7</v>
      </c>
      <c r="X216" s="94">
        <f t="shared" si="3"/>
        <v>0.58333333333333337</v>
      </c>
    </row>
    <row r="217" spans="1:24">
      <c r="A217" s="1">
        <v>3</v>
      </c>
      <c r="B217" s="1">
        <v>6</v>
      </c>
      <c r="C217" s="1">
        <v>5</v>
      </c>
      <c r="D217" s="1">
        <v>2</v>
      </c>
      <c r="E217" s="1">
        <v>1</v>
      </c>
      <c r="F217" s="1">
        <v>2</v>
      </c>
      <c r="G217" s="1">
        <v>3</v>
      </c>
      <c r="H217" s="1">
        <v>5</v>
      </c>
      <c r="I217" s="29">
        <v>4</v>
      </c>
      <c r="J217" s="87">
        <v>4</v>
      </c>
      <c r="K217" s="28">
        <v>4</v>
      </c>
      <c r="L217" s="28">
        <v>2</v>
      </c>
      <c r="M217" s="28">
        <v>2</v>
      </c>
      <c r="N217" s="28">
        <v>3</v>
      </c>
      <c r="O217" s="28">
        <v>1</v>
      </c>
      <c r="P217" s="28">
        <v>4</v>
      </c>
      <c r="Q217" s="28">
        <v>2</v>
      </c>
      <c r="R217" s="87">
        <v>3</v>
      </c>
      <c r="S217" s="28">
        <v>3</v>
      </c>
      <c r="T217" s="28">
        <v>4</v>
      </c>
      <c r="U217" s="28">
        <v>3</v>
      </c>
      <c r="V217" s="1">
        <v>4</v>
      </c>
      <c r="W217" s="92">
        <v>10</v>
      </c>
      <c r="X217" s="94">
        <f t="shared" si="3"/>
        <v>0.83333333333333337</v>
      </c>
    </row>
    <row r="218" spans="1:24">
      <c r="A218" s="1">
        <v>1</v>
      </c>
      <c r="B218" s="1">
        <v>4</v>
      </c>
      <c r="C218" s="1">
        <v>7</v>
      </c>
      <c r="D218" s="1">
        <v>1</v>
      </c>
      <c r="E218" s="1">
        <v>3</v>
      </c>
      <c r="F218" s="1">
        <v>4</v>
      </c>
      <c r="G218" s="1">
        <v>5</v>
      </c>
      <c r="H218" s="1">
        <v>5</v>
      </c>
      <c r="I218" s="29">
        <v>3</v>
      </c>
      <c r="J218" s="28">
        <v>2</v>
      </c>
      <c r="K218" s="28">
        <v>4</v>
      </c>
      <c r="L218" s="28">
        <v>2</v>
      </c>
      <c r="M218" s="87">
        <v>3</v>
      </c>
      <c r="N218" s="28">
        <v>3</v>
      </c>
      <c r="O218" s="28">
        <v>1</v>
      </c>
      <c r="P218" s="87">
        <v>1</v>
      </c>
      <c r="Q218" s="87">
        <v>5</v>
      </c>
      <c r="R218" s="28">
        <v>1</v>
      </c>
      <c r="S218" s="28">
        <v>3</v>
      </c>
      <c r="T218" s="28">
        <v>4</v>
      </c>
      <c r="U218" s="28">
        <v>3</v>
      </c>
      <c r="V218" s="1">
        <v>2</v>
      </c>
      <c r="W218" s="92">
        <v>9</v>
      </c>
      <c r="X218" s="94">
        <f t="shared" si="3"/>
        <v>0.75</v>
      </c>
    </row>
    <row r="219" spans="1:24">
      <c r="A219" s="1">
        <v>2</v>
      </c>
      <c r="B219" s="1">
        <v>6</v>
      </c>
      <c r="C219" s="1">
        <v>6</v>
      </c>
      <c r="D219" s="1">
        <v>2</v>
      </c>
      <c r="E219" s="1">
        <v>3</v>
      </c>
      <c r="F219" s="1">
        <v>3</v>
      </c>
      <c r="G219" s="1">
        <v>4</v>
      </c>
      <c r="H219" s="1">
        <v>5</v>
      </c>
      <c r="I219" s="29">
        <v>4</v>
      </c>
      <c r="J219" s="28">
        <v>2</v>
      </c>
      <c r="K219" s="28">
        <v>4</v>
      </c>
      <c r="L219" s="28">
        <v>2</v>
      </c>
      <c r="M219" s="28">
        <v>2</v>
      </c>
      <c r="N219" s="28">
        <v>3</v>
      </c>
      <c r="O219" s="28">
        <v>1</v>
      </c>
      <c r="P219" s="87">
        <v>5</v>
      </c>
      <c r="Q219" s="28">
        <v>2</v>
      </c>
      <c r="R219" s="87">
        <v>4</v>
      </c>
      <c r="S219" s="28">
        <v>3</v>
      </c>
      <c r="T219" s="28">
        <v>4</v>
      </c>
      <c r="U219" s="28">
        <v>3</v>
      </c>
      <c r="V219" s="1">
        <v>3</v>
      </c>
      <c r="W219" s="92">
        <v>10</v>
      </c>
      <c r="X219" s="94">
        <f t="shared" si="3"/>
        <v>0.83333333333333337</v>
      </c>
    </row>
    <row r="220" spans="1:24">
      <c r="A220" s="1">
        <v>1</v>
      </c>
      <c r="B220" s="1">
        <v>4</v>
      </c>
      <c r="C220" s="1">
        <v>1</v>
      </c>
      <c r="D220" s="1">
        <v>1</v>
      </c>
      <c r="E220" s="1">
        <v>2</v>
      </c>
      <c r="F220" s="1">
        <v>4</v>
      </c>
      <c r="G220" s="1">
        <v>5</v>
      </c>
      <c r="H220" s="1">
        <v>5</v>
      </c>
      <c r="I220" s="29">
        <v>3</v>
      </c>
      <c r="J220" s="87">
        <v>5</v>
      </c>
      <c r="K220" s="28">
        <v>4</v>
      </c>
      <c r="L220" s="28">
        <v>2</v>
      </c>
      <c r="M220" s="28">
        <v>2</v>
      </c>
      <c r="N220" s="28">
        <v>3</v>
      </c>
      <c r="O220" s="28">
        <v>1</v>
      </c>
      <c r="P220" s="87">
        <v>1</v>
      </c>
      <c r="Q220" s="87">
        <v>3</v>
      </c>
      <c r="R220" s="28">
        <v>1</v>
      </c>
      <c r="S220" s="28">
        <v>3</v>
      </c>
      <c r="T220" s="28">
        <v>4</v>
      </c>
      <c r="U220" s="28">
        <v>3</v>
      </c>
      <c r="V220" s="1">
        <v>4</v>
      </c>
      <c r="W220" s="92">
        <v>9</v>
      </c>
      <c r="X220" s="94">
        <f t="shared" si="3"/>
        <v>0.75</v>
      </c>
    </row>
    <row r="221" spans="1:24">
      <c r="A221" s="1">
        <v>1</v>
      </c>
      <c r="B221" s="1">
        <v>1</v>
      </c>
      <c r="C221" s="1">
        <v>1</v>
      </c>
      <c r="D221" s="1">
        <v>1</v>
      </c>
      <c r="E221" s="1">
        <v>1</v>
      </c>
      <c r="F221" s="1">
        <v>4</v>
      </c>
      <c r="G221" s="1">
        <v>5</v>
      </c>
      <c r="H221" s="1">
        <v>5</v>
      </c>
      <c r="I221" s="29">
        <v>4</v>
      </c>
      <c r="J221" s="87">
        <v>4</v>
      </c>
      <c r="K221" s="28">
        <v>4</v>
      </c>
      <c r="L221" s="28">
        <v>2</v>
      </c>
      <c r="M221" s="28">
        <v>2</v>
      </c>
      <c r="N221" s="28">
        <v>3</v>
      </c>
      <c r="O221" s="28">
        <v>1</v>
      </c>
      <c r="P221" s="87">
        <v>5</v>
      </c>
      <c r="Q221" s="87">
        <v>3</v>
      </c>
      <c r="R221" s="28">
        <v>1</v>
      </c>
      <c r="S221" s="28">
        <v>3</v>
      </c>
      <c r="T221" s="28">
        <v>4</v>
      </c>
      <c r="U221" s="28">
        <v>3</v>
      </c>
      <c r="V221" s="1">
        <v>3</v>
      </c>
      <c r="W221" s="92">
        <v>9</v>
      </c>
      <c r="X221" s="94">
        <f t="shared" si="3"/>
        <v>0.75</v>
      </c>
    </row>
    <row r="222" spans="1:24">
      <c r="A222" s="1">
        <v>3</v>
      </c>
      <c r="B222" s="1">
        <v>6</v>
      </c>
      <c r="C222" s="1">
        <v>5</v>
      </c>
      <c r="D222" s="1">
        <v>1</v>
      </c>
      <c r="E222" s="1">
        <v>2</v>
      </c>
      <c r="F222" s="1">
        <v>2</v>
      </c>
      <c r="G222" s="1">
        <v>4</v>
      </c>
      <c r="H222" s="1">
        <v>5</v>
      </c>
      <c r="I222" s="29">
        <v>4</v>
      </c>
      <c r="J222" s="28">
        <v>2</v>
      </c>
      <c r="K222" s="28">
        <v>4</v>
      </c>
      <c r="L222" s="28">
        <v>2</v>
      </c>
      <c r="M222" s="28">
        <v>2</v>
      </c>
      <c r="N222" s="28">
        <v>3</v>
      </c>
      <c r="O222" s="28">
        <v>1</v>
      </c>
      <c r="P222" s="87">
        <v>5</v>
      </c>
      <c r="Q222" s="87">
        <v>4</v>
      </c>
      <c r="R222" s="28">
        <v>1</v>
      </c>
      <c r="S222" s="28">
        <v>3</v>
      </c>
      <c r="T222" s="28">
        <v>4</v>
      </c>
      <c r="U222" s="28">
        <v>3</v>
      </c>
      <c r="V222" s="1">
        <v>4</v>
      </c>
      <c r="W222" s="92">
        <v>10</v>
      </c>
      <c r="X222" s="94">
        <f t="shared" si="3"/>
        <v>0.83333333333333337</v>
      </c>
    </row>
    <row r="223" spans="1:24">
      <c r="A223" s="1">
        <v>2</v>
      </c>
      <c r="B223" s="1">
        <v>6</v>
      </c>
      <c r="C223" s="1">
        <v>7</v>
      </c>
      <c r="D223" s="1">
        <v>1</v>
      </c>
      <c r="E223" s="1">
        <v>2</v>
      </c>
      <c r="F223" s="1">
        <v>5</v>
      </c>
      <c r="G223" s="1">
        <v>4</v>
      </c>
      <c r="H223" s="1">
        <v>5</v>
      </c>
      <c r="I223" s="29">
        <v>3</v>
      </c>
      <c r="J223" s="28">
        <v>2</v>
      </c>
      <c r="K223" s="28">
        <v>4</v>
      </c>
      <c r="L223" s="28">
        <v>2</v>
      </c>
      <c r="M223" s="28">
        <v>2</v>
      </c>
      <c r="N223" s="28">
        <v>3</v>
      </c>
      <c r="O223" s="87">
        <v>3</v>
      </c>
      <c r="P223" s="87">
        <v>3</v>
      </c>
      <c r="Q223" s="28">
        <v>2</v>
      </c>
      <c r="R223" s="87">
        <v>4</v>
      </c>
      <c r="S223" s="28">
        <v>3</v>
      </c>
      <c r="T223" s="28">
        <v>4</v>
      </c>
      <c r="U223" s="28">
        <v>3</v>
      </c>
      <c r="V223" s="1">
        <v>3</v>
      </c>
      <c r="W223" s="92">
        <v>9</v>
      </c>
      <c r="X223" s="94">
        <f t="shared" si="3"/>
        <v>0.75</v>
      </c>
    </row>
    <row r="224" spans="1:24">
      <c r="A224" s="1">
        <v>1</v>
      </c>
      <c r="B224" s="1">
        <v>4</v>
      </c>
      <c r="C224" s="1">
        <v>1</v>
      </c>
      <c r="D224" s="1">
        <v>1</v>
      </c>
      <c r="E224" s="1">
        <v>2</v>
      </c>
      <c r="F224" s="1">
        <v>5</v>
      </c>
      <c r="G224" s="1">
        <v>5</v>
      </c>
      <c r="H224" s="1">
        <v>5</v>
      </c>
      <c r="I224" s="29">
        <v>4</v>
      </c>
      <c r="J224" s="87">
        <v>1</v>
      </c>
      <c r="K224" s="28">
        <v>4</v>
      </c>
      <c r="L224" s="28">
        <v>2</v>
      </c>
      <c r="M224" s="87">
        <v>1</v>
      </c>
      <c r="N224" s="28">
        <v>3</v>
      </c>
      <c r="O224" s="28">
        <v>1</v>
      </c>
      <c r="P224" s="87">
        <v>5</v>
      </c>
      <c r="Q224" s="28">
        <v>2</v>
      </c>
      <c r="R224" s="28">
        <v>1</v>
      </c>
      <c r="S224" s="28">
        <v>3</v>
      </c>
      <c r="T224" s="28">
        <v>4</v>
      </c>
      <c r="U224" s="28">
        <v>3</v>
      </c>
      <c r="V224" s="1">
        <v>4</v>
      </c>
      <c r="W224" s="92">
        <v>9</v>
      </c>
      <c r="X224" s="94">
        <f t="shared" si="3"/>
        <v>0.75</v>
      </c>
    </row>
    <row r="225" spans="1:24">
      <c r="A225" s="1">
        <v>1</v>
      </c>
      <c r="B225" s="1">
        <v>4</v>
      </c>
      <c r="C225" s="1">
        <v>1</v>
      </c>
      <c r="D225" s="1">
        <v>1</v>
      </c>
      <c r="E225" s="1">
        <v>2</v>
      </c>
      <c r="F225" s="1">
        <v>2</v>
      </c>
      <c r="G225" s="1">
        <v>4</v>
      </c>
      <c r="H225" s="1">
        <v>5</v>
      </c>
      <c r="I225" s="29">
        <v>3</v>
      </c>
      <c r="J225" s="28">
        <v>2</v>
      </c>
      <c r="K225" s="28">
        <v>4</v>
      </c>
      <c r="L225" s="87">
        <v>5</v>
      </c>
      <c r="M225" s="87">
        <v>3</v>
      </c>
      <c r="N225" s="87">
        <v>5</v>
      </c>
      <c r="O225" s="87">
        <v>2</v>
      </c>
      <c r="P225" s="87">
        <v>1</v>
      </c>
      <c r="Q225" s="87">
        <v>5</v>
      </c>
      <c r="R225" s="87">
        <v>2</v>
      </c>
      <c r="S225" s="87">
        <v>5</v>
      </c>
      <c r="T225" s="87">
        <v>5</v>
      </c>
      <c r="U225" s="87">
        <v>5</v>
      </c>
      <c r="V225" s="1">
        <v>3</v>
      </c>
      <c r="W225" s="92">
        <v>2</v>
      </c>
      <c r="X225" s="94">
        <f t="shared" si="3"/>
        <v>0.16666666666666666</v>
      </c>
    </row>
    <row r="226" spans="1:24">
      <c r="A226" s="1">
        <v>1</v>
      </c>
      <c r="B226" s="1">
        <v>5</v>
      </c>
      <c r="C226" s="1">
        <v>1</v>
      </c>
      <c r="D226" s="1">
        <v>4</v>
      </c>
      <c r="E226" s="1">
        <v>2</v>
      </c>
      <c r="F226" s="1">
        <v>4</v>
      </c>
      <c r="G226" s="1">
        <v>5</v>
      </c>
      <c r="H226" s="1">
        <v>5</v>
      </c>
      <c r="I226" s="29">
        <v>5</v>
      </c>
      <c r="J226" s="87">
        <v>4</v>
      </c>
      <c r="K226" s="28">
        <v>4</v>
      </c>
      <c r="L226" s="28">
        <v>2</v>
      </c>
      <c r="M226" s="28">
        <v>2</v>
      </c>
      <c r="N226" s="28">
        <v>3</v>
      </c>
      <c r="O226" s="28">
        <v>1</v>
      </c>
      <c r="P226" s="87">
        <v>3</v>
      </c>
      <c r="Q226" s="87">
        <v>5</v>
      </c>
      <c r="R226" s="28">
        <v>1</v>
      </c>
      <c r="S226" s="28">
        <v>3</v>
      </c>
      <c r="T226" s="28">
        <v>4</v>
      </c>
      <c r="U226" s="28">
        <v>3</v>
      </c>
      <c r="V226" s="1">
        <v>4</v>
      </c>
      <c r="W226" s="92">
        <v>9</v>
      </c>
      <c r="X226" s="94">
        <f t="shared" si="3"/>
        <v>0.75</v>
      </c>
    </row>
    <row r="227" spans="1:24">
      <c r="A227" s="1">
        <v>1</v>
      </c>
      <c r="B227" s="1">
        <v>4</v>
      </c>
      <c r="C227" s="1">
        <v>1</v>
      </c>
      <c r="D227" s="1">
        <v>1</v>
      </c>
      <c r="E227" s="1">
        <v>1</v>
      </c>
      <c r="F227" s="1">
        <v>4</v>
      </c>
      <c r="G227" s="1">
        <v>5</v>
      </c>
      <c r="H227" s="1">
        <v>5</v>
      </c>
      <c r="I227" s="29">
        <v>3</v>
      </c>
      <c r="J227" s="87">
        <v>1</v>
      </c>
      <c r="K227" s="87">
        <v>2</v>
      </c>
      <c r="L227" s="28">
        <v>2</v>
      </c>
      <c r="M227" s="87">
        <v>3</v>
      </c>
      <c r="N227" s="28">
        <v>3</v>
      </c>
      <c r="O227" s="87">
        <v>4</v>
      </c>
      <c r="P227" s="87">
        <v>5</v>
      </c>
      <c r="Q227" s="87">
        <v>5</v>
      </c>
      <c r="R227" s="87">
        <v>5</v>
      </c>
      <c r="S227" s="28">
        <v>3</v>
      </c>
      <c r="T227" s="87">
        <v>2</v>
      </c>
      <c r="U227" s="28">
        <v>3</v>
      </c>
      <c r="V227" s="1">
        <v>3</v>
      </c>
      <c r="W227" s="92">
        <v>4</v>
      </c>
      <c r="X227" s="94">
        <f t="shared" si="3"/>
        <v>0.33333333333333331</v>
      </c>
    </row>
    <row r="228" spans="1:24">
      <c r="A228" s="1">
        <v>1</v>
      </c>
      <c r="B228" s="1">
        <v>3</v>
      </c>
      <c r="C228" s="1">
        <v>8</v>
      </c>
      <c r="D228" s="1">
        <v>2</v>
      </c>
      <c r="E228" s="1">
        <v>1</v>
      </c>
      <c r="F228" s="1">
        <v>3</v>
      </c>
      <c r="G228" s="1">
        <v>3</v>
      </c>
      <c r="H228" s="1">
        <v>5</v>
      </c>
      <c r="I228" s="29">
        <v>5</v>
      </c>
      <c r="J228" s="87">
        <v>5</v>
      </c>
      <c r="K228" s="87">
        <v>3</v>
      </c>
      <c r="L228" s="87">
        <v>3</v>
      </c>
      <c r="M228" s="28">
        <v>2</v>
      </c>
      <c r="N228" s="28">
        <v>3</v>
      </c>
      <c r="O228" s="28">
        <v>1</v>
      </c>
      <c r="P228" s="87">
        <v>5</v>
      </c>
      <c r="Q228" s="87">
        <v>5</v>
      </c>
      <c r="R228" s="28">
        <v>1</v>
      </c>
      <c r="S228" s="28">
        <v>3</v>
      </c>
      <c r="T228" s="28">
        <v>4</v>
      </c>
      <c r="U228" s="87">
        <v>4</v>
      </c>
      <c r="V228" s="1">
        <v>3</v>
      </c>
      <c r="W228" s="92">
        <v>6</v>
      </c>
      <c r="X228" s="94">
        <f t="shared" si="3"/>
        <v>0.5</v>
      </c>
    </row>
    <row r="229" spans="1:24">
      <c r="A229" s="1">
        <v>2</v>
      </c>
      <c r="B229" s="1">
        <v>6</v>
      </c>
      <c r="C229" s="1">
        <v>11</v>
      </c>
      <c r="D229" s="1">
        <v>1</v>
      </c>
      <c r="E229" s="1">
        <v>2</v>
      </c>
      <c r="F229" s="1">
        <v>3</v>
      </c>
      <c r="G229" s="1">
        <v>4</v>
      </c>
      <c r="H229" s="1">
        <v>5</v>
      </c>
      <c r="I229" s="29">
        <v>4</v>
      </c>
      <c r="J229" s="28">
        <v>2</v>
      </c>
      <c r="K229" s="28">
        <v>4</v>
      </c>
      <c r="L229" s="28">
        <v>2</v>
      </c>
      <c r="M229" s="28">
        <v>2</v>
      </c>
      <c r="N229" s="28">
        <v>3</v>
      </c>
      <c r="O229" s="28">
        <v>1</v>
      </c>
      <c r="P229" s="28">
        <v>4</v>
      </c>
      <c r="Q229" s="28">
        <v>2</v>
      </c>
      <c r="R229" s="87">
        <v>2</v>
      </c>
      <c r="S229" s="28">
        <v>3</v>
      </c>
      <c r="T229" s="28">
        <v>4</v>
      </c>
      <c r="U229" s="28">
        <v>3</v>
      </c>
      <c r="V229" s="1">
        <v>3</v>
      </c>
      <c r="W229" s="92">
        <v>11</v>
      </c>
      <c r="X229" s="94">
        <f t="shared" si="3"/>
        <v>0.91666666666666663</v>
      </c>
    </row>
    <row r="230" spans="1:24">
      <c r="A230" s="1">
        <v>1</v>
      </c>
      <c r="B230" s="1">
        <v>3</v>
      </c>
      <c r="C230" s="1">
        <v>11</v>
      </c>
      <c r="D230" s="1">
        <v>1</v>
      </c>
      <c r="E230" s="1">
        <v>2</v>
      </c>
      <c r="F230" s="1">
        <v>4</v>
      </c>
      <c r="G230" s="1">
        <v>5</v>
      </c>
      <c r="H230" s="1">
        <v>5</v>
      </c>
      <c r="I230" s="29">
        <v>3</v>
      </c>
      <c r="J230" s="87">
        <v>1</v>
      </c>
      <c r="K230" s="28">
        <v>4</v>
      </c>
      <c r="L230" s="28">
        <v>2</v>
      </c>
      <c r="M230" s="28">
        <v>2</v>
      </c>
      <c r="N230" s="28">
        <v>3</v>
      </c>
      <c r="O230" s="28">
        <v>1</v>
      </c>
      <c r="P230" s="87">
        <v>1</v>
      </c>
      <c r="Q230" s="87">
        <v>5</v>
      </c>
      <c r="R230" s="87">
        <v>5</v>
      </c>
      <c r="S230" s="28">
        <v>3</v>
      </c>
      <c r="T230" s="87">
        <v>2</v>
      </c>
      <c r="U230" s="28">
        <v>3</v>
      </c>
      <c r="V230" s="1">
        <v>3</v>
      </c>
      <c r="W230" s="92">
        <v>7</v>
      </c>
      <c r="X230" s="94">
        <f t="shared" si="3"/>
        <v>0.58333333333333337</v>
      </c>
    </row>
    <row r="231" spans="1:24">
      <c r="A231" s="1">
        <v>1</v>
      </c>
      <c r="B231" s="1">
        <v>3</v>
      </c>
      <c r="C231" s="1">
        <v>2</v>
      </c>
      <c r="D231" s="1">
        <v>1</v>
      </c>
      <c r="E231" s="1">
        <v>3</v>
      </c>
      <c r="F231" s="1">
        <v>3</v>
      </c>
      <c r="G231" s="1">
        <v>3</v>
      </c>
      <c r="H231" s="1">
        <v>5</v>
      </c>
      <c r="I231" s="29">
        <v>4</v>
      </c>
      <c r="J231" s="87">
        <v>5</v>
      </c>
      <c r="K231" s="28">
        <v>4</v>
      </c>
      <c r="L231" s="87">
        <v>3</v>
      </c>
      <c r="M231" s="28">
        <v>2</v>
      </c>
      <c r="N231" s="28">
        <v>3</v>
      </c>
      <c r="O231" s="28">
        <v>1</v>
      </c>
      <c r="P231" s="87">
        <v>2</v>
      </c>
      <c r="Q231" s="87">
        <v>5</v>
      </c>
      <c r="R231" s="28">
        <v>1</v>
      </c>
      <c r="S231" s="28">
        <v>3</v>
      </c>
      <c r="T231" s="28">
        <v>4</v>
      </c>
      <c r="U231" s="87">
        <v>4</v>
      </c>
      <c r="V231" s="1">
        <v>4</v>
      </c>
      <c r="W231" s="92">
        <v>7</v>
      </c>
      <c r="X231" s="94">
        <f t="shared" si="3"/>
        <v>0.58333333333333337</v>
      </c>
    </row>
    <row r="232" spans="1:24">
      <c r="A232" s="1">
        <v>1</v>
      </c>
      <c r="B232" s="1">
        <v>4</v>
      </c>
      <c r="C232" s="1">
        <v>7</v>
      </c>
      <c r="D232" s="1">
        <v>1</v>
      </c>
      <c r="E232" s="1">
        <v>2</v>
      </c>
      <c r="F232" s="1">
        <v>4</v>
      </c>
      <c r="G232" s="1">
        <v>3</v>
      </c>
      <c r="H232" s="1">
        <v>5</v>
      </c>
      <c r="I232" s="29">
        <v>3</v>
      </c>
      <c r="J232" s="28">
        <v>2</v>
      </c>
      <c r="K232" s="28">
        <v>4</v>
      </c>
      <c r="L232" s="28">
        <v>2</v>
      </c>
      <c r="M232" s="28">
        <v>2</v>
      </c>
      <c r="N232" s="28">
        <v>3</v>
      </c>
      <c r="O232" s="28">
        <v>1</v>
      </c>
      <c r="P232" s="87">
        <v>2</v>
      </c>
      <c r="Q232" s="28">
        <v>2</v>
      </c>
      <c r="R232" s="87">
        <v>2</v>
      </c>
      <c r="S232" s="28">
        <v>3</v>
      </c>
      <c r="T232" s="28">
        <v>4</v>
      </c>
      <c r="U232" s="28">
        <v>3</v>
      </c>
      <c r="V232" s="1">
        <v>2</v>
      </c>
      <c r="W232" s="92">
        <v>10</v>
      </c>
      <c r="X232" s="94">
        <f t="shared" si="3"/>
        <v>0.83333333333333337</v>
      </c>
    </row>
    <row r="233" spans="1:24">
      <c r="A233" s="1">
        <v>1</v>
      </c>
      <c r="B233" s="1">
        <v>5</v>
      </c>
      <c r="C233" s="1">
        <v>9</v>
      </c>
      <c r="D233" s="1">
        <v>1</v>
      </c>
      <c r="E233" s="1">
        <v>2</v>
      </c>
      <c r="F233" s="1">
        <v>4</v>
      </c>
      <c r="G233" s="1">
        <v>5</v>
      </c>
      <c r="H233" s="1">
        <v>5</v>
      </c>
      <c r="I233" s="29">
        <v>4</v>
      </c>
      <c r="J233" s="87">
        <v>4</v>
      </c>
      <c r="K233" s="28">
        <v>4</v>
      </c>
      <c r="L233" s="87">
        <v>1</v>
      </c>
      <c r="M233" s="28">
        <v>2</v>
      </c>
      <c r="N233" s="28">
        <v>3</v>
      </c>
      <c r="O233" s="28">
        <v>1</v>
      </c>
      <c r="P233" s="87">
        <v>5</v>
      </c>
      <c r="Q233" s="28">
        <v>2</v>
      </c>
      <c r="R233" s="28">
        <v>1</v>
      </c>
      <c r="S233" s="28">
        <v>3</v>
      </c>
      <c r="T233" s="28">
        <v>4</v>
      </c>
      <c r="U233" s="28">
        <v>3</v>
      </c>
      <c r="V233" s="1">
        <v>3</v>
      </c>
      <c r="W233" s="92">
        <v>9</v>
      </c>
      <c r="X233" s="94">
        <f t="shared" si="3"/>
        <v>0.75</v>
      </c>
    </row>
    <row r="234" spans="1:24">
      <c r="A234" s="1">
        <v>1</v>
      </c>
      <c r="B234" s="1">
        <v>4</v>
      </c>
      <c r="C234" s="1">
        <v>1</v>
      </c>
      <c r="D234" s="1">
        <v>1</v>
      </c>
      <c r="E234" s="1">
        <v>2</v>
      </c>
      <c r="F234" s="1">
        <v>4</v>
      </c>
      <c r="G234" s="1">
        <v>4</v>
      </c>
      <c r="H234" s="1">
        <v>5</v>
      </c>
      <c r="I234" s="29">
        <v>3</v>
      </c>
      <c r="J234" s="28">
        <v>2</v>
      </c>
      <c r="K234" s="28">
        <v>4</v>
      </c>
      <c r="L234" s="87">
        <v>4</v>
      </c>
      <c r="M234" s="28">
        <v>2</v>
      </c>
      <c r="N234" s="28">
        <v>3</v>
      </c>
      <c r="O234" s="28">
        <v>1</v>
      </c>
      <c r="P234" s="87">
        <v>1</v>
      </c>
      <c r="Q234" s="87">
        <v>5</v>
      </c>
      <c r="R234" s="87">
        <v>2</v>
      </c>
      <c r="S234" s="87">
        <v>5</v>
      </c>
      <c r="T234" s="87">
        <v>2</v>
      </c>
      <c r="U234" s="87">
        <v>2</v>
      </c>
      <c r="V234" s="1">
        <v>3</v>
      </c>
      <c r="W234" s="92">
        <v>5</v>
      </c>
      <c r="X234" s="94">
        <f t="shared" si="3"/>
        <v>0.41666666666666669</v>
      </c>
    </row>
    <row r="235" spans="1:24">
      <c r="A235" s="1">
        <v>1</v>
      </c>
      <c r="B235" s="1">
        <v>3</v>
      </c>
      <c r="C235" s="1">
        <v>9</v>
      </c>
      <c r="D235" s="1">
        <v>1</v>
      </c>
      <c r="E235" s="1">
        <v>3</v>
      </c>
      <c r="F235" s="1">
        <v>4</v>
      </c>
      <c r="G235" s="1">
        <v>5</v>
      </c>
      <c r="H235" s="1">
        <v>4</v>
      </c>
      <c r="I235" s="29">
        <v>3</v>
      </c>
      <c r="J235" s="87">
        <v>5</v>
      </c>
      <c r="K235" s="87">
        <v>5</v>
      </c>
      <c r="L235" s="87">
        <v>4</v>
      </c>
      <c r="M235" s="28">
        <v>2</v>
      </c>
      <c r="N235" s="28">
        <v>3</v>
      </c>
      <c r="O235" s="28">
        <v>1</v>
      </c>
      <c r="P235" s="87">
        <v>5</v>
      </c>
      <c r="Q235" s="28">
        <v>2</v>
      </c>
      <c r="R235" s="87">
        <v>5</v>
      </c>
      <c r="S235" s="87">
        <v>4</v>
      </c>
      <c r="T235" s="87">
        <v>5</v>
      </c>
      <c r="U235" s="28">
        <v>3</v>
      </c>
      <c r="V235" s="1">
        <v>3</v>
      </c>
      <c r="W235" s="92">
        <v>5</v>
      </c>
      <c r="X235" s="94">
        <f t="shared" si="3"/>
        <v>0.41666666666666669</v>
      </c>
    </row>
    <row r="236" spans="1:24">
      <c r="A236" s="1">
        <v>1</v>
      </c>
      <c r="B236" s="1">
        <v>4</v>
      </c>
      <c r="C236" s="2">
        <v>1</v>
      </c>
      <c r="D236" s="1">
        <v>3</v>
      </c>
      <c r="E236" s="1">
        <v>2</v>
      </c>
      <c r="F236" s="1">
        <v>3</v>
      </c>
      <c r="G236" s="1">
        <v>5</v>
      </c>
      <c r="H236" s="1">
        <v>5</v>
      </c>
      <c r="I236" s="29">
        <v>4</v>
      </c>
      <c r="J236" s="87">
        <v>1</v>
      </c>
      <c r="K236" s="28">
        <v>4</v>
      </c>
      <c r="L236" s="28">
        <v>2</v>
      </c>
      <c r="M236" s="28">
        <v>2</v>
      </c>
      <c r="N236" s="28">
        <v>3</v>
      </c>
      <c r="O236" s="28">
        <v>1</v>
      </c>
      <c r="P236" s="87">
        <v>2</v>
      </c>
      <c r="Q236" s="28">
        <v>2</v>
      </c>
      <c r="R236" s="87">
        <v>2</v>
      </c>
      <c r="S236" s="28">
        <v>3</v>
      </c>
      <c r="T236" s="28">
        <v>4</v>
      </c>
      <c r="U236" s="28">
        <v>3</v>
      </c>
      <c r="V236" s="1">
        <v>4</v>
      </c>
      <c r="W236" s="92">
        <v>9</v>
      </c>
      <c r="X236" s="94">
        <f t="shared" si="3"/>
        <v>0.75</v>
      </c>
    </row>
    <row r="237" spans="1:24">
      <c r="A237" s="1">
        <v>1</v>
      </c>
      <c r="B237" s="1">
        <v>5</v>
      </c>
      <c r="C237" s="1">
        <v>1</v>
      </c>
      <c r="D237" s="1">
        <v>2</v>
      </c>
      <c r="E237" s="1">
        <v>2</v>
      </c>
      <c r="F237" s="1">
        <v>5</v>
      </c>
      <c r="G237" s="1">
        <v>5</v>
      </c>
      <c r="H237" s="1">
        <v>5</v>
      </c>
      <c r="I237" s="29">
        <v>4</v>
      </c>
      <c r="J237" s="28">
        <v>2</v>
      </c>
      <c r="K237" s="28">
        <v>4</v>
      </c>
      <c r="L237" s="28">
        <v>2</v>
      </c>
      <c r="M237" s="87">
        <v>1</v>
      </c>
      <c r="N237" s="28">
        <v>3</v>
      </c>
      <c r="O237" s="28">
        <v>1</v>
      </c>
      <c r="P237" s="87">
        <v>3</v>
      </c>
      <c r="Q237" s="28">
        <v>2</v>
      </c>
      <c r="R237" s="87">
        <v>3</v>
      </c>
      <c r="S237" s="28">
        <v>3</v>
      </c>
      <c r="T237" s="87">
        <v>1</v>
      </c>
      <c r="U237" s="28">
        <v>3</v>
      </c>
      <c r="V237" s="1">
        <v>3</v>
      </c>
      <c r="W237" s="92">
        <v>8</v>
      </c>
      <c r="X237" s="94">
        <f t="shared" si="3"/>
        <v>0.66666666666666663</v>
      </c>
    </row>
    <row r="238" spans="1:24">
      <c r="A238" s="1">
        <v>1</v>
      </c>
      <c r="B238" s="1">
        <v>3</v>
      </c>
      <c r="C238" s="1">
        <v>3</v>
      </c>
      <c r="D238" s="1">
        <v>2</v>
      </c>
      <c r="E238" s="1">
        <v>3</v>
      </c>
      <c r="F238" s="1">
        <v>4</v>
      </c>
      <c r="G238" s="1">
        <v>5</v>
      </c>
      <c r="H238" s="1">
        <v>4</v>
      </c>
      <c r="I238" s="29">
        <v>5</v>
      </c>
      <c r="J238" s="28">
        <v>2</v>
      </c>
      <c r="K238" s="87">
        <v>5</v>
      </c>
      <c r="L238" s="87">
        <v>5</v>
      </c>
      <c r="M238" s="28">
        <v>2</v>
      </c>
      <c r="N238" s="28">
        <v>3</v>
      </c>
      <c r="O238" s="28">
        <v>1</v>
      </c>
      <c r="P238" s="87">
        <v>5</v>
      </c>
      <c r="Q238" s="87">
        <v>5</v>
      </c>
      <c r="R238" s="87">
        <v>3</v>
      </c>
      <c r="S238" s="87">
        <v>5</v>
      </c>
      <c r="T238" s="28">
        <v>4</v>
      </c>
      <c r="U238" s="28">
        <v>3</v>
      </c>
      <c r="V238" s="1">
        <v>4</v>
      </c>
      <c r="W238" s="92">
        <v>6</v>
      </c>
      <c r="X238" s="94">
        <f t="shared" si="3"/>
        <v>0.5</v>
      </c>
    </row>
    <row r="239" spans="1:24">
      <c r="A239" s="1">
        <v>1</v>
      </c>
      <c r="B239" s="1">
        <v>1</v>
      </c>
      <c r="C239" s="1">
        <v>10</v>
      </c>
      <c r="D239" s="1">
        <v>1</v>
      </c>
      <c r="E239" s="1">
        <v>2</v>
      </c>
      <c r="F239" s="1">
        <v>2</v>
      </c>
      <c r="G239" s="1">
        <v>5</v>
      </c>
      <c r="H239" s="1">
        <v>4</v>
      </c>
      <c r="I239" s="29">
        <v>4</v>
      </c>
      <c r="J239" s="28">
        <v>2</v>
      </c>
      <c r="K239" s="28">
        <v>4</v>
      </c>
      <c r="L239" s="28">
        <v>2</v>
      </c>
      <c r="M239" s="28">
        <v>2</v>
      </c>
      <c r="N239" s="28">
        <v>3</v>
      </c>
      <c r="O239" s="28">
        <v>1</v>
      </c>
      <c r="P239" s="87">
        <v>3</v>
      </c>
      <c r="Q239" s="87">
        <v>4</v>
      </c>
      <c r="R239" s="87">
        <v>3</v>
      </c>
      <c r="S239" s="87">
        <v>1</v>
      </c>
      <c r="T239" s="28">
        <v>4</v>
      </c>
      <c r="U239" s="28">
        <v>3</v>
      </c>
      <c r="V239" s="1">
        <v>3</v>
      </c>
      <c r="W239" s="92">
        <v>8</v>
      </c>
      <c r="X239" s="94">
        <f t="shared" si="3"/>
        <v>0.66666666666666663</v>
      </c>
    </row>
    <row r="240" spans="1:24">
      <c r="A240" s="1">
        <v>1</v>
      </c>
      <c r="B240" s="1">
        <v>1</v>
      </c>
      <c r="C240" s="1">
        <v>10</v>
      </c>
      <c r="D240" s="1">
        <v>1</v>
      </c>
      <c r="E240" s="1">
        <v>2</v>
      </c>
      <c r="F240" s="1">
        <v>4</v>
      </c>
      <c r="G240" s="1">
        <v>5</v>
      </c>
      <c r="H240" s="1">
        <v>5</v>
      </c>
      <c r="I240" s="29">
        <v>3</v>
      </c>
      <c r="J240" s="87">
        <v>5</v>
      </c>
      <c r="K240" s="28">
        <v>4</v>
      </c>
      <c r="L240" s="87">
        <v>1</v>
      </c>
      <c r="M240" s="87">
        <v>5</v>
      </c>
      <c r="N240" s="28">
        <v>3</v>
      </c>
      <c r="O240" s="28">
        <v>1</v>
      </c>
      <c r="P240" s="87">
        <v>5</v>
      </c>
      <c r="Q240" s="87">
        <v>5</v>
      </c>
      <c r="R240" s="87">
        <v>5</v>
      </c>
      <c r="S240" s="87">
        <v>1</v>
      </c>
      <c r="T240" s="28">
        <v>4</v>
      </c>
      <c r="U240" s="87">
        <v>4</v>
      </c>
      <c r="V240" s="1">
        <v>3</v>
      </c>
      <c r="W240" s="92">
        <v>4</v>
      </c>
      <c r="X240" s="94">
        <f t="shared" si="3"/>
        <v>0.33333333333333331</v>
      </c>
    </row>
    <row r="241" spans="1:24">
      <c r="A241" s="1">
        <v>1</v>
      </c>
      <c r="B241" s="1">
        <v>2</v>
      </c>
      <c r="C241" s="1">
        <v>10</v>
      </c>
      <c r="D241" s="1">
        <v>1</v>
      </c>
      <c r="E241" s="1">
        <v>2</v>
      </c>
      <c r="F241" s="1">
        <v>2</v>
      </c>
      <c r="G241" s="1">
        <v>3</v>
      </c>
      <c r="H241" s="1">
        <v>4</v>
      </c>
      <c r="I241" s="29">
        <v>4</v>
      </c>
      <c r="J241" s="87">
        <v>4</v>
      </c>
      <c r="K241" s="87">
        <v>5</v>
      </c>
      <c r="L241" s="87">
        <v>1</v>
      </c>
      <c r="M241" s="87">
        <v>4</v>
      </c>
      <c r="N241" s="28">
        <v>3</v>
      </c>
      <c r="O241" s="28">
        <v>1</v>
      </c>
      <c r="P241" s="28">
        <v>4</v>
      </c>
      <c r="Q241" s="87">
        <v>4</v>
      </c>
      <c r="R241" s="87">
        <v>2</v>
      </c>
      <c r="S241" s="87">
        <v>5</v>
      </c>
      <c r="T241" s="28">
        <v>4</v>
      </c>
      <c r="U241" s="28">
        <v>3</v>
      </c>
      <c r="V241" s="1">
        <v>3</v>
      </c>
      <c r="W241" s="92">
        <v>5</v>
      </c>
      <c r="X241" s="94">
        <f t="shared" si="3"/>
        <v>0.41666666666666669</v>
      </c>
    </row>
    <row r="242" spans="1:24">
      <c r="A242" s="1">
        <v>1</v>
      </c>
      <c r="B242" s="1">
        <v>1</v>
      </c>
      <c r="C242" s="1">
        <v>10</v>
      </c>
      <c r="D242" s="1">
        <v>1</v>
      </c>
      <c r="E242" s="1">
        <v>2</v>
      </c>
      <c r="F242" s="1">
        <v>4</v>
      </c>
      <c r="G242" s="1">
        <v>4</v>
      </c>
      <c r="H242" s="1">
        <v>4</v>
      </c>
      <c r="I242" s="29">
        <v>3</v>
      </c>
      <c r="J242" s="28">
        <v>2</v>
      </c>
      <c r="K242" s="87">
        <v>5</v>
      </c>
      <c r="L242" s="28">
        <v>2</v>
      </c>
      <c r="M242" s="28">
        <v>2</v>
      </c>
      <c r="N242" s="28">
        <v>3</v>
      </c>
      <c r="O242" s="28">
        <v>1</v>
      </c>
      <c r="P242" s="87">
        <v>3</v>
      </c>
      <c r="Q242" s="87">
        <v>3</v>
      </c>
      <c r="R242" s="28">
        <v>1</v>
      </c>
      <c r="S242" s="87">
        <v>5</v>
      </c>
      <c r="T242" s="87">
        <v>5</v>
      </c>
      <c r="U242" s="87">
        <v>2</v>
      </c>
      <c r="V242" s="1">
        <v>3</v>
      </c>
      <c r="W242" s="92">
        <v>6</v>
      </c>
      <c r="X242" s="94">
        <f t="shared" si="3"/>
        <v>0.5</v>
      </c>
    </row>
    <row r="243" spans="1:24">
      <c r="A243" s="1">
        <v>2</v>
      </c>
      <c r="B243" s="1">
        <v>6</v>
      </c>
      <c r="C243" s="1">
        <v>5</v>
      </c>
      <c r="D243" s="1">
        <v>2</v>
      </c>
      <c r="E243" s="1">
        <v>2</v>
      </c>
      <c r="F243" s="1">
        <v>4</v>
      </c>
      <c r="G243" s="1">
        <v>3</v>
      </c>
      <c r="H243" s="1">
        <v>5</v>
      </c>
      <c r="I243" s="29">
        <v>4</v>
      </c>
      <c r="J243" s="28">
        <v>2</v>
      </c>
      <c r="K243" s="28">
        <v>4</v>
      </c>
      <c r="L243" s="28">
        <v>2</v>
      </c>
      <c r="M243" s="28">
        <v>2</v>
      </c>
      <c r="N243" s="28">
        <v>3</v>
      </c>
      <c r="O243" s="28">
        <v>1</v>
      </c>
      <c r="P243" s="28">
        <v>4</v>
      </c>
      <c r="Q243" s="28">
        <v>2</v>
      </c>
      <c r="R243" s="28">
        <v>1</v>
      </c>
      <c r="S243" s="28">
        <v>3</v>
      </c>
      <c r="T243" s="28">
        <v>4</v>
      </c>
      <c r="U243" s="28">
        <v>3</v>
      </c>
      <c r="V243" s="1">
        <v>4</v>
      </c>
      <c r="W243" s="92">
        <v>12</v>
      </c>
      <c r="X243" s="94">
        <f t="shared" si="3"/>
        <v>1</v>
      </c>
    </row>
    <row r="244" spans="1:24">
      <c r="A244" s="1">
        <v>1</v>
      </c>
      <c r="B244" s="1">
        <v>2</v>
      </c>
      <c r="C244" s="1">
        <v>10</v>
      </c>
      <c r="D244" s="1">
        <v>1</v>
      </c>
      <c r="E244" s="1">
        <v>3</v>
      </c>
      <c r="F244" s="1">
        <v>3</v>
      </c>
      <c r="G244" s="1">
        <v>4</v>
      </c>
      <c r="H244" s="1">
        <v>4</v>
      </c>
      <c r="I244" s="29">
        <v>3</v>
      </c>
      <c r="J244" s="28">
        <v>2</v>
      </c>
      <c r="K244" s="28">
        <v>4</v>
      </c>
      <c r="L244" s="87">
        <v>4</v>
      </c>
      <c r="M244" s="87">
        <v>5</v>
      </c>
      <c r="N244" s="28">
        <v>3</v>
      </c>
      <c r="O244" s="28">
        <v>1</v>
      </c>
      <c r="P244" s="87">
        <v>5</v>
      </c>
      <c r="Q244" s="87">
        <v>5</v>
      </c>
      <c r="R244" s="87">
        <v>5</v>
      </c>
      <c r="S244" s="28">
        <v>3</v>
      </c>
      <c r="T244" s="28">
        <v>4</v>
      </c>
      <c r="U244" s="87">
        <v>2</v>
      </c>
      <c r="V244" s="1">
        <v>2</v>
      </c>
      <c r="W244" s="92">
        <v>6</v>
      </c>
      <c r="X244" s="94">
        <f t="shared" si="3"/>
        <v>0.5</v>
      </c>
    </row>
    <row r="245" spans="1:24">
      <c r="A245" s="1">
        <v>1</v>
      </c>
      <c r="B245" s="1">
        <v>2</v>
      </c>
      <c r="C245" s="1">
        <v>10</v>
      </c>
      <c r="D245" s="1">
        <v>1</v>
      </c>
      <c r="E245" s="1">
        <v>3</v>
      </c>
      <c r="F245" s="1">
        <v>4</v>
      </c>
      <c r="G245" s="1">
        <v>3</v>
      </c>
      <c r="H245" s="1">
        <v>5</v>
      </c>
      <c r="I245" s="29">
        <v>3</v>
      </c>
      <c r="J245" s="28">
        <v>2</v>
      </c>
      <c r="K245" s="28">
        <v>4</v>
      </c>
      <c r="L245" s="87">
        <v>5</v>
      </c>
      <c r="M245" s="87">
        <v>5</v>
      </c>
      <c r="N245" s="87">
        <v>5</v>
      </c>
      <c r="O245" s="87">
        <v>4</v>
      </c>
      <c r="P245" s="87">
        <v>5</v>
      </c>
      <c r="Q245" s="87">
        <v>5</v>
      </c>
      <c r="R245" s="87">
        <v>4</v>
      </c>
      <c r="S245" s="87">
        <v>5</v>
      </c>
      <c r="T245" s="28">
        <v>4</v>
      </c>
      <c r="U245" s="28">
        <v>3</v>
      </c>
      <c r="V245" s="1">
        <v>1</v>
      </c>
      <c r="W245" s="92">
        <v>4</v>
      </c>
      <c r="X245" s="94">
        <f t="shared" si="3"/>
        <v>0.33333333333333331</v>
      </c>
    </row>
    <row r="246" spans="1:24">
      <c r="A246" s="1">
        <v>1</v>
      </c>
      <c r="B246" s="1">
        <v>4</v>
      </c>
      <c r="C246" s="1">
        <v>10</v>
      </c>
      <c r="D246" s="1">
        <v>1</v>
      </c>
      <c r="E246" s="1">
        <v>2</v>
      </c>
      <c r="F246" s="1">
        <v>4</v>
      </c>
      <c r="G246" s="1">
        <v>4</v>
      </c>
      <c r="H246" s="1">
        <v>4</v>
      </c>
      <c r="I246" s="29">
        <v>3</v>
      </c>
      <c r="J246" s="87">
        <v>3</v>
      </c>
      <c r="K246" s="28">
        <v>4</v>
      </c>
      <c r="L246" s="28">
        <v>2</v>
      </c>
      <c r="M246" s="87">
        <v>1</v>
      </c>
      <c r="N246" s="28">
        <v>3</v>
      </c>
      <c r="O246" s="28">
        <v>1</v>
      </c>
      <c r="P246" s="28">
        <v>4</v>
      </c>
      <c r="Q246" s="87">
        <v>3</v>
      </c>
      <c r="R246" s="87">
        <v>3</v>
      </c>
      <c r="S246" s="28">
        <v>3</v>
      </c>
      <c r="T246" s="87">
        <v>3</v>
      </c>
      <c r="U246" s="28">
        <v>3</v>
      </c>
      <c r="V246" s="1">
        <v>2</v>
      </c>
      <c r="W246" s="92">
        <v>7</v>
      </c>
      <c r="X246" s="94">
        <f t="shared" si="3"/>
        <v>0.58333333333333337</v>
      </c>
    </row>
    <row r="247" spans="1:24" ht="18" customHeight="1">
      <c r="A247" s="1">
        <v>1</v>
      </c>
      <c r="B247" s="1">
        <v>1</v>
      </c>
      <c r="C247" s="1">
        <v>10</v>
      </c>
      <c r="D247" s="1">
        <v>1</v>
      </c>
      <c r="E247" s="1">
        <v>2</v>
      </c>
      <c r="F247" s="1">
        <v>4</v>
      </c>
      <c r="G247" s="1">
        <v>1</v>
      </c>
      <c r="H247" s="1">
        <v>5</v>
      </c>
      <c r="I247" s="29">
        <v>4</v>
      </c>
      <c r="J247" s="87">
        <v>1</v>
      </c>
      <c r="K247" s="28">
        <v>4</v>
      </c>
      <c r="L247" s="28">
        <v>2</v>
      </c>
      <c r="M247" s="87">
        <v>1</v>
      </c>
      <c r="N247" s="28">
        <v>3</v>
      </c>
      <c r="O247" s="87">
        <v>4</v>
      </c>
      <c r="P247" s="87">
        <v>3</v>
      </c>
      <c r="Q247" s="87">
        <v>5</v>
      </c>
      <c r="R247" s="87">
        <v>5</v>
      </c>
      <c r="S247" s="87">
        <v>5</v>
      </c>
      <c r="T247" s="87">
        <v>2</v>
      </c>
      <c r="U247" s="28">
        <v>3</v>
      </c>
      <c r="V247" s="1">
        <v>1</v>
      </c>
      <c r="W247" s="92">
        <v>4</v>
      </c>
      <c r="X247" s="94">
        <f t="shared" si="3"/>
        <v>0.33333333333333331</v>
      </c>
    </row>
    <row r="248" spans="1:24">
      <c r="A248" s="1">
        <v>1</v>
      </c>
      <c r="B248" s="1">
        <v>2</v>
      </c>
      <c r="C248" s="1">
        <v>10</v>
      </c>
      <c r="D248" s="1">
        <v>1</v>
      </c>
      <c r="E248" s="1">
        <v>2</v>
      </c>
      <c r="F248" s="1">
        <v>2</v>
      </c>
      <c r="G248" s="1">
        <v>4</v>
      </c>
      <c r="H248" s="1">
        <v>5</v>
      </c>
      <c r="I248" s="29">
        <v>4</v>
      </c>
      <c r="J248" s="87">
        <v>4</v>
      </c>
      <c r="K248" s="28">
        <v>4</v>
      </c>
      <c r="L248" s="87">
        <v>3</v>
      </c>
      <c r="M248" s="28">
        <v>2</v>
      </c>
      <c r="N248" s="28">
        <v>3</v>
      </c>
      <c r="O248" s="28">
        <v>1</v>
      </c>
      <c r="P248" s="87">
        <v>5</v>
      </c>
      <c r="Q248" s="87">
        <v>5</v>
      </c>
      <c r="R248" s="28">
        <v>1</v>
      </c>
      <c r="S248" s="87">
        <v>1</v>
      </c>
      <c r="T248" s="28">
        <v>4</v>
      </c>
      <c r="U248" s="87">
        <v>2</v>
      </c>
      <c r="V248" s="1">
        <v>3</v>
      </c>
      <c r="W248" s="92">
        <v>6</v>
      </c>
      <c r="X248" s="94">
        <f t="shared" si="3"/>
        <v>0.5</v>
      </c>
    </row>
    <row r="249" spans="1:24">
      <c r="A249" s="1">
        <v>1</v>
      </c>
      <c r="B249" s="1">
        <v>3</v>
      </c>
      <c r="C249" s="1">
        <v>10</v>
      </c>
      <c r="D249" s="1">
        <v>1</v>
      </c>
      <c r="E249" s="1">
        <v>3</v>
      </c>
      <c r="F249" s="1">
        <v>4</v>
      </c>
      <c r="G249" s="1">
        <v>5</v>
      </c>
      <c r="H249" s="1">
        <v>5</v>
      </c>
      <c r="I249" s="29">
        <v>3</v>
      </c>
      <c r="J249" s="28">
        <v>2</v>
      </c>
      <c r="K249" s="28">
        <v>4</v>
      </c>
      <c r="L249" s="28">
        <v>2</v>
      </c>
      <c r="M249" s="87">
        <v>3</v>
      </c>
      <c r="N249" s="28">
        <v>3</v>
      </c>
      <c r="O249" s="28">
        <v>1</v>
      </c>
      <c r="P249" s="28">
        <v>4</v>
      </c>
      <c r="Q249" s="87">
        <v>3</v>
      </c>
      <c r="R249" s="28">
        <v>1</v>
      </c>
      <c r="S249" s="28">
        <v>3</v>
      </c>
      <c r="T249" s="87">
        <v>3</v>
      </c>
      <c r="U249" s="28">
        <v>3</v>
      </c>
      <c r="V249" s="1">
        <v>2</v>
      </c>
      <c r="W249" s="92">
        <v>9</v>
      </c>
      <c r="X249" s="94">
        <f t="shared" si="3"/>
        <v>0.75</v>
      </c>
    </row>
    <row r="250" spans="1:24">
      <c r="A250" s="1">
        <v>1</v>
      </c>
      <c r="B250" s="1">
        <v>1</v>
      </c>
      <c r="C250" s="1">
        <v>6</v>
      </c>
      <c r="D250" s="1">
        <v>2</v>
      </c>
      <c r="E250" s="1">
        <v>3</v>
      </c>
      <c r="F250" s="1">
        <v>5</v>
      </c>
      <c r="G250" s="1">
        <v>5</v>
      </c>
      <c r="H250" s="1">
        <v>5</v>
      </c>
      <c r="I250" s="29">
        <v>4</v>
      </c>
      <c r="J250" s="87">
        <v>4</v>
      </c>
      <c r="K250" s="28">
        <v>4</v>
      </c>
      <c r="L250" s="28">
        <v>2</v>
      </c>
      <c r="M250" s="28">
        <v>2</v>
      </c>
      <c r="N250" s="28">
        <v>3</v>
      </c>
      <c r="O250" s="28">
        <v>1</v>
      </c>
      <c r="P250" s="87">
        <v>2</v>
      </c>
      <c r="Q250" s="28">
        <v>2</v>
      </c>
      <c r="R250" s="28">
        <v>1</v>
      </c>
      <c r="S250" s="28">
        <v>3</v>
      </c>
      <c r="T250" s="28">
        <v>4</v>
      </c>
      <c r="U250" s="28">
        <v>3</v>
      </c>
      <c r="V250" s="1">
        <v>4</v>
      </c>
      <c r="W250" s="92">
        <v>10</v>
      </c>
      <c r="X250" s="94">
        <f t="shared" si="3"/>
        <v>0.83333333333333337</v>
      </c>
    </row>
    <row r="251" spans="1:24">
      <c r="A251" s="1">
        <v>1</v>
      </c>
      <c r="B251" s="1">
        <v>2</v>
      </c>
      <c r="C251" s="1">
        <v>8</v>
      </c>
      <c r="D251" s="1">
        <v>1</v>
      </c>
      <c r="E251" s="1">
        <v>3</v>
      </c>
      <c r="F251" s="1">
        <v>5</v>
      </c>
      <c r="G251" s="1">
        <v>5</v>
      </c>
      <c r="H251" s="1">
        <v>5</v>
      </c>
      <c r="I251" s="29">
        <v>4</v>
      </c>
      <c r="J251" s="28">
        <v>2</v>
      </c>
      <c r="K251" s="28">
        <v>4</v>
      </c>
      <c r="L251" s="28">
        <v>2</v>
      </c>
      <c r="M251" s="28">
        <v>2</v>
      </c>
      <c r="N251" s="28">
        <v>3</v>
      </c>
      <c r="O251" s="28">
        <v>1</v>
      </c>
      <c r="P251" s="87">
        <v>3</v>
      </c>
      <c r="Q251" s="87">
        <v>3</v>
      </c>
      <c r="R251" s="87">
        <v>4</v>
      </c>
      <c r="S251" s="28">
        <v>3</v>
      </c>
      <c r="T251" s="87">
        <v>3</v>
      </c>
      <c r="U251" s="28">
        <v>3</v>
      </c>
      <c r="V251" s="1">
        <v>3</v>
      </c>
      <c r="W251" s="92">
        <v>8</v>
      </c>
      <c r="X251" s="94">
        <f t="shared" si="3"/>
        <v>0.66666666666666663</v>
      </c>
    </row>
    <row r="252" spans="1:24">
      <c r="A252" s="1">
        <v>1</v>
      </c>
      <c r="B252" s="1">
        <v>4</v>
      </c>
      <c r="C252" s="1">
        <v>5</v>
      </c>
      <c r="D252" s="1">
        <v>2</v>
      </c>
      <c r="E252" s="1">
        <v>2</v>
      </c>
      <c r="F252" s="1">
        <v>5</v>
      </c>
      <c r="G252" s="1">
        <v>4</v>
      </c>
      <c r="H252" s="1">
        <v>5</v>
      </c>
      <c r="I252" s="29">
        <v>4</v>
      </c>
      <c r="J252" s="87">
        <v>1</v>
      </c>
      <c r="K252" s="28">
        <v>4</v>
      </c>
      <c r="L252" s="87">
        <v>4</v>
      </c>
      <c r="M252" s="28">
        <v>2</v>
      </c>
      <c r="N252" s="28">
        <v>3</v>
      </c>
      <c r="O252" s="28">
        <v>1</v>
      </c>
      <c r="P252" s="87">
        <v>5</v>
      </c>
      <c r="Q252" s="87">
        <v>3</v>
      </c>
      <c r="R252" s="87">
        <v>3</v>
      </c>
      <c r="S252" s="87">
        <v>2</v>
      </c>
      <c r="T252" s="28">
        <v>4</v>
      </c>
      <c r="U252" s="87">
        <v>2</v>
      </c>
      <c r="V252" s="1">
        <v>4</v>
      </c>
      <c r="W252" s="92">
        <v>5</v>
      </c>
      <c r="X252" s="94">
        <f t="shared" si="3"/>
        <v>0.41666666666666669</v>
      </c>
    </row>
    <row r="253" spans="1:24">
      <c r="A253" s="1">
        <v>1</v>
      </c>
      <c r="B253" s="1">
        <v>3</v>
      </c>
      <c r="C253" s="1">
        <v>10</v>
      </c>
      <c r="D253" s="1">
        <v>1</v>
      </c>
      <c r="E253" s="1">
        <v>1</v>
      </c>
      <c r="F253" s="1">
        <v>4</v>
      </c>
      <c r="G253" s="1">
        <v>5</v>
      </c>
      <c r="H253" s="1">
        <v>5</v>
      </c>
      <c r="I253" s="29">
        <v>1</v>
      </c>
      <c r="J253" s="87">
        <v>5</v>
      </c>
      <c r="K253" s="28">
        <v>4</v>
      </c>
      <c r="L253" s="87">
        <v>5</v>
      </c>
      <c r="M253" s="28">
        <v>2</v>
      </c>
      <c r="N253" s="87">
        <v>5</v>
      </c>
      <c r="O253" s="28">
        <v>1</v>
      </c>
      <c r="P253" s="87">
        <v>1</v>
      </c>
      <c r="Q253" s="87">
        <v>5</v>
      </c>
      <c r="R253" s="87">
        <v>3</v>
      </c>
      <c r="S253" s="87">
        <v>5</v>
      </c>
      <c r="T253" s="87">
        <v>2</v>
      </c>
      <c r="U253" s="28">
        <v>3</v>
      </c>
      <c r="V253" s="1">
        <v>2</v>
      </c>
      <c r="W253" s="92">
        <v>4</v>
      </c>
      <c r="X253" s="94">
        <f t="shared" si="3"/>
        <v>0.33333333333333331</v>
      </c>
    </row>
    <row r="254" spans="1:24">
      <c r="A254" s="1">
        <v>1</v>
      </c>
      <c r="B254" s="1">
        <v>3</v>
      </c>
      <c r="C254" s="1">
        <v>11</v>
      </c>
      <c r="D254" s="1">
        <v>4</v>
      </c>
      <c r="E254" s="1">
        <v>2</v>
      </c>
      <c r="F254" s="1">
        <v>4</v>
      </c>
      <c r="G254" s="1">
        <v>5</v>
      </c>
      <c r="H254" s="1">
        <v>5</v>
      </c>
      <c r="I254" s="29">
        <v>3</v>
      </c>
      <c r="J254" s="87">
        <v>3</v>
      </c>
      <c r="K254" s="28">
        <v>4</v>
      </c>
      <c r="L254" s="28">
        <v>2</v>
      </c>
      <c r="M254" s="28">
        <v>2</v>
      </c>
      <c r="N254" s="28">
        <v>3</v>
      </c>
      <c r="O254" s="28">
        <v>1</v>
      </c>
      <c r="P254" s="87">
        <v>5</v>
      </c>
      <c r="Q254" s="87">
        <v>4</v>
      </c>
      <c r="R254" s="87">
        <v>4</v>
      </c>
      <c r="S254" s="28">
        <v>3</v>
      </c>
      <c r="T254" s="28">
        <v>4</v>
      </c>
      <c r="U254" s="28">
        <v>3</v>
      </c>
      <c r="V254" s="1">
        <v>4</v>
      </c>
      <c r="W254" s="92">
        <v>8</v>
      </c>
      <c r="X254" s="94">
        <f t="shared" si="3"/>
        <v>0.66666666666666663</v>
      </c>
    </row>
    <row r="255" spans="1:24">
      <c r="A255" s="1">
        <v>1</v>
      </c>
      <c r="B255" s="1">
        <v>2</v>
      </c>
      <c r="C255" s="1">
        <v>3</v>
      </c>
      <c r="D255" s="1">
        <v>2</v>
      </c>
      <c r="E255" s="1">
        <v>2</v>
      </c>
      <c r="F255" s="1">
        <v>5</v>
      </c>
      <c r="G255" s="1">
        <v>5</v>
      </c>
      <c r="H255" s="1">
        <v>5</v>
      </c>
      <c r="I255" s="29">
        <v>5</v>
      </c>
      <c r="J255" s="87">
        <v>4</v>
      </c>
      <c r="K255" s="28">
        <v>4</v>
      </c>
      <c r="L255" s="87">
        <v>1</v>
      </c>
      <c r="M255" s="28">
        <v>2</v>
      </c>
      <c r="N255" s="28">
        <v>3</v>
      </c>
      <c r="O255" s="28">
        <v>1</v>
      </c>
      <c r="P255" s="87">
        <v>5</v>
      </c>
      <c r="Q255" s="28">
        <v>2</v>
      </c>
      <c r="R255" s="87">
        <v>4</v>
      </c>
      <c r="S255" s="28">
        <v>3</v>
      </c>
      <c r="T255" s="28">
        <v>4</v>
      </c>
      <c r="U255" s="28">
        <v>3</v>
      </c>
      <c r="V255" s="1">
        <v>4</v>
      </c>
      <c r="W255" s="92">
        <v>8</v>
      </c>
      <c r="X255" s="94">
        <f t="shared" si="3"/>
        <v>0.66666666666666663</v>
      </c>
    </row>
    <row r="256" spans="1:24">
      <c r="A256" s="1">
        <v>1</v>
      </c>
      <c r="B256" s="1">
        <v>3</v>
      </c>
      <c r="C256" s="1">
        <v>2</v>
      </c>
      <c r="D256" s="1">
        <v>2</v>
      </c>
      <c r="E256" s="1">
        <v>2</v>
      </c>
      <c r="F256" s="1">
        <v>5</v>
      </c>
      <c r="G256" s="1">
        <v>1</v>
      </c>
      <c r="H256" s="1">
        <v>3</v>
      </c>
      <c r="I256" s="29">
        <v>3</v>
      </c>
      <c r="J256" s="87">
        <v>1</v>
      </c>
      <c r="K256" s="87">
        <v>2</v>
      </c>
      <c r="L256" s="28">
        <v>2</v>
      </c>
      <c r="M256" s="87">
        <v>1</v>
      </c>
      <c r="N256" s="28">
        <v>3</v>
      </c>
      <c r="O256" s="87">
        <v>3</v>
      </c>
      <c r="P256" s="87">
        <v>2</v>
      </c>
      <c r="Q256" s="87">
        <v>1</v>
      </c>
      <c r="R256" s="87">
        <v>2</v>
      </c>
      <c r="S256" s="87">
        <v>1</v>
      </c>
      <c r="T256" s="87">
        <v>1</v>
      </c>
      <c r="U256" s="28">
        <v>3</v>
      </c>
      <c r="V256" s="1">
        <v>3</v>
      </c>
      <c r="W256" s="92">
        <v>3</v>
      </c>
      <c r="X256" s="94">
        <f t="shared" si="3"/>
        <v>0.25</v>
      </c>
    </row>
    <row r="257" spans="1:24">
      <c r="A257" s="1">
        <v>1</v>
      </c>
      <c r="B257" s="1">
        <v>1</v>
      </c>
      <c r="C257" s="1">
        <v>1</v>
      </c>
      <c r="D257" s="1">
        <v>1</v>
      </c>
      <c r="E257" s="1">
        <v>1</v>
      </c>
      <c r="F257" s="1">
        <v>3</v>
      </c>
      <c r="G257" s="1">
        <v>5</v>
      </c>
      <c r="H257" s="1">
        <v>4</v>
      </c>
      <c r="I257" s="29">
        <v>2</v>
      </c>
      <c r="J257" s="87">
        <v>5</v>
      </c>
      <c r="K257" s="87">
        <v>5</v>
      </c>
      <c r="L257" s="28">
        <v>2</v>
      </c>
      <c r="M257" s="87">
        <v>3</v>
      </c>
      <c r="N257" s="28">
        <v>3</v>
      </c>
      <c r="O257" s="87">
        <v>2</v>
      </c>
      <c r="P257" s="87">
        <v>5</v>
      </c>
      <c r="Q257" s="87">
        <v>3</v>
      </c>
      <c r="R257" s="87">
        <v>5</v>
      </c>
      <c r="S257" s="87">
        <v>5</v>
      </c>
      <c r="T257" s="28">
        <v>4</v>
      </c>
      <c r="U257" s="28">
        <v>3</v>
      </c>
      <c r="V257" s="1">
        <v>2</v>
      </c>
      <c r="W257" s="92">
        <v>4</v>
      </c>
      <c r="X257" s="94">
        <f t="shared" si="3"/>
        <v>0.33333333333333331</v>
      </c>
    </row>
    <row r="258" spans="1:24">
      <c r="A258" s="1">
        <v>1</v>
      </c>
      <c r="B258" s="1">
        <v>2</v>
      </c>
      <c r="C258" s="1">
        <v>1</v>
      </c>
      <c r="D258" s="1">
        <v>1</v>
      </c>
      <c r="E258" s="1">
        <v>2</v>
      </c>
      <c r="F258" s="1">
        <v>4</v>
      </c>
      <c r="G258" s="1">
        <v>4</v>
      </c>
      <c r="H258" s="1">
        <v>4</v>
      </c>
      <c r="I258" s="29">
        <v>3</v>
      </c>
      <c r="J258" s="87">
        <v>3</v>
      </c>
      <c r="K258" s="87">
        <v>5</v>
      </c>
      <c r="L258" s="87">
        <v>5</v>
      </c>
      <c r="M258" s="87">
        <v>3</v>
      </c>
      <c r="N258" s="28">
        <v>3</v>
      </c>
      <c r="O258" s="87">
        <v>2</v>
      </c>
      <c r="P258" s="87">
        <v>1</v>
      </c>
      <c r="Q258" s="87">
        <v>5</v>
      </c>
      <c r="R258" s="87">
        <v>3</v>
      </c>
      <c r="S258" s="87">
        <v>5</v>
      </c>
      <c r="T258" s="87">
        <v>5</v>
      </c>
      <c r="U258" s="87">
        <v>1</v>
      </c>
      <c r="V258" s="1">
        <v>2</v>
      </c>
      <c r="W258" s="92">
        <v>1</v>
      </c>
      <c r="X258" s="94">
        <f t="shared" si="3"/>
        <v>8.3333333333333329E-2</v>
      </c>
    </row>
    <row r="259" spans="1:24">
      <c r="A259" s="1">
        <v>2</v>
      </c>
      <c r="B259" s="1">
        <v>6</v>
      </c>
      <c r="C259" s="1">
        <v>4</v>
      </c>
      <c r="D259" s="1">
        <v>1</v>
      </c>
      <c r="E259" s="1">
        <v>1</v>
      </c>
      <c r="F259" s="1">
        <v>4</v>
      </c>
      <c r="G259" s="1">
        <v>5</v>
      </c>
      <c r="H259" s="1">
        <v>4</v>
      </c>
      <c r="I259" s="29">
        <v>2</v>
      </c>
      <c r="J259" s="87">
        <v>5</v>
      </c>
      <c r="K259" s="87">
        <v>3</v>
      </c>
      <c r="L259" s="87">
        <v>5</v>
      </c>
      <c r="M259" s="87">
        <v>5</v>
      </c>
      <c r="N259" s="87">
        <v>5</v>
      </c>
      <c r="O259" s="87">
        <v>4</v>
      </c>
      <c r="P259" s="87">
        <v>5</v>
      </c>
      <c r="Q259" s="87">
        <v>5</v>
      </c>
      <c r="R259" s="87">
        <v>4</v>
      </c>
      <c r="S259" s="87">
        <v>5</v>
      </c>
      <c r="T259" s="87">
        <v>5</v>
      </c>
      <c r="U259" s="28">
        <v>3</v>
      </c>
      <c r="V259" s="1">
        <v>1</v>
      </c>
      <c r="W259" s="92">
        <v>1</v>
      </c>
      <c r="X259" s="94">
        <f t="shared" ref="X259:X322" si="4">W259/12</f>
        <v>8.3333333333333329E-2</v>
      </c>
    </row>
    <row r="260" spans="1:24">
      <c r="A260" s="1">
        <v>1</v>
      </c>
      <c r="B260" s="1">
        <v>3</v>
      </c>
      <c r="C260" s="1">
        <v>6</v>
      </c>
      <c r="D260" s="1">
        <v>1</v>
      </c>
      <c r="E260" s="1">
        <v>1</v>
      </c>
      <c r="F260" s="1">
        <v>4</v>
      </c>
      <c r="G260" s="1">
        <v>4</v>
      </c>
      <c r="H260" s="1">
        <v>5</v>
      </c>
      <c r="I260" s="29">
        <v>3</v>
      </c>
      <c r="J260" s="87">
        <v>4</v>
      </c>
      <c r="K260" s="28">
        <v>4</v>
      </c>
      <c r="L260" s="28">
        <v>2</v>
      </c>
      <c r="M260" s="28">
        <v>2</v>
      </c>
      <c r="N260" s="28">
        <v>3</v>
      </c>
      <c r="O260" s="28">
        <v>1</v>
      </c>
      <c r="P260" s="87">
        <v>1</v>
      </c>
      <c r="Q260" s="87">
        <v>3</v>
      </c>
      <c r="R260" s="87">
        <v>2</v>
      </c>
      <c r="S260" s="28">
        <v>3</v>
      </c>
      <c r="T260" s="28">
        <v>4</v>
      </c>
      <c r="U260" s="28">
        <v>3</v>
      </c>
      <c r="V260" s="1">
        <v>3</v>
      </c>
      <c r="W260" s="92">
        <v>8</v>
      </c>
      <c r="X260" s="94">
        <f t="shared" si="4"/>
        <v>0.66666666666666663</v>
      </c>
    </row>
    <row r="261" spans="1:24">
      <c r="A261" s="1">
        <v>1</v>
      </c>
      <c r="B261" s="1">
        <v>4</v>
      </c>
      <c r="C261" s="1">
        <v>3</v>
      </c>
      <c r="D261" s="1">
        <v>1</v>
      </c>
      <c r="E261" s="1">
        <v>2</v>
      </c>
      <c r="F261" s="1">
        <v>2</v>
      </c>
      <c r="G261" s="1">
        <v>5</v>
      </c>
      <c r="H261" s="1">
        <v>5</v>
      </c>
      <c r="I261" s="29">
        <v>4</v>
      </c>
      <c r="J261" s="87">
        <v>4</v>
      </c>
      <c r="K261" s="28">
        <v>4</v>
      </c>
      <c r="L261" s="28">
        <v>2</v>
      </c>
      <c r="M261" s="28">
        <v>2</v>
      </c>
      <c r="N261" s="28">
        <v>3</v>
      </c>
      <c r="O261" s="28">
        <v>1</v>
      </c>
      <c r="P261" s="87">
        <v>3</v>
      </c>
      <c r="Q261" s="87">
        <v>4</v>
      </c>
      <c r="R261" s="87">
        <v>4</v>
      </c>
      <c r="S261" s="28">
        <v>3</v>
      </c>
      <c r="T261" s="28">
        <v>4</v>
      </c>
      <c r="U261" s="28">
        <v>3</v>
      </c>
      <c r="V261" s="1">
        <v>4</v>
      </c>
      <c r="W261" s="92">
        <v>8</v>
      </c>
      <c r="X261" s="94">
        <f t="shared" si="4"/>
        <v>0.66666666666666663</v>
      </c>
    </row>
    <row r="262" spans="1:24">
      <c r="A262" s="1">
        <v>1</v>
      </c>
      <c r="B262" s="1">
        <v>4</v>
      </c>
      <c r="C262" s="1">
        <v>1</v>
      </c>
      <c r="D262" s="1">
        <v>3</v>
      </c>
      <c r="E262" s="1">
        <v>3</v>
      </c>
      <c r="F262" s="1">
        <v>4</v>
      </c>
      <c r="G262" s="1">
        <v>5</v>
      </c>
      <c r="H262" s="1">
        <v>5</v>
      </c>
      <c r="I262" s="29">
        <v>5</v>
      </c>
      <c r="J262" s="28">
        <v>2</v>
      </c>
      <c r="K262" s="28">
        <v>4</v>
      </c>
      <c r="L262" s="28">
        <v>2</v>
      </c>
      <c r="M262" s="28">
        <v>2</v>
      </c>
      <c r="N262" s="28">
        <v>3</v>
      </c>
      <c r="O262" s="28">
        <v>1</v>
      </c>
      <c r="P262" s="87">
        <v>3</v>
      </c>
      <c r="Q262" s="28">
        <v>2</v>
      </c>
      <c r="R262" s="28">
        <v>1</v>
      </c>
      <c r="S262" s="28">
        <v>3</v>
      </c>
      <c r="T262" s="28">
        <v>4</v>
      </c>
      <c r="U262" s="28">
        <v>3</v>
      </c>
      <c r="V262" s="1">
        <v>3</v>
      </c>
      <c r="W262" s="92">
        <v>11</v>
      </c>
      <c r="X262" s="94">
        <f t="shared" si="4"/>
        <v>0.91666666666666663</v>
      </c>
    </row>
    <row r="263" spans="1:24">
      <c r="A263" s="1">
        <v>1</v>
      </c>
      <c r="B263" s="1">
        <v>1</v>
      </c>
      <c r="C263" s="1">
        <v>10</v>
      </c>
      <c r="D263" s="1">
        <v>1</v>
      </c>
      <c r="E263" s="1">
        <v>2</v>
      </c>
      <c r="F263" s="1">
        <v>5</v>
      </c>
      <c r="G263" s="1">
        <v>5</v>
      </c>
      <c r="H263" s="1">
        <v>5</v>
      </c>
      <c r="I263" s="29">
        <v>3</v>
      </c>
      <c r="J263" s="87">
        <v>3</v>
      </c>
      <c r="K263" s="87">
        <v>3</v>
      </c>
      <c r="L263" s="28">
        <v>2</v>
      </c>
      <c r="M263" s="28">
        <v>2</v>
      </c>
      <c r="N263" s="87">
        <v>1</v>
      </c>
      <c r="O263" s="28">
        <v>1</v>
      </c>
      <c r="P263" s="87">
        <v>1</v>
      </c>
      <c r="Q263" s="28">
        <v>2</v>
      </c>
      <c r="R263" s="87">
        <v>4</v>
      </c>
      <c r="S263" s="87">
        <v>2</v>
      </c>
      <c r="T263" s="87">
        <v>2</v>
      </c>
      <c r="U263" s="28">
        <v>3</v>
      </c>
      <c r="V263" s="1">
        <v>3</v>
      </c>
      <c r="W263" s="92">
        <v>5</v>
      </c>
      <c r="X263" s="94">
        <f t="shared" si="4"/>
        <v>0.41666666666666669</v>
      </c>
    </row>
    <row r="264" spans="1:24">
      <c r="A264" s="1">
        <v>1</v>
      </c>
      <c r="B264" s="1">
        <v>3</v>
      </c>
      <c r="C264" s="1">
        <v>4</v>
      </c>
      <c r="D264" s="1">
        <v>2</v>
      </c>
      <c r="E264" s="1">
        <v>3</v>
      </c>
      <c r="F264" s="1">
        <v>3</v>
      </c>
      <c r="G264" s="1">
        <v>5</v>
      </c>
      <c r="H264" s="1">
        <v>5</v>
      </c>
      <c r="I264" s="29">
        <v>5</v>
      </c>
      <c r="J264" s="87">
        <v>5</v>
      </c>
      <c r="K264" s="87">
        <v>5</v>
      </c>
      <c r="L264" s="28">
        <v>2</v>
      </c>
      <c r="M264" s="28">
        <v>2</v>
      </c>
      <c r="N264" s="28">
        <v>3</v>
      </c>
      <c r="O264" s="28">
        <v>1</v>
      </c>
      <c r="P264" s="87">
        <v>1</v>
      </c>
      <c r="Q264" s="28">
        <v>2</v>
      </c>
      <c r="R264" s="87">
        <v>5</v>
      </c>
      <c r="S264" s="87">
        <v>5</v>
      </c>
      <c r="T264" s="28">
        <v>4</v>
      </c>
      <c r="U264" s="87">
        <v>1</v>
      </c>
      <c r="V264" s="1">
        <v>4</v>
      </c>
      <c r="W264" s="92">
        <v>6</v>
      </c>
      <c r="X264" s="94">
        <f t="shared" si="4"/>
        <v>0.5</v>
      </c>
    </row>
    <row r="265" spans="1:24">
      <c r="A265" s="1">
        <v>1</v>
      </c>
      <c r="B265" s="1">
        <v>2</v>
      </c>
      <c r="C265" s="1">
        <v>5</v>
      </c>
      <c r="D265" s="1">
        <v>2</v>
      </c>
      <c r="E265" s="1">
        <v>2</v>
      </c>
      <c r="F265" s="1">
        <v>4</v>
      </c>
      <c r="G265" s="1">
        <v>4</v>
      </c>
      <c r="H265" s="1">
        <v>4</v>
      </c>
      <c r="I265" s="29">
        <v>3</v>
      </c>
      <c r="J265" s="28">
        <v>2</v>
      </c>
      <c r="K265" s="28">
        <v>4</v>
      </c>
      <c r="L265" s="28">
        <v>2</v>
      </c>
      <c r="M265" s="28">
        <v>2</v>
      </c>
      <c r="N265" s="28">
        <v>3</v>
      </c>
      <c r="O265" s="28">
        <v>1</v>
      </c>
      <c r="P265" s="87">
        <v>3</v>
      </c>
      <c r="Q265" s="28">
        <v>2</v>
      </c>
      <c r="R265" s="87">
        <v>5</v>
      </c>
      <c r="S265" s="87">
        <v>5</v>
      </c>
      <c r="T265" s="28">
        <v>4</v>
      </c>
      <c r="U265" s="28">
        <v>3</v>
      </c>
      <c r="V265" s="1">
        <v>3</v>
      </c>
      <c r="W265" s="92">
        <v>9</v>
      </c>
      <c r="X265" s="94">
        <f t="shared" si="4"/>
        <v>0.75</v>
      </c>
    </row>
    <row r="266" spans="1:24">
      <c r="A266" s="1">
        <v>2</v>
      </c>
      <c r="B266" s="1">
        <v>6</v>
      </c>
      <c r="C266" s="1">
        <v>2</v>
      </c>
      <c r="D266" s="1">
        <v>2</v>
      </c>
      <c r="E266" s="1">
        <v>1</v>
      </c>
      <c r="F266" s="1">
        <v>4</v>
      </c>
      <c r="G266" s="1">
        <v>5</v>
      </c>
      <c r="H266" s="1">
        <v>5</v>
      </c>
      <c r="I266" s="29">
        <v>5</v>
      </c>
      <c r="J266" s="87">
        <v>4</v>
      </c>
      <c r="K266" s="28">
        <v>4</v>
      </c>
      <c r="L266" s="28">
        <v>2</v>
      </c>
      <c r="M266" s="87">
        <v>1</v>
      </c>
      <c r="N266" s="28">
        <v>3</v>
      </c>
      <c r="O266" s="28">
        <v>1</v>
      </c>
      <c r="P266" s="87">
        <v>3</v>
      </c>
      <c r="Q266" s="87">
        <v>3</v>
      </c>
      <c r="R266" s="28">
        <v>1</v>
      </c>
      <c r="S266" s="28">
        <v>3</v>
      </c>
      <c r="T266" s="28">
        <v>4</v>
      </c>
      <c r="U266" s="28">
        <v>3</v>
      </c>
      <c r="V266" s="1">
        <v>5</v>
      </c>
      <c r="W266" s="92">
        <v>8</v>
      </c>
      <c r="X266" s="94">
        <f t="shared" si="4"/>
        <v>0.66666666666666663</v>
      </c>
    </row>
    <row r="267" spans="1:24">
      <c r="A267" s="1">
        <v>1</v>
      </c>
      <c r="B267" s="1">
        <v>4</v>
      </c>
      <c r="C267" s="1">
        <v>1</v>
      </c>
      <c r="D267" s="1">
        <v>1</v>
      </c>
      <c r="E267" s="1">
        <v>2</v>
      </c>
      <c r="F267" s="1">
        <v>3</v>
      </c>
      <c r="G267" s="1">
        <v>2</v>
      </c>
      <c r="H267" s="1">
        <v>5</v>
      </c>
      <c r="I267" s="29">
        <v>4</v>
      </c>
      <c r="J267" s="87">
        <v>5</v>
      </c>
      <c r="K267" s="87">
        <v>5</v>
      </c>
      <c r="L267" s="28">
        <v>2</v>
      </c>
      <c r="M267" s="28">
        <v>2</v>
      </c>
      <c r="N267" s="28">
        <v>3</v>
      </c>
      <c r="O267" s="28">
        <v>1</v>
      </c>
      <c r="P267" s="87">
        <v>5</v>
      </c>
      <c r="Q267" s="87">
        <v>3</v>
      </c>
      <c r="R267" s="28">
        <v>1</v>
      </c>
      <c r="S267" s="28">
        <v>3</v>
      </c>
      <c r="T267" s="28">
        <v>4</v>
      </c>
      <c r="U267" s="87">
        <v>1</v>
      </c>
      <c r="V267" s="1">
        <v>4</v>
      </c>
      <c r="W267" s="92">
        <v>7</v>
      </c>
      <c r="X267" s="94">
        <f t="shared" si="4"/>
        <v>0.58333333333333337</v>
      </c>
    </row>
    <row r="268" spans="1:24">
      <c r="A268" s="1">
        <v>1</v>
      </c>
      <c r="B268" s="1">
        <v>3</v>
      </c>
      <c r="C268" s="1">
        <v>10</v>
      </c>
      <c r="D268" s="1">
        <v>1</v>
      </c>
      <c r="E268" s="1">
        <v>2</v>
      </c>
      <c r="F268" s="1">
        <v>4</v>
      </c>
      <c r="G268" s="1">
        <v>4</v>
      </c>
      <c r="H268" s="1">
        <v>5</v>
      </c>
      <c r="I268" s="29">
        <v>4</v>
      </c>
      <c r="J268" s="28">
        <v>2</v>
      </c>
      <c r="K268" s="28">
        <v>4</v>
      </c>
      <c r="L268" s="28">
        <v>2</v>
      </c>
      <c r="M268" s="28">
        <v>2</v>
      </c>
      <c r="N268" s="87">
        <v>5</v>
      </c>
      <c r="O268" s="28">
        <v>1</v>
      </c>
      <c r="P268" s="28">
        <v>4</v>
      </c>
      <c r="Q268" s="87">
        <v>3</v>
      </c>
      <c r="R268" s="87">
        <v>4</v>
      </c>
      <c r="S268" s="28">
        <v>3</v>
      </c>
      <c r="T268" s="87">
        <v>5</v>
      </c>
      <c r="U268" s="87">
        <v>5</v>
      </c>
      <c r="V268" s="1">
        <v>3</v>
      </c>
      <c r="W268" s="92">
        <v>7</v>
      </c>
      <c r="X268" s="94">
        <f t="shared" si="4"/>
        <v>0.58333333333333337</v>
      </c>
    </row>
    <row r="269" spans="1:24">
      <c r="A269" s="1">
        <v>1</v>
      </c>
      <c r="B269" s="1">
        <v>5</v>
      </c>
      <c r="C269" s="1">
        <v>10</v>
      </c>
      <c r="D269" s="1">
        <v>1</v>
      </c>
      <c r="E269" s="1">
        <v>2</v>
      </c>
      <c r="F269" s="1">
        <v>4</v>
      </c>
      <c r="G269" s="1">
        <v>5</v>
      </c>
      <c r="H269" s="1">
        <v>5</v>
      </c>
      <c r="I269" s="29">
        <v>2</v>
      </c>
      <c r="J269" s="28">
        <v>2</v>
      </c>
      <c r="K269" s="28">
        <v>4</v>
      </c>
      <c r="L269" s="28">
        <v>2</v>
      </c>
      <c r="M269" s="87">
        <v>1</v>
      </c>
      <c r="N269" s="28">
        <v>3</v>
      </c>
      <c r="O269" s="28">
        <v>1</v>
      </c>
      <c r="P269" s="87">
        <v>1</v>
      </c>
      <c r="Q269" s="28">
        <v>2</v>
      </c>
      <c r="R269" s="87">
        <v>2</v>
      </c>
      <c r="S269" s="87">
        <v>5</v>
      </c>
      <c r="T269" s="87">
        <v>3</v>
      </c>
      <c r="U269" s="28">
        <v>3</v>
      </c>
      <c r="V269" s="1">
        <v>2</v>
      </c>
      <c r="W269" s="92">
        <v>7</v>
      </c>
      <c r="X269" s="94">
        <f t="shared" si="4"/>
        <v>0.58333333333333337</v>
      </c>
    </row>
    <row r="270" spans="1:24">
      <c r="A270" s="1">
        <v>1</v>
      </c>
      <c r="B270" s="1">
        <v>3</v>
      </c>
      <c r="C270" s="1">
        <v>10</v>
      </c>
      <c r="D270" s="1">
        <v>1</v>
      </c>
      <c r="E270" s="1">
        <v>3</v>
      </c>
      <c r="F270" s="1">
        <v>5</v>
      </c>
      <c r="G270" s="1">
        <v>5</v>
      </c>
      <c r="H270" s="1">
        <v>5</v>
      </c>
      <c r="I270" s="29">
        <v>4</v>
      </c>
      <c r="J270" s="28">
        <v>2</v>
      </c>
      <c r="K270" s="28">
        <v>4</v>
      </c>
      <c r="L270" s="28">
        <v>2</v>
      </c>
      <c r="M270" s="28">
        <v>2</v>
      </c>
      <c r="N270" s="28">
        <v>3</v>
      </c>
      <c r="O270" s="28">
        <v>1</v>
      </c>
      <c r="P270" s="87">
        <v>5</v>
      </c>
      <c r="Q270" s="87">
        <v>5</v>
      </c>
      <c r="R270" s="87">
        <v>5</v>
      </c>
      <c r="S270" s="28">
        <v>3</v>
      </c>
      <c r="T270" s="28">
        <v>4</v>
      </c>
      <c r="U270" s="28">
        <v>3</v>
      </c>
      <c r="V270" s="1">
        <v>1</v>
      </c>
      <c r="W270" s="92">
        <v>9</v>
      </c>
      <c r="X270" s="94">
        <f t="shared" si="4"/>
        <v>0.75</v>
      </c>
    </row>
    <row r="271" spans="1:24">
      <c r="A271" s="1">
        <v>1</v>
      </c>
      <c r="B271" s="1">
        <v>1</v>
      </c>
      <c r="C271" s="1">
        <v>5</v>
      </c>
      <c r="D271" s="1">
        <v>2</v>
      </c>
      <c r="E271" s="1">
        <v>2</v>
      </c>
      <c r="F271" s="1">
        <v>4</v>
      </c>
      <c r="G271" s="1">
        <v>4</v>
      </c>
      <c r="H271" s="1">
        <v>5</v>
      </c>
      <c r="I271" s="29">
        <v>2</v>
      </c>
      <c r="J271" s="87">
        <v>1</v>
      </c>
      <c r="K271" s="28">
        <v>4</v>
      </c>
      <c r="L271" s="28">
        <v>2</v>
      </c>
      <c r="M271" s="28">
        <v>2</v>
      </c>
      <c r="N271" s="28">
        <v>3</v>
      </c>
      <c r="O271" s="28">
        <v>1</v>
      </c>
      <c r="P271" s="87">
        <v>3</v>
      </c>
      <c r="Q271" s="28">
        <v>2</v>
      </c>
      <c r="R271" s="28">
        <v>1</v>
      </c>
      <c r="S271" s="28">
        <v>3</v>
      </c>
      <c r="T271" s="28">
        <v>4</v>
      </c>
      <c r="U271" s="28">
        <v>3</v>
      </c>
      <c r="V271" s="1">
        <v>4</v>
      </c>
      <c r="W271" s="92">
        <v>10</v>
      </c>
      <c r="X271" s="94">
        <f t="shared" si="4"/>
        <v>0.83333333333333337</v>
      </c>
    </row>
    <row r="272" spans="1:24">
      <c r="A272" s="1">
        <v>2</v>
      </c>
      <c r="B272" s="1">
        <v>6</v>
      </c>
      <c r="C272" s="1">
        <v>6</v>
      </c>
      <c r="D272" s="1">
        <v>1</v>
      </c>
      <c r="E272" s="1">
        <v>3</v>
      </c>
      <c r="F272" s="1">
        <v>4</v>
      </c>
      <c r="G272" s="1">
        <v>4</v>
      </c>
      <c r="H272" s="1">
        <v>5</v>
      </c>
      <c r="I272" s="29">
        <v>4</v>
      </c>
      <c r="J272" s="28">
        <v>2</v>
      </c>
      <c r="K272" s="28">
        <v>4</v>
      </c>
      <c r="L272" s="28">
        <v>2</v>
      </c>
      <c r="M272" s="28">
        <v>2</v>
      </c>
      <c r="N272" s="28">
        <v>3</v>
      </c>
      <c r="O272" s="87">
        <v>4</v>
      </c>
      <c r="P272" s="87">
        <v>5</v>
      </c>
      <c r="Q272" s="87">
        <v>3</v>
      </c>
      <c r="R272" s="28">
        <v>1</v>
      </c>
      <c r="S272" s="28">
        <v>3</v>
      </c>
      <c r="T272" s="28">
        <v>4</v>
      </c>
      <c r="U272" s="28">
        <v>3</v>
      </c>
      <c r="V272" s="1">
        <v>4</v>
      </c>
      <c r="W272" s="92">
        <v>9</v>
      </c>
      <c r="X272" s="94">
        <f t="shared" si="4"/>
        <v>0.75</v>
      </c>
    </row>
    <row r="273" spans="1:24">
      <c r="A273" s="1">
        <v>1</v>
      </c>
      <c r="B273" s="1">
        <v>1</v>
      </c>
      <c r="C273" s="1">
        <v>11</v>
      </c>
      <c r="D273" s="1">
        <v>1</v>
      </c>
      <c r="E273" s="1">
        <v>3</v>
      </c>
      <c r="F273" s="1">
        <v>4</v>
      </c>
      <c r="G273" s="1">
        <v>5</v>
      </c>
      <c r="H273" s="1">
        <v>5</v>
      </c>
      <c r="I273" s="29">
        <v>3</v>
      </c>
      <c r="J273" s="87">
        <v>5</v>
      </c>
      <c r="K273" s="87">
        <v>5</v>
      </c>
      <c r="L273" s="28">
        <v>2</v>
      </c>
      <c r="M273" s="28">
        <v>2</v>
      </c>
      <c r="N273" s="28">
        <v>3</v>
      </c>
      <c r="O273" s="28">
        <v>1</v>
      </c>
      <c r="P273" s="87">
        <v>5</v>
      </c>
      <c r="Q273" s="87">
        <v>5</v>
      </c>
      <c r="R273" s="28">
        <v>1</v>
      </c>
      <c r="S273" s="28">
        <v>3</v>
      </c>
      <c r="T273" s="28">
        <v>4</v>
      </c>
      <c r="U273" s="87">
        <v>1</v>
      </c>
      <c r="V273" s="1">
        <v>3</v>
      </c>
      <c r="W273" s="92">
        <v>7</v>
      </c>
      <c r="X273" s="94">
        <f t="shared" si="4"/>
        <v>0.58333333333333337</v>
      </c>
    </row>
    <row r="274" spans="1:24">
      <c r="A274" s="1">
        <v>1</v>
      </c>
      <c r="B274" s="1">
        <v>2</v>
      </c>
      <c r="C274" s="1">
        <v>2</v>
      </c>
      <c r="D274" s="1">
        <v>1</v>
      </c>
      <c r="E274" s="1">
        <v>3</v>
      </c>
      <c r="F274" s="1">
        <v>4</v>
      </c>
      <c r="G274" s="1">
        <v>5</v>
      </c>
      <c r="H274" s="1">
        <v>5</v>
      </c>
      <c r="I274" s="29">
        <v>3</v>
      </c>
      <c r="J274" s="28">
        <v>2</v>
      </c>
      <c r="K274" s="28">
        <v>4</v>
      </c>
      <c r="L274" s="28">
        <v>2</v>
      </c>
      <c r="M274" s="28">
        <v>2</v>
      </c>
      <c r="N274" s="28">
        <v>3</v>
      </c>
      <c r="O274" s="28">
        <v>1</v>
      </c>
      <c r="P274" s="87">
        <v>1</v>
      </c>
      <c r="Q274" s="87">
        <v>3</v>
      </c>
      <c r="R274" s="28">
        <v>1</v>
      </c>
      <c r="S274" s="28">
        <v>3</v>
      </c>
      <c r="T274" s="28">
        <v>4</v>
      </c>
      <c r="U274" s="28">
        <v>3</v>
      </c>
      <c r="V274" s="1">
        <v>2</v>
      </c>
      <c r="W274" s="92">
        <v>10</v>
      </c>
      <c r="X274" s="94">
        <f t="shared" si="4"/>
        <v>0.83333333333333337</v>
      </c>
    </row>
    <row r="275" spans="1:24">
      <c r="A275" s="1">
        <v>1</v>
      </c>
      <c r="B275" s="1">
        <v>4</v>
      </c>
      <c r="C275" s="1">
        <v>10</v>
      </c>
      <c r="D275" s="1">
        <v>1</v>
      </c>
      <c r="E275" s="1">
        <v>2</v>
      </c>
      <c r="F275" s="1">
        <v>4</v>
      </c>
      <c r="G275" s="1">
        <v>4</v>
      </c>
      <c r="H275" s="1">
        <v>4</v>
      </c>
      <c r="I275" s="29">
        <v>3</v>
      </c>
      <c r="J275" s="87">
        <v>5</v>
      </c>
      <c r="K275" s="28">
        <v>4</v>
      </c>
      <c r="L275" s="28">
        <v>2</v>
      </c>
      <c r="M275" s="28">
        <v>2</v>
      </c>
      <c r="N275" s="87">
        <v>5</v>
      </c>
      <c r="O275" s="28">
        <v>1</v>
      </c>
      <c r="P275" s="87">
        <v>5</v>
      </c>
      <c r="Q275" s="87">
        <v>4</v>
      </c>
      <c r="R275" s="87">
        <v>5</v>
      </c>
      <c r="S275" s="28">
        <v>3</v>
      </c>
      <c r="T275" s="87">
        <v>5</v>
      </c>
      <c r="U275" s="28">
        <v>3</v>
      </c>
      <c r="V275" s="1">
        <v>1</v>
      </c>
      <c r="W275" s="92">
        <v>6</v>
      </c>
      <c r="X275" s="94">
        <f t="shared" si="4"/>
        <v>0.5</v>
      </c>
    </row>
    <row r="276" spans="1:24">
      <c r="A276" s="1">
        <v>1</v>
      </c>
      <c r="B276" s="1">
        <v>2</v>
      </c>
      <c r="C276" s="1">
        <v>5</v>
      </c>
      <c r="D276" s="1">
        <v>1</v>
      </c>
      <c r="E276" s="1">
        <v>3</v>
      </c>
      <c r="F276" s="1">
        <v>3</v>
      </c>
      <c r="G276" s="1">
        <v>5</v>
      </c>
      <c r="H276" s="1">
        <v>5</v>
      </c>
      <c r="I276" s="29">
        <v>3</v>
      </c>
      <c r="J276" s="28">
        <v>2</v>
      </c>
      <c r="K276" s="28">
        <v>4</v>
      </c>
      <c r="L276" s="28">
        <v>2</v>
      </c>
      <c r="M276" s="28">
        <v>2</v>
      </c>
      <c r="N276" s="28">
        <v>3</v>
      </c>
      <c r="O276" s="28">
        <v>1</v>
      </c>
      <c r="P276" s="87">
        <v>3</v>
      </c>
      <c r="Q276" s="87">
        <v>4</v>
      </c>
      <c r="R276" s="87">
        <v>3</v>
      </c>
      <c r="S276" s="28">
        <v>3</v>
      </c>
      <c r="T276" s="87">
        <v>3</v>
      </c>
      <c r="U276" s="28">
        <v>3</v>
      </c>
      <c r="V276" s="1">
        <v>2</v>
      </c>
      <c r="W276" s="92">
        <v>8</v>
      </c>
      <c r="X276" s="94">
        <f t="shared" si="4"/>
        <v>0.66666666666666663</v>
      </c>
    </row>
    <row r="277" spans="1:24">
      <c r="A277" s="1">
        <v>1</v>
      </c>
      <c r="B277" s="1">
        <v>1</v>
      </c>
      <c r="C277" s="1">
        <v>3</v>
      </c>
      <c r="D277" s="1">
        <v>1</v>
      </c>
      <c r="E277" s="1">
        <v>2</v>
      </c>
      <c r="F277" s="1">
        <v>4</v>
      </c>
      <c r="G277" s="1">
        <v>5</v>
      </c>
      <c r="H277" s="1">
        <v>5</v>
      </c>
      <c r="I277" s="29">
        <v>4</v>
      </c>
      <c r="J277" s="28">
        <v>2</v>
      </c>
      <c r="K277" s="28">
        <v>4</v>
      </c>
      <c r="L277" s="28">
        <v>2</v>
      </c>
      <c r="M277" s="28">
        <v>2</v>
      </c>
      <c r="N277" s="28">
        <v>3</v>
      </c>
      <c r="O277" s="28">
        <v>1</v>
      </c>
      <c r="P277" s="87">
        <v>2</v>
      </c>
      <c r="Q277" s="28">
        <v>2</v>
      </c>
      <c r="R277" s="87">
        <v>3</v>
      </c>
      <c r="S277" s="28">
        <v>3</v>
      </c>
      <c r="T277" s="87">
        <v>3</v>
      </c>
      <c r="U277" s="28">
        <v>3</v>
      </c>
      <c r="V277" s="1">
        <v>4</v>
      </c>
      <c r="W277" s="92">
        <v>9</v>
      </c>
      <c r="X277" s="94">
        <f t="shared" si="4"/>
        <v>0.75</v>
      </c>
    </row>
    <row r="278" spans="1:24">
      <c r="A278" s="1">
        <v>1</v>
      </c>
      <c r="B278" s="1">
        <v>1</v>
      </c>
      <c r="C278" s="1">
        <v>7</v>
      </c>
      <c r="D278" s="1">
        <v>1</v>
      </c>
      <c r="E278" s="1">
        <v>3</v>
      </c>
      <c r="F278" s="1">
        <v>3</v>
      </c>
      <c r="G278" s="1">
        <v>4</v>
      </c>
      <c r="H278" s="1">
        <v>5</v>
      </c>
      <c r="I278" s="29">
        <v>4</v>
      </c>
      <c r="J278" s="28">
        <v>2</v>
      </c>
      <c r="K278" s="28">
        <v>4</v>
      </c>
      <c r="L278" s="28">
        <v>2</v>
      </c>
      <c r="M278" s="28">
        <v>2</v>
      </c>
      <c r="N278" s="28">
        <v>3</v>
      </c>
      <c r="O278" s="28">
        <v>1</v>
      </c>
      <c r="P278" s="87">
        <v>1</v>
      </c>
      <c r="Q278" s="28">
        <v>2</v>
      </c>
      <c r="R278" s="28">
        <v>1</v>
      </c>
      <c r="S278" s="28">
        <v>3</v>
      </c>
      <c r="T278" s="87">
        <v>3</v>
      </c>
      <c r="U278" s="28">
        <v>3</v>
      </c>
      <c r="V278" s="1">
        <v>4</v>
      </c>
      <c r="W278" s="92">
        <v>10</v>
      </c>
      <c r="X278" s="94">
        <f t="shared" si="4"/>
        <v>0.83333333333333337</v>
      </c>
    </row>
    <row r="279" spans="1:24">
      <c r="A279" s="1">
        <v>1</v>
      </c>
      <c r="B279" s="1">
        <v>2</v>
      </c>
      <c r="C279" s="1">
        <v>11</v>
      </c>
      <c r="D279" s="1">
        <v>2</v>
      </c>
      <c r="E279" s="1">
        <v>2</v>
      </c>
      <c r="F279" s="1">
        <v>3</v>
      </c>
      <c r="G279" s="1">
        <v>5</v>
      </c>
      <c r="H279" s="1">
        <v>5</v>
      </c>
      <c r="I279" s="29">
        <v>5</v>
      </c>
      <c r="J279" s="28">
        <v>2</v>
      </c>
      <c r="K279" s="87">
        <v>5</v>
      </c>
      <c r="L279" s="28">
        <v>2</v>
      </c>
      <c r="M279" s="28">
        <v>2</v>
      </c>
      <c r="N279" s="28">
        <v>3</v>
      </c>
      <c r="O279" s="28">
        <v>1</v>
      </c>
      <c r="P279" s="87">
        <v>1</v>
      </c>
      <c r="Q279" s="87">
        <v>5</v>
      </c>
      <c r="R279" s="28">
        <v>1</v>
      </c>
      <c r="S279" s="28">
        <v>3</v>
      </c>
      <c r="T279" s="87">
        <v>3</v>
      </c>
      <c r="U279" s="87">
        <v>2</v>
      </c>
      <c r="V279" s="1">
        <v>4</v>
      </c>
      <c r="W279" s="92">
        <v>7</v>
      </c>
      <c r="X279" s="94">
        <f t="shared" si="4"/>
        <v>0.58333333333333337</v>
      </c>
    </row>
    <row r="280" spans="1:24">
      <c r="A280" s="1">
        <v>1</v>
      </c>
      <c r="B280" s="1">
        <v>3</v>
      </c>
      <c r="C280" s="1">
        <v>9</v>
      </c>
      <c r="D280" s="1">
        <v>2</v>
      </c>
      <c r="E280" s="1">
        <v>2</v>
      </c>
      <c r="F280" s="1">
        <v>4</v>
      </c>
      <c r="G280" s="1">
        <v>5</v>
      </c>
      <c r="H280" s="1">
        <v>5</v>
      </c>
      <c r="I280" s="29">
        <v>3</v>
      </c>
      <c r="J280" s="28">
        <v>2</v>
      </c>
      <c r="K280" s="28">
        <v>4</v>
      </c>
      <c r="L280" s="28">
        <v>2</v>
      </c>
      <c r="M280" s="28">
        <v>2</v>
      </c>
      <c r="N280" s="28">
        <v>3</v>
      </c>
      <c r="O280" s="28">
        <v>1</v>
      </c>
      <c r="P280" s="28">
        <v>4</v>
      </c>
      <c r="Q280" s="87">
        <v>5</v>
      </c>
      <c r="R280" s="87">
        <v>3</v>
      </c>
      <c r="S280" s="28">
        <v>3</v>
      </c>
      <c r="T280" s="28">
        <v>4</v>
      </c>
      <c r="U280" s="28">
        <v>3</v>
      </c>
      <c r="V280" s="1">
        <v>4</v>
      </c>
      <c r="W280" s="92">
        <v>10</v>
      </c>
      <c r="X280" s="94">
        <f t="shared" si="4"/>
        <v>0.83333333333333337</v>
      </c>
    </row>
    <row r="281" spans="1:24">
      <c r="A281" s="1">
        <v>1</v>
      </c>
      <c r="B281" s="1">
        <v>3</v>
      </c>
      <c r="C281" s="1">
        <v>1</v>
      </c>
      <c r="D281" s="1">
        <v>1</v>
      </c>
      <c r="E281" s="1">
        <v>2</v>
      </c>
      <c r="F281" s="1">
        <v>2</v>
      </c>
      <c r="G281" s="1">
        <v>3</v>
      </c>
      <c r="H281" s="1">
        <v>4</v>
      </c>
      <c r="I281" s="29">
        <v>4</v>
      </c>
      <c r="J281" s="87">
        <v>4</v>
      </c>
      <c r="K281" s="28">
        <v>4</v>
      </c>
      <c r="L281" s="28">
        <v>2</v>
      </c>
      <c r="M281" s="28">
        <v>2</v>
      </c>
      <c r="N281" s="28">
        <v>3</v>
      </c>
      <c r="O281" s="28">
        <v>1</v>
      </c>
      <c r="P281" s="28">
        <v>4</v>
      </c>
      <c r="Q281" s="28">
        <v>2</v>
      </c>
      <c r="R281" s="87">
        <v>4</v>
      </c>
      <c r="S281" s="28">
        <v>3</v>
      </c>
      <c r="T281" s="87">
        <v>5</v>
      </c>
      <c r="U281" s="28">
        <v>3</v>
      </c>
      <c r="V281" s="1">
        <v>4</v>
      </c>
      <c r="W281" s="92">
        <v>9</v>
      </c>
      <c r="X281" s="94">
        <f t="shared" si="4"/>
        <v>0.75</v>
      </c>
    </row>
    <row r="282" spans="1:24">
      <c r="A282" s="1">
        <v>1</v>
      </c>
      <c r="B282" s="1">
        <v>1</v>
      </c>
      <c r="C282" s="1">
        <v>7</v>
      </c>
      <c r="D282" s="1">
        <v>1</v>
      </c>
      <c r="E282" s="1">
        <v>2</v>
      </c>
      <c r="F282" s="1">
        <v>3</v>
      </c>
      <c r="G282" s="1">
        <v>4</v>
      </c>
      <c r="H282" s="1">
        <v>4</v>
      </c>
      <c r="I282" s="29">
        <v>2</v>
      </c>
      <c r="J282" s="28">
        <v>2</v>
      </c>
      <c r="K282" s="28">
        <v>4</v>
      </c>
      <c r="L282" s="28">
        <v>2</v>
      </c>
      <c r="M282" s="28">
        <v>2</v>
      </c>
      <c r="N282" s="28">
        <v>3</v>
      </c>
      <c r="O282" s="28">
        <v>1</v>
      </c>
      <c r="P282" s="87">
        <v>1</v>
      </c>
      <c r="Q282" s="28">
        <v>2</v>
      </c>
      <c r="R282" s="28">
        <v>1</v>
      </c>
      <c r="S282" s="28">
        <v>3</v>
      </c>
      <c r="T282" s="28">
        <v>4</v>
      </c>
      <c r="U282" s="28">
        <v>3</v>
      </c>
      <c r="V282" s="1">
        <v>3</v>
      </c>
      <c r="W282" s="92">
        <v>11</v>
      </c>
      <c r="X282" s="94">
        <f t="shared" si="4"/>
        <v>0.91666666666666663</v>
      </c>
    </row>
    <row r="283" spans="1:24">
      <c r="A283" s="1">
        <v>2</v>
      </c>
      <c r="B283" s="1">
        <v>6</v>
      </c>
      <c r="C283" s="1">
        <v>6</v>
      </c>
      <c r="D283" s="1">
        <v>1</v>
      </c>
      <c r="E283" s="1">
        <v>2</v>
      </c>
      <c r="F283" s="1">
        <v>3</v>
      </c>
      <c r="G283" s="1">
        <v>4</v>
      </c>
      <c r="H283" s="1">
        <v>5</v>
      </c>
      <c r="I283" s="29">
        <v>4</v>
      </c>
      <c r="J283" s="28">
        <v>2</v>
      </c>
      <c r="K283" s="28">
        <v>4</v>
      </c>
      <c r="L283" s="28">
        <v>2</v>
      </c>
      <c r="M283" s="28">
        <v>2</v>
      </c>
      <c r="N283" s="28">
        <v>3</v>
      </c>
      <c r="O283" s="28">
        <v>1</v>
      </c>
      <c r="P283" s="87">
        <v>1</v>
      </c>
      <c r="Q283" s="87">
        <v>4</v>
      </c>
      <c r="R283" s="87">
        <v>4</v>
      </c>
      <c r="S283" s="28">
        <v>3</v>
      </c>
      <c r="T283" s="28">
        <v>4</v>
      </c>
      <c r="U283" s="28">
        <v>3</v>
      </c>
      <c r="V283" s="1">
        <v>4</v>
      </c>
      <c r="W283" s="92">
        <v>9</v>
      </c>
      <c r="X283" s="94">
        <f t="shared" si="4"/>
        <v>0.75</v>
      </c>
    </row>
    <row r="284" spans="1:24">
      <c r="A284" s="1">
        <v>1</v>
      </c>
      <c r="B284" s="1">
        <v>1</v>
      </c>
      <c r="C284" s="1">
        <v>1</v>
      </c>
      <c r="D284" s="1">
        <v>4</v>
      </c>
      <c r="E284" s="1">
        <v>2</v>
      </c>
      <c r="F284" s="1">
        <v>4</v>
      </c>
      <c r="G284" s="1">
        <v>4</v>
      </c>
      <c r="H284" s="1">
        <v>4</v>
      </c>
      <c r="I284" s="29">
        <v>3</v>
      </c>
      <c r="J284" s="87">
        <v>1</v>
      </c>
      <c r="K284" s="28">
        <v>4</v>
      </c>
      <c r="L284" s="28">
        <v>2</v>
      </c>
      <c r="M284" s="28">
        <v>2</v>
      </c>
      <c r="N284" s="28">
        <v>3</v>
      </c>
      <c r="O284" s="28">
        <v>1</v>
      </c>
      <c r="P284" s="87">
        <v>2</v>
      </c>
      <c r="Q284" s="28">
        <v>2</v>
      </c>
      <c r="R284" s="28">
        <v>1</v>
      </c>
      <c r="S284" s="28">
        <v>3</v>
      </c>
      <c r="T284" s="87">
        <v>2</v>
      </c>
      <c r="U284" s="28">
        <v>3</v>
      </c>
      <c r="V284" s="1">
        <v>4</v>
      </c>
      <c r="W284" s="92">
        <v>9</v>
      </c>
      <c r="X284" s="94">
        <f t="shared" si="4"/>
        <v>0.75</v>
      </c>
    </row>
    <row r="285" spans="1:24">
      <c r="A285" s="1">
        <v>1</v>
      </c>
      <c r="B285" s="1">
        <v>1</v>
      </c>
      <c r="C285" s="1">
        <v>1</v>
      </c>
      <c r="D285" s="1">
        <v>1</v>
      </c>
      <c r="E285" s="1">
        <v>2</v>
      </c>
      <c r="F285" s="1">
        <v>5</v>
      </c>
      <c r="G285" s="1">
        <v>5</v>
      </c>
      <c r="H285" s="1">
        <v>5</v>
      </c>
      <c r="I285" s="29">
        <v>4</v>
      </c>
      <c r="J285" s="28">
        <v>2</v>
      </c>
      <c r="K285" s="28">
        <v>4</v>
      </c>
      <c r="L285" s="87">
        <v>5</v>
      </c>
      <c r="M285" s="28">
        <v>2</v>
      </c>
      <c r="N285" s="28">
        <v>3</v>
      </c>
      <c r="O285" s="28">
        <v>1</v>
      </c>
      <c r="P285" s="87">
        <v>5</v>
      </c>
      <c r="Q285" s="87">
        <v>4</v>
      </c>
      <c r="R285" s="28">
        <v>1</v>
      </c>
      <c r="S285" s="28">
        <v>3</v>
      </c>
      <c r="T285" s="28">
        <v>4</v>
      </c>
      <c r="U285" s="28">
        <v>3</v>
      </c>
      <c r="V285" s="1">
        <v>3</v>
      </c>
      <c r="W285" s="92">
        <v>9</v>
      </c>
      <c r="X285" s="94">
        <f t="shared" si="4"/>
        <v>0.75</v>
      </c>
    </row>
    <row r="286" spans="1:24">
      <c r="A286" s="1">
        <v>1</v>
      </c>
      <c r="B286" s="1">
        <v>1</v>
      </c>
      <c r="C286" s="1">
        <v>5</v>
      </c>
      <c r="D286" s="1">
        <v>2</v>
      </c>
      <c r="E286" s="1">
        <v>1</v>
      </c>
      <c r="F286" s="1">
        <v>3</v>
      </c>
      <c r="G286" s="1">
        <v>3</v>
      </c>
      <c r="H286" s="1">
        <v>5</v>
      </c>
      <c r="I286" s="29">
        <v>3</v>
      </c>
      <c r="J286" s="87">
        <v>4</v>
      </c>
      <c r="K286" s="28">
        <v>4</v>
      </c>
      <c r="L286" s="28">
        <v>2</v>
      </c>
      <c r="M286" s="28">
        <v>2</v>
      </c>
      <c r="N286" s="28">
        <v>3</v>
      </c>
      <c r="O286" s="28">
        <v>1</v>
      </c>
      <c r="P286" s="87">
        <v>3</v>
      </c>
      <c r="Q286" s="87">
        <v>5</v>
      </c>
      <c r="R286" s="87">
        <v>4</v>
      </c>
      <c r="S286" s="87">
        <v>5</v>
      </c>
      <c r="T286" s="87">
        <v>2</v>
      </c>
      <c r="U286" s="87">
        <v>5</v>
      </c>
      <c r="V286" s="1">
        <v>2</v>
      </c>
      <c r="W286" s="92">
        <v>5</v>
      </c>
      <c r="X286" s="94">
        <f t="shared" si="4"/>
        <v>0.41666666666666669</v>
      </c>
    </row>
    <row r="287" spans="1:24">
      <c r="A287" s="1">
        <v>1</v>
      </c>
      <c r="B287" s="1">
        <v>4</v>
      </c>
      <c r="C287" s="1">
        <v>6</v>
      </c>
      <c r="D287" s="1">
        <v>1</v>
      </c>
      <c r="E287" s="1">
        <v>1</v>
      </c>
      <c r="F287" s="1">
        <v>4</v>
      </c>
      <c r="G287" s="1">
        <v>5</v>
      </c>
      <c r="H287" s="1">
        <v>5</v>
      </c>
      <c r="I287" s="29">
        <v>4</v>
      </c>
      <c r="J287" s="87">
        <v>5</v>
      </c>
      <c r="K287" s="87">
        <v>5</v>
      </c>
      <c r="L287" s="87">
        <v>4</v>
      </c>
      <c r="M287" s="28">
        <v>2</v>
      </c>
      <c r="N287" s="28">
        <v>3</v>
      </c>
      <c r="O287" s="28">
        <v>1</v>
      </c>
      <c r="P287" s="87">
        <v>3</v>
      </c>
      <c r="Q287" s="87">
        <v>5</v>
      </c>
      <c r="R287" s="28">
        <v>1</v>
      </c>
      <c r="S287" s="28">
        <v>3</v>
      </c>
      <c r="T287" s="87">
        <v>5</v>
      </c>
      <c r="U287" s="87">
        <v>4</v>
      </c>
      <c r="V287" s="1">
        <v>3</v>
      </c>
      <c r="W287" s="92">
        <v>5</v>
      </c>
      <c r="X287" s="94">
        <f t="shared" si="4"/>
        <v>0.41666666666666669</v>
      </c>
    </row>
    <row r="288" spans="1:24">
      <c r="A288" s="1">
        <v>1</v>
      </c>
      <c r="B288" s="1">
        <v>3</v>
      </c>
      <c r="C288" s="1">
        <v>1</v>
      </c>
      <c r="D288" s="1">
        <v>1</v>
      </c>
      <c r="E288" s="1">
        <v>1</v>
      </c>
      <c r="F288" s="1">
        <v>4</v>
      </c>
      <c r="G288" s="1">
        <v>5</v>
      </c>
      <c r="H288" s="1">
        <v>5</v>
      </c>
      <c r="I288" s="29">
        <v>4</v>
      </c>
      <c r="J288" s="87">
        <v>3</v>
      </c>
      <c r="K288" s="28">
        <v>4</v>
      </c>
      <c r="L288" s="28">
        <v>2</v>
      </c>
      <c r="M288" s="28">
        <v>2</v>
      </c>
      <c r="N288" s="28">
        <v>3</v>
      </c>
      <c r="O288" s="28">
        <v>1</v>
      </c>
      <c r="P288" s="87">
        <v>3</v>
      </c>
      <c r="Q288" s="87">
        <v>3</v>
      </c>
      <c r="R288" s="28">
        <v>1</v>
      </c>
      <c r="S288" s="28">
        <v>3</v>
      </c>
      <c r="T288" s="28">
        <v>4</v>
      </c>
      <c r="U288" s="28">
        <v>3</v>
      </c>
      <c r="V288" s="1">
        <v>3</v>
      </c>
      <c r="W288" s="92">
        <v>9</v>
      </c>
      <c r="X288" s="94">
        <f t="shared" si="4"/>
        <v>0.75</v>
      </c>
    </row>
    <row r="289" spans="1:24">
      <c r="A289" s="1">
        <v>1</v>
      </c>
      <c r="B289" s="1">
        <v>5</v>
      </c>
      <c r="C289" s="1">
        <v>3</v>
      </c>
      <c r="D289" s="1">
        <v>2</v>
      </c>
      <c r="E289" s="1">
        <v>3</v>
      </c>
      <c r="F289" s="1">
        <v>3</v>
      </c>
      <c r="G289" s="1">
        <v>3</v>
      </c>
      <c r="H289" s="1">
        <v>5</v>
      </c>
      <c r="I289" s="29">
        <v>4</v>
      </c>
      <c r="J289" s="87">
        <v>4</v>
      </c>
      <c r="K289" s="28">
        <v>4</v>
      </c>
      <c r="L289" s="87">
        <v>5</v>
      </c>
      <c r="M289" s="28">
        <v>2</v>
      </c>
      <c r="N289" s="28">
        <v>3</v>
      </c>
      <c r="O289" s="28">
        <v>1</v>
      </c>
      <c r="P289" s="87">
        <v>1</v>
      </c>
      <c r="Q289" s="87">
        <v>5</v>
      </c>
      <c r="R289" s="87">
        <v>5</v>
      </c>
      <c r="S289" s="87">
        <v>4</v>
      </c>
      <c r="T289" s="28">
        <v>4</v>
      </c>
      <c r="U289" s="87">
        <v>2</v>
      </c>
      <c r="V289" s="1">
        <v>3</v>
      </c>
      <c r="W289" s="92">
        <v>5</v>
      </c>
      <c r="X289" s="94">
        <f t="shared" si="4"/>
        <v>0.41666666666666669</v>
      </c>
    </row>
    <row r="290" spans="1:24">
      <c r="A290" s="1">
        <v>1</v>
      </c>
      <c r="B290" s="1">
        <v>3</v>
      </c>
      <c r="C290" s="1">
        <v>2</v>
      </c>
      <c r="D290" s="1">
        <v>1</v>
      </c>
      <c r="E290" s="1">
        <v>1</v>
      </c>
      <c r="F290" s="1">
        <v>2</v>
      </c>
      <c r="G290" s="1">
        <v>2</v>
      </c>
      <c r="H290" s="1">
        <v>5</v>
      </c>
      <c r="I290" s="29">
        <v>5</v>
      </c>
      <c r="J290" s="87">
        <v>3</v>
      </c>
      <c r="K290" s="87">
        <v>5</v>
      </c>
      <c r="L290" s="87">
        <v>1</v>
      </c>
      <c r="M290" s="28">
        <v>2</v>
      </c>
      <c r="N290" s="28">
        <v>3</v>
      </c>
      <c r="O290" s="28">
        <v>1</v>
      </c>
      <c r="P290" s="87">
        <v>2</v>
      </c>
      <c r="Q290" s="87">
        <v>3</v>
      </c>
      <c r="R290" s="87">
        <v>5</v>
      </c>
      <c r="S290" s="28">
        <v>3</v>
      </c>
      <c r="T290" s="87">
        <v>3</v>
      </c>
      <c r="U290" s="28">
        <v>3</v>
      </c>
      <c r="V290" s="1">
        <v>4</v>
      </c>
      <c r="W290" s="92">
        <v>5</v>
      </c>
      <c r="X290" s="94">
        <f t="shared" si="4"/>
        <v>0.41666666666666669</v>
      </c>
    </row>
    <row r="291" spans="1:24">
      <c r="A291" s="1">
        <v>1</v>
      </c>
      <c r="B291" s="1">
        <v>5</v>
      </c>
      <c r="C291" s="1">
        <v>1</v>
      </c>
      <c r="D291" s="1">
        <v>2</v>
      </c>
      <c r="E291" s="1">
        <v>1</v>
      </c>
      <c r="F291" s="1">
        <v>4</v>
      </c>
      <c r="G291" s="1">
        <v>4</v>
      </c>
      <c r="H291" s="1">
        <v>5</v>
      </c>
      <c r="I291" s="29">
        <v>4</v>
      </c>
      <c r="J291" s="87">
        <v>5</v>
      </c>
      <c r="K291" s="87">
        <v>3</v>
      </c>
      <c r="L291" s="87">
        <v>3</v>
      </c>
      <c r="M291" s="28">
        <v>2</v>
      </c>
      <c r="N291" s="28">
        <v>3</v>
      </c>
      <c r="O291" s="28">
        <v>1</v>
      </c>
      <c r="P291" s="87">
        <v>1</v>
      </c>
      <c r="Q291" s="87">
        <v>5</v>
      </c>
      <c r="R291" s="87">
        <v>3</v>
      </c>
      <c r="S291" s="28">
        <v>3</v>
      </c>
      <c r="T291" s="28">
        <v>4</v>
      </c>
      <c r="U291" s="87">
        <v>2</v>
      </c>
      <c r="V291" s="1">
        <v>3</v>
      </c>
      <c r="W291" s="92">
        <v>5</v>
      </c>
      <c r="X291" s="94">
        <f t="shared" si="4"/>
        <v>0.41666666666666669</v>
      </c>
    </row>
    <row r="292" spans="1:24">
      <c r="A292" s="1">
        <v>1</v>
      </c>
      <c r="B292" s="1">
        <v>3</v>
      </c>
      <c r="C292" s="1">
        <v>1</v>
      </c>
      <c r="D292" s="1">
        <v>2</v>
      </c>
      <c r="E292" s="1">
        <v>1</v>
      </c>
      <c r="F292" s="1">
        <v>3</v>
      </c>
      <c r="G292" s="1">
        <v>2</v>
      </c>
      <c r="H292" s="1">
        <v>5</v>
      </c>
      <c r="I292" s="29">
        <v>5</v>
      </c>
      <c r="J292" s="87">
        <v>4</v>
      </c>
      <c r="K292" s="87">
        <v>5</v>
      </c>
      <c r="L292" s="87">
        <v>5</v>
      </c>
      <c r="M292" s="28">
        <v>2</v>
      </c>
      <c r="N292" s="28">
        <v>3</v>
      </c>
      <c r="O292" s="28">
        <v>1</v>
      </c>
      <c r="P292" s="87">
        <v>1</v>
      </c>
      <c r="Q292" s="28">
        <v>2</v>
      </c>
      <c r="R292" s="87">
        <v>4</v>
      </c>
      <c r="S292" s="28">
        <v>3</v>
      </c>
      <c r="T292" s="28">
        <v>4</v>
      </c>
      <c r="U292" s="87">
        <v>1</v>
      </c>
      <c r="V292" s="1">
        <v>3</v>
      </c>
      <c r="W292" s="92">
        <v>6</v>
      </c>
      <c r="X292" s="94">
        <f t="shared" si="4"/>
        <v>0.5</v>
      </c>
    </row>
    <row r="293" spans="1:24">
      <c r="A293" s="1">
        <v>1</v>
      </c>
      <c r="B293" s="1">
        <v>3</v>
      </c>
      <c r="C293" s="1">
        <v>5</v>
      </c>
      <c r="D293" s="1">
        <v>2</v>
      </c>
      <c r="E293" s="1">
        <v>2</v>
      </c>
      <c r="F293" s="1">
        <v>4</v>
      </c>
      <c r="G293" s="1">
        <v>4</v>
      </c>
      <c r="H293" s="1">
        <v>5</v>
      </c>
      <c r="I293" s="29">
        <v>3</v>
      </c>
      <c r="J293" s="87">
        <v>1</v>
      </c>
      <c r="K293" s="28">
        <v>4</v>
      </c>
      <c r="L293" s="28">
        <v>2</v>
      </c>
      <c r="M293" s="87">
        <v>1</v>
      </c>
      <c r="N293" s="28">
        <v>3</v>
      </c>
      <c r="O293" s="28">
        <v>1</v>
      </c>
      <c r="P293" s="87">
        <v>3</v>
      </c>
      <c r="Q293" s="28">
        <v>2</v>
      </c>
      <c r="R293" s="87">
        <v>3</v>
      </c>
      <c r="S293" s="87">
        <v>1</v>
      </c>
      <c r="T293" s="87">
        <v>2</v>
      </c>
      <c r="U293" s="28">
        <v>3</v>
      </c>
      <c r="V293" s="1">
        <v>4</v>
      </c>
      <c r="W293" s="92">
        <v>6</v>
      </c>
      <c r="X293" s="94">
        <f t="shared" si="4"/>
        <v>0.5</v>
      </c>
    </row>
    <row r="294" spans="1:24">
      <c r="A294" s="1">
        <v>1</v>
      </c>
      <c r="B294" s="1">
        <v>1</v>
      </c>
      <c r="C294" s="1">
        <v>11</v>
      </c>
      <c r="D294" s="1">
        <v>1</v>
      </c>
      <c r="E294" s="1">
        <v>2</v>
      </c>
      <c r="F294" s="1">
        <v>3</v>
      </c>
      <c r="G294" s="1">
        <v>3</v>
      </c>
      <c r="H294" s="1">
        <v>4</v>
      </c>
      <c r="I294" s="29">
        <v>3</v>
      </c>
      <c r="J294" s="87">
        <v>1</v>
      </c>
      <c r="K294" s="28">
        <v>4</v>
      </c>
      <c r="L294" s="87">
        <v>1</v>
      </c>
      <c r="M294" s="87">
        <v>1</v>
      </c>
      <c r="N294" s="87">
        <v>1</v>
      </c>
      <c r="O294" s="28">
        <v>1</v>
      </c>
      <c r="P294" s="87">
        <v>3</v>
      </c>
      <c r="Q294" s="87">
        <v>1</v>
      </c>
      <c r="R294" s="87">
        <v>3</v>
      </c>
      <c r="S294" s="87">
        <v>2</v>
      </c>
      <c r="T294" s="28">
        <v>4</v>
      </c>
      <c r="U294" s="87">
        <v>5</v>
      </c>
      <c r="V294" s="1">
        <v>1</v>
      </c>
      <c r="W294" s="92">
        <v>3</v>
      </c>
      <c r="X294" s="94">
        <f t="shared" si="4"/>
        <v>0.25</v>
      </c>
    </row>
    <row r="295" spans="1:24">
      <c r="A295" s="1">
        <v>1</v>
      </c>
      <c r="B295" s="1">
        <v>1</v>
      </c>
      <c r="C295" s="1">
        <v>5</v>
      </c>
      <c r="D295" s="1">
        <v>1</v>
      </c>
      <c r="E295" s="1">
        <v>3</v>
      </c>
      <c r="F295" s="1">
        <v>4</v>
      </c>
      <c r="G295" s="1">
        <v>5</v>
      </c>
      <c r="H295" s="1">
        <v>5</v>
      </c>
      <c r="I295" s="29">
        <v>3</v>
      </c>
      <c r="J295" s="28">
        <v>2</v>
      </c>
      <c r="K295" s="28">
        <v>4</v>
      </c>
      <c r="L295" s="28">
        <v>2</v>
      </c>
      <c r="M295" s="28">
        <v>2</v>
      </c>
      <c r="N295" s="28">
        <v>3</v>
      </c>
      <c r="O295" s="28">
        <v>1</v>
      </c>
      <c r="P295" s="87">
        <v>1</v>
      </c>
      <c r="Q295" s="28">
        <v>2</v>
      </c>
      <c r="R295" s="87">
        <v>4</v>
      </c>
      <c r="S295" s="28">
        <v>3</v>
      </c>
      <c r="T295" s="28">
        <v>4</v>
      </c>
      <c r="U295" s="28">
        <v>3</v>
      </c>
      <c r="V295" s="1">
        <v>3</v>
      </c>
      <c r="W295" s="92">
        <v>10</v>
      </c>
      <c r="X295" s="94">
        <f t="shared" si="4"/>
        <v>0.83333333333333337</v>
      </c>
    </row>
    <row r="296" spans="1:24">
      <c r="A296" s="1">
        <v>1</v>
      </c>
      <c r="B296" s="1">
        <v>3</v>
      </c>
      <c r="C296" s="1">
        <v>1</v>
      </c>
      <c r="D296" s="1">
        <v>1</v>
      </c>
      <c r="E296" s="1">
        <v>2</v>
      </c>
      <c r="F296" s="1">
        <v>3</v>
      </c>
      <c r="G296" s="1">
        <v>3</v>
      </c>
      <c r="H296" s="1">
        <v>3</v>
      </c>
      <c r="I296" s="29">
        <v>3</v>
      </c>
      <c r="J296" s="28">
        <v>2</v>
      </c>
      <c r="K296" s="87">
        <v>5</v>
      </c>
      <c r="L296" s="28">
        <v>2</v>
      </c>
      <c r="M296" s="28">
        <v>2</v>
      </c>
      <c r="N296" s="87">
        <v>1</v>
      </c>
      <c r="O296" s="28">
        <v>1</v>
      </c>
      <c r="P296" s="87">
        <v>5</v>
      </c>
      <c r="Q296" s="87">
        <v>1</v>
      </c>
      <c r="R296" s="87">
        <v>5</v>
      </c>
      <c r="S296" s="87">
        <v>1</v>
      </c>
      <c r="T296" s="87">
        <v>2</v>
      </c>
      <c r="U296" s="87">
        <v>2</v>
      </c>
      <c r="V296" s="1">
        <v>3</v>
      </c>
      <c r="W296" s="92">
        <v>4</v>
      </c>
      <c r="X296" s="94">
        <f t="shared" si="4"/>
        <v>0.33333333333333331</v>
      </c>
    </row>
    <row r="297" spans="1:24">
      <c r="A297" s="1">
        <v>1</v>
      </c>
      <c r="B297" s="1">
        <v>2</v>
      </c>
      <c r="C297" s="1">
        <v>5</v>
      </c>
      <c r="D297" s="1">
        <v>2</v>
      </c>
      <c r="E297" s="1">
        <v>2</v>
      </c>
      <c r="F297" s="1">
        <v>4</v>
      </c>
      <c r="G297" s="1">
        <v>4</v>
      </c>
      <c r="H297" s="1">
        <v>4</v>
      </c>
      <c r="I297" s="29">
        <v>4</v>
      </c>
      <c r="J297" s="87">
        <v>4</v>
      </c>
      <c r="K297" s="87">
        <v>2</v>
      </c>
      <c r="L297" s="87">
        <v>3</v>
      </c>
      <c r="M297" s="87">
        <v>1</v>
      </c>
      <c r="N297" s="87">
        <v>1</v>
      </c>
      <c r="O297" s="87">
        <v>2</v>
      </c>
      <c r="P297" s="87">
        <v>3</v>
      </c>
      <c r="Q297" s="87">
        <v>3</v>
      </c>
      <c r="R297" s="87">
        <v>3</v>
      </c>
      <c r="S297" s="87">
        <v>1</v>
      </c>
      <c r="T297" s="28">
        <v>4</v>
      </c>
      <c r="U297" s="87">
        <v>2</v>
      </c>
      <c r="V297" s="1">
        <v>2</v>
      </c>
      <c r="W297" s="92">
        <v>1</v>
      </c>
      <c r="X297" s="94">
        <f t="shared" si="4"/>
        <v>8.3333333333333329E-2</v>
      </c>
    </row>
    <row r="298" spans="1:24">
      <c r="A298" s="1">
        <v>1</v>
      </c>
      <c r="B298" s="1">
        <v>2</v>
      </c>
      <c r="C298" s="1">
        <v>5</v>
      </c>
      <c r="D298" s="1">
        <v>2</v>
      </c>
      <c r="E298" s="1">
        <v>2</v>
      </c>
      <c r="F298" s="1">
        <v>4</v>
      </c>
      <c r="G298" s="1">
        <v>4</v>
      </c>
      <c r="H298" s="1">
        <v>5</v>
      </c>
      <c r="I298" s="29">
        <v>3</v>
      </c>
      <c r="J298" s="87">
        <v>1</v>
      </c>
      <c r="K298" s="28">
        <v>4</v>
      </c>
      <c r="L298" s="28">
        <v>2</v>
      </c>
      <c r="M298" s="28">
        <v>2</v>
      </c>
      <c r="N298" s="28">
        <v>3</v>
      </c>
      <c r="O298" s="28">
        <v>1</v>
      </c>
      <c r="P298" s="87">
        <v>3</v>
      </c>
      <c r="Q298" s="28">
        <v>2</v>
      </c>
      <c r="R298" s="87">
        <v>5</v>
      </c>
      <c r="S298" s="28">
        <v>3</v>
      </c>
      <c r="T298" s="87">
        <v>2</v>
      </c>
      <c r="U298" s="28">
        <v>3</v>
      </c>
      <c r="V298" s="1">
        <v>2</v>
      </c>
      <c r="W298" s="92">
        <v>8</v>
      </c>
      <c r="X298" s="94">
        <f t="shared" si="4"/>
        <v>0.66666666666666663</v>
      </c>
    </row>
    <row r="299" spans="1:24">
      <c r="A299" s="1">
        <v>1</v>
      </c>
      <c r="B299" s="1">
        <v>1</v>
      </c>
      <c r="C299" s="1">
        <v>11</v>
      </c>
      <c r="D299" s="1">
        <v>2</v>
      </c>
      <c r="E299" s="1">
        <v>2</v>
      </c>
      <c r="F299" s="1">
        <v>3</v>
      </c>
      <c r="G299" s="1">
        <v>4</v>
      </c>
      <c r="H299" s="1">
        <v>4</v>
      </c>
      <c r="I299" s="29">
        <v>4</v>
      </c>
      <c r="J299" s="87">
        <v>1</v>
      </c>
      <c r="K299" s="28">
        <v>4</v>
      </c>
      <c r="L299" s="87">
        <v>3</v>
      </c>
      <c r="M299" s="28">
        <v>2</v>
      </c>
      <c r="N299" s="87">
        <v>1</v>
      </c>
      <c r="O299" s="28">
        <v>1</v>
      </c>
      <c r="P299" s="87">
        <v>3</v>
      </c>
      <c r="Q299" s="28">
        <v>2</v>
      </c>
      <c r="R299" s="28">
        <v>1</v>
      </c>
      <c r="S299" s="87">
        <v>4</v>
      </c>
      <c r="T299" s="87">
        <v>2</v>
      </c>
      <c r="U299" s="28">
        <v>3</v>
      </c>
      <c r="V299" s="1">
        <v>2</v>
      </c>
      <c r="W299" s="92">
        <v>6</v>
      </c>
      <c r="X299" s="94">
        <f t="shared" si="4"/>
        <v>0.5</v>
      </c>
    </row>
    <row r="300" spans="1:24">
      <c r="A300" s="1">
        <v>2</v>
      </c>
      <c r="B300" s="1">
        <v>6</v>
      </c>
      <c r="C300" s="1">
        <v>5</v>
      </c>
      <c r="D300" s="1">
        <v>2</v>
      </c>
      <c r="E300" s="1">
        <v>2</v>
      </c>
      <c r="F300" s="1">
        <v>5</v>
      </c>
      <c r="G300" s="1">
        <v>5</v>
      </c>
      <c r="H300" s="1">
        <v>5</v>
      </c>
      <c r="I300" s="29">
        <v>4</v>
      </c>
      <c r="J300" s="28">
        <v>2</v>
      </c>
      <c r="K300" s="28">
        <v>4</v>
      </c>
      <c r="L300" s="28">
        <v>2</v>
      </c>
      <c r="M300" s="28">
        <v>2</v>
      </c>
      <c r="N300" s="28">
        <v>3</v>
      </c>
      <c r="O300" s="28">
        <v>1</v>
      </c>
      <c r="P300" s="87">
        <v>3</v>
      </c>
      <c r="Q300" s="28">
        <v>2</v>
      </c>
      <c r="R300" s="87">
        <v>5</v>
      </c>
      <c r="S300" s="28">
        <v>3</v>
      </c>
      <c r="T300" s="87">
        <v>2</v>
      </c>
      <c r="U300" s="28">
        <v>3</v>
      </c>
      <c r="V300" s="1">
        <v>4</v>
      </c>
      <c r="W300" s="92">
        <v>9</v>
      </c>
      <c r="X300" s="94">
        <f t="shared" si="4"/>
        <v>0.75</v>
      </c>
    </row>
    <row r="301" spans="1:24" ht="15" customHeight="1">
      <c r="A301" s="1">
        <v>2</v>
      </c>
      <c r="B301" s="1">
        <v>6</v>
      </c>
      <c r="C301" s="1">
        <v>3</v>
      </c>
      <c r="D301" s="1">
        <v>2</v>
      </c>
      <c r="E301" s="1">
        <v>1</v>
      </c>
      <c r="F301" s="1">
        <v>5</v>
      </c>
      <c r="G301" s="1">
        <v>5</v>
      </c>
      <c r="H301" s="1">
        <v>5</v>
      </c>
      <c r="I301" s="29">
        <v>4</v>
      </c>
      <c r="J301" s="87">
        <v>4</v>
      </c>
      <c r="K301" s="28">
        <v>4</v>
      </c>
      <c r="L301" s="28">
        <v>2</v>
      </c>
      <c r="M301" s="28">
        <v>2</v>
      </c>
      <c r="N301" s="28">
        <v>3</v>
      </c>
      <c r="O301" s="28">
        <v>1</v>
      </c>
      <c r="P301" s="28">
        <v>4</v>
      </c>
      <c r="Q301" s="28">
        <v>2</v>
      </c>
      <c r="R301" s="28">
        <v>1</v>
      </c>
      <c r="S301" s="28">
        <v>3</v>
      </c>
      <c r="T301" s="28">
        <v>4</v>
      </c>
      <c r="U301" s="28">
        <v>3</v>
      </c>
      <c r="V301" s="1">
        <v>5</v>
      </c>
      <c r="W301" s="92">
        <v>11</v>
      </c>
      <c r="X301" s="94">
        <f t="shared" si="4"/>
        <v>0.91666666666666663</v>
      </c>
    </row>
    <row r="302" spans="1:24">
      <c r="A302" s="1">
        <v>1</v>
      </c>
      <c r="B302" s="1">
        <v>3</v>
      </c>
      <c r="C302" s="1">
        <v>6</v>
      </c>
      <c r="D302" s="1">
        <v>1</v>
      </c>
      <c r="E302" s="1">
        <v>2</v>
      </c>
      <c r="F302" s="1">
        <v>4</v>
      </c>
      <c r="G302" s="1">
        <v>4</v>
      </c>
      <c r="H302" s="1">
        <v>5</v>
      </c>
      <c r="I302" s="29">
        <v>4</v>
      </c>
      <c r="J302" s="87">
        <v>2</v>
      </c>
      <c r="K302" s="28">
        <v>4</v>
      </c>
      <c r="L302" s="28">
        <v>2</v>
      </c>
      <c r="M302" s="28">
        <v>2</v>
      </c>
      <c r="N302" s="28">
        <v>3</v>
      </c>
      <c r="O302" s="28">
        <v>1</v>
      </c>
      <c r="P302" s="87">
        <v>1</v>
      </c>
      <c r="Q302" s="87">
        <v>3</v>
      </c>
      <c r="R302" s="87">
        <v>5</v>
      </c>
      <c r="S302" s="87">
        <v>5</v>
      </c>
      <c r="T302" s="28">
        <v>4</v>
      </c>
      <c r="U302" s="28">
        <v>3</v>
      </c>
      <c r="V302" s="1">
        <v>4</v>
      </c>
      <c r="W302" s="92">
        <v>7</v>
      </c>
      <c r="X302" s="94">
        <f t="shared" si="4"/>
        <v>0.58333333333333337</v>
      </c>
    </row>
    <row r="303" spans="1:24">
      <c r="A303" s="1">
        <v>2</v>
      </c>
      <c r="B303" s="1">
        <v>6</v>
      </c>
      <c r="C303" s="1">
        <v>2</v>
      </c>
      <c r="D303" s="1">
        <v>2</v>
      </c>
      <c r="E303" s="1">
        <v>1</v>
      </c>
      <c r="F303" s="1">
        <v>5</v>
      </c>
      <c r="G303" s="1">
        <v>4</v>
      </c>
      <c r="H303" s="1">
        <v>4</v>
      </c>
      <c r="I303" s="29">
        <v>3</v>
      </c>
      <c r="J303" s="87">
        <v>4</v>
      </c>
      <c r="K303" s="87">
        <v>2</v>
      </c>
      <c r="L303" s="87">
        <v>4</v>
      </c>
      <c r="M303" s="87">
        <v>1</v>
      </c>
      <c r="N303" s="87">
        <v>2</v>
      </c>
      <c r="O303" s="87">
        <v>3</v>
      </c>
      <c r="P303" s="87">
        <v>1</v>
      </c>
      <c r="Q303" s="87">
        <v>1</v>
      </c>
      <c r="R303" s="87">
        <v>2</v>
      </c>
      <c r="S303" s="87">
        <v>4</v>
      </c>
      <c r="T303" s="87">
        <v>2</v>
      </c>
      <c r="U303" s="28">
        <v>3</v>
      </c>
      <c r="V303" s="1">
        <v>4</v>
      </c>
      <c r="W303" s="92">
        <v>1</v>
      </c>
      <c r="X303" s="94">
        <f t="shared" si="4"/>
        <v>8.3333333333333329E-2</v>
      </c>
    </row>
    <row r="304" spans="1:24">
      <c r="A304" s="1">
        <v>1</v>
      </c>
      <c r="B304" s="1">
        <v>2</v>
      </c>
      <c r="C304" s="1">
        <v>3</v>
      </c>
      <c r="D304" s="1">
        <v>1</v>
      </c>
      <c r="E304" s="1">
        <v>3</v>
      </c>
      <c r="F304" s="1">
        <v>4</v>
      </c>
      <c r="G304" s="1">
        <v>3</v>
      </c>
      <c r="H304" s="1">
        <v>4</v>
      </c>
      <c r="I304" s="29">
        <v>4</v>
      </c>
      <c r="J304" s="87">
        <v>5</v>
      </c>
      <c r="K304" s="28">
        <v>4</v>
      </c>
      <c r="L304" s="87">
        <v>4</v>
      </c>
      <c r="M304" s="28">
        <v>2</v>
      </c>
      <c r="N304" s="87">
        <v>2</v>
      </c>
      <c r="O304" s="28">
        <v>1</v>
      </c>
      <c r="P304" s="87">
        <v>5</v>
      </c>
      <c r="Q304" s="87">
        <v>4</v>
      </c>
      <c r="R304" s="87">
        <v>5</v>
      </c>
      <c r="S304" s="28">
        <v>3</v>
      </c>
      <c r="T304" s="28">
        <v>4</v>
      </c>
      <c r="U304" s="28">
        <v>3</v>
      </c>
      <c r="V304" s="1">
        <v>4</v>
      </c>
      <c r="W304" s="92">
        <v>7</v>
      </c>
      <c r="X304" s="94">
        <f t="shared" si="4"/>
        <v>0.58333333333333337</v>
      </c>
    </row>
    <row r="305" spans="1:24">
      <c r="A305" s="1">
        <v>1</v>
      </c>
      <c r="B305" s="1">
        <v>3</v>
      </c>
      <c r="C305" s="1">
        <v>2</v>
      </c>
      <c r="D305" s="1">
        <v>2</v>
      </c>
      <c r="E305" s="1">
        <v>2</v>
      </c>
      <c r="F305" s="1">
        <v>3</v>
      </c>
      <c r="G305" s="1">
        <v>2</v>
      </c>
      <c r="H305" s="1">
        <v>3</v>
      </c>
      <c r="I305" s="29">
        <v>3</v>
      </c>
      <c r="J305" s="87">
        <v>5</v>
      </c>
      <c r="K305" s="87">
        <v>5</v>
      </c>
      <c r="L305" s="28">
        <v>2</v>
      </c>
      <c r="M305" s="28">
        <v>2</v>
      </c>
      <c r="N305" s="87">
        <v>1</v>
      </c>
      <c r="O305" s="87">
        <v>3</v>
      </c>
      <c r="P305" s="87">
        <v>5</v>
      </c>
      <c r="Q305" s="87">
        <v>5</v>
      </c>
      <c r="R305" s="87">
        <v>3</v>
      </c>
      <c r="S305" s="28">
        <v>3</v>
      </c>
      <c r="T305" s="87">
        <v>2</v>
      </c>
      <c r="U305" s="28">
        <v>3</v>
      </c>
      <c r="V305" s="1">
        <v>3</v>
      </c>
      <c r="W305" s="92">
        <v>4</v>
      </c>
      <c r="X305" s="94">
        <f t="shared" si="4"/>
        <v>0.33333333333333331</v>
      </c>
    </row>
    <row r="306" spans="1:24">
      <c r="A306" s="1">
        <v>1</v>
      </c>
      <c r="B306" s="1">
        <v>1</v>
      </c>
      <c r="C306" s="1">
        <v>11</v>
      </c>
      <c r="D306" s="1">
        <v>1</v>
      </c>
      <c r="E306" s="1">
        <v>2</v>
      </c>
      <c r="F306" s="1">
        <v>4</v>
      </c>
      <c r="G306" s="1">
        <v>5</v>
      </c>
      <c r="H306" s="1">
        <v>5</v>
      </c>
      <c r="I306" s="29">
        <v>2</v>
      </c>
      <c r="J306" s="87">
        <v>1</v>
      </c>
      <c r="K306" s="28">
        <v>4</v>
      </c>
      <c r="L306" s="28">
        <v>2</v>
      </c>
      <c r="M306" s="28">
        <v>2</v>
      </c>
      <c r="N306" s="28">
        <v>3</v>
      </c>
      <c r="O306" s="28">
        <v>1</v>
      </c>
      <c r="P306" s="87">
        <v>5</v>
      </c>
      <c r="Q306" s="87">
        <v>5</v>
      </c>
      <c r="R306" s="87">
        <v>3</v>
      </c>
      <c r="S306" s="28">
        <v>3</v>
      </c>
      <c r="T306" s="87">
        <v>2</v>
      </c>
      <c r="U306" s="28">
        <v>3</v>
      </c>
      <c r="V306" s="1">
        <v>2</v>
      </c>
      <c r="W306" s="92">
        <v>7</v>
      </c>
      <c r="X306" s="94">
        <f t="shared" si="4"/>
        <v>0.58333333333333337</v>
      </c>
    </row>
    <row r="307" spans="1:24">
      <c r="A307" s="1">
        <v>1</v>
      </c>
      <c r="B307" s="1">
        <v>5</v>
      </c>
      <c r="C307" s="1">
        <v>11</v>
      </c>
      <c r="D307" s="1">
        <v>1</v>
      </c>
      <c r="E307" s="1">
        <v>2</v>
      </c>
      <c r="F307" s="1">
        <v>3</v>
      </c>
      <c r="G307" s="1">
        <v>4</v>
      </c>
      <c r="H307" s="1">
        <v>4</v>
      </c>
      <c r="I307" s="29">
        <v>4</v>
      </c>
      <c r="J307" s="87">
        <v>1</v>
      </c>
      <c r="K307" s="87">
        <v>5</v>
      </c>
      <c r="L307" s="87">
        <v>5</v>
      </c>
      <c r="M307" s="28">
        <v>2</v>
      </c>
      <c r="N307" s="28">
        <v>3</v>
      </c>
      <c r="O307" s="87">
        <v>2</v>
      </c>
      <c r="P307" s="87">
        <v>1</v>
      </c>
      <c r="Q307" s="87">
        <v>4</v>
      </c>
      <c r="R307" s="87">
        <v>4</v>
      </c>
      <c r="S307" s="87">
        <v>1</v>
      </c>
      <c r="T307" s="87">
        <v>5</v>
      </c>
      <c r="U307" s="87">
        <v>2</v>
      </c>
      <c r="V307" s="1">
        <v>4</v>
      </c>
      <c r="W307" s="92">
        <v>2</v>
      </c>
      <c r="X307" s="94">
        <f t="shared" si="4"/>
        <v>0.16666666666666666</v>
      </c>
    </row>
    <row r="308" spans="1:24">
      <c r="A308" s="1">
        <v>1</v>
      </c>
      <c r="B308" s="1">
        <v>2</v>
      </c>
      <c r="C308" s="1">
        <v>2</v>
      </c>
      <c r="D308" s="1">
        <v>2</v>
      </c>
      <c r="E308" s="1">
        <v>1</v>
      </c>
      <c r="F308" s="1">
        <v>4</v>
      </c>
      <c r="G308" s="1">
        <v>5</v>
      </c>
      <c r="H308" s="1">
        <v>5</v>
      </c>
      <c r="I308" s="29">
        <v>4</v>
      </c>
      <c r="J308" s="87">
        <v>1</v>
      </c>
      <c r="K308" s="28">
        <v>4</v>
      </c>
      <c r="L308" s="87">
        <v>4</v>
      </c>
      <c r="M308" s="28">
        <v>2</v>
      </c>
      <c r="N308" s="28">
        <v>3</v>
      </c>
      <c r="O308" s="87">
        <v>3</v>
      </c>
      <c r="P308" s="87">
        <v>1</v>
      </c>
      <c r="Q308" s="87">
        <v>1</v>
      </c>
      <c r="R308" s="87">
        <v>3</v>
      </c>
      <c r="S308" s="28">
        <v>3</v>
      </c>
      <c r="T308" s="87">
        <v>1</v>
      </c>
      <c r="U308" s="28">
        <v>3</v>
      </c>
      <c r="V308" s="1">
        <v>5</v>
      </c>
      <c r="W308" s="92">
        <v>5</v>
      </c>
      <c r="X308" s="94">
        <f t="shared" si="4"/>
        <v>0.41666666666666669</v>
      </c>
    </row>
    <row r="309" spans="1:24">
      <c r="A309" s="1">
        <v>1</v>
      </c>
      <c r="B309" s="1">
        <v>2</v>
      </c>
      <c r="C309" s="1">
        <v>11</v>
      </c>
      <c r="D309" s="1">
        <v>2</v>
      </c>
      <c r="E309" s="1">
        <v>1</v>
      </c>
      <c r="F309" s="1">
        <v>2</v>
      </c>
      <c r="G309" s="1">
        <v>4</v>
      </c>
      <c r="H309" s="1">
        <v>4</v>
      </c>
      <c r="I309" s="29">
        <v>4</v>
      </c>
      <c r="J309" s="87">
        <v>5</v>
      </c>
      <c r="K309" s="87">
        <v>5</v>
      </c>
      <c r="L309" s="28">
        <v>2</v>
      </c>
      <c r="M309" s="28">
        <v>2</v>
      </c>
      <c r="N309" s="87">
        <v>5</v>
      </c>
      <c r="O309" s="28">
        <v>1</v>
      </c>
      <c r="P309" s="87">
        <v>1</v>
      </c>
      <c r="Q309" s="28">
        <v>2</v>
      </c>
      <c r="R309" s="87">
        <v>5</v>
      </c>
      <c r="S309" s="87">
        <v>5</v>
      </c>
      <c r="T309" s="87">
        <v>1</v>
      </c>
      <c r="U309" s="87">
        <v>4</v>
      </c>
      <c r="V309" s="1">
        <v>3</v>
      </c>
      <c r="W309" s="92">
        <v>4</v>
      </c>
      <c r="X309" s="94">
        <f t="shared" si="4"/>
        <v>0.33333333333333331</v>
      </c>
    </row>
    <row r="310" spans="1:24">
      <c r="A310" s="1">
        <v>2</v>
      </c>
      <c r="B310" s="1">
        <v>6</v>
      </c>
      <c r="C310" s="1">
        <v>7</v>
      </c>
      <c r="D310" s="1">
        <v>2</v>
      </c>
      <c r="E310" s="1">
        <v>3</v>
      </c>
      <c r="F310" s="1">
        <v>4</v>
      </c>
      <c r="G310" s="1">
        <v>4</v>
      </c>
      <c r="H310" s="1">
        <v>4</v>
      </c>
      <c r="I310" s="29">
        <v>3</v>
      </c>
      <c r="J310" s="87">
        <v>5</v>
      </c>
      <c r="K310" s="28">
        <v>4</v>
      </c>
      <c r="L310" s="87">
        <v>1</v>
      </c>
      <c r="M310" s="28">
        <v>2</v>
      </c>
      <c r="N310" s="87">
        <v>5</v>
      </c>
      <c r="O310" s="87">
        <v>3</v>
      </c>
      <c r="P310" s="87">
        <v>3</v>
      </c>
      <c r="Q310" s="87">
        <v>3</v>
      </c>
      <c r="R310" s="87">
        <v>2</v>
      </c>
      <c r="S310" s="87">
        <v>4</v>
      </c>
      <c r="T310" s="28">
        <v>4</v>
      </c>
      <c r="U310" s="87">
        <v>4</v>
      </c>
      <c r="V310" s="1">
        <v>3</v>
      </c>
      <c r="W310" s="92">
        <v>3</v>
      </c>
      <c r="X310" s="94">
        <f t="shared" si="4"/>
        <v>0.25</v>
      </c>
    </row>
    <row r="311" spans="1:24">
      <c r="A311" s="1">
        <v>1</v>
      </c>
      <c r="B311" s="1">
        <v>2</v>
      </c>
      <c r="C311" s="1">
        <v>11</v>
      </c>
      <c r="D311" s="1">
        <v>1</v>
      </c>
      <c r="E311" s="1">
        <v>2</v>
      </c>
      <c r="F311" s="1">
        <v>4</v>
      </c>
      <c r="G311" s="1">
        <v>5</v>
      </c>
      <c r="H311" s="1">
        <v>5</v>
      </c>
      <c r="I311" s="29">
        <v>4</v>
      </c>
      <c r="J311" s="87">
        <v>1</v>
      </c>
      <c r="K311" s="28">
        <v>4</v>
      </c>
      <c r="L311" s="87">
        <v>1</v>
      </c>
      <c r="M311" s="28">
        <v>2</v>
      </c>
      <c r="N311" s="28">
        <v>3</v>
      </c>
      <c r="O311" s="87">
        <v>4</v>
      </c>
      <c r="P311" s="87">
        <v>5</v>
      </c>
      <c r="Q311" s="87">
        <v>5</v>
      </c>
      <c r="R311" s="28">
        <v>1</v>
      </c>
      <c r="S311" s="87">
        <v>5</v>
      </c>
      <c r="T311" s="87">
        <v>2</v>
      </c>
      <c r="U311" s="87">
        <v>5</v>
      </c>
      <c r="V311" s="1">
        <v>2</v>
      </c>
      <c r="W311" s="92">
        <v>4</v>
      </c>
      <c r="X311" s="94">
        <f t="shared" si="4"/>
        <v>0.33333333333333331</v>
      </c>
    </row>
    <row r="312" spans="1:24">
      <c r="A312" s="1">
        <v>1</v>
      </c>
      <c r="B312" s="1">
        <v>3</v>
      </c>
      <c r="C312" s="1">
        <v>5</v>
      </c>
      <c r="D312" s="1">
        <v>1</v>
      </c>
      <c r="E312" s="1">
        <v>3</v>
      </c>
      <c r="F312" s="1">
        <v>4</v>
      </c>
      <c r="G312" s="1">
        <v>4</v>
      </c>
      <c r="H312" s="1">
        <v>5</v>
      </c>
      <c r="I312" s="29">
        <v>4</v>
      </c>
      <c r="J312" s="28">
        <v>2</v>
      </c>
      <c r="K312" s="28">
        <v>4</v>
      </c>
      <c r="L312" s="28">
        <v>2</v>
      </c>
      <c r="M312" s="28">
        <v>2</v>
      </c>
      <c r="N312" s="28">
        <v>3</v>
      </c>
      <c r="O312" s="28">
        <v>1</v>
      </c>
      <c r="P312" s="87">
        <v>2</v>
      </c>
      <c r="Q312" s="28">
        <v>2</v>
      </c>
      <c r="R312" s="28">
        <v>1</v>
      </c>
      <c r="S312" s="28">
        <v>3</v>
      </c>
      <c r="T312" s="28">
        <v>4</v>
      </c>
      <c r="U312" s="28">
        <v>3</v>
      </c>
      <c r="V312" s="1">
        <v>4</v>
      </c>
      <c r="W312" s="92">
        <v>11</v>
      </c>
      <c r="X312" s="94">
        <f t="shared" si="4"/>
        <v>0.91666666666666663</v>
      </c>
    </row>
    <row r="313" spans="1:24">
      <c r="A313" s="1">
        <v>1</v>
      </c>
      <c r="B313" s="1">
        <v>1</v>
      </c>
      <c r="C313" s="1">
        <v>11</v>
      </c>
      <c r="D313" s="1">
        <v>2</v>
      </c>
      <c r="E313" s="1">
        <v>1</v>
      </c>
      <c r="F313" s="1">
        <v>2</v>
      </c>
      <c r="G313" s="1">
        <v>3</v>
      </c>
      <c r="H313" s="1">
        <v>3</v>
      </c>
      <c r="I313" s="29">
        <v>3</v>
      </c>
      <c r="J313" s="87">
        <v>4</v>
      </c>
      <c r="K313" s="28">
        <v>4</v>
      </c>
      <c r="L313" s="87">
        <v>1</v>
      </c>
      <c r="M313" s="28">
        <v>2</v>
      </c>
      <c r="N313" s="87">
        <v>4</v>
      </c>
      <c r="O313" s="28">
        <v>1</v>
      </c>
      <c r="P313" s="28">
        <v>4</v>
      </c>
      <c r="Q313" s="28">
        <v>2</v>
      </c>
      <c r="R313" s="28">
        <v>1</v>
      </c>
      <c r="S313" s="28">
        <v>3</v>
      </c>
      <c r="T313" s="28">
        <v>4</v>
      </c>
      <c r="U313" s="87">
        <v>4</v>
      </c>
      <c r="V313" s="1">
        <v>2</v>
      </c>
      <c r="W313" s="92">
        <v>8</v>
      </c>
      <c r="X313" s="94">
        <f t="shared" si="4"/>
        <v>0.66666666666666663</v>
      </c>
    </row>
    <row r="314" spans="1:24">
      <c r="A314" s="1">
        <v>1</v>
      </c>
      <c r="B314" s="1">
        <v>3</v>
      </c>
      <c r="C314" s="1">
        <v>1</v>
      </c>
      <c r="D314" s="1">
        <v>1</v>
      </c>
      <c r="E314" s="1">
        <v>3</v>
      </c>
      <c r="F314" s="1">
        <v>5</v>
      </c>
      <c r="G314" s="1">
        <v>5</v>
      </c>
      <c r="H314" s="1">
        <v>5</v>
      </c>
      <c r="I314" s="29">
        <v>4</v>
      </c>
      <c r="J314" s="87">
        <v>4</v>
      </c>
      <c r="K314" s="28">
        <v>4</v>
      </c>
      <c r="L314" s="87">
        <v>1</v>
      </c>
      <c r="M314" s="87">
        <v>1</v>
      </c>
      <c r="N314" s="28">
        <v>3</v>
      </c>
      <c r="O314" s="28">
        <v>1</v>
      </c>
      <c r="P314" s="28">
        <v>4</v>
      </c>
      <c r="Q314" s="87">
        <v>5</v>
      </c>
      <c r="R314" s="28">
        <v>1</v>
      </c>
      <c r="S314" s="87">
        <v>5</v>
      </c>
      <c r="T314" s="28">
        <v>4</v>
      </c>
      <c r="U314" s="87">
        <v>5</v>
      </c>
      <c r="V314" s="1">
        <v>2</v>
      </c>
      <c r="W314" s="92">
        <v>6</v>
      </c>
      <c r="X314" s="94">
        <f t="shared" si="4"/>
        <v>0.5</v>
      </c>
    </row>
    <row r="315" spans="1:24">
      <c r="A315" s="1">
        <v>1</v>
      </c>
      <c r="B315" s="1">
        <v>2</v>
      </c>
      <c r="C315" s="1">
        <v>2</v>
      </c>
      <c r="D315" s="1">
        <v>2</v>
      </c>
      <c r="E315" s="1">
        <v>2</v>
      </c>
      <c r="F315" s="1">
        <v>3</v>
      </c>
      <c r="G315" s="1">
        <v>3</v>
      </c>
      <c r="H315" s="1">
        <v>4</v>
      </c>
      <c r="I315" s="29">
        <v>4</v>
      </c>
      <c r="J315" s="87">
        <v>3</v>
      </c>
      <c r="K315" s="28">
        <v>4</v>
      </c>
      <c r="L315" s="28">
        <v>2</v>
      </c>
      <c r="M315" s="87">
        <v>1</v>
      </c>
      <c r="N315" s="87">
        <v>5</v>
      </c>
      <c r="O315" s="87">
        <v>3</v>
      </c>
      <c r="P315" s="87">
        <v>2</v>
      </c>
      <c r="Q315" s="87">
        <v>4</v>
      </c>
      <c r="R315" s="87">
        <v>5</v>
      </c>
      <c r="S315" s="87">
        <v>4</v>
      </c>
      <c r="T315" s="87">
        <v>3</v>
      </c>
      <c r="U315" s="28">
        <v>3</v>
      </c>
      <c r="V315" s="1">
        <v>4</v>
      </c>
      <c r="W315" s="92">
        <v>3</v>
      </c>
      <c r="X315" s="94">
        <f t="shared" si="4"/>
        <v>0.25</v>
      </c>
    </row>
    <row r="316" spans="1:24">
      <c r="A316" s="1">
        <v>1</v>
      </c>
      <c r="B316" s="1">
        <v>1</v>
      </c>
      <c r="C316" s="1">
        <v>4</v>
      </c>
      <c r="D316" s="1">
        <v>1</v>
      </c>
      <c r="E316" s="1">
        <v>1</v>
      </c>
      <c r="F316" s="1">
        <v>2</v>
      </c>
      <c r="G316" s="1">
        <v>2</v>
      </c>
      <c r="H316" s="1">
        <v>3</v>
      </c>
      <c r="I316" s="29">
        <v>3</v>
      </c>
      <c r="J316" s="28">
        <v>2</v>
      </c>
      <c r="K316" s="87">
        <v>5</v>
      </c>
      <c r="L316" s="87">
        <v>3</v>
      </c>
      <c r="M316" s="87">
        <v>5</v>
      </c>
      <c r="N316" s="87">
        <v>5</v>
      </c>
      <c r="O316" s="87">
        <v>2</v>
      </c>
      <c r="P316" s="87">
        <v>3</v>
      </c>
      <c r="Q316" s="87">
        <v>5</v>
      </c>
      <c r="R316" s="87">
        <v>4</v>
      </c>
      <c r="S316" s="28">
        <v>3</v>
      </c>
      <c r="T316" s="87">
        <v>2</v>
      </c>
      <c r="U316" s="87">
        <v>4</v>
      </c>
      <c r="V316" s="1">
        <v>3</v>
      </c>
      <c r="W316" s="92">
        <v>2</v>
      </c>
      <c r="X316" s="94">
        <f t="shared" si="4"/>
        <v>0.16666666666666666</v>
      </c>
    </row>
    <row r="317" spans="1:24">
      <c r="A317" s="1">
        <v>1</v>
      </c>
      <c r="B317" s="1">
        <v>2</v>
      </c>
      <c r="C317" s="1">
        <v>8</v>
      </c>
      <c r="D317" s="1">
        <v>2</v>
      </c>
      <c r="E317" s="1">
        <v>2</v>
      </c>
      <c r="F317" s="1">
        <v>4</v>
      </c>
      <c r="G317" s="1">
        <v>4</v>
      </c>
      <c r="H317" s="1">
        <v>4</v>
      </c>
      <c r="I317" s="29">
        <v>3</v>
      </c>
      <c r="J317" s="87">
        <v>3</v>
      </c>
      <c r="K317" s="28">
        <v>4</v>
      </c>
      <c r="L317" s="28">
        <v>2</v>
      </c>
      <c r="M317" s="87">
        <v>1</v>
      </c>
      <c r="N317" s="28">
        <v>3</v>
      </c>
      <c r="O317" s="28">
        <v>1</v>
      </c>
      <c r="P317" s="28">
        <v>4</v>
      </c>
      <c r="Q317" s="28">
        <v>2</v>
      </c>
      <c r="R317" s="87">
        <v>2</v>
      </c>
      <c r="S317" s="28">
        <v>3</v>
      </c>
      <c r="T317" s="87">
        <v>1</v>
      </c>
      <c r="U317" s="28">
        <v>3</v>
      </c>
      <c r="V317" s="1">
        <v>3</v>
      </c>
      <c r="W317" s="92">
        <v>8</v>
      </c>
      <c r="X317" s="94">
        <f t="shared" si="4"/>
        <v>0.66666666666666663</v>
      </c>
    </row>
    <row r="318" spans="1:24">
      <c r="A318" s="1">
        <v>1</v>
      </c>
      <c r="B318" s="1">
        <v>4</v>
      </c>
      <c r="C318" s="1">
        <v>1</v>
      </c>
      <c r="D318" s="1">
        <v>1</v>
      </c>
      <c r="E318" s="1">
        <v>2</v>
      </c>
      <c r="F318" s="1">
        <v>5</v>
      </c>
      <c r="G318" s="1">
        <v>5</v>
      </c>
      <c r="H318" s="1">
        <v>5</v>
      </c>
      <c r="I318" s="29">
        <v>1</v>
      </c>
      <c r="J318" s="28">
        <v>2</v>
      </c>
      <c r="K318" s="28">
        <v>4</v>
      </c>
      <c r="L318" s="28">
        <v>2</v>
      </c>
      <c r="M318" s="87">
        <v>1</v>
      </c>
      <c r="N318" s="87">
        <v>2</v>
      </c>
      <c r="O318" s="28">
        <v>1</v>
      </c>
      <c r="P318" s="87">
        <v>5</v>
      </c>
      <c r="Q318" s="28">
        <v>2</v>
      </c>
      <c r="R318" s="28">
        <v>1</v>
      </c>
      <c r="S318" s="28">
        <v>3</v>
      </c>
      <c r="T318" s="28">
        <v>4</v>
      </c>
      <c r="U318" s="28">
        <v>3</v>
      </c>
      <c r="V318" s="1">
        <v>1</v>
      </c>
      <c r="W318" s="92">
        <v>9</v>
      </c>
      <c r="X318" s="94">
        <f t="shared" si="4"/>
        <v>0.75</v>
      </c>
    </row>
    <row r="319" spans="1:24">
      <c r="A319" s="1">
        <v>2</v>
      </c>
      <c r="B319" s="1">
        <v>6</v>
      </c>
      <c r="C319" s="1">
        <v>8</v>
      </c>
      <c r="D319" s="1">
        <v>1</v>
      </c>
      <c r="E319" s="1">
        <v>3</v>
      </c>
      <c r="F319" s="1">
        <v>4</v>
      </c>
      <c r="G319" s="1">
        <v>4</v>
      </c>
      <c r="H319" s="1">
        <v>4</v>
      </c>
      <c r="I319" s="29">
        <v>3</v>
      </c>
      <c r="J319" s="28">
        <v>2</v>
      </c>
      <c r="K319" s="28">
        <v>4</v>
      </c>
      <c r="L319" s="28">
        <v>2</v>
      </c>
      <c r="M319" s="87">
        <v>3</v>
      </c>
      <c r="N319" s="28">
        <v>3</v>
      </c>
      <c r="O319" s="28">
        <v>1</v>
      </c>
      <c r="P319" s="87">
        <v>3</v>
      </c>
      <c r="Q319" s="28">
        <v>2</v>
      </c>
      <c r="R319" s="87">
        <v>4</v>
      </c>
      <c r="S319" s="28">
        <v>3</v>
      </c>
      <c r="T319" s="87">
        <v>3</v>
      </c>
      <c r="U319" s="87">
        <v>4</v>
      </c>
      <c r="V319" s="1">
        <v>3</v>
      </c>
      <c r="W319" s="92">
        <v>7</v>
      </c>
      <c r="X319" s="94">
        <f t="shared" si="4"/>
        <v>0.58333333333333337</v>
      </c>
    </row>
    <row r="320" spans="1:24">
      <c r="A320" s="1">
        <v>1</v>
      </c>
      <c r="B320" s="1">
        <v>1</v>
      </c>
      <c r="C320" s="1">
        <v>4</v>
      </c>
      <c r="D320" s="1">
        <v>2</v>
      </c>
      <c r="E320" s="1">
        <v>2</v>
      </c>
      <c r="F320" s="1">
        <v>3</v>
      </c>
      <c r="G320" s="1">
        <v>3</v>
      </c>
      <c r="H320" s="1">
        <v>3</v>
      </c>
      <c r="I320" s="29">
        <v>3</v>
      </c>
      <c r="J320" s="28">
        <v>2</v>
      </c>
      <c r="K320" s="87">
        <v>5</v>
      </c>
      <c r="L320" s="87">
        <v>5</v>
      </c>
      <c r="M320" s="28">
        <v>2</v>
      </c>
      <c r="N320" s="28">
        <v>3</v>
      </c>
      <c r="O320" s="28">
        <v>1</v>
      </c>
      <c r="P320" s="87">
        <v>3</v>
      </c>
      <c r="Q320" s="28">
        <v>2</v>
      </c>
      <c r="R320" s="87">
        <v>4</v>
      </c>
      <c r="S320" s="28">
        <v>3</v>
      </c>
      <c r="T320" s="28">
        <v>4</v>
      </c>
      <c r="U320" s="87">
        <v>5</v>
      </c>
      <c r="V320" s="1">
        <v>2</v>
      </c>
      <c r="W320" s="92">
        <v>7</v>
      </c>
      <c r="X320" s="94">
        <f t="shared" si="4"/>
        <v>0.58333333333333337</v>
      </c>
    </row>
    <row r="321" spans="1:24">
      <c r="A321" s="1">
        <v>2</v>
      </c>
      <c r="B321" s="1">
        <v>6</v>
      </c>
      <c r="C321" s="1">
        <v>11</v>
      </c>
      <c r="D321" s="1">
        <v>2</v>
      </c>
      <c r="E321" s="1">
        <v>2</v>
      </c>
      <c r="F321" s="1">
        <v>5</v>
      </c>
      <c r="G321" s="1">
        <v>4</v>
      </c>
      <c r="H321" s="1">
        <v>4</v>
      </c>
      <c r="I321" s="29">
        <v>4</v>
      </c>
      <c r="J321" s="28">
        <v>2</v>
      </c>
      <c r="K321" s="28">
        <v>4</v>
      </c>
      <c r="L321" s="87">
        <v>1</v>
      </c>
      <c r="M321" s="28">
        <v>2</v>
      </c>
      <c r="N321" s="28">
        <v>3</v>
      </c>
      <c r="O321" s="28">
        <v>1</v>
      </c>
      <c r="P321" s="87">
        <v>3</v>
      </c>
      <c r="Q321" s="87">
        <v>3</v>
      </c>
      <c r="R321" s="28">
        <v>1</v>
      </c>
      <c r="S321" s="28">
        <v>3</v>
      </c>
      <c r="T321" s="28">
        <v>4</v>
      </c>
      <c r="U321" s="28">
        <v>3</v>
      </c>
      <c r="V321" s="1">
        <v>4</v>
      </c>
      <c r="W321" s="92">
        <v>9</v>
      </c>
      <c r="X321" s="94">
        <f t="shared" si="4"/>
        <v>0.75</v>
      </c>
    </row>
    <row r="322" spans="1:24">
      <c r="A322" s="1">
        <v>1</v>
      </c>
      <c r="B322" s="1">
        <v>4</v>
      </c>
      <c r="C322" s="1">
        <v>1</v>
      </c>
      <c r="D322" s="1">
        <v>1</v>
      </c>
      <c r="E322" s="1">
        <v>2</v>
      </c>
      <c r="F322" s="1">
        <v>5</v>
      </c>
      <c r="G322" s="1">
        <v>4</v>
      </c>
      <c r="H322" s="1">
        <v>5</v>
      </c>
      <c r="I322" s="29">
        <v>3</v>
      </c>
      <c r="J322" s="28">
        <v>2</v>
      </c>
      <c r="K322" s="28">
        <v>4</v>
      </c>
      <c r="L322" s="28">
        <v>2</v>
      </c>
      <c r="M322" s="28">
        <v>2</v>
      </c>
      <c r="N322" s="28">
        <v>3</v>
      </c>
      <c r="O322" s="28">
        <v>1</v>
      </c>
      <c r="P322" s="87">
        <v>5</v>
      </c>
      <c r="Q322" s="87">
        <v>5</v>
      </c>
      <c r="R322" s="87">
        <v>4</v>
      </c>
      <c r="S322" s="28">
        <v>3</v>
      </c>
      <c r="T322" s="28">
        <v>4</v>
      </c>
      <c r="U322" s="28">
        <v>3</v>
      </c>
      <c r="V322" s="1">
        <v>3</v>
      </c>
      <c r="W322" s="92">
        <v>9</v>
      </c>
      <c r="X322" s="94">
        <f t="shared" si="4"/>
        <v>0.75</v>
      </c>
    </row>
    <row r="323" spans="1:24">
      <c r="A323" s="1">
        <v>2</v>
      </c>
      <c r="B323" s="1">
        <v>6</v>
      </c>
      <c r="C323" s="1">
        <v>8</v>
      </c>
      <c r="D323" s="1">
        <v>1</v>
      </c>
      <c r="E323" s="1">
        <v>2</v>
      </c>
      <c r="F323" s="1">
        <v>4</v>
      </c>
      <c r="G323" s="1">
        <v>5</v>
      </c>
      <c r="H323" s="1">
        <v>5</v>
      </c>
      <c r="I323" s="29">
        <v>4</v>
      </c>
      <c r="J323" s="87">
        <v>4</v>
      </c>
      <c r="K323" s="28">
        <v>4</v>
      </c>
      <c r="L323" s="28">
        <v>2</v>
      </c>
      <c r="M323" s="28">
        <v>2</v>
      </c>
      <c r="N323" s="28">
        <v>3</v>
      </c>
      <c r="O323" s="28">
        <v>1</v>
      </c>
      <c r="P323" s="87">
        <v>3</v>
      </c>
      <c r="Q323" s="87">
        <v>5</v>
      </c>
      <c r="R323" s="87">
        <v>4</v>
      </c>
      <c r="S323" s="28">
        <v>3</v>
      </c>
      <c r="T323" s="28">
        <v>4</v>
      </c>
      <c r="U323" s="28">
        <v>3</v>
      </c>
      <c r="V323" s="1">
        <v>3</v>
      </c>
      <c r="W323" s="92">
        <v>8</v>
      </c>
      <c r="X323" s="94">
        <f t="shared" ref="X323:X386" si="5">W323/12</f>
        <v>0.66666666666666663</v>
      </c>
    </row>
    <row r="324" spans="1:24">
      <c r="A324" s="1">
        <v>1</v>
      </c>
      <c r="B324" s="1">
        <v>4</v>
      </c>
      <c r="C324" s="1">
        <v>1</v>
      </c>
      <c r="D324" s="1">
        <v>1</v>
      </c>
      <c r="E324" s="1">
        <v>2</v>
      </c>
      <c r="F324" s="1">
        <v>5</v>
      </c>
      <c r="G324" s="1">
        <v>5</v>
      </c>
      <c r="H324" s="1">
        <v>5</v>
      </c>
      <c r="I324" s="29">
        <v>5</v>
      </c>
      <c r="J324" s="87">
        <v>2</v>
      </c>
      <c r="K324" s="28">
        <v>4</v>
      </c>
      <c r="L324" s="28">
        <v>2</v>
      </c>
      <c r="M324" s="28">
        <v>2</v>
      </c>
      <c r="N324" s="28">
        <v>3</v>
      </c>
      <c r="O324" s="28">
        <v>1</v>
      </c>
      <c r="P324" s="87">
        <v>1</v>
      </c>
      <c r="Q324" s="28">
        <v>2</v>
      </c>
      <c r="R324" s="87">
        <v>4</v>
      </c>
      <c r="S324" s="28">
        <v>3</v>
      </c>
      <c r="T324" s="28">
        <v>4</v>
      </c>
      <c r="U324" s="28">
        <v>3</v>
      </c>
      <c r="V324" s="1">
        <v>4</v>
      </c>
      <c r="W324" s="92">
        <v>9</v>
      </c>
      <c r="X324" s="94">
        <f t="shared" si="5"/>
        <v>0.75</v>
      </c>
    </row>
    <row r="325" spans="1:24">
      <c r="A325" s="1">
        <v>2</v>
      </c>
      <c r="B325" s="1">
        <v>6</v>
      </c>
      <c r="C325" s="1">
        <v>3</v>
      </c>
      <c r="D325" s="1">
        <v>1</v>
      </c>
      <c r="E325" s="1">
        <v>1</v>
      </c>
      <c r="F325" s="1">
        <v>3</v>
      </c>
      <c r="G325" s="1">
        <v>4</v>
      </c>
      <c r="H325" s="1">
        <v>5</v>
      </c>
      <c r="I325" s="29">
        <v>4</v>
      </c>
      <c r="J325" s="87">
        <v>1</v>
      </c>
      <c r="K325" s="28">
        <v>4</v>
      </c>
      <c r="L325" s="87">
        <v>1</v>
      </c>
      <c r="M325" s="87">
        <v>1</v>
      </c>
      <c r="N325" s="28">
        <v>3</v>
      </c>
      <c r="O325" s="87">
        <v>2</v>
      </c>
      <c r="P325" s="28">
        <v>4</v>
      </c>
      <c r="Q325" s="87">
        <v>3</v>
      </c>
      <c r="R325" s="87">
        <v>2</v>
      </c>
      <c r="S325" s="28">
        <v>3</v>
      </c>
      <c r="T325" s="87">
        <v>2</v>
      </c>
      <c r="U325" s="28">
        <v>3</v>
      </c>
      <c r="V325" s="1">
        <v>5</v>
      </c>
      <c r="W325" s="92">
        <v>5</v>
      </c>
      <c r="X325" s="94">
        <f t="shared" si="5"/>
        <v>0.41666666666666669</v>
      </c>
    </row>
    <row r="326" spans="1:24">
      <c r="A326" s="1">
        <v>1</v>
      </c>
      <c r="B326" s="1">
        <v>1</v>
      </c>
      <c r="C326" s="1">
        <v>10</v>
      </c>
      <c r="D326" s="1">
        <v>1</v>
      </c>
      <c r="E326" s="1">
        <v>2</v>
      </c>
      <c r="F326" s="1">
        <v>2</v>
      </c>
      <c r="G326" s="1">
        <v>4</v>
      </c>
      <c r="H326" s="1">
        <v>5</v>
      </c>
      <c r="I326" s="29">
        <v>4</v>
      </c>
      <c r="J326" s="87">
        <v>5</v>
      </c>
      <c r="K326" s="87">
        <v>5</v>
      </c>
      <c r="L326" s="28">
        <v>2</v>
      </c>
      <c r="M326" s="28">
        <v>2</v>
      </c>
      <c r="N326" s="28">
        <v>3</v>
      </c>
      <c r="O326" s="28">
        <v>1</v>
      </c>
      <c r="P326" s="87">
        <v>1</v>
      </c>
      <c r="Q326" s="87">
        <v>3</v>
      </c>
      <c r="R326" s="87">
        <v>5</v>
      </c>
      <c r="S326" s="28">
        <v>3</v>
      </c>
      <c r="T326" s="28">
        <v>4</v>
      </c>
      <c r="U326" s="28">
        <v>3</v>
      </c>
      <c r="V326" s="1">
        <v>3</v>
      </c>
      <c r="W326" s="92">
        <v>7</v>
      </c>
      <c r="X326" s="94">
        <f t="shared" si="5"/>
        <v>0.58333333333333337</v>
      </c>
    </row>
    <row r="327" spans="1:24">
      <c r="A327" s="1">
        <v>1</v>
      </c>
      <c r="B327" s="1">
        <v>3</v>
      </c>
      <c r="C327" s="1">
        <v>2</v>
      </c>
      <c r="D327" s="1">
        <v>1</v>
      </c>
      <c r="E327" s="1">
        <v>3</v>
      </c>
      <c r="F327" s="1">
        <v>5</v>
      </c>
      <c r="G327" s="1">
        <v>4</v>
      </c>
      <c r="H327" s="1">
        <v>5</v>
      </c>
      <c r="I327" s="29">
        <v>3</v>
      </c>
      <c r="J327" s="28">
        <v>2</v>
      </c>
      <c r="K327" s="28">
        <v>4</v>
      </c>
      <c r="L327" s="28">
        <v>2</v>
      </c>
      <c r="M327" s="28">
        <v>2</v>
      </c>
      <c r="N327" s="28">
        <v>3</v>
      </c>
      <c r="O327" s="28">
        <v>1</v>
      </c>
      <c r="P327" s="87">
        <v>1</v>
      </c>
      <c r="Q327" s="87">
        <v>3</v>
      </c>
      <c r="R327" s="28">
        <v>1</v>
      </c>
      <c r="S327" s="28">
        <v>3</v>
      </c>
      <c r="T327" s="28">
        <v>4</v>
      </c>
      <c r="U327" s="28">
        <v>3</v>
      </c>
      <c r="V327" s="1">
        <v>4</v>
      </c>
      <c r="W327" s="92">
        <v>10</v>
      </c>
      <c r="X327" s="94">
        <f t="shared" si="5"/>
        <v>0.83333333333333337</v>
      </c>
    </row>
    <row r="328" spans="1:24">
      <c r="A328" s="1">
        <v>1</v>
      </c>
      <c r="B328" s="1">
        <v>4</v>
      </c>
      <c r="C328" s="1">
        <v>11</v>
      </c>
      <c r="D328" s="1">
        <v>1</v>
      </c>
      <c r="E328" s="1">
        <v>2</v>
      </c>
      <c r="F328" s="1">
        <v>3</v>
      </c>
      <c r="G328" s="1">
        <v>5</v>
      </c>
      <c r="H328" s="1">
        <v>5</v>
      </c>
      <c r="I328" s="29">
        <v>4</v>
      </c>
      <c r="J328" s="87">
        <v>1</v>
      </c>
      <c r="K328" s="28">
        <v>4</v>
      </c>
      <c r="L328" s="28">
        <v>2</v>
      </c>
      <c r="M328" s="28">
        <v>2</v>
      </c>
      <c r="N328" s="87">
        <v>4</v>
      </c>
      <c r="O328" s="28">
        <v>1</v>
      </c>
      <c r="P328" s="87">
        <v>1</v>
      </c>
      <c r="Q328" s="28">
        <v>2</v>
      </c>
      <c r="R328" s="28">
        <v>1</v>
      </c>
      <c r="S328" s="28">
        <v>3</v>
      </c>
      <c r="T328" s="28">
        <v>4</v>
      </c>
      <c r="U328" s="28">
        <v>3</v>
      </c>
      <c r="V328" s="1">
        <v>4</v>
      </c>
      <c r="W328" s="92">
        <v>9</v>
      </c>
      <c r="X328" s="94">
        <f t="shared" si="5"/>
        <v>0.75</v>
      </c>
    </row>
    <row r="329" spans="1:24">
      <c r="A329" s="1">
        <v>2</v>
      </c>
      <c r="B329" s="1">
        <v>6</v>
      </c>
      <c r="C329" s="1">
        <v>11</v>
      </c>
      <c r="D329" s="1">
        <v>1</v>
      </c>
      <c r="E329" s="1">
        <v>2</v>
      </c>
      <c r="F329" s="1">
        <v>5</v>
      </c>
      <c r="G329" s="1">
        <v>5</v>
      </c>
      <c r="H329" s="1">
        <v>5</v>
      </c>
      <c r="I329" s="29">
        <v>4</v>
      </c>
      <c r="J329" s="87">
        <v>1</v>
      </c>
      <c r="K329" s="28">
        <v>4</v>
      </c>
      <c r="L329" s="28">
        <v>2</v>
      </c>
      <c r="M329" s="28">
        <v>2</v>
      </c>
      <c r="N329" s="87">
        <v>1</v>
      </c>
      <c r="O329" s="28">
        <v>1</v>
      </c>
      <c r="P329" s="87">
        <v>3</v>
      </c>
      <c r="Q329" s="28">
        <v>2</v>
      </c>
      <c r="R329" s="87">
        <v>4</v>
      </c>
      <c r="S329" s="28">
        <v>3</v>
      </c>
      <c r="T329" s="87">
        <v>2</v>
      </c>
      <c r="U329" s="28">
        <v>3</v>
      </c>
      <c r="V329" s="1">
        <v>4</v>
      </c>
      <c r="W329" s="92">
        <v>7</v>
      </c>
      <c r="X329" s="94">
        <f t="shared" si="5"/>
        <v>0.58333333333333337</v>
      </c>
    </row>
    <row r="330" spans="1:24">
      <c r="A330" s="1">
        <v>1</v>
      </c>
      <c r="B330" s="1">
        <v>4</v>
      </c>
      <c r="C330" s="1">
        <v>5</v>
      </c>
      <c r="D330" s="1">
        <v>2</v>
      </c>
      <c r="E330" s="1">
        <v>2</v>
      </c>
      <c r="F330" s="1">
        <v>2</v>
      </c>
      <c r="G330" s="1">
        <v>5</v>
      </c>
      <c r="H330" s="1">
        <v>5</v>
      </c>
      <c r="I330" s="29">
        <v>5</v>
      </c>
      <c r="J330" s="87">
        <v>4</v>
      </c>
      <c r="K330" s="28">
        <v>4</v>
      </c>
      <c r="L330" s="28">
        <v>2</v>
      </c>
      <c r="M330" s="28">
        <v>2</v>
      </c>
      <c r="N330" s="28">
        <v>3</v>
      </c>
      <c r="O330" s="28">
        <v>1</v>
      </c>
      <c r="P330" s="87">
        <v>3</v>
      </c>
      <c r="Q330" s="28">
        <v>2</v>
      </c>
      <c r="R330" s="87">
        <v>3</v>
      </c>
      <c r="S330" s="28">
        <v>3</v>
      </c>
      <c r="T330" s="28">
        <v>4</v>
      </c>
      <c r="U330" s="28">
        <v>3</v>
      </c>
      <c r="V330" s="1">
        <v>3</v>
      </c>
      <c r="W330" s="92">
        <v>9</v>
      </c>
      <c r="X330" s="94">
        <f t="shared" si="5"/>
        <v>0.75</v>
      </c>
    </row>
    <row r="331" spans="1:24">
      <c r="A331" s="1">
        <v>1</v>
      </c>
      <c r="B331" s="1">
        <v>3</v>
      </c>
      <c r="C331" s="1">
        <v>1</v>
      </c>
      <c r="D331" s="1">
        <v>1</v>
      </c>
      <c r="E331" s="1">
        <v>3</v>
      </c>
      <c r="F331" s="1">
        <v>4</v>
      </c>
      <c r="G331" s="1">
        <v>5</v>
      </c>
      <c r="H331" s="1">
        <v>4</v>
      </c>
      <c r="I331" s="29">
        <v>3</v>
      </c>
      <c r="J331" s="87">
        <v>4</v>
      </c>
      <c r="K331" s="28">
        <v>4</v>
      </c>
      <c r="L331" s="28">
        <v>2</v>
      </c>
      <c r="M331" s="87">
        <v>1</v>
      </c>
      <c r="N331" s="28">
        <v>3</v>
      </c>
      <c r="O331" s="28">
        <v>1</v>
      </c>
      <c r="P331" s="87">
        <v>1</v>
      </c>
      <c r="Q331" s="28">
        <v>2</v>
      </c>
      <c r="R331" s="87">
        <v>4</v>
      </c>
      <c r="S331" s="28">
        <v>3</v>
      </c>
      <c r="T331" s="87">
        <v>2</v>
      </c>
      <c r="U331" s="28">
        <v>3</v>
      </c>
      <c r="V331" s="1">
        <v>2</v>
      </c>
      <c r="W331" s="92">
        <v>7</v>
      </c>
      <c r="X331" s="94">
        <f t="shared" si="5"/>
        <v>0.58333333333333337</v>
      </c>
    </row>
    <row r="332" spans="1:24">
      <c r="A332" s="1">
        <v>1</v>
      </c>
      <c r="B332" s="1">
        <v>5</v>
      </c>
      <c r="C332" s="1">
        <v>6</v>
      </c>
      <c r="D332" s="1">
        <v>4</v>
      </c>
      <c r="E332" s="1">
        <v>2</v>
      </c>
      <c r="F332" s="1">
        <v>2</v>
      </c>
      <c r="G332" s="1">
        <v>5</v>
      </c>
      <c r="H332" s="1">
        <v>5</v>
      </c>
      <c r="I332" s="29">
        <v>4</v>
      </c>
      <c r="J332" s="28">
        <v>2</v>
      </c>
      <c r="K332" s="28">
        <v>4</v>
      </c>
      <c r="L332" s="28">
        <v>2</v>
      </c>
      <c r="M332" s="28">
        <v>2</v>
      </c>
      <c r="N332" s="28">
        <v>3</v>
      </c>
      <c r="O332" s="28">
        <v>1</v>
      </c>
      <c r="P332" s="87">
        <v>3</v>
      </c>
      <c r="Q332" s="28">
        <v>2</v>
      </c>
      <c r="R332" s="28">
        <v>1</v>
      </c>
      <c r="S332" s="28">
        <v>3</v>
      </c>
      <c r="T332" s="28">
        <v>4</v>
      </c>
      <c r="U332" s="28">
        <v>3</v>
      </c>
      <c r="V332" s="1">
        <v>4</v>
      </c>
      <c r="W332" s="92">
        <v>11</v>
      </c>
      <c r="X332" s="94">
        <f t="shared" si="5"/>
        <v>0.91666666666666663</v>
      </c>
    </row>
    <row r="333" spans="1:24">
      <c r="A333" s="1">
        <v>1</v>
      </c>
      <c r="B333" s="1">
        <v>3</v>
      </c>
      <c r="C333" s="1">
        <v>2</v>
      </c>
      <c r="D333" s="1">
        <v>2</v>
      </c>
      <c r="E333" s="1">
        <v>2</v>
      </c>
      <c r="F333" s="1">
        <v>3</v>
      </c>
      <c r="G333" s="1">
        <v>3</v>
      </c>
      <c r="H333" s="1">
        <v>4</v>
      </c>
      <c r="I333" s="29">
        <v>4</v>
      </c>
      <c r="J333" s="87">
        <v>5</v>
      </c>
      <c r="K333" s="87">
        <v>5</v>
      </c>
      <c r="L333" s="28">
        <v>2</v>
      </c>
      <c r="M333" s="28">
        <v>2</v>
      </c>
      <c r="N333" s="28">
        <v>3</v>
      </c>
      <c r="O333" s="28">
        <v>1</v>
      </c>
      <c r="P333" s="87">
        <v>5</v>
      </c>
      <c r="Q333" s="28">
        <v>2</v>
      </c>
      <c r="R333" s="28">
        <v>1</v>
      </c>
      <c r="S333" s="28">
        <v>3</v>
      </c>
      <c r="T333" s="87">
        <v>2</v>
      </c>
      <c r="U333" s="28">
        <v>3</v>
      </c>
      <c r="V333" s="1">
        <v>3</v>
      </c>
      <c r="W333" s="92">
        <v>8</v>
      </c>
      <c r="X333" s="94">
        <f t="shared" si="5"/>
        <v>0.66666666666666663</v>
      </c>
    </row>
    <row r="334" spans="1:24">
      <c r="A334" s="1">
        <v>2</v>
      </c>
      <c r="B334" s="1">
        <v>6</v>
      </c>
      <c r="C334" s="1">
        <v>4</v>
      </c>
      <c r="D334" s="1">
        <v>1</v>
      </c>
      <c r="E334" s="1">
        <v>3</v>
      </c>
      <c r="F334" s="1">
        <v>4</v>
      </c>
      <c r="G334" s="1">
        <v>5</v>
      </c>
      <c r="H334" s="1">
        <v>5</v>
      </c>
      <c r="I334" s="29">
        <v>4</v>
      </c>
      <c r="J334" s="87">
        <v>4</v>
      </c>
      <c r="K334" s="28">
        <v>4</v>
      </c>
      <c r="L334" s="28">
        <v>2</v>
      </c>
      <c r="M334" s="28">
        <v>2</v>
      </c>
      <c r="N334" s="28">
        <v>3</v>
      </c>
      <c r="O334" s="28">
        <v>1</v>
      </c>
      <c r="P334" s="87">
        <v>3</v>
      </c>
      <c r="Q334" s="87">
        <v>5</v>
      </c>
      <c r="R334" s="28">
        <v>1</v>
      </c>
      <c r="S334" s="87">
        <v>5</v>
      </c>
      <c r="T334" s="28">
        <v>4</v>
      </c>
      <c r="U334" s="28">
        <v>3</v>
      </c>
      <c r="V334" s="1">
        <v>3</v>
      </c>
      <c r="W334" s="92">
        <v>8</v>
      </c>
      <c r="X334" s="94">
        <f t="shared" si="5"/>
        <v>0.66666666666666663</v>
      </c>
    </row>
    <row r="335" spans="1:24">
      <c r="A335" s="1">
        <v>3</v>
      </c>
      <c r="B335" s="1">
        <v>6</v>
      </c>
      <c r="C335" s="1">
        <v>1</v>
      </c>
      <c r="D335" s="1">
        <v>1</v>
      </c>
      <c r="E335" s="1">
        <v>2</v>
      </c>
      <c r="F335" s="1">
        <v>4</v>
      </c>
      <c r="G335" s="1">
        <v>4</v>
      </c>
      <c r="H335" s="1">
        <v>4</v>
      </c>
      <c r="I335" s="29">
        <v>1</v>
      </c>
      <c r="J335" s="87">
        <v>5</v>
      </c>
      <c r="K335" s="28">
        <v>4</v>
      </c>
      <c r="L335" s="87">
        <v>5</v>
      </c>
      <c r="M335" s="28">
        <v>2</v>
      </c>
      <c r="N335" s="28">
        <v>3</v>
      </c>
      <c r="O335" s="28">
        <v>1</v>
      </c>
      <c r="P335" s="87">
        <v>5</v>
      </c>
      <c r="Q335" s="28">
        <v>2</v>
      </c>
      <c r="R335" s="87">
        <v>4</v>
      </c>
      <c r="S335" s="28">
        <v>3</v>
      </c>
      <c r="T335" s="87">
        <v>3</v>
      </c>
      <c r="U335" s="28">
        <v>3</v>
      </c>
      <c r="V335" s="1">
        <v>2</v>
      </c>
      <c r="W335" s="92">
        <v>7</v>
      </c>
      <c r="X335" s="94">
        <f t="shared" si="5"/>
        <v>0.58333333333333337</v>
      </c>
    </row>
    <row r="336" spans="1:24">
      <c r="A336" s="1">
        <v>1</v>
      </c>
      <c r="B336" s="1">
        <v>3</v>
      </c>
      <c r="C336" s="1">
        <v>7</v>
      </c>
      <c r="D336" s="1">
        <v>1</v>
      </c>
      <c r="E336" s="1">
        <v>1</v>
      </c>
      <c r="F336" s="1">
        <v>3</v>
      </c>
      <c r="G336" s="1">
        <v>3</v>
      </c>
      <c r="H336" s="1">
        <v>5</v>
      </c>
      <c r="I336" s="29">
        <v>5</v>
      </c>
      <c r="J336" s="87">
        <v>1</v>
      </c>
      <c r="K336" s="87">
        <v>5</v>
      </c>
      <c r="L336" s="87">
        <v>5</v>
      </c>
      <c r="M336" s="28">
        <v>2</v>
      </c>
      <c r="N336" s="28">
        <v>3</v>
      </c>
      <c r="O336" s="28">
        <v>1</v>
      </c>
      <c r="P336" s="87">
        <v>3</v>
      </c>
      <c r="Q336" s="87">
        <v>5</v>
      </c>
      <c r="R336" s="87">
        <v>5</v>
      </c>
      <c r="S336" s="28">
        <v>3</v>
      </c>
      <c r="T336" s="28">
        <v>4</v>
      </c>
      <c r="U336" s="28">
        <v>3</v>
      </c>
      <c r="V336" s="1">
        <v>5</v>
      </c>
      <c r="W336" s="92">
        <v>6</v>
      </c>
      <c r="X336" s="94">
        <f t="shared" si="5"/>
        <v>0.5</v>
      </c>
    </row>
    <row r="337" spans="1:24">
      <c r="A337" s="1">
        <v>1</v>
      </c>
      <c r="B337" s="1">
        <v>4</v>
      </c>
      <c r="C337" s="1">
        <v>1</v>
      </c>
      <c r="D337" s="1">
        <v>1</v>
      </c>
      <c r="E337" s="1">
        <v>3</v>
      </c>
      <c r="F337" s="1">
        <v>4</v>
      </c>
      <c r="G337" s="1">
        <v>5</v>
      </c>
      <c r="H337" s="1">
        <v>5</v>
      </c>
      <c r="I337" s="29">
        <v>3</v>
      </c>
      <c r="J337" s="87">
        <v>4</v>
      </c>
      <c r="K337" s="28">
        <v>4</v>
      </c>
      <c r="L337" s="28">
        <v>2</v>
      </c>
      <c r="M337" s="28">
        <v>2</v>
      </c>
      <c r="N337" s="28">
        <v>3</v>
      </c>
      <c r="O337" s="28">
        <v>1</v>
      </c>
      <c r="P337" s="87">
        <v>1</v>
      </c>
      <c r="Q337" s="87">
        <v>3</v>
      </c>
      <c r="R337" s="87">
        <v>2</v>
      </c>
      <c r="S337" s="28">
        <v>3</v>
      </c>
      <c r="T337" s="28">
        <v>4</v>
      </c>
      <c r="U337" s="28">
        <v>3</v>
      </c>
      <c r="V337" s="1">
        <v>3</v>
      </c>
      <c r="W337" s="92">
        <v>8</v>
      </c>
      <c r="X337" s="94">
        <f t="shared" si="5"/>
        <v>0.66666666666666663</v>
      </c>
    </row>
    <row r="338" spans="1:24">
      <c r="A338" s="1">
        <v>2</v>
      </c>
      <c r="B338" s="1">
        <v>6</v>
      </c>
      <c r="C338" s="1">
        <v>5</v>
      </c>
      <c r="D338" s="1">
        <v>2</v>
      </c>
      <c r="E338" s="1">
        <v>1</v>
      </c>
      <c r="F338" s="1">
        <v>5</v>
      </c>
      <c r="G338" s="1">
        <v>5</v>
      </c>
      <c r="H338" s="1">
        <v>5</v>
      </c>
      <c r="I338" s="29">
        <v>4</v>
      </c>
      <c r="J338" s="87">
        <v>3</v>
      </c>
      <c r="K338" s="28">
        <v>4</v>
      </c>
      <c r="L338" s="87">
        <v>1</v>
      </c>
      <c r="M338" s="87">
        <v>3</v>
      </c>
      <c r="N338" s="28">
        <v>3</v>
      </c>
      <c r="O338" s="87">
        <v>4</v>
      </c>
      <c r="P338" s="87">
        <v>1</v>
      </c>
      <c r="Q338" s="28">
        <v>2</v>
      </c>
      <c r="R338" s="87">
        <v>3</v>
      </c>
      <c r="S338" s="87">
        <v>5</v>
      </c>
      <c r="T338" s="87">
        <v>3</v>
      </c>
      <c r="U338" s="28">
        <v>3</v>
      </c>
      <c r="V338" s="1">
        <v>5</v>
      </c>
      <c r="W338" s="92">
        <v>4</v>
      </c>
      <c r="X338" s="94">
        <f t="shared" si="5"/>
        <v>0.33333333333333331</v>
      </c>
    </row>
    <row r="339" spans="1:24">
      <c r="A339" s="1">
        <v>1</v>
      </c>
      <c r="B339" s="1">
        <v>5</v>
      </c>
      <c r="C339" s="1">
        <v>1</v>
      </c>
      <c r="D339" s="1">
        <v>2</v>
      </c>
      <c r="E339" s="1">
        <v>2</v>
      </c>
      <c r="F339" s="1">
        <v>4</v>
      </c>
      <c r="G339" s="1">
        <v>5</v>
      </c>
      <c r="H339" s="1">
        <v>5</v>
      </c>
      <c r="I339" s="29">
        <v>3</v>
      </c>
      <c r="J339" s="28">
        <v>2</v>
      </c>
      <c r="K339" s="28">
        <v>4</v>
      </c>
      <c r="L339" s="28">
        <v>2</v>
      </c>
      <c r="M339" s="28">
        <v>2</v>
      </c>
      <c r="N339" s="28">
        <v>3</v>
      </c>
      <c r="O339" s="28">
        <v>1</v>
      </c>
      <c r="P339" s="87">
        <v>5</v>
      </c>
      <c r="Q339" s="28">
        <v>2</v>
      </c>
      <c r="R339" s="28">
        <v>1</v>
      </c>
      <c r="S339" s="28">
        <v>3</v>
      </c>
      <c r="T339" s="28">
        <v>4</v>
      </c>
      <c r="U339" s="28">
        <v>3</v>
      </c>
      <c r="V339" s="1">
        <v>3</v>
      </c>
      <c r="W339" s="92">
        <v>11</v>
      </c>
      <c r="X339" s="94">
        <f t="shared" si="5"/>
        <v>0.91666666666666663</v>
      </c>
    </row>
    <row r="340" spans="1:24">
      <c r="A340" s="1">
        <v>2</v>
      </c>
      <c r="B340" s="1">
        <v>6</v>
      </c>
      <c r="C340" s="1">
        <v>6</v>
      </c>
      <c r="D340" s="1">
        <v>1</v>
      </c>
      <c r="E340" s="1">
        <v>2</v>
      </c>
      <c r="F340" s="1">
        <v>4</v>
      </c>
      <c r="G340" s="1">
        <v>5</v>
      </c>
      <c r="H340" s="1">
        <v>5</v>
      </c>
      <c r="I340" s="29">
        <v>5</v>
      </c>
      <c r="J340" s="28">
        <v>2</v>
      </c>
      <c r="K340" s="28">
        <v>4</v>
      </c>
      <c r="L340" s="87">
        <v>4</v>
      </c>
      <c r="M340" s="28">
        <v>2</v>
      </c>
      <c r="N340" s="28">
        <v>3</v>
      </c>
      <c r="O340" s="28">
        <v>1</v>
      </c>
      <c r="P340" s="87">
        <v>1</v>
      </c>
      <c r="Q340" s="28">
        <v>2</v>
      </c>
      <c r="R340" s="28">
        <v>1</v>
      </c>
      <c r="S340" s="28">
        <v>3</v>
      </c>
      <c r="T340" s="28">
        <v>4</v>
      </c>
      <c r="U340" s="28">
        <v>3</v>
      </c>
      <c r="V340" s="1">
        <v>3</v>
      </c>
      <c r="W340" s="92">
        <v>10</v>
      </c>
      <c r="X340" s="94">
        <f t="shared" si="5"/>
        <v>0.83333333333333337</v>
      </c>
    </row>
    <row r="341" spans="1:24">
      <c r="A341" s="1">
        <v>1</v>
      </c>
      <c r="B341" s="1">
        <v>3</v>
      </c>
      <c r="C341" s="1">
        <v>2</v>
      </c>
      <c r="D341" s="1">
        <v>1</v>
      </c>
      <c r="E341" s="1">
        <v>2</v>
      </c>
      <c r="F341" s="1">
        <v>5</v>
      </c>
      <c r="G341" s="1">
        <v>5</v>
      </c>
      <c r="H341" s="1">
        <v>5</v>
      </c>
      <c r="I341" s="29">
        <v>4</v>
      </c>
      <c r="J341" s="28">
        <v>2</v>
      </c>
      <c r="K341" s="28">
        <v>4</v>
      </c>
      <c r="L341" s="28">
        <v>2</v>
      </c>
      <c r="M341" s="28">
        <v>2</v>
      </c>
      <c r="N341" s="28">
        <v>3</v>
      </c>
      <c r="O341" s="28">
        <v>1</v>
      </c>
      <c r="P341" s="87">
        <v>1</v>
      </c>
      <c r="Q341" s="28">
        <v>2</v>
      </c>
      <c r="R341" s="87">
        <v>3</v>
      </c>
      <c r="S341" s="28">
        <v>3</v>
      </c>
      <c r="T341" s="28">
        <v>4</v>
      </c>
      <c r="U341" s="28">
        <v>3</v>
      </c>
      <c r="V341" s="1">
        <v>4</v>
      </c>
      <c r="W341" s="92">
        <v>10</v>
      </c>
      <c r="X341" s="94">
        <f t="shared" si="5"/>
        <v>0.83333333333333337</v>
      </c>
    </row>
    <row r="342" spans="1:24">
      <c r="A342" s="1">
        <v>1</v>
      </c>
      <c r="B342" s="1">
        <v>1</v>
      </c>
      <c r="C342" s="1">
        <v>10</v>
      </c>
      <c r="D342" s="1">
        <v>1</v>
      </c>
      <c r="E342" s="1">
        <v>1</v>
      </c>
      <c r="F342" s="1">
        <v>3</v>
      </c>
      <c r="G342" s="1">
        <v>4</v>
      </c>
      <c r="H342" s="1">
        <v>4</v>
      </c>
      <c r="I342" s="29">
        <v>4</v>
      </c>
      <c r="J342" s="87">
        <v>4</v>
      </c>
      <c r="K342" s="28">
        <v>4</v>
      </c>
      <c r="L342" s="28">
        <v>2</v>
      </c>
      <c r="M342" s="28">
        <v>2</v>
      </c>
      <c r="N342" s="28">
        <v>3</v>
      </c>
      <c r="O342" s="87">
        <v>4</v>
      </c>
      <c r="P342" s="87">
        <v>5</v>
      </c>
      <c r="Q342" s="87">
        <v>5</v>
      </c>
      <c r="R342" s="87">
        <v>5</v>
      </c>
      <c r="S342" s="28">
        <v>3</v>
      </c>
      <c r="T342" s="28">
        <v>4</v>
      </c>
      <c r="U342" s="28">
        <v>3</v>
      </c>
      <c r="V342" s="1">
        <v>4</v>
      </c>
      <c r="W342" s="92">
        <v>7</v>
      </c>
      <c r="X342" s="94">
        <f t="shared" si="5"/>
        <v>0.58333333333333337</v>
      </c>
    </row>
    <row r="343" spans="1:24">
      <c r="A343" s="1">
        <v>1</v>
      </c>
      <c r="B343" s="1">
        <v>2</v>
      </c>
      <c r="C343" s="1">
        <v>2</v>
      </c>
      <c r="D343" s="1">
        <v>2</v>
      </c>
      <c r="E343" s="1">
        <v>2</v>
      </c>
      <c r="F343" s="1">
        <v>3</v>
      </c>
      <c r="G343" s="1">
        <v>3</v>
      </c>
      <c r="H343" s="1">
        <v>4</v>
      </c>
      <c r="I343" s="29">
        <v>4</v>
      </c>
      <c r="J343" s="87">
        <v>5</v>
      </c>
      <c r="K343" s="87">
        <v>5</v>
      </c>
      <c r="L343" s="28">
        <v>2</v>
      </c>
      <c r="M343" s="28">
        <v>2</v>
      </c>
      <c r="N343" s="28">
        <v>3</v>
      </c>
      <c r="O343" s="28">
        <v>1</v>
      </c>
      <c r="P343" s="87">
        <v>1</v>
      </c>
      <c r="Q343" s="87">
        <v>5</v>
      </c>
      <c r="R343" s="87">
        <v>5</v>
      </c>
      <c r="S343" s="28">
        <v>3</v>
      </c>
      <c r="T343" s="28">
        <v>4</v>
      </c>
      <c r="U343" s="28">
        <v>3</v>
      </c>
      <c r="V343" s="1">
        <v>3</v>
      </c>
      <c r="W343" s="92">
        <v>7</v>
      </c>
      <c r="X343" s="94">
        <f t="shared" si="5"/>
        <v>0.58333333333333337</v>
      </c>
    </row>
    <row r="344" spans="1:24">
      <c r="A344" s="1">
        <v>1</v>
      </c>
      <c r="B344" s="1">
        <v>1</v>
      </c>
      <c r="C344" s="1">
        <v>9</v>
      </c>
      <c r="D344" s="1">
        <v>1</v>
      </c>
      <c r="E344" s="1">
        <v>3</v>
      </c>
      <c r="F344" s="1">
        <v>2</v>
      </c>
      <c r="G344" s="1">
        <v>2</v>
      </c>
      <c r="H344" s="1">
        <v>3</v>
      </c>
      <c r="I344" s="29">
        <v>3</v>
      </c>
      <c r="J344" s="87">
        <v>5</v>
      </c>
      <c r="K344" s="87">
        <v>5</v>
      </c>
      <c r="L344" s="87">
        <v>4</v>
      </c>
      <c r="M344" s="28">
        <v>2</v>
      </c>
      <c r="N344" s="28">
        <v>3</v>
      </c>
      <c r="O344" s="28">
        <v>1</v>
      </c>
      <c r="P344" s="87">
        <v>1</v>
      </c>
      <c r="Q344" s="87">
        <v>5</v>
      </c>
      <c r="R344" s="87">
        <v>4</v>
      </c>
      <c r="S344" s="28">
        <v>3</v>
      </c>
      <c r="T344" s="87">
        <v>3</v>
      </c>
      <c r="U344" s="28">
        <v>3</v>
      </c>
      <c r="V344" s="1">
        <v>3</v>
      </c>
      <c r="W344" s="92">
        <v>5</v>
      </c>
      <c r="X344" s="94">
        <f t="shared" si="5"/>
        <v>0.41666666666666669</v>
      </c>
    </row>
    <row r="345" spans="1:24">
      <c r="A345" s="1">
        <v>1</v>
      </c>
      <c r="B345" s="1">
        <v>3</v>
      </c>
      <c r="C345" s="1">
        <v>2</v>
      </c>
      <c r="D345" s="1">
        <v>2</v>
      </c>
      <c r="E345" s="1">
        <v>1</v>
      </c>
      <c r="F345" s="1">
        <v>2</v>
      </c>
      <c r="G345" s="1">
        <v>3</v>
      </c>
      <c r="H345" s="1">
        <v>4</v>
      </c>
      <c r="I345" s="29">
        <v>2</v>
      </c>
      <c r="J345" s="87">
        <v>4</v>
      </c>
      <c r="K345" s="28">
        <v>4</v>
      </c>
      <c r="L345" s="28">
        <v>2</v>
      </c>
      <c r="M345" s="28">
        <v>2</v>
      </c>
      <c r="N345" s="28">
        <v>3</v>
      </c>
      <c r="O345" s="28">
        <v>1</v>
      </c>
      <c r="P345" s="87">
        <v>1</v>
      </c>
      <c r="Q345" s="28">
        <v>2</v>
      </c>
      <c r="R345" s="28">
        <v>1</v>
      </c>
      <c r="S345" s="87">
        <v>5</v>
      </c>
      <c r="T345" s="28">
        <v>4</v>
      </c>
      <c r="U345" s="28">
        <v>3</v>
      </c>
      <c r="V345" s="1">
        <v>2</v>
      </c>
      <c r="W345" s="92">
        <v>9</v>
      </c>
      <c r="X345" s="94">
        <f t="shared" si="5"/>
        <v>0.75</v>
      </c>
    </row>
    <row r="346" spans="1:24">
      <c r="A346" s="1">
        <v>1</v>
      </c>
      <c r="B346" s="1">
        <v>2</v>
      </c>
      <c r="C346" s="1">
        <v>11</v>
      </c>
      <c r="D346" s="1">
        <v>1</v>
      </c>
      <c r="E346" s="1">
        <v>3</v>
      </c>
      <c r="F346" s="1">
        <v>4</v>
      </c>
      <c r="G346" s="1">
        <v>4</v>
      </c>
      <c r="H346" s="1">
        <v>5</v>
      </c>
      <c r="I346" s="29">
        <v>4</v>
      </c>
      <c r="J346" s="28">
        <v>2</v>
      </c>
      <c r="K346" s="28">
        <v>4</v>
      </c>
      <c r="L346" s="28">
        <v>2</v>
      </c>
      <c r="M346" s="28">
        <v>2</v>
      </c>
      <c r="N346" s="28">
        <v>3</v>
      </c>
      <c r="O346" s="28">
        <v>1</v>
      </c>
      <c r="P346" s="87">
        <v>1</v>
      </c>
      <c r="Q346" s="87">
        <v>3</v>
      </c>
      <c r="R346" s="28">
        <v>1</v>
      </c>
      <c r="S346" s="28">
        <v>3</v>
      </c>
      <c r="T346" s="28">
        <v>4</v>
      </c>
      <c r="U346" s="28">
        <v>3</v>
      </c>
      <c r="V346" s="1">
        <v>3</v>
      </c>
      <c r="W346" s="92">
        <v>10</v>
      </c>
      <c r="X346" s="94">
        <f t="shared" si="5"/>
        <v>0.83333333333333337</v>
      </c>
    </row>
    <row r="347" spans="1:24">
      <c r="A347" s="1">
        <v>1</v>
      </c>
      <c r="B347" s="1">
        <v>2</v>
      </c>
      <c r="C347" s="1">
        <v>7</v>
      </c>
      <c r="D347" s="1">
        <v>1</v>
      </c>
      <c r="E347" s="1">
        <v>2</v>
      </c>
      <c r="F347" s="1">
        <v>5</v>
      </c>
      <c r="G347" s="1">
        <v>5</v>
      </c>
      <c r="H347" s="1">
        <v>5</v>
      </c>
      <c r="I347" s="29">
        <v>4</v>
      </c>
      <c r="J347" s="87">
        <v>4</v>
      </c>
      <c r="K347" s="28">
        <v>4</v>
      </c>
      <c r="L347" s="87">
        <v>1</v>
      </c>
      <c r="M347" s="28">
        <v>2</v>
      </c>
      <c r="N347" s="87">
        <v>1</v>
      </c>
      <c r="O347" s="28">
        <v>1</v>
      </c>
      <c r="P347" s="87">
        <v>1</v>
      </c>
      <c r="Q347" s="87">
        <v>4</v>
      </c>
      <c r="R347" s="28">
        <v>1</v>
      </c>
      <c r="S347" s="87">
        <v>4</v>
      </c>
      <c r="T347" s="87">
        <v>2</v>
      </c>
      <c r="U347" s="28">
        <v>3</v>
      </c>
      <c r="V347" s="1">
        <v>1</v>
      </c>
      <c r="W347" s="92">
        <v>5</v>
      </c>
      <c r="X347" s="94">
        <f t="shared" si="5"/>
        <v>0.41666666666666669</v>
      </c>
    </row>
    <row r="348" spans="1:24">
      <c r="A348" s="1">
        <v>1</v>
      </c>
      <c r="B348" s="1">
        <v>2</v>
      </c>
      <c r="C348" s="1">
        <v>11</v>
      </c>
      <c r="D348" s="1">
        <v>1</v>
      </c>
      <c r="E348" s="1">
        <v>3</v>
      </c>
      <c r="F348" s="1">
        <v>4</v>
      </c>
      <c r="G348" s="1">
        <v>4</v>
      </c>
      <c r="H348" s="1">
        <v>4</v>
      </c>
      <c r="I348" s="29">
        <v>3</v>
      </c>
      <c r="J348" s="28">
        <v>2</v>
      </c>
      <c r="K348" s="87">
        <v>2</v>
      </c>
      <c r="L348" s="87">
        <v>4</v>
      </c>
      <c r="M348" s="87">
        <v>1</v>
      </c>
      <c r="O348" s="87">
        <v>2</v>
      </c>
      <c r="P348" s="87">
        <v>1</v>
      </c>
      <c r="Q348" s="87">
        <v>3</v>
      </c>
      <c r="R348" s="87">
        <v>5</v>
      </c>
      <c r="S348" s="28">
        <v>3</v>
      </c>
      <c r="T348" s="87">
        <v>3</v>
      </c>
      <c r="U348" s="87">
        <v>1</v>
      </c>
      <c r="V348" s="1">
        <v>2</v>
      </c>
      <c r="W348" s="92">
        <v>2</v>
      </c>
      <c r="X348" s="94">
        <f t="shared" si="5"/>
        <v>0.16666666666666666</v>
      </c>
    </row>
    <row r="349" spans="1:24">
      <c r="A349" s="1">
        <v>1</v>
      </c>
      <c r="B349" s="1">
        <v>1</v>
      </c>
      <c r="C349" s="1">
        <v>5</v>
      </c>
      <c r="D349" s="1">
        <v>1</v>
      </c>
      <c r="E349" s="1">
        <v>2</v>
      </c>
      <c r="F349" s="1">
        <v>4</v>
      </c>
      <c r="G349" s="1">
        <v>4</v>
      </c>
      <c r="H349" s="1">
        <v>4</v>
      </c>
      <c r="I349" s="29">
        <v>3</v>
      </c>
      <c r="J349" s="87">
        <v>3</v>
      </c>
      <c r="K349" s="28">
        <v>4</v>
      </c>
      <c r="L349" s="87">
        <v>4</v>
      </c>
      <c r="M349" s="28">
        <v>2</v>
      </c>
      <c r="N349" s="28">
        <v>3</v>
      </c>
      <c r="O349" s="28">
        <v>1</v>
      </c>
      <c r="P349" s="87">
        <v>1</v>
      </c>
      <c r="Q349" s="28">
        <v>2</v>
      </c>
      <c r="R349" s="87">
        <v>4</v>
      </c>
      <c r="S349" s="87">
        <v>2</v>
      </c>
      <c r="T349" s="28">
        <v>4</v>
      </c>
      <c r="U349" s="28">
        <v>3</v>
      </c>
      <c r="V349" s="1">
        <v>3</v>
      </c>
      <c r="W349" s="92">
        <v>7</v>
      </c>
      <c r="X349" s="94">
        <f t="shared" si="5"/>
        <v>0.58333333333333337</v>
      </c>
    </row>
    <row r="350" spans="1:24">
      <c r="A350" s="1">
        <v>1</v>
      </c>
      <c r="B350" s="1">
        <v>1</v>
      </c>
      <c r="C350" s="1">
        <v>5</v>
      </c>
      <c r="D350" s="1">
        <v>2</v>
      </c>
      <c r="E350" s="1">
        <v>3</v>
      </c>
      <c r="F350" s="1">
        <v>4</v>
      </c>
      <c r="G350" s="1">
        <v>4</v>
      </c>
      <c r="H350" s="1">
        <v>5</v>
      </c>
      <c r="I350" s="29">
        <v>3</v>
      </c>
      <c r="J350" s="87">
        <v>1</v>
      </c>
      <c r="K350" s="28">
        <v>4</v>
      </c>
      <c r="L350" s="28">
        <v>2</v>
      </c>
      <c r="M350" s="87">
        <v>1</v>
      </c>
      <c r="N350" s="28">
        <v>3</v>
      </c>
      <c r="O350" s="28">
        <v>1</v>
      </c>
      <c r="P350" s="87">
        <v>1</v>
      </c>
      <c r="Q350" s="87">
        <v>4</v>
      </c>
      <c r="R350" s="28">
        <v>1</v>
      </c>
      <c r="S350" s="87">
        <v>1</v>
      </c>
      <c r="T350" s="28">
        <v>4</v>
      </c>
      <c r="U350" s="28">
        <v>3</v>
      </c>
      <c r="V350" s="1">
        <v>3</v>
      </c>
      <c r="W350" s="92">
        <v>7</v>
      </c>
      <c r="X350" s="94">
        <f t="shared" si="5"/>
        <v>0.58333333333333337</v>
      </c>
    </row>
    <row r="351" spans="1:24">
      <c r="A351" s="1">
        <v>1</v>
      </c>
      <c r="B351" s="1">
        <v>2</v>
      </c>
      <c r="C351" s="1">
        <v>2</v>
      </c>
      <c r="D351" s="1">
        <v>2</v>
      </c>
      <c r="E351" s="1">
        <v>2</v>
      </c>
      <c r="F351" s="1">
        <v>3</v>
      </c>
      <c r="G351" s="1">
        <v>1</v>
      </c>
      <c r="H351" s="1">
        <v>2</v>
      </c>
      <c r="I351" s="29">
        <v>2</v>
      </c>
      <c r="J351" s="87">
        <v>5</v>
      </c>
      <c r="K351" s="87">
        <v>5</v>
      </c>
      <c r="L351" s="87">
        <v>5</v>
      </c>
      <c r="M351" s="87">
        <v>5</v>
      </c>
      <c r="N351" s="87">
        <v>5</v>
      </c>
      <c r="O351" s="87">
        <v>4</v>
      </c>
      <c r="P351" s="87">
        <v>5</v>
      </c>
      <c r="Q351" s="87">
        <v>5</v>
      </c>
      <c r="R351" s="87">
        <v>5</v>
      </c>
      <c r="S351" s="87">
        <v>5</v>
      </c>
      <c r="T351" s="87">
        <v>5</v>
      </c>
      <c r="U351" s="87">
        <v>5</v>
      </c>
      <c r="V351" s="1">
        <v>1</v>
      </c>
      <c r="W351" s="92">
        <v>0</v>
      </c>
      <c r="X351" s="94">
        <f t="shared" si="5"/>
        <v>0</v>
      </c>
    </row>
    <row r="352" spans="1:24">
      <c r="A352" s="1">
        <v>1</v>
      </c>
      <c r="B352" s="1">
        <v>1</v>
      </c>
      <c r="C352" s="1">
        <v>1</v>
      </c>
      <c r="D352" s="1">
        <v>1</v>
      </c>
      <c r="E352" s="1">
        <v>2</v>
      </c>
      <c r="F352" s="1">
        <v>3</v>
      </c>
      <c r="G352" s="1">
        <v>3</v>
      </c>
      <c r="H352" s="1">
        <v>3</v>
      </c>
      <c r="I352" s="29">
        <v>4</v>
      </c>
      <c r="J352" s="87">
        <v>5</v>
      </c>
      <c r="K352" s="87">
        <v>5</v>
      </c>
      <c r="L352" s="87">
        <v>5</v>
      </c>
      <c r="M352" s="87">
        <v>5</v>
      </c>
      <c r="N352" s="87">
        <v>1</v>
      </c>
      <c r="O352" s="87">
        <v>4</v>
      </c>
      <c r="P352" s="28">
        <v>4</v>
      </c>
      <c r="Q352" s="87">
        <v>4</v>
      </c>
      <c r="R352" s="87">
        <v>3</v>
      </c>
      <c r="S352" s="87">
        <v>5</v>
      </c>
      <c r="T352" s="87">
        <v>2</v>
      </c>
      <c r="U352" s="87">
        <v>2</v>
      </c>
      <c r="V352" s="1">
        <v>4</v>
      </c>
      <c r="W352" s="92">
        <v>1</v>
      </c>
      <c r="X352" s="94">
        <f t="shared" si="5"/>
        <v>8.3333333333333329E-2</v>
      </c>
    </row>
    <row r="353" spans="1:24">
      <c r="A353" s="1">
        <v>1</v>
      </c>
      <c r="B353" s="1">
        <v>3</v>
      </c>
      <c r="C353" s="1">
        <v>1</v>
      </c>
      <c r="D353" s="1">
        <v>1</v>
      </c>
      <c r="E353" s="1">
        <v>2</v>
      </c>
      <c r="F353" s="1">
        <v>5</v>
      </c>
      <c r="G353" s="1">
        <v>4</v>
      </c>
      <c r="H353" s="1">
        <v>5</v>
      </c>
      <c r="I353" s="29">
        <v>3</v>
      </c>
      <c r="J353" s="87">
        <v>3</v>
      </c>
      <c r="K353" s="87">
        <v>1</v>
      </c>
      <c r="L353" s="87">
        <v>1</v>
      </c>
      <c r="M353" s="87">
        <v>1</v>
      </c>
      <c r="N353" s="28">
        <v>3</v>
      </c>
      <c r="O353" s="28">
        <v>1</v>
      </c>
      <c r="P353" s="87">
        <v>1</v>
      </c>
      <c r="Q353" s="87">
        <v>4</v>
      </c>
      <c r="R353" s="87">
        <v>3</v>
      </c>
      <c r="S353" s="28">
        <v>3</v>
      </c>
      <c r="T353" s="87">
        <v>3</v>
      </c>
      <c r="U353" s="28">
        <v>3</v>
      </c>
      <c r="V353" s="1">
        <v>3</v>
      </c>
      <c r="W353" s="92">
        <v>4</v>
      </c>
      <c r="X353" s="94">
        <f t="shared" si="5"/>
        <v>0.33333333333333331</v>
      </c>
    </row>
    <row r="354" spans="1:24">
      <c r="A354" s="1">
        <v>2</v>
      </c>
      <c r="B354" s="1">
        <v>6</v>
      </c>
      <c r="C354" s="1">
        <v>3</v>
      </c>
      <c r="D354" s="1">
        <v>1</v>
      </c>
      <c r="E354" s="1">
        <v>1</v>
      </c>
      <c r="F354" s="1">
        <v>1</v>
      </c>
      <c r="G354" s="1">
        <v>4</v>
      </c>
      <c r="H354" s="1">
        <v>4</v>
      </c>
      <c r="I354" s="29">
        <v>1</v>
      </c>
      <c r="J354" s="87">
        <v>1</v>
      </c>
      <c r="K354" s="87">
        <v>2</v>
      </c>
      <c r="L354" s="87">
        <v>5</v>
      </c>
      <c r="M354" s="87">
        <v>1</v>
      </c>
      <c r="N354" s="87">
        <v>1</v>
      </c>
      <c r="O354" s="87">
        <v>2</v>
      </c>
      <c r="P354" s="87">
        <v>1</v>
      </c>
      <c r="Q354" s="87">
        <v>5</v>
      </c>
      <c r="R354" s="87">
        <v>5</v>
      </c>
      <c r="S354" s="87">
        <v>5</v>
      </c>
      <c r="T354" s="28">
        <v>4</v>
      </c>
      <c r="U354" s="28">
        <v>3</v>
      </c>
      <c r="V354" s="1">
        <v>1</v>
      </c>
      <c r="W354" s="92">
        <v>2</v>
      </c>
      <c r="X354" s="94">
        <f t="shared" si="5"/>
        <v>0.16666666666666666</v>
      </c>
    </row>
    <row r="355" spans="1:24">
      <c r="A355" s="1">
        <v>1</v>
      </c>
      <c r="B355" s="1">
        <v>2</v>
      </c>
      <c r="C355" s="1">
        <v>3</v>
      </c>
      <c r="D355" s="1">
        <v>2</v>
      </c>
      <c r="E355" s="1">
        <v>3</v>
      </c>
      <c r="F355" s="1">
        <v>2</v>
      </c>
      <c r="G355" s="1">
        <v>2</v>
      </c>
      <c r="H355" s="1">
        <v>4</v>
      </c>
      <c r="I355" s="29">
        <v>3</v>
      </c>
      <c r="J355" s="87">
        <v>5</v>
      </c>
      <c r="K355" s="87">
        <v>2</v>
      </c>
      <c r="L355" s="28">
        <v>2</v>
      </c>
      <c r="M355" s="87">
        <v>3</v>
      </c>
      <c r="N355" s="87">
        <v>2</v>
      </c>
      <c r="O355" s="28">
        <v>1</v>
      </c>
      <c r="P355" s="87">
        <v>1</v>
      </c>
      <c r="Q355" s="87">
        <v>5</v>
      </c>
      <c r="R355" s="87">
        <v>5</v>
      </c>
      <c r="S355" s="87">
        <v>2</v>
      </c>
      <c r="T355" s="28">
        <v>4</v>
      </c>
      <c r="U355" s="87">
        <v>4</v>
      </c>
      <c r="V355" s="1">
        <v>3</v>
      </c>
      <c r="W355" s="92">
        <v>3</v>
      </c>
      <c r="X355" s="94">
        <f t="shared" si="5"/>
        <v>0.25</v>
      </c>
    </row>
    <row r="356" spans="1:24">
      <c r="A356" s="1">
        <v>1</v>
      </c>
      <c r="B356" s="1">
        <v>1</v>
      </c>
      <c r="C356" s="1">
        <v>7</v>
      </c>
      <c r="D356" s="1">
        <v>2</v>
      </c>
      <c r="E356" s="1">
        <v>1</v>
      </c>
      <c r="F356" s="1">
        <v>2</v>
      </c>
      <c r="G356" s="1">
        <v>2</v>
      </c>
      <c r="H356" s="1">
        <v>4</v>
      </c>
      <c r="I356" s="29">
        <v>4</v>
      </c>
      <c r="J356" s="87">
        <v>1</v>
      </c>
      <c r="K356" s="28">
        <v>4</v>
      </c>
      <c r="L356" s="28">
        <v>2</v>
      </c>
      <c r="M356" s="87">
        <v>3</v>
      </c>
      <c r="N356" s="87">
        <v>2</v>
      </c>
      <c r="O356" s="28">
        <v>1</v>
      </c>
      <c r="P356" s="87">
        <v>3</v>
      </c>
      <c r="Q356" s="87">
        <v>1</v>
      </c>
      <c r="R356" s="87">
        <v>4</v>
      </c>
      <c r="S356" s="87">
        <v>4</v>
      </c>
      <c r="T356" s="87">
        <v>5</v>
      </c>
      <c r="U356" s="87">
        <v>5</v>
      </c>
      <c r="V356" s="1">
        <v>3</v>
      </c>
      <c r="W356" s="92">
        <v>3</v>
      </c>
      <c r="X356" s="94">
        <f t="shared" si="5"/>
        <v>0.25</v>
      </c>
    </row>
    <row r="357" spans="1:24">
      <c r="A357" s="1">
        <v>2</v>
      </c>
      <c r="B357" s="1">
        <v>6</v>
      </c>
      <c r="C357" s="1">
        <v>4</v>
      </c>
      <c r="D357" s="1">
        <v>2</v>
      </c>
      <c r="E357" s="1">
        <v>2</v>
      </c>
      <c r="F357" s="1">
        <v>5</v>
      </c>
      <c r="G357" s="1">
        <v>4</v>
      </c>
      <c r="H357" s="1">
        <v>5</v>
      </c>
      <c r="I357" s="29">
        <v>4</v>
      </c>
      <c r="J357" s="28">
        <v>2</v>
      </c>
      <c r="K357" s="28">
        <v>4</v>
      </c>
      <c r="L357" s="87">
        <v>4</v>
      </c>
      <c r="M357" s="28">
        <v>2</v>
      </c>
      <c r="N357" s="28">
        <v>3</v>
      </c>
      <c r="O357" s="87">
        <v>2</v>
      </c>
      <c r="P357" s="87">
        <v>3</v>
      </c>
      <c r="Q357" s="87">
        <v>5</v>
      </c>
      <c r="R357" s="87">
        <v>3</v>
      </c>
      <c r="S357" s="28">
        <v>3</v>
      </c>
      <c r="T357" s="28">
        <v>4</v>
      </c>
      <c r="U357" s="87">
        <v>4</v>
      </c>
      <c r="V357" s="1">
        <v>3</v>
      </c>
      <c r="W357" s="92">
        <v>6</v>
      </c>
      <c r="X357" s="94">
        <f t="shared" si="5"/>
        <v>0.5</v>
      </c>
    </row>
    <row r="358" spans="1:24">
      <c r="A358" s="1">
        <v>1</v>
      </c>
      <c r="B358" s="1">
        <v>2</v>
      </c>
      <c r="C358" s="1">
        <v>1</v>
      </c>
      <c r="D358" s="1">
        <v>2</v>
      </c>
      <c r="E358" s="1">
        <v>1</v>
      </c>
      <c r="F358" s="1">
        <v>3</v>
      </c>
      <c r="G358" s="1">
        <v>2</v>
      </c>
      <c r="H358" s="1">
        <v>3</v>
      </c>
      <c r="I358" s="29">
        <v>2</v>
      </c>
      <c r="J358" s="87">
        <v>1</v>
      </c>
      <c r="K358" s="87">
        <v>2</v>
      </c>
      <c r="L358" s="28">
        <v>2</v>
      </c>
      <c r="M358" s="28">
        <v>2</v>
      </c>
      <c r="N358" s="87">
        <v>2</v>
      </c>
      <c r="O358" s="28">
        <v>1</v>
      </c>
      <c r="P358" s="28">
        <v>4</v>
      </c>
      <c r="Q358" s="28">
        <v>2</v>
      </c>
      <c r="R358" s="28">
        <v>1</v>
      </c>
      <c r="S358" s="28">
        <v>3</v>
      </c>
      <c r="T358" s="87">
        <v>3</v>
      </c>
      <c r="U358" s="87">
        <v>1</v>
      </c>
      <c r="V358" s="1">
        <v>3</v>
      </c>
      <c r="W358" s="92">
        <v>7</v>
      </c>
      <c r="X358" s="94">
        <f t="shared" si="5"/>
        <v>0.58333333333333337</v>
      </c>
    </row>
    <row r="359" spans="1:24">
      <c r="A359" s="1">
        <v>1</v>
      </c>
      <c r="B359" s="1">
        <v>3</v>
      </c>
      <c r="C359" s="1">
        <v>2</v>
      </c>
      <c r="D359" s="1">
        <v>2</v>
      </c>
      <c r="E359" s="1">
        <v>2</v>
      </c>
      <c r="F359" s="1">
        <v>3</v>
      </c>
      <c r="G359" s="1">
        <v>4</v>
      </c>
      <c r="H359" s="1">
        <v>4</v>
      </c>
      <c r="I359" s="29">
        <v>2</v>
      </c>
      <c r="J359" s="87">
        <v>3</v>
      </c>
      <c r="K359" s="28">
        <v>4</v>
      </c>
      <c r="L359" s="28">
        <v>2</v>
      </c>
      <c r="M359" s="28">
        <v>2</v>
      </c>
      <c r="N359" s="87">
        <v>5</v>
      </c>
      <c r="O359" s="87">
        <v>2</v>
      </c>
      <c r="P359" s="87">
        <v>5</v>
      </c>
      <c r="Q359" s="87">
        <v>5</v>
      </c>
      <c r="R359" s="87">
        <v>4</v>
      </c>
      <c r="S359" s="28">
        <v>3</v>
      </c>
      <c r="T359" s="28">
        <v>4</v>
      </c>
      <c r="U359" s="28">
        <v>3</v>
      </c>
      <c r="V359" s="1">
        <v>1</v>
      </c>
      <c r="W359" s="92">
        <v>6</v>
      </c>
      <c r="X359" s="94">
        <f t="shared" si="5"/>
        <v>0.5</v>
      </c>
    </row>
    <row r="360" spans="1:24">
      <c r="A360" s="1">
        <v>1</v>
      </c>
      <c r="B360" s="1">
        <v>2</v>
      </c>
      <c r="C360" s="1">
        <v>11</v>
      </c>
      <c r="D360" s="1">
        <v>1</v>
      </c>
      <c r="E360" s="1">
        <v>2</v>
      </c>
      <c r="F360" s="1">
        <v>4</v>
      </c>
      <c r="G360" s="1">
        <v>4</v>
      </c>
      <c r="H360" s="1">
        <v>5</v>
      </c>
      <c r="I360" s="29">
        <v>3</v>
      </c>
      <c r="J360" s="28">
        <v>2</v>
      </c>
      <c r="K360" s="87">
        <v>3</v>
      </c>
      <c r="L360" s="28">
        <v>2</v>
      </c>
      <c r="M360" s="28">
        <v>2</v>
      </c>
      <c r="N360" s="28">
        <v>3</v>
      </c>
      <c r="O360" s="28">
        <v>1</v>
      </c>
      <c r="P360" s="87">
        <v>2</v>
      </c>
      <c r="Q360" s="28">
        <v>2</v>
      </c>
      <c r="R360" s="28">
        <v>1</v>
      </c>
      <c r="S360" s="87">
        <v>5</v>
      </c>
      <c r="T360" s="28">
        <v>4</v>
      </c>
      <c r="U360" s="28">
        <v>3</v>
      </c>
      <c r="V360" s="1">
        <v>3</v>
      </c>
      <c r="W360" s="92">
        <v>9</v>
      </c>
      <c r="X360" s="94">
        <f t="shared" si="5"/>
        <v>0.75</v>
      </c>
    </row>
    <row r="361" spans="1:24">
      <c r="A361" s="1">
        <v>1</v>
      </c>
      <c r="B361" s="1">
        <v>1</v>
      </c>
      <c r="C361" s="1">
        <v>10</v>
      </c>
      <c r="D361" s="1">
        <v>1</v>
      </c>
      <c r="E361" s="1">
        <v>3</v>
      </c>
      <c r="F361" s="1">
        <v>5</v>
      </c>
      <c r="G361" s="1">
        <v>4</v>
      </c>
      <c r="H361" s="1">
        <v>4</v>
      </c>
      <c r="I361" s="29">
        <v>4</v>
      </c>
      <c r="J361" s="87">
        <v>3</v>
      </c>
      <c r="K361" s="87">
        <v>2</v>
      </c>
      <c r="L361" s="87">
        <v>5</v>
      </c>
      <c r="M361" s="28">
        <v>2</v>
      </c>
      <c r="N361" s="28">
        <v>3</v>
      </c>
      <c r="O361" s="28">
        <v>1</v>
      </c>
      <c r="P361" s="87">
        <v>2</v>
      </c>
      <c r="Q361" s="28">
        <v>2</v>
      </c>
      <c r="R361" s="87">
        <v>5</v>
      </c>
      <c r="S361" s="28">
        <v>3</v>
      </c>
      <c r="T361" s="87">
        <v>5</v>
      </c>
      <c r="U361" s="87">
        <v>1</v>
      </c>
      <c r="V361" s="1">
        <v>4</v>
      </c>
      <c r="W361" s="92">
        <v>5</v>
      </c>
      <c r="X361" s="94">
        <f t="shared" si="5"/>
        <v>0.41666666666666669</v>
      </c>
    </row>
    <row r="362" spans="1:24">
      <c r="A362" s="1">
        <v>1</v>
      </c>
      <c r="B362" s="1">
        <v>2</v>
      </c>
      <c r="C362" s="1">
        <v>4</v>
      </c>
      <c r="D362" s="1">
        <v>2</v>
      </c>
      <c r="E362" s="1">
        <v>2</v>
      </c>
      <c r="F362" s="1">
        <v>1</v>
      </c>
      <c r="G362" s="1">
        <v>3</v>
      </c>
      <c r="H362" s="1">
        <v>4</v>
      </c>
      <c r="I362" s="29">
        <v>4</v>
      </c>
      <c r="J362" s="87">
        <v>4</v>
      </c>
      <c r="K362" s="87">
        <v>5</v>
      </c>
      <c r="L362" s="28">
        <v>2</v>
      </c>
      <c r="M362" s="28">
        <v>2</v>
      </c>
      <c r="N362" s="28">
        <v>3</v>
      </c>
      <c r="O362" s="87">
        <v>3</v>
      </c>
      <c r="P362" s="87">
        <v>1</v>
      </c>
      <c r="Q362" s="28">
        <v>2</v>
      </c>
      <c r="R362" s="87">
        <v>4</v>
      </c>
      <c r="S362" s="87">
        <v>2</v>
      </c>
      <c r="T362" s="28">
        <v>4</v>
      </c>
      <c r="U362" s="87">
        <v>2</v>
      </c>
      <c r="V362" s="1">
        <v>4</v>
      </c>
      <c r="W362" s="92">
        <v>4</v>
      </c>
      <c r="X362" s="94">
        <f t="shared" si="5"/>
        <v>0.33333333333333331</v>
      </c>
    </row>
    <row r="363" spans="1:24">
      <c r="A363" s="1">
        <v>1</v>
      </c>
      <c r="B363" s="1">
        <v>5</v>
      </c>
      <c r="C363" s="1">
        <v>3</v>
      </c>
      <c r="D363" s="1">
        <v>2</v>
      </c>
      <c r="E363" s="1">
        <v>2</v>
      </c>
      <c r="F363" s="1">
        <v>4</v>
      </c>
      <c r="G363" s="1">
        <v>3</v>
      </c>
      <c r="H363" s="1">
        <v>4</v>
      </c>
      <c r="I363" s="29">
        <v>3</v>
      </c>
      <c r="J363" s="87">
        <v>1</v>
      </c>
      <c r="K363" s="28">
        <v>4</v>
      </c>
      <c r="L363" s="87">
        <v>4</v>
      </c>
      <c r="M363" s="87">
        <v>3</v>
      </c>
      <c r="N363" s="28">
        <v>3</v>
      </c>
      <c r="O363" s="28">
        <v>1</v>
      </c>
      <c r="P363" s="87">
        <v>2</v>
      </c>
      <c r="Q363" s="28">
        <v>2</v>
      </c>
      <c r="R363" s="28">
        <v>1</v>
      </c>
      <c r="S363" s="28">
        <v>3</v>
      </c>
      <c r="T363" s="28">
        <v>4</v>
      </c>
      <c r="U363" s="28">
        <v>3</v>
      </c>
      <c r="V363" s="1">
        <v>4</v>
      </c>
      <c r="W363" s="92">
        <v>8</v>
      </c>
      <c r="X363" s="94">
        <f t="shared" si="5"/>
        <v>0.66666666666666663</v>
      </c>
    </row>
    <row r="364" spans="1:24">
      <c r="A364" s="1">
        <v>1</v>
      </c>
      <c r="B364" s="1">
        <v>4</v>
      </c>
      <c r="C364" s="1">
        <v>5</v>
      </c>
      <c r="D364" s="1">
        <v>1</v>
      </c>
      <c r="E364" s="1">
        <v>2</v>
      </c>
      <c r="F364" s="1">
        <v>5</v>
      </c>
      <c r="G364" s="1">
        <v>5</v>
      </c>
      <c r="H364" s="1">
        <v>4</v>
      </c>
      <c r="I364" s="29">
        <v>4</v>
      </c>
      <c r="J364" s="28">
        <v>2</v>
      </c>
      <c r="K364" s="28">
        <v>4</v>
      </c>
      <c r="L364" s="28">
        <v>2</v>
      </c>
      <c r="M364" s="87">
        <v>3</v>
      </c>
      <c r="N364" s="28">
        <v>3</v>
      </c>
      <c r="O364" s="28">
        <v>1</v>
      </c>
      <c r="P364" s="87">
        <v>1</v>
      </c>
      <c r="Q364" s="28">
        <v>2</v>
      </c>
      <c r="R364" s="28">
        <v>1</v>
      </c>
      <c r="S364" s="87">
        <v>5</v>
      </c>
      <c r="T364" s="28">
        <v>4</v>
      </c>
      <c r="U364" s="28">
        <v>3</v>
      </c>
      <c r="V364" s="1">
        <v>3</v>
      </c>
      <c r="W364" s="92">
        <v>9</v>
      </c>
      <c r="X364" s="94">
        <f t="shared" si="5"/>
        <v>0.75</v>
      </c>
    </row>
    <row r="365" spans="1:24">
      <c r="A365" s="1">
        <v>1</v>
      </c>
      <c r="B365" s="1">
        <v>1</v>
      </c>
      <c r="C365" s="1">
        <v>5</v>
      </c>
      <c r="D365" s="1">
        <v>1</v>
      </c>
      <c r="E365" s="1">
        <v>2</v>
      </c>
      <c r="F365" s="1">
        <v>5</v>
      </c>
      <c r="G365" s="1">
        <v>5</v>
      </c>
      <c r="H365" s="1">
        <v>5</v>
      </c>
      <c r="I365" s="29">
        <v>5</v>
      </c>
      <c r="J365" s="28">
        <v>2</v>
      </c>
      <c r="K365" s="28">
        <v>4</v>
      </c>
      <c r="L365" s="28">
        <v>2</v>
      </c>
      <c r="M365" s="28">
        <v>2</v>
      </c>
      <c r="N365" s="28">
        <v>3</v>
      </c>
      <c r="O365" s="28">
        <v>1</v>
      </c>
      <c r="P365" s="87">
        <v>1</v>
      </c>
      <c r="Q365" s="28">
        <v>2</v>
      </c>
      <c r="R365" s="28">
        <v>1</v>
      </c>
      <c r="S365" s="28">
        <v>3</v>
      </c>
      <c r="T365" s="28">
        <v>4</v>
      </c>
      <c r="U365" s="87">
        <v>2</v>
      </c>
      <c r="V365" s="1">
        <v>4</v>
      </c>
      <c r="W365" s="92">
        <v>10</v>
      </c>
      <c r="X365" s="94">
        <f t="shared" si="5"/>
        <v>0.83333333333333337</v>
      </c>
    </row>
    <row r="366" spans="1:24">
      <c r="A366" s="1">
        <v>2</v>
      </c>
      <c r="B366" s="1">
        <v>6</v>
      </c>
      <c r="C366" s="1">
        <v>2</v>
      </c>
      <c r="D366" s="1">
        <v>1</v>
      </c>
      <c r="E366" s="1">
        <v>2</v>
      </c>
      <c r="F366" s="1">
        <v>5</v>
      </c>
      <c r="G366" s="1">
        <v>5</v>
      </c>
      <c r="H366" s="1">
        <v>5</v>
      </c>
      <c r="I366" s="29">
        <v>3</v>
      </c>
      <c r="J366" s="87">
        <v>4</v>
      </c>
      <c r="K366" s="28">
        <v>4</v>
      </c>
      <c r="L366" s="87">
        <v>4</v>
      </c>
      <c r="M366" s="87">
        <v>1</v>
      </c>
      <c r="N366" s="28">
        <v>3</v>
      </c>
      <c r="O366" s="87">
        <v>4</v>
      </c>
      <c r="P366" s="87">
        <v>1</v>
      </c>
      <c r="Q366" s="28">
        <v>2</v>
      </c>
      <c r="R366" s="87">
        <v>3</v>
      </c>
      <c r="S366" s="28">
        <v>3</v>
      </c>
      <c r="T366" s="87">
        <v>1</v>
      </c>
      <c r="U366" s="28">
        <v>3</v>
      </c>
      <c r="V366" s="1">
        <v>2</v>
      </c>
      <c r="W366" s="92">
        <v>5</v>
      </c>
      <c r="X366" s="94">
        <f t="shared" si="5"/>
        <v>0.41666666666666669</v>
      </c>
    </row>
    <row r="367" spans="1:24">
      <c r="A367" s="1">
        <v>3</v>
      </c>
      <c r="B367" s="1">
        <v>6</v>
      </c>
      <c r="C367" s="1">
        <v>11</v>
      </c>
      <c r="D367" s="1">
        <v>2</v>
      </c>
      <c r="E367" s="1">
        <v>2</v>
      </c>
      <c r="F367" s="1">
        <v>3</v>
      </c>
      <c r="G367" s="1">
        <v>2</v>
      </c>
      <c r="H367" s="1">
        <v>5</v>
      </c>
      <c r="I367" s="29">
        <v>3</v>
      </c>
      <c r="J367" s="87">
        <v>1</v>
      </c>
      <c r="K367" s="28">
        <v>4</v>
      </c>
      <c r="L367" s="87">
        <v>1</v>
      </c>
      <c r="M367" s="87">
        <v>1</v>
      </c>
      <c r="N367" s="28">
        <v>3</v>
      </c>
      <c r="O367" s="28">
        <v>1</v>
      </c>
      <c r="P367" s="28">
        <v>4</v>
      </c>
      <c r="Q367" s="28">
        <v>2</v>
      </c>
      <c r="R367" s="87">
        <v>4</v>
      </c>
      <c r="S367" s="87">
        <v>5</v>
      </c>
      <c r="T367" s="28">
        <v>4</v>
      </c>
      <c r="U367" s="28">
        <v>3</v>
      </c>
      <c r="V367" s="1">
        <v>3</v>
      </c>
      <c r="W367" s="92">
        <v>7</v>
      </c>
      <c r="X367" s="94">
        <f t="shared" si="5"/>
        <v>0.58333333333333337</v>
      </c>
    </row>
    <row r="368" spans="1:24">
      <c r="A368" s="1">
        <v>2</v>
      </c>
      <c r="B368" s="1">
        <v>6</v>
      </c>
      <c r="C368" s="1">
        <v>2</v>
      </c>
      <c r="D368" s="1">
        <v>1</v>
      </c>
      <c r="E368" s="1">
        <v>2</v>
      </c>
      <c r="F368" s="1">
        <v>5</v>
      </c>
      <c r="G368" s="1">
        <v>5</v>
      </c>
      <c r="H368" s="1">
        <v>5</v>
      </c>
      <c r="I368" s="29">
        <v>3</v>
      </c>
      <c r="J368" s="87">
        <v>1</v>
      </c>
      <c r="K368" s="28">
        <v>4</v>
      </c>
      <c r="L368" s="28">
        <v>2</v>
      </c>
      <c r="M368" s="87">
        <v>1</v>
      </c>
      <c r="N368" s="28">
        <v>3</v>
      </c>
      <c r="O368" s="28">
        <v>1</v>
      </c>
      <c r="P368" s="87">
        <v>1</v>
      </c>
      <c r="Q368" s="28">
        <v>2</v>
      </c>
      <c r="R368" s="87">
        <v>4</v>
      </c>
      <c r="S368" s="28">
        <v>3</v>
      </c>
      <c r="T368" s="28">
        <v>4</v>
      </c>
      <c r="U368" s="28">
        <v>3</v>
      </c>
      <c r="V368" s="1">
        <v>3</v>
      </c>
      <c r="W368" s="92">
        <v>8</v>
      </c>
      <c r="X368" s="94">
        <f t="shared" si="5"/>
        <v>0.66666666666666663</v>
      </c>
    </row>
    <row r="369" spans="1:24">
      <c r="A369" s="1">
        <v>1</v>
      </c>
      <c r="B369" s="1">
        <v>2</v>
      </c>
      <c r="C369" s="1">
        <v>10</v>
      </c>
      <c r="D369" s="1">
        <v>2</v>
      </c>
      <c r="E369" s="1">
        <v>3</v>
      </c>
      <c r="F369" s="1">
        <v>2</v>
      </c>
      <c r="G369" s="1">
        <v>3</v>
      </c>
      <c r="H369" s="1">
        <v>5</v>
      </c>
      <c r="I369" s="29">
        <v>5</v>
      </c>
      <c r="J369" s="87">
        <v>1</v>
      </c>
      <c r="K369" s="28">
        <v>4</v>
      </c>
      <c r="L369" s="87">
        <v>5</v>
      </c>
      <c r="M369" s="28">
        <v>2</v>
      </c>
      <c r="N369" s="28">
        <v>3</v>
      </c>
      <c r="O369" s="28">
        <v>1</v>
      </c>
      <c r="P369" s="87">
        <v>1</v>
      </c>
      <c r="Q369" s="28">
        <v>2</v>
      </c>
      <c r="R369" s="87">
        <v>5</v>
      </c>
      <c r="S369" s="28">
        <v>3</v>
      </c>
      <c r="T369" s="28">
        <v>4</v>
      </c>
      <c r="U369" s="87">
        <v>2</v>
      </c>
      <c r="V369" s="1">
        <v>4</v>
      </c>
      <c r="W369" s="92">
        <v>7</v>
      </c>
      <c r="X369" s="94">
        <f t="shared" si="5"/>
        <v>0.58333333333333337</v>
      </c>
    </row>
    <row r="370" spans="1:24">
      <c r="A370" s="1">
        <v>1</v>
      </c>
      <c r="B370" s="1">
        <v>2</v>
      </c>
      <c r="C370" s="1">
        <v>6</v>
      </c>
      <c r="D370" s="1">
        <v>1</v>
      </c>
      <c r="E370" s="1">
        <v>2</v>
      </c>
      <c r="F370" s="1">
        <v>4</v>
      </c>
      <c r="G370" s="1">
        <v>4</v>
      </c>
      <c r="H370" s="1">
        <v>5</v>
      </c>
      <c r="I370" s="29">
        <v>4</v>
      </c>
      <c r="J370" s="28">
        <v>2</v>
      </c>
      <c r="K370" s="28">
        <v>4</v>
      </c>
      <c r="L370" s="28">
        <v>2</v>
      </c>
      <c r="M370" s="28">
        <v>2</v>
      </c>
      <c r="N370" s="28">
        <v>3</v>
      </c>
      <c r="O370" s="28">
        <v>1</v>
      </c>
      <c r="P370" s="87">
        <v>3</v>
      </c>
      <c r="Q370" s="28">
        <v>2</v>
      </c>
      <c r="R370" s="28">
        <v>1</v>
      </c>
      <c r="S370" s="28">
        <v>3</v>
      </c>
      <c r="T370" s="28">
        <v>4</v>
      </c>
      <c r="U370" s="28">
        <v>3</v>
      </c>
      <c r="V370" s="1">
        <v>3</v>
      </c>
      <c r="W370" s="92">
        <v>11</v>
      </c>
      <c r="X370" s="94">
        <f t="shared" si="5"/>
        <v>0.91666666666666663</v>
      </c>
    </row>
    <row r="371" spans="1:24">
      <c r="A371" s="1">
        <v>1</v>
      </c>
      <c r="B371" s="1">
        <v>3</v>
      </c>
      <c r="C371" s="1">
        <v>6</v>
      </c>
      <c r="D371" s="1">
        <v>1</v>
      </c>
      <c r="E371" s="1">
        <v>2</v>
      </c>
      <c r="F371" s="1">
        <v>5</v>
      </c>
      <c r="G371" s="1">
        <v>5</v>
      </c>
      <c r="H371" s="1">
        <v>5</v>
      </c>
      <c r="I371" s="29">
        <v>5</v>
      </c>
      <c r="J371" s="28">
        <v>2</v>
      </c>
      <c r="K371" s="28">
        <v>4</v>
      </c>
      <c r="L371" s="28">
        <v>2</v>
      </c>
      <c r="M371" s="28">
        <v>2</v>
      </c>
      <c r="N371" s="28">
        <v>3</v>
      </c>
      <c r="O371" s="28">
        <v>1</v>
      </c>
      <c r="P371" s="87">
        <v>1</v>
      </c>
      <c r="Q371" s="87">
        <v>1</v>
      </c>
      <c r="R371" s="87">
        <v>4</v>
      </c>
      <c r="S371" s="28">
        <v>3</v>
      </c>
      <c r="T371" s="28">
        <v>4</v>
      </c>
      <c r="U371" s="28">
        <v>3</v>
      </c>
      <c r="V371" s="1">
        <v>5</v>
      </c>
      <c r="W371" s="92">
        <v>9</v>
      </c>
      <c r="X371" s="94">
        <f t="shared" si="5"/>
        <v>0.75</v>
      </c>
    </row>
    <row r="372" spans="1:24">
      <c r="A372" s="1">
        <v>2</v>
      </c>
      <c r="B372" s="1">
        <v>6</v>
      </c>
      <c r="C372" s="1">
        <v>6</v>
      </c>
      <c r="D372" s="1">
        <v>1</v>
      </c>
      <c r="E372" s="1">
        <v>1</v>
      </c>
      <c r="F372" s="1">
        <v>5</v>
      </c>
      <c r="G372" s="1">
        <v>5</v>
      </c>
      <c r="H372" s="1">
        <v>5</v>
      </c>
      <c r="I372" s="29">
        <v>5</v>
      </c>
      <c r="J372" s="28">
        <v>2</v>
      </c>
      <c r="K372" s="87">
        <v>5</v>
      </c>
      <c r="L372" s="87">
        <v>5</v>
      </c>
      <c r="M372" s="28">
        <v>2</v>
      </c>
      <c r="N372" s="28">
        <v>3</v>
      </c>
      <c r="O372" s="28">
        <v>1</v>
      </c>
      <c r="P372" s="87">
        <v>5</v>
      </c>
      <c r="Q372" s="87">
        <v>5</v>
      </c>
      <c r="R372" s="87">
        <v>3</v>
      </c>
      <c r="S372" s="28">
        <v>3</v>
      </c>
      <c r="T372" s="87">
        <v>3</v>
      </c>
      <c r="U372" s="87">
        <v>4</v>
      </c>
      <c r="V372" s="1">
        <v>5</v>
      </c>
      <c r="W372" s="92">
        <v>5</v>
      </c>
      <c r="X372" s="94">
        <f t="shared" si="5"/>
        <v>0.41666666666666669</v>
      </c>
    </row>
    <row r="373" spans="1:24">
      <c r="A373" s="1">
        <v>2</v>
      </c>
      <c r="B373" s="1">
        <v>6</v>
      </c>
      <c r="C373" s="1">
        <v>5</v>
      </c>
      <c r="D373" s="1">
        <v>2</v>
      </c>
      <c r="E373" s="1">
        <v>1</v>
      </c>
      <c r="F373" s="1">
        <v>4</v>
      </c>
      <c r="G373" s="1">
        <v>4</v>
      </c>
      <c r="H373" s="1">
        <v>4</v>
      </c>
      <c r="I373" s="29">
        <v>3</v>
      </c>
      <c r="J373" s="87">
        <v>1</v>
      </c>
      <c r="K373" s="28">
        <v>4</v>
      </c>
      <c r="L373" s="87">
        <v>4</v>
      </c>
      <c r="M373" s="87">
        <v>3</v>
      </c>
      <c r="N373" s="87">
        <v>4</v>
      </c>
      <c r="O373" s="87">
        <v>3</v>
      </c>
      <c r="P373" s="28">
        <v>4</v>
      </c>
      <c r="Q373" s="28">
        <v>2</v>
      </c>
      <c r="R373" s="87">
        <v>3</v>
      </c>
      <c r="S373" s="28">
        <v>3</v>
      </c>
      <c r="T373" s="28">
        <v>4</v>
      </c>
      <c r="U373" s="28">
        <v>3</v>
      </c>
      <c r="V373" s="1">
        <v>4</v>
      </c>
      <c r="W373" s="92">
        <v>6</v>
      </c>
      <c r="X373" s="94">
        <f t="shared" si="5"/>
        <v>0.5</v>
      </c>
    </row>
    <row r="374" spans="1:24">
      <c r="A374" s="1">
        <v>2</v>
      </c>
      <c r="B374" s="1">
        <v>6</v>
      </c>
      <c r="C374" s="1">
        <v>5</v>
      </c>
      <c r="D374" s="1">
        <v>2</v>
      </c>
      <c r="E374" s="1">
        <v>3</v>
      </c>
      <c r="F374" s="1">
        <v>4</v>
      </c>
      <c r="G374" s="1">
        <v>4</v>
      </c>
      <c r="H374" s="1">
        <v>5</v>
      </c>
      <c r="I374" s="29">
        <v>4</v>
      </c>
      <c r="J374" s="28">
        <v>2</v>
      </c>
      <c r="K374" s="28">
        <v>4</v>
      </c>
      <c r="L374" s="28">
        <v>2</v>
      </c>
      <c r="M374" s="28">
        <v>2</v>
      </c>
      <c r="N374" s="28">
        <v>3</v>
      </c>
      <c r="O374" s="28">
        <v>1</v>
      </c>
      <c r="P374" s="28">
        <v>4</v>
      </c>
      <c r="Q374" s="28">
        <v>2</v>
      </c>
      <c r="R374" s="28">
        <v>1</v>
      </c>
      <c r="S374" s="28">
        <v>3</v>
      </c>
      <c r="T374" s="28">
        <v>4</v>
      </c>
      <c r="U374" s="28">
        <v>3</v>
      </c>
      <c r="V374" s="1">
        <v>3</v>
      </c>
      <c r="W374" s="92">
        <v>12</v>
      </c>
      <c r="X374" s="94">
        <f t="shared" si="5"/>
        <v>1</v>
      </c>
    </row>
    <row r="375" spans="1:24">
      <c r="A375" s="1">
        <v>2</v>
      </c>
      <c r="B375" s="1">
        <v>6</v>
      </c>
      <c r="C375" s="1">
        <v>3</v>
      </c>
      <c r="D375" s="1">
        <v>2</v>
      </c>
      <c r="E375" s="1">
        <v>1</v>
      </c>
      <c r="F375" s="1">
        <v>2</v>
      </c>
      <c r="G375" s="1">
        <v>2</v>
      </c>
      <c r="H375" s="1">
        <v>2</v>
      </c>
      <c r="I375" s="29">
        <v>2</v>
      </c>
      <c r="J375" s="87">
        <v>4</v>
      </c>
      <c r="K375" s="28">
        <v>4</v>
      </c>
      <c r="L375" s="28">
        <v>2</v>
      </c>
      <c r="M375" s="28">
        <v>2</v>
      </c>
      <c r="N375" s="28">
        <v>3</v>
      </c>
      <c r="O375" s="28">
        <v>1</v>
      </c>
      <c r="P375" s="87">
        <v>3</v>
      </c>
      <c r="Q375" s="28">
        <v>2</v>
      </c>
      <c r="R375" s="87">
        <v>3</v>
      </c>
      <c r="S375" s="87">
        <v>1</v>
      </c>
      <c r="T375" s="87">
        <v>3</v>
      </c>
      <c r="U375" s="28">
        <v>3</v>
      </c>
      <c r="V375" s="1">
        <v>1</v>
      </c>
      <c r="W375" s="92">
        <v>7</v>
      </c>
      <c r="X375" s="94">
        <f t="shared" si="5"/>
        <v>0.58333333333333337</v>
      </c>
    </row>
    <row r="376" spans="1:24">
      <c r="A376" s="1">
        <v>2</v>
      </c>
      <c r="B376" s="1">
        <v>6</v>
      </c>
      <c r="C376" s="1">
        <v>6</v>
      </c>
      <c r="D376" s="1">
        <v>1</v>
      </c>
      <c r="E376" s="1">
        <v>3</v>
      </c>
      <c r="F376" s="1">
        <v>3</v>
      </c>
      <c r="G376" s="1">
        <v>4</v>
      </c>
      <c r="H376" s="1">
        <v>5</v>
      </c>
      <c r="I376" s="29">
        <v>4</v>
      </c>
      <c r="J376" s="87">
        <v>4</v>
      </c>
      <c r="K376" s="28">
        <v>4</v>
      </c>
      <c r="L376" s="28">
        <v>2</v>
      </c>
      <c r="M376" s="28">
        <v>2</v>
      </c>
      <c r="N376" s="28">
        <v>3</v>
      </c>
      <c r="O376" s="87">
        <v>4</v>
      </c>
      <c r="P376" s="87">
        <v>1</v>
      </c>
      <c r="Q376" s="87">
        <v>5</v>
      </c>
      <c r="R376" s="28">
        <v>1</v>
      </c>
      <c r="S376" s="28">
        <v>3</v>
      </c>
      <c r="T376" s="28">
        <v>4</v>
      </c>
      <c r="U376" s="28">
        <v>3</v>
      </c>
      <c r="V376" s="1">
        <v>4</v>
      </c>
      <c r="W376" s="92">
        <v>8</v>
      </c>
      <c r="X376" s="94">
        <f t="shared" si="5"/>
        <v>0.66666666666666663</v>
      </c>
    </row>
    <row r="377" spans="1:24">
      <c r="A377" s="1">
        <v>1</v>
      </c>
      <c r="B377" s="1">
        <v>4</v>
      </c>
      <c r="C377" s="1">
        <v>2</v>
      </c>
      <c r="D377" s="1">
        <v>2</v>
      </c>
      <c r="E377" s="1">
        <v>2</v>
      </c>
      <c r="F377" s="1">
        <v>4</v>
      </c>
      <c r="G377" s="1">
        <v>4</v>
      </c>
      <c r="H377" s="1">
        <v>5</v>
      </c>
      <c r="I377" s="29">
        <v>3</v>
      </c>
      <c r="J377" s="87">
        <v>1</v>
      </c>
      <c r="K377" s="28">
        <v>4</v>
      </c>
      <c r="L377" s="28">
        <v>2</v>
      </c>
      <c r="M377" s="28">
        <v>2</v>
      </c>
      <c r="N377" s="28">
        <v>3</v>
      </c>
      <c r="O377" s="28">
        <v>1</v>
      </c>
      <c r="P377" s="87">
        <v>2</v>
      </c>
      <c r="Q377" s="28">
        <v>2</v>
      </c>
      <c r="R377" s="87">
        <v>3</v>
      </c>
      <c r="S377" s="87">
        <v>2</v>
      </c>
      <c r="T377" s="87">
        <v>3</v>
      </c>
      <c r="U377" s="87">
        <v>4</v>
      </c>
      <c r="V377" s="1">
        <v>3</v>
      </c>
      <c r="W377" s="92">
        <v>6</v>
      </c>
      <c r="X377" s="94">
        <f t="shared" si="5"/>
        <v>0.5</v>
      </c>
    </row>
    <row r="378" spans="1:24">
      <c r="A378" s="1">
        <v>2</v>
      </c>
      <c r="B378" s="1">
        <v>6</v>
      </c>
      <c r="C378" s="1">
        <v>5</v>
      </c>
      <c r="D378" s="1">
        <v>2</v>
      </c>
      <c r="E378" s="1">
        <v>1</v>
      </c>
      <c r="F378" s="1">
        <v>4</v>
      </c>
      <c r="G378" s="1">
        <v>4</v>
      </c>
      <c r="H378" s="1">
        <v>4</v>
      </c>
      <c r="I378" s="29">
        <v>4</v>
      </c>
      <c r="J378" s="28">
        <v>2</v>
      </c>
      <c r="K378" s="28">
        <v>4</v>
      </c>
      <c r="L378" s="28">
        <v>2</v>
      </c>
      <c r="M378" s="28">
        <v>2</v>
      </c>
      <c r="N378" s="28">
        <v>3</v>
      </c>
      <c r="O378" s="28">
        <v>1</v>
      </c>
      <c r="P378" s="87">
        <v>2</v>
      </c>
      <c r="Q378" s="28">
        <v>2</v>
      </c>
      <c r="R378" s="87">
        <v>4</v>
      </c>
      <c r="S378" s="28">
        <v>3</v>
      </c>
      <c r="T378" s="28">
        <v>4</v>
      </c>
      <c r="U378" s="28">
        <v>3</v>
      </c>
      <c r="V378" s="1">
        <v>4</v>
      </c>
      <c r="W378" s="92">
        <v>10</v>
      </c>
      <c r="X378" s="94">
        <f t="shared" si="5"/>
        <v>0.83333333333333337</v>
      </c>
    </row>
    <row r="379" spans="1:24">
      <c r="A379" s="1">
        <v>1</v>
      </c>
      <c r="B379" s="1">
        <v>3</v>
      </c>
      <c r="C379" s="1">
        <v>5</v>
      </c>
      <c r="D379" s="1">
        <v>2</v>
      </c>
      <c r="E379" s="1">
        <v>1</v>
      </c>
      <c r="F379" s="1">
        <v>5</v>
      </c>
      <c r="G379" s="1">
        <v>5</v>
      </c>
      <c r="H379" s="1">
        <v>4</v>
      </c>
      <c r="I379" s="29">
        <v>4</v>
      </c>
      <c r="J379" s="87">
        <v>3</v>
      </c>
      <c r="K379" s="28">
        <v>4</v>
      </c>
      <c r="L379" s="28">
        <v>2</v>
      </c>
      <c r="M379" s="87">
        <v>1</v>
      </c>
      <c r="N379" s="28">
        <v>3</v>
      </c>
      <c r="O379" s="28">
        <v>1</v>
      </c>
      <c r="P379" s="87">
        <v>5</v>
      </c>
      <c r="Q379" s="28">
        <v>2</v>
      </c>
      <c r="R379" s="28">
        <v>1</v>
      </c>
      <c r="S379" s="28">
        <v>3</v>
      </c>
      <c r="T379" s="28">
        <v>4</v>
      </c>
      <c r="U379" s="28">
        <v>3</v>
      </c>
      <c r="V379" s="1">
        <v>3</v>
      </c>
      <c r="W379" s="92">
        <v>9</v>
      </c>
      <c r="X379" s="94">
        <f t="shared" si="5"/>
        <v>0.75</v>
      </c>
    </row>
    <row r="380" spans="1:24">
      <c r="A380" s="1">
        <v>2</v>
      </c>
      <c r="B380" s="1">
        <v>6</v>
      </c>
      <c r="C380" s="1">
        <v>6</v>
      </c>
      <c r="D380" s="1">
        <v>2</v>
      </c>
      <c r="E380" s="1">
        <v>2</v>
      </c>
      <c r="F380" s="23">
        <v>4</v>
      </c>
      <c r="G380" s="1">
        <v>4</v>
      </c>
      <c r="H380" s="1">
        <v>5</v>
      </c>
      <c r="I380" s="29">
        <v>4</v>
      </c>
      <c r="J380" s="28">
        <v>2</v>
      </c>
      <c r="K380" s="28">
        <v>4</v>
      </c>
      <c r="L380" s="28">
        <v>2</v>
      </c>
      <c r="M380" s="28">
        <v>2</v>
      </c>
      <c r="N380" s="28">
        <v>3</v>
      </c>
      <c r="O380" s="28">
        <v>1</v>
      </c>
      <c r="P380" s="28">
        <v>4</v>
      </c>
      <c r="Q380" s="87">
        <v>5</v>
      </c>
      <c r="R380" s="87">
        <v>4</v>
      </c>
      <c r="S380" s="28">
        <v>3</v>
      </c>
      <c r="T380" s="28">
        <v>4</v>
      </c>
      <c r="U380" s="28">
        <v>3</v>
      </c>
      <c r="V380" s="1">
        <v>3</v>
      </c>
      <c r="W380" s="92">
        <v>10</v>
      </c>
      <c r="X380" s="94">
        <f t="shared" si="5"/>
        <v>0.83333333333333337</v>
      </c>
    </row>
    <row r="381" spans="1:24">
      <c r="A381" s="1">
        <v>1</v>
      </c>
      <c r="B381" s="1">
        <v>1</v>
      </c>
      <c r="C381" s="1">
        <v>3</v>
      </c>
      <c r="D381" s="1">
        <v>2</v>
      </c>
      <c r="E381" s="1">
        <v>1</v>
      </c>
      <c r="F381" s="1">
        <v>3</v>
      </c>
      <c r="G381" s="1">
        <v>2</v>
      </c>
      <c r="H381" s="1">
        <v>3</v>
      </c>
      <c r="I381" s="29">
        <v>3</v>
      </c>
      <c r="J381" s="87">
        <v>4</v>
      </c>
      <c r="K381" s="28">
        <v>4</v>
      </c>
      <c r="L381" s="87">
        <v>5</v>
      </c>
      <c r="M381" s="87">
        <v>1</v>
      </c>
      <c r="N381" s="28">
        <v>3</v>
      </c>
      <c r="O381" s="87">
        <v>4</v>
      </c>
      <c r="P381" s="87">
        <v>5</v>
      </c>
      <c r="Q381" s="87">
        <v>5</v>
      </c>
      <c r="R381" s="87">
        <v>4</v>
      </c>
      <c r="S381" s="87">
        <v>5</v>
      </c>
      <c r="T381" s="87">
        <v>5</v>
      </c>
      <c r="U381" s="87">
        <v>5</v>
      </c>
      <c r="V381" s="1">
        <v>4</v>
      </c>
      <c r="W381" s="92">
        <v>2</v>
      </c>
      <c r="X381" s="94">
        <f t="shared" si="5"/>
        <v>0.16666666666666666</v>
      </c>
    </row>
    <row r="382" spans="1:24">
      <c r="A382" s="1">
        <v>1</v>
      </c>
      <c r="B382" s="1">
        <v>1</v>
      </c>
      <c r="C382" s="1">
        <v>1</v>
      </c>
      <c r="D382" s="1">
        <v>1</v>
      </c>
      <c r="E382" s="1">
        <v>3</v>
      </c>
      <c r="F382" s="1">
        <v>3</v>
      </c>
      <c r="G382" s="1">
        <v>3</v>
      </c>
      <c r="H382" s="1">
        <v>3</v>
      </c>
      <c r="I382" s="29">
        <v>3</v>
      </c>
      <c r="J382" s="87">
        <v>1</v>
      </c>
      <c r="K382" s="87">
        <v>5</v>
      </c>
      <c r="L382" s="87">
        <v>4</v>
      </c>
      <c r="M382" s="28">
        <v>2</v>
      </c>
      <c r="N382" s="28">
        <v>3</v>
      </c>
      <c r="O382" s="87">
        <v>4</v>
      </c>
      <c r="P382" s="87">
        <v>5</v>
      </c>
      <c r="Q382" s="87">
        <v>5</v>
      </c>
      <c r="R382" s="87">
        <v>2</v>
      </c>
      <c r="S382" s="28">
        <v>3</v>
      </c>
      <c r="T382" s="87">
        <v>3</v>
      </c>
      <c r="U382" s="87">
        <v>2</v>
      </c>
      <c r="V382" s="1">
        <v>3</v>
      </c>
      <c r="W382" s="92">
        <v>3</v>
      </c>
      <c r="X382" s="94">
        <f t="shared" si="5"/>
        <v>0.25</v>
      </c>
    </row>
    <row r="383" spans="1:24">
      <c r="A383" s="1">
        <v>1</v>
      </c>
      <c r="B383" s="1">
        <v>1</v>
      </c>
      <c r="C383" s="1">
        <v>10</v>
      </c>
      <c r="D383" s="1">
        <v>1</v>
      </c>
      <c r="E383" s="1">
        <v>3</v>
      </c>
      <c r="F383" s="1">
        <v>5</v>
      </c>
      <c r="G383" s="1">
        <v>5</v>
      </c>
      <c r="H383" s="1">
        <v>5</v>
      </c>
      <c r="I383" s="29">
        <v>4</v>
      </c>
      <c r="J383" s="87">
        <v>1</v>
      </c>
      <c r="K383" s="28">
        <v>4</v>
      </c>
      <c r="L383" s="28">
        <v>2</v>
      </c>
      <c r="M383" s="28">
        <v>2</v>
      </c>
      <c r="N383" s="28">
        <v>3</v>
      </c>
      <c r="O383" s="87">
        <v>4</v>
      </c>
      <c r="P383" s="87">
        <v>2</v>
      </c>
      <c r="Q383" s="87">
        <v>5</v>
      </c>
      <c r="R383" s="87">
        <v>3</v>
      </c>
      <c r="S383" s="87">
        <v>4</v>
      </c>
      <c r="T383" s="28">
        <v>4</v>
      </c>
      <c r="U383" s="28">
        <v>3</v>
      </c>
      <c r="V383" s="1">
        <v>4</v>
      </c>
      <c r="W383" s="92">
        <v>6</v>
      </c>
      <c r="X383" s="94">
        <f t="shared" si="5"/>
        <v>0.5</v>
      </c>
    </row>
    <row r="384" spans="1:24">
      <c r="A384" s="1">
        <v>1</v>
      </c>
      <c r="B384" s="1">
        <v>5</v>
      </c>
      <c r="C384" s="1">
        <v>10</v>
      </c>
      <c r="D384" s="1">
        <v>1</v>
      </c>
      <c r="E384" s="1">
        <v>2</v>
      </c>
      <c r="F384" s="1">
        <v>5</v>
      </c>
      <c r="G384" s="1">
        <v>5</v>
      </c>
      <c r="H384" s="1">
        <v>4</v>
      </c>
      <c r="I384" s="29">
        <v>3</v>
      </c>
      <c r="J384" s="87">
        <v>1</v>
      </c>
      <c r="L384" s="28">
        <v>2</v>
      </c>
      <c r="M384" s="28">
        <v>2</v>
      </c>
      <c r="N384" s="28">
        <v>3</v>
      </c>
      <c r="O384" s="28">
        <v>1</v>
      </c>
      <c r="P384" s="87">
        <v>3</v>
      </c>
      <c r="Q384" s="87">
        <v>1</v>
      </c>
      <c r="R384" s="87">
        <v>4</v>
      </c>
      <c r="S384" s="28">
        <v>3</v>
      </c>
      <c r="T384" s="28">
        <v>4</v>
      </c>
      <c r="U384" s="28">
        <v>3</v>
      </c>
      <c r="V384" s="1">
        <v>3</v>
      </c>
      <c r="W384" s="92">
        <v>7</v>
      </c>
      <c r="X384" s="94">
        <f t="shared" si="5"/>
        <v>0.58333333333333337</v>
      </c>
    </row>
    <row r="385" spans="1:24">
      <c r="A385" s="1">
        <v>1</v>
      </c>
      <c r="B385" s="1">
        <v>1</v>
      </c>
      <c r="C385" s="1">
        <v>10</v>
      </c>
      <c r="D385" s="1">
        <v>1</v>
      </c>
      <c r="E385" s="1">
        <v>2</v>
      </c>
      <c r="F385" s="1">
        <v>4</v>
      </c>
      <c r="G385" s="1">
        <v>4</v>
      </c>
      <c r="H385" s="1">
        <v>5</v>
      </c>
      <c r="I385" s="29">
        <v>3</v>
      </c>
      <c r="J385" s="28">
        <v>2</v>
      </c>
      <c r="K385" s="28">
        <v>4</v>
      </c>
      <c r="L385" s="28">
        <v>2</v>
      </c>
      <c r="M385" s="28">
        <v>2</v>
      </c>
      <c r="N385" s="28">
        <v>3</v>
      </c>
      <c r="O385" s="28">
        <v>1</v>
      </c>
      <c r="P385" s="87">
        <v>1</v>
      </c>
      <c r="Q385" s="87">
        <v>3</v>
      </c>
      <c r="R385" s="87">
        <v>4</v>
      </c>
      <c r="S385" s="87">
        <v>2</v>
      </c>
      <c r="T385" s="28">
        <v>4</v>
      </c>
      <c r="U385" s="28">
        <v>3</v>
      </c>
      <c r="V385" s="1">
        <v>2</v>
      </c>
      <c r="W385" s="92">
        <v>8</v>
      </c>
      <c r="X385" s="94">
        <f t="shared" si="5"/>
        <v>0.66666666666666663</v>
      </c>
    </row>
    <row r="386" spans="1:24">
      <c r="A386" s="1">
        <v>1</v>
      </c>
      <c r="B386" s="1">
        <v>1</v>
      </c>
      <c r="C386" s="1">
        <v>7</v>
      </c>
      <c r="D386" s="1">
        <v>2</v>
      </c>
      <c r="E386" s="1">
        <v>2</v>
      </c>
      <c r="F386" s="1">
        <v>3</v>
      </c>
      <c r="G386" s="1">
        <v>5</v>
      </c>
      <c r="H386" s="1">
        <v>4</v>
      </c>
      <c r="I386" s="29">
        <v>3</v>
      </c>
      <c r="J386" s="87">
        <v>5</v>
      </c>
      <c r="K386" s="28">
        <v>4</v>
      </c>
      <c r="L386" s="87">
        <v>5</v>
      </c>
      <c r="M386" s="87">
        <v>1</v>
      </c>
      <c r="N386" s="87">
        <v>5</v>
      </c>
      <c r="O386" s="87">
        <v>4</v>
      </c>
      <c r="P386" s="28">
        <v>4</v>
      </c>
      <c r="Q386" s="87">
        <v>5</v>
      </c>
      <c r="R386" s="87">
        <v>3</v>
      </c>
      <c r="S386" s="87">
        <v>5</v>
      </c>
      <c r="T386" s="28">
        <v>4</v>
      </c>
      <c r="U386" s="28">
        <v>3</v>
      </c>
      <c r="V386" s="1">
        <v>4</v>
      </c>
      <c r="W386" s="92">
        <v>4</v>
      </c>
      <c r="X386" s="94">
        <f t="shared" si="5"/>
        <v>0.33333333333333331</v>
      </c>
    </row>
    <row r="387" spans="1:24">
      <c r="A387" s="1">
        <v>1</v>
      </c>
      <c r="B387" s="1">
        <v>1</v>
      </c>
      <c r="C387" s="1">
        <v>1</v>
      </c>
      <c r="D387" s="1">
        <v>1</v>
      </c>
      <c r="E387" s="1">
        <v>3</v>
      </c>
      <c r="F387" s="1">
        <v>5</v>
      </c>
      <c r="G387" s="1">
        <v>4</v>
      </c>
      <c r="H387" s="1">
        <v>4</v>
      </c>
      <c r="I387" s="29">
        <v>3</v>
      </c>
      <c r="J387" s="87">
        <v>3</v>
      </c>
      <c r="K387" s="87">
        <v>5</v>
      </c>
      <c r="L387" s="28">
        <v>2</v>
      </c>
      <c r="M387" s="28">
        <v>2</v>
      </c>
      <c r="N387" s="87">
        <v>5</v>
      </c>
      <c r="O387" s="28">
        <v>1</v>
      </c>
      <c r="P387" s="87">
        <v>5</v>
      </c>
      <c r="Q387" s="28">
        <v>2</v>
      </c>
      <c r="R387" s="87">
        <v>3</v>
      </c>
      <c r="S387" s="87">
        <v>5</v>
      </c>
      <c r="T387" s="28">
        <v>4</v>
      </c>
      <c r="U387" s="87">
        <v>2</v>
      </c>
      <c r="V387" s="1">
        <v>3</v>
      </c>
      <c r="W387" s="92">
        <v>5</v>
      </c>
      <c r="X387" s="94">
        <f t="shared" ref="X387:X450" si="6">W387/12</f>
        <v>0.41666666666666669</v>
      </c>
    </row>
    <row r="388" spans="1:24">
      <c r="A388" s="1">
        <v>1</v>
      </c>
      <c r="B388" s="1">
        <v>4</v>
      </c>
      <c r="C388" s="1">
        <v>11</v>
      </c>
      <c r="D388" s="1">
        <v>1</v>
      </c>
      <c r="E388" s="1">
        <v>2</v>
      </c>
      <c r="F388" s="1">
        <v>4</v>
      </c>
      <c r="G388" s="1">
        <v>5</v>
      </c>
      <c r="H388" s="1">
        <v>5</v>
      </c>
      <c r="I388" s="29">
        <v>4</v>
      </c>
      <c r="J388" s="87">
        <v>3</v>
      </c>
      <c r="K388" s="28">
        <v>4</v>
      </c>
      <c r="L388" s="87">
        <v>4</v>
      </c>
      <c r="M388" s="28">
        <v>2</v>
      </c>
      <c r="N388" s="87">
        <v>1</v>
      </c>
      <c r="O388" s="28">
        <v>1</v>
      </c>
      <c r="P388" s="87">
        <v>1</v>
      </c>
      <c r="Q388" s="28">
        <v>2</v>
      </c>
      <c r="R388" s="87">
        <v>3</v>
      </c>
      <c r="S388" s="87">
        <v>5</v>
      </c>
      <c r="T388" s="87">
        <v>2</v>
      </c>
      <c r="U388" s="28">
        <v>3</v>
      </c>
      <c r="V388" s="1">
        <v>3</v>
      </c>
      <c r="W388" s="92">
        <v>5</v>
      </c>
      <c r="X388" s="94">
        <f t="shared" si="6"/>
        <v>0.41666666666666669</v>
      </c>
    </row>
    <row r="389" spans="1:24">
      <c r="A389" s="1">
        <v>1</v>
      </c>
      <c r="B389" s="1">
        <v>1</v>
      </c>
      <c r="C389" s="1">
        <v>1</v>
      </c>
      <c r="D389" s="1">
        <v>1</v>
      </c>
      <c r="E389" s="1">
        <v>2</v>
      </c>
      <c r="F389" s="1">
        <v>4</v>
      </c>
      <c r="G389" s="1">
        <v>2</v>
      </c>
      <c r="H389" s="1">
        <v>4</v>
      </c>
      <c r="I389" s="29">
        <v>3</v>
      </c>
      <c r="J389" s="87">
        <v>3</v>
      </c>
      <c r="K389" s="28">
        <v>4</v>
      </c>
      <c r="L389" s="28">
        <v>2</v>
      </c>
      <c r="M389" s="87">
        <v>1</v>
      </c>
      <c r="N389" s="28">
        <v>3</v>
      </c>
      <c r="O389" s="87">
        <v>4</v>
      </c>
      <c r="P389" s="87">
        <v>2</v>
      </c>
      <c r="Q389" s="28">
        <v>2</v>
      </c>
      <c r="R389" s="87">
        <v>3</v>
      </c>
      <c r="S389" s="28">
        <v>3</v>
      </c>
      <c r="T389" s="87">
        <v>2</v>
      </c>
      <c r="U389" s="28">
        <v>3</v>
      </c>
      <c r="V389" s="1">
        <v>3</v>
      </c>
      <c r="W389" s="92">
        <v>6</v>
      </c>
      <c r="X389" s="94">
        <f t="shared" si="6"/>
        <v>0.5</v>
      </c>
    </row>
    <row r="390" spans="1:24">
      <c r="A390" s="1">
        <v>1</v>
      </c>
      <c r="B390" s="1">
        <v>1</v>
      </c>
      <c r="C390" s="1">
        <v>10</v>
      </c>
      <c r="D390" s="1">
        <v>1</v>
      </c>
      <c r="E390" s="1">
        <v>2</v>
      </c>
      <c r="F390" s="1">
        <v>4</v>
      </c>
      <c r="G390" s="1">
        <v>4</v>
      </c>
      <c r="H390" s="1">
        <v>2</v>
      </c>
      <c r="I390" s="29">
        <v>2</v>
      </c>
      <c r="J390" s="87">
        <v>5</v>
      </c>
      <c r="K390" s="87">
        <v>5</v>
      </c>
      <c r="L390" s="28">
        <v>2</v>
      </c>
      <c r="M390" s="28">
        <v>2</v>
      </c>
      <c r="N390" s="28">
        <v>3</v>
      </c>
      <c r="O390" s="87">
        <v>3</v>
      </c>
      <c r="P390" s="87">
        <v>5</v>
      </c>
      <c r="Q390" s="87">
        <v>4</v>
      </c>
      <c r="R390" s="28">
        <v>1</v>
      </c>
      <c r="S390" s="87">
        <v>4</v>
      </c>
      <c r="T390" s="87">
        <v>2</v>
      </c>
      <c r="U390" s="87">
        <v>4</v>
      </c>
      <c r="V390" s="1">
        <v>3</v>
      </c>
      <c r="W390" s="92">
        <v>4</v>
      </c>
      <c r="X390" s="94">
        <f t="shared" si="6"/>
        <v>0.33333333333333331</v>
      </c>
    </row>
    <row r="391" spans="1:24">
      <c r="A391" s="1">
        <v>1</v>
      </c>
      <c r="B391" s="1">
        <v>1</v>
      </c>
      <c r="C391" s="1">
        <v>7</v>
      </c>
      <c r="D391" s="1">
        <v>2</v>
      </c>
      <c r="E391" s="1">
        <v>3</v>
      </c>
      <c r="F391" s="1">
        <v>4</v>
      </c>
      <c r="G391" s="1">
        <v>3</v>
      </c>
      <c r="H391" s="1">
        <v>2</v>
      </c>
      <c r="I391" s="29">
        <v>2</v>
      </c>
      <c r="J391" s="87">
        <v>4</v>
      </c>
      <c r="K391" s="28">
        <v>4</v>
      </c>
      <c r="L391" s="28">
        <v>2</v>
      </c>
      <c r="M391" s="28">
        <v>2</v>
      </c>
      <c r="N391" s="28">
        <v>3</v>
      </c>
      <c r="O391" s="87">
        <v>4</v>
      </c>
      <c r="P391" s="87">
        <v>3</v>
      </c>
      <c r="Q391" s="87">
        <v>4</v>
      </c>
      <c r="R391" s="87">
        <v>5</v>
      </c>
      <c r="S391" s="87">
        <v>1</v>
      </c>
      <c r="T391" s="87">
        <v>1</v>
      </c>
      <c r="U391" s="87">
        <v>5</v>
      </c>
      <c r="V391" s="1">
        <v>4</v>
      </c>
      <c r="W391" s="92">
        <v>4</v>
      </c>
      <c r="X391" s="94">
        <f t="shared" si="6"/>
        <v>0.33333333333333331</v>
      </c>
    </row>
    <row r="392" spans="1:24">
      <c r="A392" s="1">
        <v>1</v>
      </c>
      <c r="B392" s="1">
        <v>1</v>
      </c>
      <c r="C392" s="1">
        <v>10</v>
      </c>
      <c r="D392" s="1">
        <v>1</v>
      </c>
      <c r="E392" s="1">
        <v>2</v>
      </c>
      <c r="F392" s="1">
        <v>2</v>
      </c>
      <c r="G392" s="1">
        <v>3</v>
      </c>
      <c r="H392" s="1">
        <v>4</v>
      </c>
      <c r="I392" s="29">
        <v>2</v>
      </c>
      <c r="J392" s="87">
        <v>5</v>
      </c>
      <c r="K392" s="87">
        <v>5</v>
      </c>
      <c r="L392" s="28">
        <v>2</v>
      </c>
      <c r="M392" s="28">
        <v>2</v>
      </c>
      <c r="N392" s="28">
        <v>3</v>
      </c>
      <c r="O392" s="28">
        <v>1</v>
      </c>
      <c r="P392" s="87">
        <v>5</v>
      </c>
      <c r="Q392" s="87">
        <v>4</v>
      </c>
      <c r="R392" s="28">
        <v>1</v>
      </c>
      <c r="S392" s="87">
        <v>5</v>
      </c>
      <c r="T392" s="87">
        <v>1</v>
      </c>
      <c r="U392" s="87">
        <v>5</v>
      </c>
      <c r="V392" s="1">
        <v>2</v>
      </c>
      <c r="W392" s="92">
        <v>5</v>
      </c>
      <c r="X392" s="94">
        <f t="shared" si="6"/>
        <v>0.41666666666666669</v>
      </c>
    </row>
    <row r="393" spans="1:24">
      <c r="A393" s="1">
        <v>1</v>
      </c>
      <c r="B393" s="1">
        <v>1</v>
      </c>
      <c r="C393" s="1">
        <v>10</v>
      </c>
      <c r="D393" s="1">
        <v>1</v>
      </c>
      <c r="E393" s="1">
        <v>3</v>
      </c>
      <c r="F393" s="1">
        <v>5</v>
      </c>
      <c r="G393" s="1">
        <v>5</v>
      </c>
      <c r="H393" s="1">
        <v>3</v>
      </c>
      <c r="I393" s="29">
        <v>3</v>
      </c>
      <c r="J393" s="28">
        <v>2</v>
      </c>
      <c r="K393" s="87">
        <v>1</v>
      </c>
      <c r="L393" s="28">
        <v>2</v>
      </c>
      <c r="M393" s="87">
        <v>1</v>
      </c>
      <c r="N393" s="28">
        <v>3</v>
      </c>
      <c r="O393" s="28">
        <v>1</v>
      </c>
      <c r="P393" s="87">
        <v>5</v>
      </c>
      <c r="Q393" s="87">
        <v>4</v>
      </c>
      <c r="R393" s="87">
        <v>3</v>
      </c>
      <c r="S393" s="28">
        <v>3</v>
      </c>
      <c r="T393" s="87">
        <v>5</v>
      </c>
      <c r="U393" s="28">
        <v>3</v>
      </c>
      <c r="V393" s="1">
        <v>2</v>
      </c>
      <c r="W393" s="92">
        <v>6</v>
      </c>
      <c r="X393" s="94">
        <f t="shared" si="6"/>
        <v>0.5</v>
      </c>
    </row>
    <row r="394" spans="1:24">
      <c r="A394" s="1">
        <v>1</v>
      </c>
      <c r="B394" s="1">
        <v>1</v>
      </c>
      <c r="C394" s="1">
        <v>10</v>
      </c>
      <c r="D394" s="1">
        <v>1</v>
      </c>
      <c r="E394" s="1">
        <v>3</v>
      </c>
      <c r="F394" s="1">
        <v>4</v>
      </c>
      <c r="G394" s="1">
        <v>5</v>
      </c>
      <c r="H394" s="1">
        <v>5</v>
      </c>
      <c r="I394" s="29">
        <v>3</v>
      </c>
      <c r="J394" s="87">
        <v>4</v>
      </c>
      <c r="K394" s="28">
        <v>4</v>
      </c>
      <c r="L394" s="28">
        <v>2</v>
      </c>
      <c r="M394" s="87">
        <v>3</v>
      </c>
      <c r="N394" s="28">
        <v>3</v>
      </c>
      <c r="O394" s="28">
        <v>1</v>
      </c>
      <c r="P394" s="87">
        <v>5</v>
      </c>
      <c r="Q394" s="87">
        <v>4</v>
      </c>
      <c r="R394" s="87">
        <v>3</v>
      </c>
      <c r="S394" s="87">
        <v>5</v>
      </c>
      <c r="T394" s="28">
        <v>4</v>
      </c>
      <c r="U394" s="28">
        <v>3</v>
      </c>
      <c r="V394" s="1">
        <v>4</v>
      </c>
      <c r="W394" s="92">
        <v>6</v>
      </c>
      <c r="X394" s="94">
        <f t="shared" si="6"/>
        <v>0.5</v>
      </c>
    </row>
    <row r="395" spans="1:24">
      <c r="A395" s="1">
        <v>1</v>
      </c>
      <c r="B395" s="1">
        <v>1</v>
      </c>
      <c r="C395" s="1">
        <v>1</v>
      </c>
      <c r="D395" s="1">
        <v>1</v>
      </c>
      <c r="E395" s="1">
        <v>1</v>
      </c>
      <c r="F395" s="1">
        <v>4</v>
      </c>
      <c r="G395" s="1">
        <v>4</v>
      </c>
      <c r="H395" s="1">
        <v>3</v>
      </c>
      <c r="I395" s="29">
        <v>3</v>
      </c>
      <c r="J395" s="87">
        <v>4</v>
      </c>
      <c r="K395" s="28">
        <v>4</v>
      </c>
      <c r="L395" s="28">
        <v>2</v>
      </c>
      <c r="M395" s="87">
        <v>1</v>
      </c>
      <c r="N395" s="28">
        <v>3</v>
      </c>
      <c r="O395" s="87">
        <v>3</v>
      </c>
      <c r="P395" s="87">
        <v>1</v>
      </c>
      <c r="Q395" s="28">
        <v>2</v>
      </c>
      <c r="R395" s="87">
        <v>3</v>
      </c>
      <c r="S395" s="87">
        <v>2</v>
      </c>
      <c r="T395" s="87">
        <v>2</v>
      </c>
      <c r="U395" s="28">
        <v>3</v>
      </c>
      <c r="V395" s="1">
        <v>3</v>
      </c>
      <c r="W395" s="92">
        <v>5</v>
      </c>
      <c r="X395" s="94">
        <f t="shared" si="6"/>
        <v>0.41666666666666669</v>
      </c>
    </row>
    <row r="396" spans="1:24">
      <c r="A396" s="1">
        <v>1</v>
      </c>
      <c r="B396" s="1">
        <v>1</v>
      </c>
      <c r="C396" s="1">
        <v>7</v>
      </c>
      <c r="D396" s="1">
        <v>2</v>
      </c>
      <c r="E396" s="1">
        <v>2</v>
      </c>
      <c r="F396" s="1">
        <v>3</v>
      </c>
      <c r="G396" s="1">
        <v>4</v>
      </c>
      <c r="H396" s="1">
        <v>5</v>
      </c>
      <c r="I396" s="29">
        <v>1</v>
      </c>
      <c r="J396" s="87">
        <v>4</v>
      </c>
      <c r="K396" s="28">
        <v>4</v>
      </c>
      <c r="L396" s="28">
        <v>2</v>
      </c>
      <c r="M396" s="87">
        <v>3</v>
      </c>
      <c r="N396" s="28">
        <v>3</v>
      </c>
      <c r="O396" s="87">
        <v>2</v>
      </c>
      <c r="P396" s="87">
        <v>1</v>
      </c>
      <c r="Q396" s="87">
        <v>4</v>
      </c>
      <c r="R396" s="87">
        <v>3</v>
      </c>
      <c r="S396" s="28">
        <v>3</v>
      </c>
      <c r="T396" s="87">
        <v>2</v>
      </c>
      <c r="U396" s="28">
        <v>3</v>
      </c>
      <c r="V396" s="1">
        <v>2</v>
      </c>
      <c r="W396" s="92">
        <v>5</v>
      </c>
      <c r="X396" s="94">
        <f t="shared" si="6"/>
        <v>0.41666666666666669</v>
      </c>
    </row>
    <row r="397" spans="1:24">
      <c r="A397" s="1">
        <v>1</v>
      </c>
      <c r="B397" s="1">
        <v>3</v>
      </c>
      <c r="C397" s="1">
        <v>1</v>
      </c>
      <c r="D397" s="1">
        <v>2</v>
      </c>
      <c r="E397" s="1">
        <v>2</v>
      </c>
      <c r="F397" s="1">
        <v>5</v>
      </c>
      <c r="G397" s="1">
        <v>4</v>
      </c>
      <c r="H397" s="1">
        <v>5</v>
      </c>
      <c r="I397" s="29">
        <v>2</v>
      </c>
      <c r="J397" s="28">
        <v>2</v>
      </c>
      <c r="K397" s="28">
        <v>4</v>
      </c>
      <c r="L397" s="87">
        <v>5</v>
      </c>
      <c r="M397" s="87">
        <v>1</v>
      </c>
      <c r="N397" s="28">
        <v>3</v>
      </c>
      <c r="O397" s="28">
        <v>1</v>
      </c>
      <c r="P397" s="87">
        <v>5</v>
      </c>
      <c r="Q397" s="87">
        <v>5</v>
      </c>
      <c r="R397" s="87">
        <v>5</v>
      </c>
      <c r="S397" s="28">
        <v>3</v>
      </c>
      <c r="T397" s="87">
        <v>5</v>
      </c>
      <c r="U397" s="28">
        <v>3</v>
      </c>
      <c r="V397" s="1">
        <v>3</v>
      </c>
      <c r="W397" s="92">
        <v>6</v>
      </c>
      <c r="X397" s="94">
        <f t="shared" si="6"/>
        <v>0.5</v>
      </c>
    </row>
    <row r="398" spans="1:24">
      <c r="A398" s="1">
        <v>1</v>
      </c>
      <c r="B398" s="1">
        <v>2</v>
      </c>
      <c r="C398" s="1">
        <v>3</v>
      </c>
      <c r="D398" s="1">
        <v>1</v>
      </c>
      <c r="E398" s="1">
        <v>2</v>
      </c>
      <c r="F398" s="1">
        <v>2</v>
      </c>
      <c r="G398" s="1">
        <v>3</v>
      </c>
      <c r="H398" s="1">
        <v>4</v>
      </c>
      <c r="I398" s="29">
        <v>4</v>
      </c>
      <c r="J398" s="28">
        <v>2</v>
      </c>
      <c r="K398" s="87">
        <v>5</v>
      </c>
      <c r="L398" s="28">
        <v>2</v>
      </c>
      <c r="M398" s="87">
        <v>1</v>
      </c>
      <c r="N398" s="28">
        <v>3</v>
      </c>
      <c r="O398" s="28">
        <v>1</v>
      </c>
      <c r="P398" s="87">
        <v>1</v>
      </c>
      <c r="Q398" s="28">
        <v>2</v>
      </c>
      <c r="R398" s="87">
        <v>4</v>
      </c>
      <c r="S398" s="28">
        <v>3</v>
      </c>
      <c r="T398" s="28">
        <v>4</v>
      </c>
      <c r="U398" s="28">
        <v>3</v>
      </c>
      <c r="V398" s="1">
        <v>4</v>
      </c>
      <c r="W398" s="92">
        <v>8</v>
      </c>
      <c r="X398" s="94">
        <f t="shared" si="6"/>
        <v>0.66666666666666663</v>
      </c>
    </row>
    <row r="399" spans="1:24">
      <c r="A399" s="1">
        <v>3</v>
      </c>
      <c r="B399" s="1">
        <v>6</v>
      </c>
      <c r="C399" s="1">
        <v>4</v>
      </c>
      <c r="D399" s="1">
        <v>1</v>
      </c>
      <c r="E399" s="1">
        <v>1</v>
      </c>
      <c r="F399" s="1">
        <v>4</v>
      </c>
      <c r="G399" s="1">
        <v>5</v>
      </c>
      <c r="H399" s="1">
        <v>5</v>
      </c>
      <c r="I399" s="29">
        <v>3</v>
      </c>
      <c r="J399" s="87">
        <v>1</v>
      </c>
      <c r="K399" s="28">
        <v>4</v>
      </c>
      <c r="L399" s="28">
        <v>2</v>
      </c>
      <c r="M399" s="87">
        <v>1</v>
      </c>
      <c r="N399" s="28">
        <v>3</v>
      </c>
      <c r="O399" s="28">
        <v>1</v>
      </c>
      <c r="P399" s="87">
        <v>1</v>
      </c>
      <c r="Q399" s="28">
        <v>2</v>
      </c>
      <c r="R399" s="28">
        <v>1</v>
      </c>
      <c r="S399" s="28">
        <v>3</v>
      </c>
      <c r="T399" s="28">
        <v>4</v>
      </c>
      <c r="U399" s="28">
        <v>3</v>
      </c>
      <c r="V399" s="1">
        <v>2</v>
      </c>
      <c r="W399" s="92">
        <v>9</v>
      </c>
      <c r="X399" s="94">
        <f t="shared" si="6"/>
        <v>0.75</v>
      </c>
    </row>
    <row r="400" spans="1:24">
      <c r="A400" s="1">
        <v>1</v>
      </c>
      <c r="B400" s="1">
        <v>5</v>
      </c>
      <c r="C400" s="1">
        <v>1</v>
      </c>
      <c r="D400" s="1">
        <v>2</v>
      </c>
      <c r="E400" s="1">
        <v>1</v>
      </c>
      <c r="F400" s="1">
        <v>3</v>
      </c>
      <c r="G400" s="1">
        <v>3</v>
      </c>
      <c r="H400" s="1">
        <v>4</v>
      </c>
      <c r="I400" s="29">
        <v>4</v>
      </c>
      <c r="J400" s="28">
        <v>2</v>
      </c>
      <c r="K400" s="87">
        <v>3</v>
      </c>
      <c r="L400" s="28">
        <v>2</v>
      </c>
      <c r="M400" s="28">
        <v>2</v>
      </c>
      <c r="N400" s="28">
        <v>3</v>
      </c>
      <c r="O400" s="87">
        <v>2</v>
      </c>
      <c r="P400" s="87">
        <v>5</v>
      </c>
      <c r="Q400" s="87">
        <v>5</v>
      </c>
      <c r="R400" s="28">
        <v>1</v>
      </c>
      <c r="S400" s="87">
        <v>5</v>
      </c>
      <c r="T400" s="87">
        <v>5</v>
      </c>
      <c r="U400" s="28">
        <v>3</v>
      </c>
      <c r="V400" s="1">
        <v>3</v>
      </c>
      <c r="W400" s="92">
        <v>6</v>
      </c>
      <c r="X400" s="94">
        <f t="shared" si="6"/>
        <v>0.5</v>
      </c>
    </row>
    <row r="401" spans="1:24">
      <c r="A401" s="1">
        <v>1</v>
      </c>
      <c r="B401" s="1">
        <v>3</v>
      </c>
      <c r="C401" s="1">
        <v>1</v>
      </c>
      <c r="D401" s="1">
        <v>1</v>
      </c>
      <c r="E401" s="1">
        <v>3</v>
      </c>
      <c r="F401" s="1">
        <v>2</v>
      </c>
      <c r="G401" s="1">
        <v>4</v>
      </c>
      <c r="H401" s="1">
        <v>3</v>
      </c>
      <c r="I401" s="29">
        <v>4</v>
      </c>
      <c r="J401" s="28">
        <v>2</v>
      </c>
      <c r="K401" s="28">
        <v>4</v>
      </c>
      <c r="L401" s="28">
        <v>2</v>
      </c>
      <c r="M401" s="28">
        <v>2</v>
      </c>
      <c r="N401" s="28">
        <v>3</v>
      </c>
      <c r="O401" s="87">
        <v>3</v>
      </c>
      <c r="P401" s="28">
        <v>4</v>
      </c>
      <c r="Q401" s="87">
        <v>5</v>
      </c>
      <c r="R401" s="28">
        <v>1</v>
      </c>
      <c r="S401" s="87">
        <v>5</v>
      </c>
      <c r="T401" s="28">
        <v>4</v>
      </c>
      <c r="U401" s="28">
        <v>3</v>
      </c>
      <c r="V401" s="1">
        <v>4</v>
      </c>
      <c r="W401" s="92">
        <v>9</v>
      </c>
      <c r="X401" s="94">
        <f t="shared" si="6"/>
        <v>0.75</v>
      </c>
    </row>
    <row r="402" spans="1:24">
      <c r="A402" s="1">
        <v>1</v>
      </c>
      <c r="B402" s="1">
        <v>1</v>
      </c>
      <c r="C402" s="1">
        <v>10</v>
      </c>
      <c r="D402" s="1">
        <v>1</v>
      </c>
      <c r="E402" s="1">
        <v>3</v>
      </c>
      <c r="F402" s="1">
        <v>3</v>
      </c>
      <c r="G402" s="1">
        <v>3</v>
      </c>
      <c r="H402" s="1">
        <v>4</v>
      </c>
      <c r="I402" s="29">
        <v>4</v>
      </c>
      <c r="J402" s="87">
        <v>1</v>
      </c>
      <c r="K402" s="28">
        <v>4</v>
      </c>
      <c r="L402" s="28">
        <v>2</v>
      </c>
      <c r="M402" s="28">
        <v>2</v>
      </c>
      <c r="N402" s="28">
        <v>3</v>
      </c>
      <c r="O402" s="87">
        <v>2</v>
      </c>
      <c r="P402" s="28">
        <v>4</v>
      </c>
      <c r="Q402" s="87">
        <v>3</v>
      </c>
      <c r="R402" s="28">
        <v>1</v>
      </c>
      <c r="S402" s="28">
        <v>3</v>
      </c>
      <c r="T402" s="87">
        <v>2</v>
      </c>
      <c r="U402" s="28">
        <v>3</v>
      </c>
      <c r="V402" s="1">
        <v>3</v>
      </c>
      <c r="W402" s="92">
        <v>8</v>
      </c>
      <c r="X402" s="94">
        <f t="shared" si="6"/>
        <v>0.66666666666666663</v>
      </c>
    </row>
    <row r="403" spans="1:24">
      <c r="A403" s="1">
        <v>1</v>
      </c>
      <c r="B403" s="1">
        <v>1</v>
      </c>
      <c r="C403" s="1">
        <v>7</v>
      </c>
      <c r="D403" s="1">
        <v>1</v>
      </c>
      <c r="E403" s="1">
        <v>3</v>
      </c>
      <c r="F403" s="1">
        <v>5</v>
      </c>
      <c r="G403" s="1">
        <v>5</v>
      </c>
      <c r="H403" s="1">
        <v>4</v>
      </c>
      <c r="I403" s="29">
        <v>4</v>
      </c>
      <c r="J403" s="87">
        <v>1</v>
      </c>
      <c r="K403" s="87">
        <v>1</v>
      </c>
      <c r="L403" s="28">
        <v>2</v>
      </c>
      <c r="M403" s="87">
        <v>3</v>
      </c>
      <c r="N403" s="28">
        <v>3</v>
      </c>
      <c r="O403" s="87">
        <v>2</v>
      </c>
      <c r="P403" s="87">
        <v>5</v>
      </c>
      <c r="Q403" s="87">
        <v>3</v>
      </c>
      <c r="R403" s="87">
        <v>3</v>
      </c>
      <c r="S403" s="28">
        <v>3</v>
      </c>
      <c r="T403" s="87">
        <v>2</v>
      </c>
      <c r="U403" s="28">
        <v>3</v>
      </c>
      <c r="V403" s="1">
        <v>4</v>
      </c>
      <c r="W403" s="92">
        <v>4</v>
      </c>
      <c r="X403" s="94">
        <f t="shared" si="6"/>
        <v>0.33333333333333331</v>
      </c>
    </row>
    <row r="404" spans="1:24">
      <c r="A404" s="1">
        <v>1</v>
      </c>
      <c r="B404" s="1">
        <v>1</v>
      </c>
      <c r="C404" s="1">
        <v>1</v>
      </c>
      <c r="D404" s="1">
        <v>1</v>
      </c>
      <c r="E404" s="1">
        <v>2</v>
      </c>
      <c r="F404" s="1">
        <v>2</v>
      </c>
      <c r="G404" s="1">
        <v>5</v>
      </c>
      <c r="H404" s="1">
        <v>5</v>
      </c>
      <c r="I404" s="29">
        <v>2</v>
      </c>
      <c r="J404" s="28">
        <v>2</v>
      </c>
      <c r="K404" s="28">
        <v>4</v>
      </c>
      <c r="L404" s="28">
        <v>2</v>
      </c>
      <c r="M404" s="28">
        <v>2</v>
      </c>
      <c r="N404" s="87">
        <v>1</v>
      </c>
      <c r="O404" s="87">
        <v>2</v>
      </c>
      <c r="P404" s="87">
        <v>1</v>
      </c>
      <c r="Q404" s="28">
        <v>2</v>
      </c>
      <c r="R404" s="87">
        <v>3</v>
      </c>
      <c r="S404" s="28">
        <v>3</v>
      </c>
      <c r="T404" s="87">
        <v>2</v>
      </c>
      <c r="U404" s="28">
        <v>3</v>
      </c>
      <c r="V404" s="1">
        <v>1</v>
      </c>
      <c r="W404" s="92">
        <v>7</v>
      </c>
      <c r="X404" s="94">
        <f t="shared" si="6"/>
        <v>0.58333333333333337</v>
      </c>
    </row>
    <row r="405" spans="1:24">
      <c r="A405" s="1">
        <v>1</v>
      </c>
      <c r="B405" s="1">
        <v>1</v>
      </c>
      <c r="C405" s="1">
        <v>11</v>
      </c>
      <c r="D405" s="1">
        <v>1</v>
      </c>
      <c r="E405" s="1">
        <v>2</v>
      </c>
      <c r="F405" s="1">
        <v>3</v>
      </c>
      <c r="G405" s="1">
        <v>4</v>
      </c>
      <c r="H405" s="1">
        <v>5</v>
      </c>
      <c r="I405" s="29">
        <v>4</v>
      </c>
      <c r="J405" s="28">
        <v>2</v>
      </c>
      <c r="K405" s="28">
        <v>4</v>
      </c>
      <c r="L405" s="28">
        <v>2</v>
      </c>
      <c r="M405" s="28">
        <v>2</v>
      </c>
      <c r="N405" s="28">
        <v>3</v>
      </c>
      <c r="O405" s="28">
        <v>1</v>
      </c>
      <c r="P405" s="87">
        <v>2</v>
      </c>
      <c r="Q405" s="87">
        <v>5</v>
      </c>
      <c r="R405" s="87">
        <v>4</v>
      </c>
      <c r="S405" s="28">
        <v>3</v>
      </c>
      <c r="T405" s="28">
        <v>4</v>
      </c>
      <c r="U405" s="28">
        <v>3</v>
      </c>
      <c r="V405" s="1">
        <v>3</v>
      </c>
      <c r="W405" s="92">
        <v>9</v>
      </c>
      <c r="X405" s="94">
        <f t="shared" si="6"/>
        <v>0.75</v>
      </c>
    </row>
    <row r="406" spans="1:24">
      <c r="A406" s="1">
        <v>1</v>
      </c>
      <c r="B406" s="1">
        <v>3</v>
      </c>
      <c r="C406" s="1">
        <v>1</v>
      </c>
      <c r="D406" s="1">
        <v>1</v>
      </c>
      <c r="E406" s="1">
        <v>3</v>
      </c>
      <c r="F406" s="1">
        <v>4</v>
      </c>
      <c r="G406" s="1">
        <v>5</v>
      </c>
      <c r="H406" s="1">
        <v>5</v>
      </c>
      <c r="I406" s="29">
        <v>4</v>
      </c>
      <c r="J406" s="28">
        <v>2</v>
      </c>
      <c r="K406" s="28">
        <v>4</v>
      </c>
      <c r="L406" s="28">
        <v>2</v>
      </c>
      <c r="M406" s="28">
        <v>2</v>
      </c>
      <c r="N406" s="28">
        <v>3</v>
      </c>
      <c r="O406" s="28">
        <v>1</v>
      </c>
      <c r="P406" s="87">
        <v>1</v>
      </c>
      <c r="Q406" s="28">
        <v>2</v>
      </c>
      <c r="R406" s="28">
        <v>1</v>
      </c>
      <c r="S406" s="28">
        <v>3</v>
      </c>
      <c r="T406" s="28">
        <v>4</v>
      </c>
      <c r="U406" s="28">
        <v>3</v>
      </c>
      <c r="V406" s="1">
        <v>4</v>
      </c>
      <c r="W406" s="92">
        <v>11</v>
      </c>
      <c r="X406" s="94">
        <f t="shared" si="6"/>
        <v>0.91666666666666663</v>
      </c>
    </row>
    <row r="407" spans="1:24" ht="18" customHeight="1">
      <c r="A407" s="1">
        <v>1</v>
      </c>
      <c r="B407" s="1">
        <v>4</v>
      </c>
      <c r="C407" s="1">
        <v>11</v>
      </c>
      <c r="D407" s="1">
        <v>2</v>
      </c>
      <c r="E407" s="1">
        <v>2</v>
      </c>
      <c r="F407" s="1">
        <v>4</v>
      </c>
      <c r="G407" s="1">
        <v>4</v>
      </c>
      <c r="H407" s="1">
        <v>5</v>
      </c>
      <c r="I407" s="29">
        <v>5</v>
      </c>
      <c r="J407" s="28">
        <v>2</v>
      </c>
      <c r="K407" s="28">
        <v>4</v>
      </c>
      <c r="L407" s="28">
        <v>2</v>
      </c>
      <c r="M407" s="28">
        <v>2</v>
      </c>
      <c r="N407" s="28">
        <v>3</v>
      </c>
      <c r="O407" s="28">
        <v>1</v>
      </c>
      <c r="P407" s="28">
        <v>4</v>
      </c>
      <c r="Q407" s="28">
        <v>2</v>
      </c>
      <c r="R407" s="28">
        <v>1</v>
      </c>
      <c r="S407" s="28">
        <v>3</v>
      </c>
      <c r="T407" s="28">
        <v>4</v>
      </c>
      <c r="U407" s="28">
        <v>3</v>
      </c>
      <c r="V407" s="1">
        <v>4</v>
      </c>
      <c r="W407" s="92">
        <v>12</v>
      </c>
      <c r="X407" s="94">
        <f t="shared" si="6"/>
        <v>1</v>
      </c>
    </row>
    <row r="408" spans="1:24" ht="18" customHeight="1">
      <c r="A408" s="1">
        <v>1</v>
      </c>
      <c r="B408" s="1">
        <v>5</v>
      </c>
      <c r="C408" s="1">
        <v>2</v>
      </c>
      <c r="D408" s="1">
        <v>2</v>
      </c>
      <c r="E408" s="1">
        <v>2</v>
      </c>
      <c r="F408" s="1">
        <v>5</v>
      </c>
      <c r="G408" s="1">
        <v>4</v>
      </c>
      <c r="H408" s="1">
        <v>4</v>
      </c>
      <c r="I408" s="29">
        <v>4</v>
      </c>
      <c r="J408" s="87">
        <v>4</v>
      </c>
      <c r="K408" s="28">
        <v>4</v>
      </c>
      <c r="L408" s="87">
        <v>1</v>
      </c>
      <c r="M408" s="28">
        <v>2</v>
      </c>
      <c r="N408" s="28">
        <v>3</v>
      </c>
      <c r="O408" s="87">
        <v>2</v>
      </c>
      <c r="P408" s="28">
        <v>4</v>
      </c>
      <c r="Q408" s="87">
        <v>5</v>
      </c>
      <c r="R408" s="87">
        <v>4</v>
      </c>
      <c r="S408" s="28">
        <v>3</v>
      </c>
      <c r="T408" s="87">
        <v>2</v>
      </c>
      <c r="U408" s="28">
        <v>3</v>
      </c>
      <c r="V408" s="1">
        <v>4</v>
      </c>
      <c r="W408" s="92">
        <v>6</v>
      </c>
      <c r="X408" s="94">
        <f t="shared" si="6"/>
        <v>0.5</v>
      </c>
    </row>
    <row r="409" spans="1:24" ht="18" customHeight="1">
      <c r="A409" s="1">
        <v>2</v>
      </c>
      <c r="B409" s="1">
        <v>6</v>
      </c>
      <c r="C409" s="1">
        <v>11</v>
      </c>
      <c r="D409" s="1">
        <v>1</v>
      </c>
      <c r="E409" s="1">
        <v>3</v>
      </c>
      <c r="F409" s="1">
        <v>5</v>
      </c>
      <c r="G409" s="1">
        <v>5</v>
      </c>
      <c r="H409" s="1">
        <v>5</v>
      </c>
      <c r="I409" s="29">
        <v>3</v>
      </c>
      <c r="J409" s="28">
        <v>2</v>
      </c>
      <c r="K409" s="28">
        <v>4</v>
      </c>
      <c r="L409" s="28">
        <v>2</v>
      </c>
      <c r="M409" s="28">
        <v>2</v>
      </c>
      <c r="N409" s="28">
        <v>3</v>
      </c>
      <c r="O409" s="28">
        <v>1</v>
      </c>
      <c r="P409" s="28">
        <v>4</v>
      </c>
      <c r="Q409" s="28">
        <v>2</v>
      </c>
      <c r="R409" s="87">
        <v>4</v>
      </c>
      <c r="S409" s="28">
        <v>3</v>
      </c>
      <c r="T409" s="28">
        <v>4</v>
      </c>
      <c r="U409" s="28">
        <v>3</v>
      </c>
      <c r="V409" s="1">
        <v>3</v>
      </c>
      <c r="W409" s="92">
        <v>11</v>
      </c>
      <c r="X409" s="94">
        <f t="shared" si="6"/>
        <v>0.91666666666666663</v>
      </c>
    </row>
    <row r="410" spans="1:24" ht="18" customHeight="1">
      <c r="A410" s="1">
        <v>1</v>
      </c>
      <c r="B410" s="1">
        <v>2</v>
      </c>
      <c r="C410" s="1">
        <v>8</v>
      </c>
      <c r="D410" s="1">
        <v>1</v>
      </c>
      <c r="E410" s="1">
        <v>3</v>
      </c>
      <c r="F410" s="1">
        <v>3</v>
      </c>
      <c r="G410" s="1">
        <v>5</v>
      </c>
      <c r="H410" s="1">
        <v>5</v>
      </c>
      <c r="I410" s="29">
        <v>4</v>
      </c>
      <c r="J410" s="87">
        <v>1</v>
      </c>
      <c r="K410" s="28">
        <v>4</v>
      </c>
      <c r="L410" s="28">
        <v>2</v>
      </c>
      <c r="M410" s="28">
        <v>2</v>
      </c>
      <c r="N410" s="28">
        <v>3</v>
      </c>
      <c r="O410" s="28">
        <v>1</v>
      </c>
      <c r="P410" s="87">
        <v>1</v>
      </c>
      <c r="Q410" s="28">
        <v>2</v>
      </c>
      <c r="R410" s="87">
        <v>4</v>
      </c>
      <c r="S410" s="28">
        <v>3</v>
      </c>
      <c r="T410" s="28">
        <v>4</v>
      </c>
      <c r="U410" s="28">
        <v>3</v>
      </c>
      <c r="V410" s="1">
        <v>2</v>
      </c>
      <c r="W410" s="92">
        <v>9</v>
      </c>
      <c r="X410" s="94">
        <f t="shared" si="6"/>
        <v>0.75</v>
      </c>
    </row>
    <row r="411" spans="1:24">
      <c r="A411" s="1">
        <v>1</v>
      </c>
      <c r="B411" s="1">
        <v>4</v>
      </c>
      <c r="C411" s="1">
        <v>11</v>
      </c>
      <c r="D411" s="1">
        <v>1</v>
      </c>
      <c r="E411" s="1">
        <v>2</v>
      </c>
      <c r="F411" s="1">
        <v>2</v>
      </c>
      <c r="G411" s="1">
        <v>2</v>
      </c>
      <c r="H411" s="1">
        <v>4</v>
      </c>
      <c r="I411" s="29">
        <v>1</v>
      </c>
      <c r="J411" s="87">
        <v>1</v>
      </c>
      <c r="K411" s="28">
        <v>4</v>
      </c>
      <c r="L411" s="87">
        <v>1</v>
      </c>
      <c r="M411" s="87">
        <v>3</v>
      </c>
      <c r="N411" s="28">
        <v>3</v>
      </c>
      <c r="O411" s="87">
        <v>4</v>
      </c>
      <c r="P411" s="28">
        <v>4</v>
      </c>
      <c r="Q411" s="87">
        <v>4</v>
      </c>
      <c r="R411" s="87">
        <v>4</v>
      </c>
      <c r="S411" s="28">
        <v>3</v>
      </c>
      <c r="T411" s="87">
        <v>2</v>
      </c>
      <c r="U411" s="28">
        <v>3</v>
      </c>
      <c r="V411" s="1">
        <v>2</v>
      </c>
      <c r="W411" s="92">
        <v>5</v>
      </c>
      <c r="X411" s="94">
        <f t="shared" si="6"/>
        <v>0.41666666666666669</v>
      </c>
    </row>
    <row r="412" spans="1:24">
      <c r="A412" s="1">
        <v>1</v>
      </c>
      <c r="B412" s="1">
        <v>4</v>
      </c>
      <c r="C412" s="1">
        <v>10</v>
      </c>
      <c r="D412" s="1">
        <v>1</v>
      </c>
      <c r="E412" s="1">
        <v>2</v>
      </c>
      <c r="F412" s="1">
        <v>5</v>
      </c>
      <c r="G412" s="1">
        <v>5</v>
      </c>
      <c r="H412" s="1">
        <v>5</v>
      </c>
      <c r="I412" s="29">
        <v>4</v>
      </c>
      <c r="J412" s="28">
        <v>2</v>
      </c>
      <c r="K412" s="28">
        <v>4</v>
      </c>
      <c r="L412" s="28">
        <v>2</v>
      </c>
      <c r="M412" s="28">
        <v>2</v>
      </c>
      <c r="N412" s="28">
        <v>3</v>
      </c>
      <c r="O412" s="28">
        <v>1</v>
      </c>
      <c r="P412" s="87">
        <v>3</v>
      </c>
      <c r="Q412" s="87">
        <v>5</v>
      </c>
      <c r="R412" s="28">
        <v>1</v>
      </c>
      <c r="S412" s="87">
        <v>5</v>
      </c>
      <c r="T412" s="28">
        <v>4</v>
      </c>
      <c r="U412" s="87">
        <v>1</v>
      </c>
      <c r="V412" s="1">
        <v>2</v>
      </c>
      <c r="W412" s="92">
        <v>8</v>
      </c>
      <c r="X412" s="94">
        <f t="shared" si="6"/>
        <v>0.66666666666666663</v>
      </c>
    </row>
    <row r="413" spans="1:24">
      <c r="A413" s="1">
        <v>1</v>
      </c>
      <c r="B413" s="1">
        <v>5</v>
      </c>
      <c r="C413" s="1">
        <v>4</v>
      </c>
      <c r="D413" s="1">
        <v>1</v>
      </c>
      <c r="E413" s="1">
        <v>2</v>
      </c>
      <c r="F413" s="1">
        <v>1</v>
      </c>
      <c r="G413" s="1">
        <v>1</v>
      </c>
      <c r="H413" s="1">
        <v>1</v>
      </c>
      <c r="I413" s="29">
        <v>3</v>
      </c>
      <c r="J413" s="87">
        <v>3</v>
      </c>
      <c r="K413" s="87">
        <v>2</v>
      </c>
      <c r="L413" s="87">
        <v>4</v>
      </c>
      <c r="M413" s="28">
        <v>2</v>
      </c>
      <c r="N413" s="87">
        <v>4</v>
      </c>
      <c r="O413" s="28">
        <v>1</v>
      </c>
      <c r="P413" s="87">
        <v>1</v>
      </c>
      <c r="Q413" s="87">
        <v>3</v>
      </c>
      <c r="R413" s="28">
        <v>1</v>
      </c>
      <c r="S413" s="87">
        <v>4</v>
      </c>
      <c r="T413" s="87">
        <v>5</v>
      </c>
      <c r="U413" s="87">
        <v>2</v>
      </c>
      <c r="V413" s="1">
        <v>3</v>
      </c>
      <c r="W413" s="92">
        <v>3</v>
      </c>
      <c r="X413" s="94">
        <f t="shared" si="6"/>
        <v>0.25</v>
      </c>
    </row>
    <row r="414" spans="1:24">
      <c r="A414" s="1">
        <v>1</v>
      </c>
      <c r="B414" s="1">
        <v>3</v>
      </c>
      <c r="C414" s="1">
        <v>3</v>
      </c>
      <c r="D414" s="1">
        <v>2</v>
      </c>
      <c r="E414" s="1">
        <v>2</v>
      </c>
      <c r="F414" s="1">
        <v>5</v>
      </c>
      <c r="G414" s="1">
        <v>4</v>
      </c>
      <c r="H414" s="1">
        <v>5</v>
      </c>
      <c r="I414" s="29">
        <v>4</v>
      </c>
      <c r="J414" s="87">
        <v>1</v>
      </c>
      <c r="K414" s="87">
        <v>3</v>
      </c>
      <c r="L414" s="28">
        <v>2</v>
      </c>
      <c r="M414" s="28">
        <v>2</v>
      </c>
      <c r="N414" s="28">
        <v>3</v>
      </c>
      <c r="O414" s="28">
        <v>1</v>
      </c>
      <c r="P414" s="87">
        <v>2</v>
      </c>
      <c r="Q414" s="28">
        <v>2</v>
      </c>
      <c r="R414" s="28">
        <v>1</v>
      </c>
      <c r="S414" s="28">
        <v>3</v>
      </c>
      <c r="T414" s="28">
        <v>4</v>
      </c>
      <c r="U414" s="28">
        <v>3</v>
      </c>
      <c r="V414" s="1">
        <v>3</v>
      </c>
      <c r="W414" s="92">
        <v>9</v>
      </c>
      <c r="X414" s="94">
        <f t="shared" si="6"/>
        <v>0.75</v>
      </c>
    </row>
    <row r="415" spans="1:24">
      <c r="A415" s="1">
        <v>1</v>
      </c>
      <c r="B415" s="1">
        <v>3</v>
      </c>
      <c r="C415" s="1">
        <v>2</v>
      </c>
      <c r="D415" s="1">
        <v>1</v>
      </c>
      <c r="E415" s="1">
        <v>3</v>
      </c>
      <c r="F415" s="1">
        <v>3</v>
      </c>
      <c r="G415" s="1">
        <v>2</v>
      </c>
      <c r="H415" s="1">
        <v>4</v>
      </c>
      <c r="I415" s="29">
        <v>4</v>
      </c>
      <c r="J415" s="87">
        <v>1</v>
      </c>
      <c r="K415" s="28">
        <v>4</v>
      </c>
      <c r="L415" s="28">
        <v>2</v>
      </c>
      <c r="M415" s="87">
        <v>1</v>
      </c>
      <c r="N415" s="28">
        <v>3</v>
      </c>
      <c r="O415" s="28">
        <v>1</v>
      </c>
      <c r="P415" s="87">
        <v>5</v>
      </c>
      <c r="Q415" s="87">
        <v>5</v>
      </c>
      <c r="R415" s="28">
        <v>1</v>
      </c>
      <c r="S415" s="87">
        <v>5</v>
      </c>
      <c r="T415" s="28">
        <v>4</v>
      </c>
      <c r="U415" s="87">
        <v>1</v>
      </c>
      <c r="V415" s="1">
        <v>4</v>
      </c>
      <c r="W415" s="92">
        <v>6</v>
      </c>
      <c r="X415" s="94">
        <f t="shared" si="6"/>
        <v>0.5</v>
      </c>
    </row>
    <row r="416" spans="1:24">
      <c r="A416" s="1">
        <v>1</v>
      </c>
      <c r="B416" s="1">
        <v>5</v>
      </c>
      <c r="C416" s="1">
        <v>7</v>
      </c>
      <c r="D416" s="1">
        <v>1</v>
      </c>
      <c r="E416" s="1">
        <v>3</v>
      </c>
      <c r="F416" s="1">
        <v>4</v>
      </c>
      <c r="G416" s="1">
        <v>4</v>
      </c>
      <c r="H416" s="1">
        <v>5</v>
      </c>
      <c r="I416" s="29">
        <v>4</v>
      </c>
      <c r="J416" s="28">
        <v>2</v>
      </c>
      <c r="K416" s="28">
        <v>4</v>
      </c>
      <c r="L416" s="28">
        <v>2</v>
      </c>
      <c r="M416" s="28">
        <v>2</v>
      </c>
      <c r="N416" s="28">
        <v>3</v>
      </c>
      <c r="O416" s="28">
        <v>1</v>
      </c>
      <c r="P416" s="28">
        <v>4</v>
      </c>
      <c r="Q416" s="87">
        <v>3</v>
      </c>
      <c r="R416" s="87">
        <v>3</v>
      </c>
      <c r="S416" s="28">
        <v>3</v>
      </c>
      <c r="T416" s="28">
        <v>4</v>
      </c>
      <c r="U416" s="28">
        <v>3</v>
      </c>
      <c r="V416" s="1">
        <v>3</v>
      </c>
      <c r="W416" s="92">
        <v>10</v>
      </c>
      <c r="X416" s="94">
        <f t="shared" si="6"/>
        <v>0.83333333333333337</v>
      </c>
    </row>
    <row r="417" spans="1:24">
      <c r="A417" s="1">
        <v>1</v>
      </c>
      <c r="B417" s="1">
        <v>3</v>
      </c>
      <c r="C417" s="1">
        <v>11</v>
      </c>
      <c r="D417" s="1">
        <v>1</v>
      </c>
      <c r="E417" s="1">
        <v>1</v>
      </c>
      <c r="F417" s="1">
        <v>4</v>
      </c>
      <c r="G417" s="1">
        <v>5</v>
      </c>
      <c r="H417" s="1">
        <v>5</v>
      </c>
      <c r="I417" s="29">
        <v>3</v>
      </c>
      <c r="J417" s="87">
        <v>1</v>
      </c>
      <c r="K417" s="28">
        <v>4</v>
      </c>
      <c r="L417" s="28">
        <v>2</v>
      </c>
      <c r="M417" s="87">
        <v>1</v>
      </c>
      <c r="N417" s="28">
        <v>3</v>
      </c>
      <c r="O417" s="28">
        <v>1</v>
      </c>
      <c r="P417" s="28">
        <v>4</v>
      </c>
      <c r="Q417" s="28">
        <v>2</v>
      </c>
      <c r="R417" s="28">
        <v>1</v>
      </c>
      <c r="S417" s="28">
        <v>3</v>
      </c>
      <c r="T417" s="28">
        <v>4</v>
      </c>
      <c r="U417" s="28">
        <v>3</v>
      </c>
      <c r="V417" s="1">
        <v>4</v>
      </c>
      <c r="W417" s="92">
        <v>10</v>
      </c>
      <c r="X417" s="94">
        <f t="shared" si="6"/>
        <v>0.83333333333333337</v>
      </c>
    </row>
    <row r="418" spans="1:24">
      <c r="A418" s="1">
        <v>2</v>
      </c>
      <c r="B418" s="1">
        <v>6</v>
      </c>
      <c r="C418" s="1">
        <v>5</v>
      </c>
      <c r="D418" s="1">
        <v>2</v>
      </c>
      <c r="E418" s="1">
        <v>1</v>
      </c>
      <c r="F418" s="1">
        <v>4</v>
      </c>
      <c r="G418" s="1">
        <v>4</v>
      </c>
      <c r="H418" s="1">
        <v>5</v>
      </c>
      <c r="I418" s="29">
        <v>3</v>
      </c>
      <c r="J418" s="87">
        <v>4</v>
      </c>
      <c r="K418" s="28">
        <v>4</v>
      </c>
      <c r="L418" s="28">
        <v>2</v>
      </c>
      <c r="M418" s="87">
        <v>1</v>
      </c>
      <c r="N418" s="28">
        <v>3</v>
      </c>
      <c r="O418" s="28">
        <v>1</v>
      </c>
      <c r="P418" s="87">
        <v>3</v>
      </c>
      <c r="Q418" s="28">
        <v>2</v>
      </c>
      <c r="R418" s="87">
        <v>4</v>
      </c>
      <c r="S418" s="28">
        <v>3</v>
      </c>
      <c r="T418" s="28">
        <v>4</v>
      </c>
      <c r="U418" s="28">
        <v>3</v>
      </c>
      <c r="V418" s="1">
        <v>4</v>
      </c>
      <c r="W418" s="92">
        <v>8</v>
      </c>
      <c r="X418" s="94">
        <f t="shared" si="6"/>
        <v>0.66666666666666663</v>
      </c>
    </row>
    <row r="419" spans="1:24">
      <c r="A419" s="1">
        <v>2</v>
      </c>
      <c r="B419" s="1">
        <v>6</v>
      </c>
      <c r="C419" s="1">
        <v>3</v>
      </c>
      <c r="D419" s="1">
        <v>2</v>
      </c>
      <c r="E419" s="1">
        <v>1</v>
      </c>
      <c r="F419" s="1">
        <v>4</v>
      </c>
      <c r="G419" s="1">
        <v>4</v>
      </c>
      <c r="H419" s="1">
        <v>4</v>
      </c>
      <c r="I419" s="29">
        <v>3</v>
      </c>
      <c r="J419" s="87">
        <v>4</v>
      </c>
      <c r="K419" s="28">
        <v>4</v>
      </c>
      <c r="L419" s="28">
        <v>2</v>
      </c>
      <c r="M419" s="87">
        <v>1</v>
      </c>
      <c r="N419" s="87">
        <v>1</v>
      </c>
      <c r="O419" s="87">
        <v>4</v>
      </c>
      <c r="P419" s="28">
        <v>4</v>
      </c>
      <c r="Q419" s="87">
        <v>5</v>
      </c>
      <c r="R419" s="87">
        <v>5</v>
      </c>
      <c r="S419" s="28">
        <v>3</v>
      </c>
      <c r="T419" s="87">
        <v>3</v>
      </c>
      <c r="U419" s="87">
        <v>2</v>
      </c>
      <c r="V419" s="1">
        <v>3</v>
      </c>
      <c r="W419" s="92">
        <v>4</v>
      </c>
      <c r="X419" s="94">
        <f t="shared" si="6"/>
        <v>0.33333333333333331</v>
      </c>
    </row>
    <row r="420" spans="1:24">
      <c r="A420" s="1">
        <v>1</v>
      </c>
      <c r="B420" s="1">
        <v>4</v>
      </c>
      <c r="C420" s="1">
        <v>5</v>
      </c>
      <c r="D420" s="1">
        <v>2</v>
      </c>
      <c r="E420" s="1">
        <v>1</v>
      </c>
      <c r="F420" s="1">
        <v>4</v>
      </c>
      <c r="G420" s="1">
        <v>4</v>
      </c>
      <c r="H420" s="1">
        <v>5</v>
      </c>
      <c r="I420" s="29">
        <v>5</v>
      </c>
      <c r="J420" s="87">
        <v>4</v>
      </c>
      <c r="K420" s="28">
        <v>4</v>
      </c>
      <c r="L420" s="28">
        <v>2</v>
      </c>
      <c r="M420" s="87">
        <v>1</v>
      </c>
      <c r="N420" s="28">
        <v>3</v>
      </c>
      <c r="O420" s="28">
        <v>1</v>
      </c>
      <c r="P420" s="87">
        <v>1</v>
      </c>
      <c r="Q420" s="87">
        <v>1</v>
      </c>
      <c r="R420" s="87">
        <v>3</v>
      </c>
      <c r="S420" s="28">
        <v>3</v>
      </c>
      <c r="T420" s="28">
        <v>4</v>
      </c>
      <c r="U420" s="28">
        <v>3</v>
      </c>
      <c r="V420" s="1">
        <v>5</v>
      </c>
      <c r="W420" s="92">
        <v>7</v>
      </c>
      <c r="X420" s="94">
        <f t="shared" si="6"/>
        <v>0.58333333333333337</v>
      </c>
    </row>
    <row r="421" spans="1:24">
      <c r="A421" s="1">
        <v>1</v>
      </c>
      <c r="B421" s="1">
        <v>3</v>
      </c>
      <c r="C421" s="1">
        <v>6</v>
      </c>
      <c r="D421" s="1">
        <v>1</v>
      </c>
      <c r="E421" s="1">
        <v>1</v>
      </c>
      <c r="F421" s="1">
        <v>5</v>
      </c>
      <c r="G421" s="1">
        <v>5</v>
      </c>
      <c r="H421" s="1">
        <v>5</v>
      </c>
      <c r="I421" s="29">
        <v>5</v>
      </c>
      <c r="J421" s="87">
        <v>2</v>
      </c>
      <c r="K421" s="28">
        <v>4</v>
      </c>
      <c r="L421" s="87">
        <v>4</v>
      </c>
      <c r="M421" s="28">
        <v>2</v>
      </c>
      <c r="N421" s="28">
        <v>3</v>
      </c>
      <c r="O421" s="28">
        <v>1</v>
      </c>
      <c r="P421" s="87">
        <v>2</v>
      </c>
      <c r="Q421" s="28">
        <v>2</v>
      </c>
      <c r="R421" s="28">
        <v>1</v>
      </c>
      <c r="S421" s="28">
        <v>3</v>
      </c>
      <c r="T421" s="28">
        <v>4</v>
      </c>
      <c r="U421" s="28">
        <v>3</v>
      </c>
      <c r="V421" s="1">
        <v>5</v>
      </c>
      <c r="W421" s="92">
        <v>9</v>
      </c>
      <c r="X421" s="94">
        <f t="shared" si="6"/>
        <v>0.75</v>
      </c>
    </row>
    <row r="422" spans="1:24">
      <c r="A422" s="1">
        <v>1</v>
      </c>
      <c r="B422" s="1">
        <v>5</v>
      </c>
      <c r="C422" s="1">
        <v>5</v>
      </c>
      <c r="D422" s="1">
        <v>2</v>
      </c>
      <c r="E422" s="1">
        <v>2</v>
      </c>
      <c r="F422" s="1">
        <v>3</v>
      </c>
      <c r="G422" s="1">
        <v>3</v>
      </c>
      <c r="H422" s="1">
        <v>5</v>
      </c>
      <c r="I422" s="29">
        <v>2</v>
      </c>
      <c r="J422" s="28">
        <v>2</v>
      </c>
      <c r="K422" s="28">
        <v>4</v>
      </c>
      <c r="L422" s="28">
        <v>2</v>
      </c>
      <c r="M422" s="28">
        <v>2</v>
      </c>
      <c r="N422" s="28">
        <v>3</v>
      </c>
      <c r="O422" s="87">
        <v>3</v>
      </c>
      <c r="P422" s="87">
        <v>2</v>
      </c>
      <c r="Q422" s="28">
        <v>2</v>
      </c>
      <c r="R422" s="87">
        <v>4</v>
      </c>
      <c r="S422" s="87">
        <v>2</v>
      </c>
      <c r="T422" s="28">
        <v>4</v>
      </c>
      <c r="U422" s="28">
        <v>3</v>
      </c>
      <c r="V422" s="1">
        <v>3</v>
      </c>
      <c r="W422" s="92">
        <v>8</v>
      </c>
      <c r="X422" s="94">
        <f t="shared" si="6"/>
        <v>0.66666666666666663</v>
      </c>
    </row>
    <row r="423" spans="1:24">
      <c r="A423" s="1">
        <v>2</v>
      </c>
      <c r="B423" s="1">
        <v>6</v>
      </c>
      <c r="C423" s="1">
        <v>5</v>
      </c>
      <c r="D423" s="1">
        <v>1</v>
      </c>
      <c r="E423" s="1">
        <v>1</v>
      </c>
      <c r="F423" s="1">
        <v>4</v>
      </c>
      <c r="G423" s="1">
        <v>4</v>
      </c>
      <c r="H423" s="1">
        <v>4</v>
      </c>
      <c r="I423" s="29">
        <v>4</v>
      </c>
      <c r="J423" s="28">
        <v>2</v>
      </c>
      <c r="K423" s="28">
        <v>4</v>
      </c>
      <c r="L423" s="87">
        <v>5</v>
      </c>
      <c r="M423" s="28">
        <v>2</v>
      </c>
      <c r="N423" s="28">
        <v>3</v>
      </c>
      <c r="O423" s="28">
        <v>1</v>
      </c>
      <c r="P423" s="87">
        <v>1</v>
      </c>
      <c r="Q423" s="87">
        <v>5</v>
      </c>
      <c r="R423" s="87">
        <v>4</v>
      </c>
      <c r="S423" s="28">
        <v>3</v>
      </c>
      <c r="T423" s="28">
        <v>4</v>
      </c>
      <c r="U423" s="28">
        <v>3</v>
      </c>
      <c r="V423" s="1">
        <v>3</v>
      </c>
      <c r="W423" s="92">
        <v>8</v>
      </c>
      <c r="X423" s="94">
        <f t="shared" si="6"/>
        <v>0.66666666666666663</v>
      </c>
    </row>
    <row r="424" spans="1:24">
      <c r="A424" s="1">
        <v>1</v>
      </c>
      <c r="B424" s="1">
        <v>3</v>
      </c>
      <c r="C424" s="1">
        <v>2</v>
      </c>
      <c r="D424" s="1">
        <v>1</v>
      </c>
      <c r="E424" s="1">
        <v>2</v>
      </c>
      <c r="F424" s="1">
        <v>3</v>
      </c>
      <c r="G424" s="1">
        <v>4</v>
      </c>
      <c r="H424" s="1">
        <v>5</v>
      </c>
      <c r="I424" s="29">
        <v>5</v>
      </c>
      <c r="J424" s="28">
        <v>2</v>
      </c>
      <c r="K424" s="87">
        <v>5</v>
      </c>
      <c r="L424" s="87">
        <v>5</v>
      </c>
      <c r="M424" s="28">
        <v>2</v>
      </c>
      <c r="N424" s="28">
        <v>3</v>
      </c>
      <c r="O424" s="28">
        <v>1</v>
      </c>
      <c r="P424" s="87">
        <v>5</v>
      </c>
      <c r="Q424" s="87">
        <v>5</v>
      </c>
      <c r="R424" s="28">
        <v>1</v>
      </c>
      <c r="S424" s="28">
        <v>3</v>
      </c>
      <c r="T424" s="28">
        <v>4</v>
      </c>
      <c r="U424" s="87">
        <v>2</v>
      </c>
      <c r="V424" s="1">
        <v>4</v>
      </c>
      <c r="W424" s="92">
        <v>7</v>
      </c>
      <c r="X424" s="94">
        <f t="shared" si="6"/>
        <v>0.58333333333333337</v>
      </c>
    </row>
    <row r="425" spans="1:24">
      <c r="A425" s="1">
        <v>1</v>
      </c>
      <c r="B425" s="1">
        <v>3</v>
      </c>
      <c r="C425" s="1">
        <v>6</v>
      </c>
      <c r="D425" s="1">
        <v>1</v>
      </c>
      <c r="E425" s="1">
        <v>1</v>
      </c>
      <c r="F425" s="1">
        <v>4</v>
      </c>
      <c r="G425" s="1">
        <v>4</v>
      </c>
      <c r="H425" s="1">
        <v>5</v>
      </c>
      <c r="I425" s="29">
        <v>3</v>
      </c>
      <c r="J425" s="87">
        <v>1</v>
      </c>
      <c r="K425" s="28">
        <v>4</v>
      </c>
      <c r="L425" s="28">
        <v>2</v>
      </c>
      <c r="M425" s="28">
        <v>2</v>
      </c>
      <c r="N425" s="28">
        <v>3</v>
      </c>
      <c r="O425" s="28">
        <v>1</v>
      </c>
      <c r="P425" s="87">
        <v>5</v>
      </c>
      <c r="Q425" s="28">
        <v>2</v>
      </c>
      <c r="R425" s="87">
        <v>5</v>
      </c>
      <c r="S425" s="28">
        <v>3</v>
      </c>
      <c r="T425" s="28">
        <v>4</v>
      </c>
      <c r="U425" s="28">
        <v>3</v>
      </c>
      <c r="V425" s="1">
        <v>4</v>
      </c>
      <c r="W425" s="92">
        <v>9</v>
      </c>
      <c r="X425" s="94">
        <f t="shared" si="6"/>
        <v>0.75</v>
      </c>
    </row>
    <row r="426" spans="1:24">
      <c r="A426" s="1">
        <v>3</v>
      </c>
      <c r="B426" s="1">
        <v>6</v>
      </c>
      <c r="C426" s="1">
        <v>11</v>
      </c>
      <c r="D426" s="1">
        <v>2</v>
      </c>
      <c r="E426" s="1">
        <v>1</v>
      </c>
      <c r="F426" s="1">
        <v>5</v>
      </c>
      <c r="G426" s="1">
        <v>5</v>
      </c>
      <c r="H426" s="1">
        <v>5</v>
      </c>
      <c r="I426" s="29">
        <v>4</v>
      </c>
      <c r="J426" s="28">
        <v>2</v>
      </c>
      <c r="K426" s="28">
        <v>4</v>
      </c>
      <c r="L426" s="28">
        <v>2</v>
      </c>
      <c r="M426" s="87">
        <v>1</v>
      </c>
      <c r="N426" s="28">
        <v>3</v>
      </c>
      <c r="O426" s="28">
        <v>1</v>
      </c>
      <c r="P426" s="87">
        <v>2</v>
      </c>
      <c r="Q426" s="28">
        <v>2</v>
      </c>
      <c r="R426" s="28">
        <v>1</v>
      </c>
      <c r="S426" s="28">
        <v>3</v>
      </c>
      <c r="T426" s="28">
        <v>4</v>
      </c>
      <c r="U426" s="28">
        <v>3</v>
      </c>
      <c r="V426" s="1">
        <v>4</v>
      </c>
      <c r="W426" s="92">
        <v>10</v>
      </c>
      <c r="X426" s="94">
        <f t="shared" si="6"/>
        <v>0.83333333333333337</v>
      </c>
    </row>
    <row r="427" spans="1:24">
      <c r="A427" s="1">
        <v>2</v>
      </c>
      <c r="B427" s="1">
        <v>6</v>
      </c>
      <c r="C427" s="1">
        <v>3</v>
      </c>
      <c r="D427" s="1">
        <v>1</v>
      </c>
      <c r="E427" s="1">
        <v>1</v>
      </c>
      <c r="F427" s="1">
        <v>4</v>
      </c>
      <c r="G427" s="1">
        <v>5</v>
      </c>
      <c r="H427" s="1">
        <v>5</v>
      </c>
      <c r="I427" s="29">
        <v>3</v>
      </c>
      <c r="J427" s="87">
        <v>1</v>
      </c>
      <c r="K427" s="28">
        <v>4</v>
      </c>
      <c r="L427" s="87">
        <v>5</v>
      </c>
      <c r="M427" s="87">
        <v>3</v>
      </c>
      <c r="N427" s="28">
        <v>3</v>
      </c>
      <c r="O427" s="87">
        <v>4</v>
      </c>
      <c r="P427" s="87">
        <v>1</v>
      </c>
      <c r="Q427" s="87">
        <v>5</v>
      </c>
      <c r="R427" s="87">
        <v>3</v>
      </c>
      <c r="S427" s="28">
        <v>3</v>
      </c>
      <c r="T427" s="87">
        <v>1</v>
      </c>
      <c r="U427" s="87">
        <v>5</v>
      </c>
      <c r="V427" s="1">
        <v>3</v>
      </c>
      <c r="W427" s="92">
        <v>3</v>
      </c>
      <c r="X427" s="94">
        <f t="shared" si="6"/>
        <v>0.25</v>
      </c>
    </row>
    <row r="428" spans="1:24">
      <c r="A428" s="1">
        <v>2</v>
      </c>
      <c r="B428" s="1">
        <v>6</v>
      </c>
      <c r="C428" s="1">
        <v>6</v>
      </c>
      <c r="D428" s="1">
        <v>2</v>
      </c>
      <c r="E428" s="1">
        <v>1</v>
      </c>
      <c r="F428" s="1">
        <v>4</v>
      </c>
      <c r="G428" s="1">
        <v>3</v>
      </c>
      <c r="H428" s="1">
        <v>3</v>
      </c>
      <c r="I428" s="29">
        <v>4</v>
      </c>
      <c r="J428" s="28">
        <v>2</v>
      </c>
      <c r="K428" s="28">
        <v>4</v>
      </c>
      <c r="L428" s="28">
        <v>2</v>
      </c>
      <c r="M428" s="28">
        <v>2</v>
      </c>
      <c r="N428" s="28">
        <v>3</v>
      </c>
      <c r="O428" s="28">
        <v>1</v>
      </c>
      <c r="P428" s="87">
        <v>3</v>
      </c>
      <c r="Q428" s="28">
        <v>2</v>
      </c>
      <c r="R428" s="28">
        <v>1</v>
      </c>
      <c r="S428" s="28">
        <v>3</v>
      </c>
      <c r="T428" s="28">
        <v>4</v>
      </c>
      <c r="U428" s="28">
        <v>3</v>
      </c>
      <c r="V428" s="1">
        <v>4</v>
      </c>
      <c r="W428" s="92">
        <v>11</v>
      </c>
      <c r="X428" s="94">
        <f t="shared" si="6"/>
        <v>0.91666666666666663</v>
      </c>
    </row>
    <row r="429" spans="1:24">
      <c r="A429" s="1">
        <v>2</v>
      </c>
      <c r="B429" s="1">
        <v>6</v>
      </c>
      <c r="C429" s="1">
        <v>3</v>
      </c>
      <c r="D429" s="1">
        <v>1</v>
      </c>
      <c r="E429" s="1">
        <v>3</v>
      </c>
      <c r="F429" s="1">
        <v>4</v>
      </c>
      <c r="G429" s="1">
        <v>4</v>
      </c>
      <c r="H429" s="1">
        <v>5</v>
      </c>
      <c r="I429" s="29">
        <v>2</v>
      </c>
      <c r="J429" s="87">
        <v>4</v>
      </c>
      <c r="K429" s="28">
        <v>4</v>
      </c>
      <c r="L429" s="87">
        <v>4</v>
      </c>
      <c r="M429" s="28">
        <v>2</v>
      </c>
      <c r="N429" s="28">
        <v>3</v>
      </c>
      <c r="O429" s="28">
        <v>1</v>
      </c>
      <c r="P429" s="87">
        <v>2</v>
      </c>
      <c r="Q429" s="28">
        <v>2</v>
      </c>
      <c r="R429" s="28">
        <v>1</v>
      </c>
      <c r="S429" s="87">
        <v>1</v>
      </c>
      <c r="T429" s="28">
        <v>4</v>
      </c>
      <c r="U429" s="28">
        <v>3</v>
      </c>
      <c r="V429" s="1">
        <v>3</v>
      </c>
      <c r="W429" s="92">
        <v>7</v>
      </c>
      <c r="X429" s="94">
        <f t="shared" si="6"/>
        <v>0.58333333333333337</v>
      </c>
    </row>
    <row r="430" spans="1:24">
      <c r="A430" s="1">
        <v>2</v>
      </c>
      <c r="B430" s="1">
        <v>6</v>
      </c>
      <c r="C430" s="1">
        <v>3</v>
      </c>
      <c r="D430" s="1">
        <v>2</v>
      </c>
      <c r="E430" s="1">
        <v>1</v>
      </c>
      <c r="F430" s="1">
        <v>5</v>
      </c>
      <c r="G430" s="1">
        <v>5</v>
      </c>
      <c r="H430" s="1">
        <v>5</v>
      </c>
      <c r="I430" s="29">
        <v>4</v>
      </c>
      <c r="J430" s="87">
        <v>4</v>
      </c>
      <c r="K430" s="28">
        <v>4</v>
      </c>
      <c r="L430" s="28">
        <v>2</v>
      </c>
      <c r="M430" s="87">
        <v>1</v>
      </c>
      <c r="N430" s="28">
        <v>3</v>
      </c>
      <c r="O430" s="28">
        <v>1</v>
      </c>
      <c r="P430" s="87">
        <v>5</v>
      </c>
      <c r="Q430" s="87">
        <v>4</v>
      </c>
      <c r="R430" s="87">
        <v>3</v>
      </c>
      <c r="S430" s="28">
        <v>3</v>
      </c>
      <c r="T430" s="28">
        <v>4</v>
      </c>
      <c r="U430" s="28">
        <v>3</v>
      </c>
      <c r="V430" s="1">
        <v>4</v>
      </c>
      <c r="W430" s="92">
        <v>7</v>
      </c>
      <c r="X430" s="94">
        <f t="shared" si="6"/>
        <v>0.58333333333333337</v>
      </c>
    </row>
    <row r="431" spans="1:24">
      <c r="A431" s="1">
        <v>1</v>
      </c>
      <c r="B431" s="1">
        <v>2</v>
      </c>
      <c r="C431" s="1">
        <v>6</v>
      </c>
      <c r="D431" s="1">
        <v>1</v>
      </c>
      <c r="E431" s="1">
        <v>3</v>
      </c>
      <c r="F431" s="1">
        <v>4</v>
      </c>
      <c r="G431" s="1">
        <v>4</v>
      </c>
      <c r="H431" s="1">
        <v>5</v>
      </c>
      <c r="I431" s="29">
        <v>3</v>
      </c>
      <c r="J431" s="28">
        <v>2</v>
      </c>
      <c r="K431" s="87">
        <v>3</v>
      </c>
      <c r="L431" s="28">
        <v>2</v>
      </c>
      <c r="M431" s="28">
        <v>2</v>
      </c>
      <c r="N431" s="28">
        <v>3</v>
      </c>
      <c r="O431" s="28">
        <v>1</v>
      </c>
      <c r="P431" s="28">
        <v>4</v>
      </c>
      <c r="Q431" s="87">
        <v>1</v>
      </c>
      <c r="R431" s="87">
        <v>4</v>
      </c>
      <c r="S431" s="28">
        <v>3</v>
      </c>
      <c r="T431" s="28">
        <v>4</v>
      </c>
      <c r="U431" s="28">
        <v>3</v>
      </c>
      <c r="V431" s="1">
        <v>3</v>
      </c>
      <c r="W431" s="92">
        <v>9</v>
      </c>
      <c r="X431" s="94">
        <f t="shared" si="6"/>
        <v>0.75</v>
      </c>
    </row>
    <row r="432" spans="1:24">
      <c r="A432" s="1">
        <v>2</v>
      </c>
      <c r="B432" s="1">
        <v>6</v>
      </c>
      <c r="C432" s="1">
        <v>3</v>
      </c>
      <c r="D432" s="1">
        <v>1</v>
      </c>
      <c r="E432" s="1">
        <v>1</v>
      </c>
      <c r="F432" s="1">
        <v>5</v>
      </c>
      <c r="G432" s="1">
        <v>4</v>
      </c>
      <c r="H432" s="1">
        <v>5</v>
      </c>
      <c r="I432" s="29">
        <v>4</v>
      </c>
      <c r="J432" s="87">
        <v>1</v>
      </c>
      <c r="K432" s="28">
        <v>4</v>
      </c>
      <c r="L432" s="28">
        <v>2</v>
      </c>
      <c r="M432" s="87">
        <v>1</v>
      </c>
      <c r="N432" s="28">
        <v>3</v>
      </c>
      <c r="O432" s="28">
        <v>1</v>
      </c>
      <c r="P432" s="87">
        <v>1</v>
      </c>
      <c r="Q432" s="87">
        <v>4</v>
      </c>
      <c r="R432" s="28">
        <v>1</v>
      </c>
      <c r="S432" s="87">
        <v>2</v>
      </c>
      <c r="T432" s="87">
        <v>2</v>
      </c>
      <c r="U432" s="87">
        <v>1</v>
      </c>
      <c r="V432" s="1">
        <v>5</v>
      </c>
      <c r="W432" s="92">
        <v>5</v>
      </c>
      <c r="X432" s="94">
        <f t="shared" si="6"/>
        <v>0.41666666666666669</v>
      </c>
    </row>
    <row r="433" spans="1:24">
      <c r="A433" s="1">
        <v>1</v>
      </c>
      <c r="B433" s="1">
        <v>2</v>
      </c>
      <c r="C433" s="1">
        <v>1</v>
      </c>
      <c r="D433" s="1">
        <v>1</v>
      </c>
      <c r="E433" s="1">
        <v>2</v>
      </c>
      <c r="F433" s="1">
        <v>4</v>
      </c>
      <c r="G433" s="1">
        <v>5</v>
      </c>
      <c r="H433" s="1">
        <v>5</v>
      </c>
      <c r="I433" s="29">
        <v>2</v>
      </c>
      <c r="J433" s="87">
        <v>5</v>
      </c>
      <c r="K433" s="28">
        <v>4</v>
      </c>
      <c r="L433" s="28">
        <v>2</v>
      </c>
      <c r="M433" s="87">
        <v>1</v>
      </c>
      <c r="N433" s="87">
        <v>5</v>
      </c>
      <c r="O433" s="87">
        <v>4</v>
      </c>
      <c r="P433" s="87">
        <v>2</v>
      </c>
      <c r="Q433" s="87">
        <v>5</v>
      </c>
      <c r="R433" s="87">
        <v>5</v>
      </c>
      <c r="S433" s="87">
        <v>5</v>
      </c>
      <c r="T433" s="87">
        <v>5</v>
      </c>
      <c r="U433" s="87">
        <v>5</v>
      </c>
      <c r="V433" s="1">
        <v>2</v>
      </c>
      <c r="W433" s="92">
        <v>2</v>
      </c>
      <c r="X433" s="94">
        <f t="shared" si="6"/>
        <v>0.16666666666666666</v>
      </c>
    </row>
    <row r="434" spans="1:24">
      <c r="A434" s="1">
        <v>2</v>
      </c>
      <c r="B434" s="1">
        <v>6</v>
      </c>
      <c r="C434" s="1">
        <v>3</v>
      </c>
      <c r="D434" s="1">
        <v>2</v>
      </c>
      <c r="E434" s="1">
        <v>1</v>
      </c>
      <c r="F434" s="1">
        <v>5</v>
      </c>
      <c r="G434" s="1">
        <v>5</v>
      </c>
      <c r="H434" s="1">
        <v>5</v>
      </c>
      <c r="I434" s="29">
        <v>5</v>
      </c>
      <c r="J434" s="87">
        <v>5</v>
      </c>
      <c r="K434" s="87">
        <v>5</v>
      </c>
      <c r="L434" s="28">
        <v>2</v>
      </c>
      <c r="M434" s="28">
        <v>2</v>
      </c>
      <c r="N434" s="87">
        <v>5</v>
      </c>
      <c r="O434" s="28">
        <v>1</v>
      </c>
      <c r="P434" s="87">
        <v>5</v>
      </c>
      <c r="Q434" s="87">
        <v>4</v>
      </c>
      <c r="R434" s="28">
        <v>1</v>
      </c>
      <c r="S434" s="87">
        <v>5</v>
      </c>
      <c r="T434" s="87">
        <v>2</v>
      </c>
      <c r="U434" s="87">
        <v>2</v>
      </c>
      <c r="V434" s="1">
        <v>4</v>
      </c>
      <c r="W434" s="92">
        <v>4</v>
      </c>
      <c r="X434" s="94">
        <f t="shared" si="6"/>
        <v>0.33333333333333331</v>
      </c>
    </row>
    <row r="435" spans="1:24">
      <c r="A435" s="1">
        <v>1</v>
      </c>
      <c r="B435" s="1">
        <v>2</v>
      </c>
      <c r="C435" s="1">
        <v>6</v>
      </c>
      <c r="D435" s="1">
        <v>1</v>
      </c>
      <c r="E435" s="1">
        <v>1</v>
      </c>
      <c r="F435" s="1">
        <v>2</v>
      </c>
      <c r="G435" s="1">
        <v>4</v>
      </c>
      <c r="H435" s="1">
        <v>4</v>
      </c>
      <c r="I435" s="29">
        <v>3</v>
      </c>
      <c r="J435" s="28">
        <v>2</v>
      </c>
      <c r="K435" s="28">
        <v>4</v>
      </c>
      <c r="L435" s="28">
        <v>2</v>
      </c>
      <c r="M435" s="28">
        <v>2</v>
      </c>
      <c r="N435" s="28">
        <v>3</v>
      </c>
      <c r="O435" s="28">
        <v>1</v>
      </c>
      <c r="P435" s="87">
        <v>1</v>
      </c>
      <c r="Q435" s="87">
        <v>1</v>
      </c>
      <c r="R435" s="28">
        <v>1</v>
      </c>
      <c r="S435" s="28">
        <v>3</v>
      </c>
      <c r="T435" s="28">
        <v>4</v>
      </c>
      <c r="U435" s="28">
        <v>3</v>
      </c>
      <c r="V435" s="1">
        <v>4</v>
      </c>
      <c r="W435" s="92">
        <v>10</v>
      </c>
      <c r="X435" s="94">
        <f t="shared" si="6"/>
        <v>0.83333333333333337</v>
      </c>
    </row>
    <row r="436" spans="1:24">
      <c r="A436" s="1">
        <v>1</v>
      </c>
      <c r="B436" s="1">
        <v>5</v>
      </c>
      <c r="C436" s="1">
        <v>1</v>
      </c>
      <c r="D436" s="1">
        <v>1</v>
      </c>
      <c r="E436" s="1">
        <v>2</v>
      </c>
      <c r="F436" s="1">
        <v>4</v>
      </c>
      <c r="G436" s="1">
        <v>5</v>
      </c>
      <c r="H436" s="1">
        <v>5</v>
      </c>
      <c r="I436" s="29">
        <v>3</v>
      </c>
      <c r="J436" s="87">
        <v>4</v>
      </c>
      <c r="K436" s="28">
        <v>4</v>
      </c>
      <c r="L436" s="28">
        <v>2</v>
      </c>
      <c r="M436" s="28">
        <v>2</v>
      </c>
      <c r="N436" s="28">
        <v>3</v>
      </c>
      <c r="O436" s="28">
        <v>1</v>
      </c>
      <c r="P436" s="87">
        <v>3</v>
      </c>
      <c r="Q436" s="87">
        <v>3</v>
      </c>
      <c r="R436" s="87">
        <v>4</v>
      </c>
      <c r="S436" s="28">
        <v>3</v>
      </c>
      <c r="T436" s="28">
        <v>4</v>
      </c>
      <c r="U436" s="28">
        <v>3</v>
      </c>
      <c r="V436" s="1">
        <v>3</v>
      </c>
      <c r="W436" s="92">
        <v>8</v>
      </c>
      <c r="X436" s="94">
        <f t="shared" si="6"/>
        <v>0.66666666666666663</v>
      </c>
    </row>
    <row r="437" spans="1:24">
      <c r="A437" s="1">
        <v>1</v>
      </c>
      <c r="B437" s="1">
        <v>3</v>
      </c>
      <c r="C437" s="1">
        <v>6</v>
      </c>
      <c r="D437" s="1">
        <v>1</v>
      </c>
      <c r="E437" s="1">
        <v>2</v>
      </c>
      <c r="F437" s="1">
        <v>3</v>
      </c>
      <c r="G437" s="1">
        <v>4</v>
      </c>
      <c r="H437" s="1">
        <v>5</v>
      </c>
      <c r="I437" s="29">
        <v>5</v>
      </c>
      <c r="J437" s="87">
        <v>3</v>
      </c>
      <c r="K437" s="28">
        <v>4</v>
      </c>
      <c r="L437" s="87">
        <v>1</v>
      </c>
      <c r="M437" s="87">
        <v>1</v>
      </c>
      <c r="N437" s="28">
        <v>3</v>
      </c>
      <c r="O437" s="87">
        <v>2</v>
      </c>
      <c r="P437" s="28">
        <v>4</v>
      </c>
      <c r="Q437" s="28">
        <v>2</v>
      </c>
      <c r="R437" s="87">
        <v>4</v>
      </c>
      <c r="S437" s="87">
        <v>5</v>
      </c>
      <c r="T437" s="28">
        <v>4</v>
      </c>
      <c r="U437" s="28">
        <v>3</v>
      </c>
      <c r="V437" s="1">
        <v>5</v>
      </c>
      <c r="W437" s="92">
        <v>6</v>
      </c>
      <c r="X437" s="94">
        <f t="shared" si="6"/>
        <v>0.5</v>
      </c>
    </row>
    <row r="438" spans="1:24">
      <c r="A438" s="1">
        <v>1</v>
      </c>
      <c r="B438" s="1">
        <v>1</v>
      </c>
      <c r="C438" s="1">
        <v>2</v>
      </c>
      <c r="D438" s="1">
        <v>2</v>
      </c>
      <c r="E438" s="1">
        <v>2</v>
      </c>
      <c r="F438" s="1">
        <v>4</v>
      </c>
      <c r="G438" s="1">
        <v>4</v>
      </c>
      <c r="H438" s="1">
        <v>5</v>
      </c>
      <c r="I438" s="29">
        <v>3</v>
      </c>
      <c r="J438" s="87">
        <v>4</v>
      </c>
      <c r="K438" s="28">
        <v>4</v>
      </c>
      <c r="L438" s="87">
        <v>4</v>
      </c>
      <c r="M438" s="28">
        <v>2</v>
      </c>
      <c r="N438" s="28">
        <v>3</v>
      </c>
      <c r="O438" s="28">
        <v>1</v>
      </c>
      <c r="P438" s="28">
        <v>4</v>
      </c>
      <c r="Q438" s="28">
        <v>2</v>
      </c>
      <c r="R438" s="28">
        <v>1</v>
      </c>
      <c r="S438" s="28">
        <v>3</v>
      </c>
      <c r="T438" s="28">
        <v>4</v>
      </c>
      <c r="U438" s="28">
        <v>3</v>
      </c>
      <c r="V438" s="1">
        <v>3</v>
      </c>
      <c r="W438" s="92">
        <v>10</v>
      </c>
      <c r="X438" s="94">
        <f t="shared" si="6"/>
        <v>0.83333333333333337</v>
      </c>
    </row>
    <row r="439" spans="1:24">
      <c r="A439" s="1">
        <v>1</v>
      </c>
      <c r="B439" s="1">
        <v>1</v>
      </c>
      <c r="C439" s="1">
        <v>5</v>
      </c>
      <c r="D439" s="1">
        <v>1</v>
      </c>
      <c r="E439" s="1">
        <v>2</v>
      </c>
      <c r="F439" s="1">
        <v>3</v>
      </c>
      <c r="G439" s="1">
        <v>3</v>
      </c>
      <c r="H439" s="1">
        <v>5</v>
      </c>
      <c r="I439" s="29">
        <v>5</v>
      </c>
      <c r="J439" s="87">
        <v>5</v>
      </c>
      <c r="K439" s="87">
        <v>5</v>
      </c>
      <c r="L439" s="28">
        <v>2</v>
      </c>
      <c r="M439" s="28">
        <v>2</v>
      </c>
      <c r="N439" s="28">
        <v>3</v>
      </c>
      <c r="O439" s="28">
        <v>1</v>
      </c>
      <c r="P439" s="87">
        <v>5</v>
      </c>
      <c r="Q439" s="28">
        <v>2</v>
      </c>
      <c r="R439" s="87">
        <v>5</v>
      </c>
      <c r="S439" s="28">
        <v>3</v>
      </c>
      <c r="T439" s="87">
        <v>5</v>
      </c>
      <c r="U439" s="87">
        <v>2</v>
      </c>
      <c r="V439" s="1">
        <v>4</v>
      </c>
      <c r="W439" s="92">
        <v>6</v>
      </c>
      <c r="X439" s="94">
        <f t="shared" si="6"/>
        <v>0.5</v>
      </c>
    </row>
    <row r="440" spans="1:24">
      <c r="A440" s="1">
        <v>1</v>
      </c>
      <c r="B440" s="1">
        <v>1</v>
      </c>
      <c r="C440" s="1">
        <v>5</v>
      </c>
      <c r="D440" s="1">
        <v>2</v>
      </c>
      <c r="E440" s="1">
        <v>1</v>
      </c>
      <c r="F440" s="1">
        <v>2</v>
      </c>
      <c r="G440" s="1">
        <v>4</v>
      </c>
      <c r="H440" s="1">
        <v>5</v>
      </c>
      <c r="I440" s="29">
        <v>4</v>
      </c>
      <c r="J440" s="87">
        <v>4</v>
      </c>
      <c r="K440" s="87">
        <v>5</v>
      </c>
      <c r="L440" s="28">
        <v>2</v>
      </c>
      <c r="M440" s="28">
        <v>2</v>
      </c>
      <c r="N440" s="28">
        <v>3</v>
      </c>
      <c r="O440" s="28">
        <v>1</v>
      </c>
      <c r="P440" s="28">
        <v>4</v>
      </c>
      <c r="Q440" s="28">
        <v>2</v>
      </c>
      <c r="R440" s="87">
        <v>5</v>
      </c>
      <c r="S440" s="28">
        <v>3</v>
      </c>
      <c r="T440" s="28">
        <v>4</v>
      </c>
      <c r="U440" s="87">
        <v>4</v>
      </c>
      <c r="V440" s="1">
        <v>3</v>
      </c>
      <c r="W440" s="92">
        <v>8</v>
      </c>
      <c r="X440" s="94">
        <f t="shared" si="6"/>
        <v>0.66666666666666663</v>
      </c>
    </row>
    <row r="441" spans="1:24">
      <c r="A441" s="1">
        <v>1</v>
      </c>
      <c r="B441" s="1">
        <v>1</v>
      </c>
      <c r="C441" s="1">
        <v>1</v>
      </c>
      <c r="D441" s="1">
        <v>1</v>
      </c>
      <c r="E441" s="1">
        <v>1</v>
      </c>
      <c r="F441" s="1">
        <v>4</v>
      </c>
      <c r="G441" s="1">
        <v>4</v>
      </c>
      <c r="H441" s="1">
        <v>5</v>
      </c>
      <c r="I441" s="29">
        <v>3</v>
      </c>
      <c r="J441" s="87">
        <v>4</v>
      </c>
      <c r="K441" s="28">
        <v>4</v>
      </c>
      <c r="L441" s="87">
        <v>1</v>
      </c>
      <c r="M441" s="28">
        <v>2</v>
      </c>
      <c r="N441" s="28">
        <v>3</v>
      </c>
      <c r="O441" s="28">
        <v>1</v>
      </c>
      <c r="P441" s="87">
        <v>3</v>
      </c>
      <c r="Q441" s="28">
        <v>2</v>
      </c>
      <c r="R441" s="87">
        <v>3</v>
      </c>
      <c r="S441" s="28">
        <v>3</v>
      </c>
      <c r="T441" s="87">
        <v>3</v>
      </c>
      <c r="U441" s="28">
        <v>3</v>
      </c>
      <c r="V441" s="1">
        <v>3</v>
      </c>
      <c r="W441" s="92">
        <v>7</v>
      </c>
      <c r="X441" s="94">
        <f t="shared" si="6"/>
        <v>0.58333333333333337</v>
      </c>
    </row>
    <row r="442" spans="1:24">
      <c r="A442" s="1">
        <v>1</v>
      </c>
      <c r="B442" s="1">
        <v>5</v>
      </c>
      <c r="C442" s="1">
        <v>1</v>
      </c>
      <c r="D442" s="1">
        <v>1</v>
      </c>
      <c r="E442" s="1">
        <v>1</v>
      </c>
      <c r="F442" s="1">
        <v>2</v>
      </c>
      <c r="G442" s="1">
        <v>3</v>
      </c>
      <c r="H442" s="1">
        <v>5</v>
      </c>
      <c r="I442" s="29">
        <v>3</v>
      </c>
      <c r="J442" s="87">
        <v>4</v>
      </c>
      <c r="K442" s="28">
        <v>4</v>
      </c>
      <c r="L442" s="87">
        <v>4</v>
      </c>
      <c r="M442" s="87">
        <v>1</v>
      </c>
      <c r="N442" s="28">
        <v>3</v>
      </c>
      <c r="O442" s="28">
        <v>1</v>
      </c>
      <c r="P442" s="87">
        <v>5</v>
      </c>
      <c r="Q442" s="87">
        <v>3</v>
      </c>
      <c r="R442" s="87">
        <v>3</v>
      </c>
      <c r="S442" s="28">
        <v>3</v>
      </c>
      <c r="T442" s="87">
        <v>3</v>
      </c>
      <c r="U442" s="28">
        <v>3</v>
      </c>
      <c r="V442" s="1">
        <v>1</v>
      </c>
      <c r="W442" s="92">
        <v>5</v>
      </c>
      <c r="X442" s="94">
        <f t="shared" si="6"/>
        <v>0.41666666666666669</v>
      </c>
    </row>
    <row r="443" spans="1:24">
      <c r="A443" s="1">
        <v>2</v>
      </c>
      <c r="B443" s="1">
        <v>6</v>
      </c>
      <c r="C443" s="1">
        <v>3</v>
      </c>
      <c r="D443" s="1">
        <v>2</v>
      </c>
      <c r="E443" s="1">
        <v>1</v>
      </c>
      <c r="F443" s="1">
        <v>4</v>
      </c>
      <c r="G443" s="1">
        <v>5</v>
      </c>
      <c r="H443" s="1">
        <v>5</v>
      </c>
      <c r="I443" s="29">
        <v>3</v>
      </c>
      <c r="J443" s="87">
        <v>4</v>
      </c>
      <c r="K443" s="28">
        <v>4</v>
      </c>
      <c r="L443" s="87">
        <v>4</v>
      </c>
      <c r="M443" s="28">
        <v>2</v>
      </c>
      <c r="N443" s="87">
        <v>4</v>
      </c>
      <c r="O443" s="87">
        <v>2</v>
      </c>
      <c r="P443" s="87">
        <v>3</v>
      </c>
      <c r="Q443" s="87">
        <v>4</v>
      </c>
      <c r="R443" s="87">
        <v>5</v>
      </c>
      <c r="S443" s="28">
        <v>3</v>
      </c>
      <c r="T443" s="28">
        <v>4</v>
      </c>
      <c r="U443" s="28">
        <v>3</v>
      </c>
      <c r="V443" s="1">
        <v>3</v>
      </c>
      <c r="W443" s="92">
        <v>5</v>
      </c>
      <c r="X443" s="94">
        <f t="shared" si="6"/>
        <v>0.41666666666666669</v>
      </c>
    </row>
    <row r="444" spans="1:24">
      <c r="A444" s="1">
        <v>1</v>
      </c>
      <c r="B444" s="1">
        <v>2</v>
      </c>
      <c r="C444" s="1">
        <v>10</v>
      </c>
      <c r="D444" s="1">
        <v>1</v>
      </c>
      <c r="E444" s="1">
        <v>1</v>
      </c>
      <c r="F444" s="1">
        <v>2</v>
      </c>
      <c r="G444" s="1">
        <v>4</v>
      </c>
      <c r="H444" s="1">
        <v>4</v>
      </c>
      <c r="I444" s="29">
        <v>3</v>
      </c>
      <c r="J444" s="28">
        <v>2</v>
      </c>
      <c r="K444" s="28">
        <v>4</v>
      </c>
      <c r="L444" s="28">
        <v>2</v>
      </c>
      <c r="M444" s="28">
        <v>2</v>
      </c>
      <c r="N444" s="28">
        <v>3</v>
      </c>
      <c r="O444" s="87">
        <v>4</v>
      </c>
      <c r="P444" s="87">
        <v>1</v>
      </c>
      <c r="Q444" s="28">
        <v>2</v>
      </c>
      <c r="R444" s="28">
        <v>1</v>
      </c>
      <c r="S444" s="28">
        <v>3</v>
      </c>
      <c r="T444" s="28">
        <v>4</v>
      </c>
      <c r="U444" s="28">
        <v>3</v>
      </c>
      <c r="V444" s="1">
        <v>3</v>
      </c>
      <c r="W444" s="92">
        <v>10</v>
      </c>
      <c r="X444" s="94">
        <f t="shared" si="6"/>
        <v>0.83333333333333337</v>
      </c>
    </row>
    <row r="445" spans="1:24">
      <c r="A445" s="1">
        <v>1</v>
      </c>
      <c r="B445" s="1">
        <v>1</v>
      </c>
      <c r="C445" s="1">
        <v>1</v>
      </c>
      <c r="D445" s="1">
        <v>2</v>
      </c>
      <c r="E445" s="1">
        <v>2</v>
      </c>
      <c r="F445" s="1">
        <v>3</v>
      </c>
      <c r="G445" s="1">
        <v>4</v>
      </c>
      <c r="H445" s="1">
        <v>5</v>
      </c>
      <c r="I445" s="29">
        <v>3</v>
      </c>
      <c r="J445" s="28">
        <v>2</v>
      </c>
      <c r="K445" s="28">
        <v>4</v>
      </c>
      <c r="L445" s="87">
        <v>1</v>
      </c>
      <c r="M445" s="28">
        <v>2</v>
      </c>
      <c r="N445" s="28">
        <v>3</v>
      </c>
      <c r="O445" s="28">
        <v>1</v>
      </c>
      <c r="P445" s="87">
        <v>2</v>
      </c>
      <c r="Q445" s="28">
        <v>2</v>
      </c>
      <c r="R445" s="87">
        <v>4</v>
      </c>
      <c r="S445" s="28">
        <v>3</v>
      </c>
      <c r="T445" s="28">
        <v>4</v>
      </c>
      <c r="U445" s="28">
        <v>3</v>
      </c>
      <c r="V445" s="1">
        <v>3</v>
      </c>
      <c r="W445" s="92">
        <v>9</v>
      </c>
      <c r="X445" s="94">
        <f t="shared" si="6"/>
        <v>0.75</v>
      </c>
    </row>
    <row r="446" spans="1:24">
      <c r="A446" s="1">
        <v>2</v>
      </c>
      <c r="B446" s="1">
        <v>6</v>
      </c>
      <c r="C446" s="1">
        <v>6</v>
      </c>
      <c r="D446" s="1">
        <v>1</v>
      </c>
      <c r="E446" s="1">
        <v>3</v>
      </c>
      <c r="F446" s="1">
        <v>4</v>
      </c>
      <c r="G446" s="1">
        <v>5</v>
      </c>
      <c r="H446" s="1">
        <v>5</v>
      </c>
      <c r="I446" s="29">
        <v>4</v>
      </c>
      <c r="J446" s="87">
        <v>3</v>
      </c>
      <c r="K446" s="28">
        <v>4</v>
      </c>
      <c r="L446" s="28">
        <v>2</v>
      </c>
      <c r="M446" s="28">
        <v>2</v>
      </c>
      <c r="N446" s="28">
        <v>3</v>
      </c>
      <c r="O446" s="28">
        <v>1</v>
      </c>
      <c r="P446" s="87">
        <v>1</v>
      </c>
      <c r="Q446" s="28">
        <v>2</v>
      </c>
      <c r="R446" s="87">
        <v>4</v>
      </c>
      <c r="S446" s="28">
        <v>3</v>
      </c>
      <c r="T446" s="28">
        <v>4</v>
      </c>
      <c r="U446" s="28">
        <v>3</v>
      </c>
      <c r="V446" s="1">
        <v>3</v>
      </c>
      <c r="W446" s="92">
        <v>9</v>
      </c>
      <c r="X446" s="94">
        <f t="shared" si="6"/>
        <v>0.75</v>
      </c>
    </row>
    <row r="447" spans="1:24">
      <c r="A447" s="1">
        <v>1</v>
      </c>
      <c r="B447" s="1">
        <v>1</v>
      </c>
      <c r="C447" s="1">
        <v>1</v>
      </c>
      <c r="D447" s="1">
        <v>1</v>
      </c>
      <c r="E447" s="1">
        <v>3</v>
      </c>
      <c r="F447" s="1">
        <v>2</v>
      </c>
      <c r="G447" s="1">
        <v>4</v>
      </c>
      <c r="H447" s="1">
        <v>5</v>
      </c>
      <c r="I447" s="29">
        <v>3</v>
      </c>
      <c r="J447" s="87">
        <v>5</v>
      </c>
      <c r="K447" s="28">
        <v>4</v>
      </c>
      <c r="L447" s="28">
        <v>2</v>
      </c>
      <c r="M447" s="28">
        <v>2</v>
      </c>
      <c r="N447" s="87">
        <v>5</v>
      </c>
      <c r="O447" s="87">
        <v>4</v>
      </c>
      <c r="P447" s="87">
        <v>5</v>
      </c>
      <c r="Q447" s="87">
        <v>5</v>
      </c>
      <c r="R447" s="87">
        <v>3</v>
      </c>
      <c r="S447" s="28">
        <v>3</v>
      </c>
      <c r="T447" s="87">
        <v>2</v>
      </c>
      <c r="U447" s="28">
        <v>3</v>
      </c>
      <c r="V447" s="1">
        <v>3</v>
      </c>
      <c r="W447" s="92">
        <v>5</v>
      </c>
      <c r="X447" s="94">
        <f t="shared" si="6"/>
        <v>0.41666666666666669</v>
      </c>
    </row>
    <row r="448" spans="1:24">
      <c r="A448" s="1">
        <v>2</v>
      </c>
      <c r="B448" s="1">
        <v>6</v>
      </c>
      <c r="C448" s="1">
        <v>3</v>
      </c>
      <c r="D448" s="1">
        <v>1</v>
      </c>
      <c r="E448" s="1">
        <v>1</v>
      </c>
      <c r="F448" s="1">
        <v>3</v>
      </c>
      <c r="G448" s="1">
        <v>4</v>
      </c>
      <c r="H448" s="1">
        <v>4</v>
      </c>
      <c r="I448" s="29">
        <v>2</v>
      </c>
      <c r="J448" s="87">
        <v>5</v>
      </c>
      <c r="K448" s="28">
        <v>4</v>
      </c>
      <c r="L448" s="87">
        <v>1</v>
      </c>
      <c r="M448" s="87">
        <v>3</v>
      </c>
      <c r="N448" s="87">
        <v>4</v>
      </c>
      <c r="O448" s="87">
        <v>2</v>
      </c>
      <c r="P448" s="28">
        <v>4</v>
      </c>
      <c r="Q448" s="87">
        <v>3</v>
      </c>
      <c r="R448" s="87">
        <v>4</v>
      </c>
      <c r="S448" s="28">
        <v>3</v>
      </c>
      <c r="T448" s="28">
        <v>4</v>
      </c>
      <c r="U448" s="28">
        <v>3</v>
      </c>
      <c r="V448" s="1">
        <v>2</v>
      </c>
      <c r="W448" s="92">
        <v>5</v>
      </c>
      <c r="X448" s="94">
        <f t="shared" si="6"/>
        <v>0.41666666666666669</v>
      </c>
    </row>
    <row r="449" spans="1:24">
      <c r="A449" s="1">
        <v>1</v>
      </c>
      <c r="B449" s="1">
        <v>1</v>
      </c>
      <c r="C449" s="1">
        <v>7</v>
      </c>
      <c r="D449" s="1">
        <v>2</v>
      </c>
      <c r="E449" s="1">
        <v>2</v>
      </c>
      <c r="F449" s="1">
        <v>4</v>
      </c>
      <c r="G449" s="1">
        <v>4</v>
      </c>
      <c r="H449" s="1">
        <v>4</v>
      </c>
      <c r="I449" s="29">
        <v>4</v>
      </c>
      <c r="J449" s="87">
        <v>5</v>
      </c>
      <c r="K449" s="28">
        <v>4</v>
      </c>
      <c r="L449" s="87">
        <v>5</v>
      </c>
      <c r="M449" s="87">
        <v>5</v>
      </c>
      <c r="N449" s="87">
        <v>5</v>
      </c>
      <c r="O449" s="28">
        <v>1</v>
      </c>
      <c r="P449" s="87">
        <v>5</v>
      </c>
      <c r="Q449" s="87">
        <v>5</v>
      </c>
      <c r="R449" s="87">
        <v>5</v>
      </c>
      <c r="S449" s="87">
        <v>5</v>
      </c>
      <c r="T449" s="87">
        <v>5</v>
      </c>
      <c r="U449" s="87">
        <v>5</v>
      </c>
      <c r="V449" s="1">
        <v>2</v>
      </c>
      <c r="W449" s="92">
        <v>2</v>
      </c>
      <c r="X449" s="94">
        <f t="shared" si="6"/>
        <v>0.16666666666666666</v>
      </c>
    </row>
    <row r="450" spans="1:24">
      <c r="A450" s="1">
        <v>1</v>
      </c>
      <c r="B450" s="1">
        <v>1</v>
      </c>
      <c r="C450" s="1">
        <v>1</v>
      </c>
      <c r="D450" s="1">
        <v>1</v>
      </c>
      <c r="E450" s="1">
        <v>1</v>
      </c>
      <c r="F450" s="1">
        <v>2</v>
      </c>
      <c r="G450" s="1">
        <v>3</v>
      </c>
      <c r="H450" s="1">
        <v>4</v>
      </c>
      <c r="I450" s="29">
        <v>5</v>
      </c>
      <c r="J450" s="87">
        <v>5</v>
      </c>
      <c r="K450" s="87">
        <v>5</v>
      </c>
      <c r="L450" s="28">
        <v>2</v>
      </c>
      <c r="M450" s="87">
        <v>5</v>
      </c>
      <c r="N450" s="28">
        <v>3</v>
      </c>
      <c r="O450" s="28">
        <v>1</v>
      </c>
      <c r="P450" s="87">
        <v>3</v>
      </c>
      <c r="Q450" s="87">
        <v>5</v>
      </c>
      <c r="R450" s="87">
        <v>5</v>
      </c>
      <c r="S450" s="28">
        <v>3</v>
      </c>
      <c r="T450" s="87">
        <v>2</v>
      </c>
      <c r="U450" s="87">
        <v>5</v>
      </c>
      <c r="V450" s="1">
        <v>4</v>
      </c>
      <c r="W450" s="92">
        <v>4</v>
      </c>
      <c r="X450" s="94">
        <f t="shared" si="6"/>
        <v>0.33333333333333331</v>
      </c>
    </row>
    <row r="451" spans="1:24">
      <c r="A451" s="1">
        <v>3</v>
      </c>
      <c r="B451" s="1">
        <v>6</v>
      </c>
      <c r="C451" s="1">
        <v>11</v>
      </c>
      <c r="D451" s="1">
        <v>1</v>
      </c>
      <c r="E451" s="1">
        <v>1</v>
      </c>
      <c r="F451" s="1">
        <v>3</v>
      </c>
      <c r="G451" s="1">
        <v>4</v>
      </c>
      <c r="H451" s="1">
        <v>5</v>
      </c>
      <c r="I451" s="29">
        <v>4</v>
      </c>
      <c r="J451" s="28">
        <v>2</v>
      </c>
      <c r="K451" s="28">
        <v>4</v>
      </c>
      <c r="L451" s="28">
        <v>2</v>
      </c>
      <c r="M451" s="28">
        <v>2</v>
      </c>
      <c r="N451" s="28">
        <v>3</v>
      </c>
      <c r="O451" s="28">
        <v>1</v>
      </c>
      <c r="P451" s="87">
        <v>1</v>
      </c>
      <c r="Q451" s="87">
        <v>5</v>
      </c>
      <c r="R451" s="28">
        <v>1</v>
      </c>
      <c r="S451" s="87">
        <v>5</v>
      </c>
      <c r="T451" s="28">
        <v>4</v>
      </c>
      <c r="U451" s="28">
        <v>3</v>
      </c>
      <c r="V451" s="1">
        <v>3</v>
      </c>
      <c r="W451" s="92">
        <v>9</v>
      </c>
      <c r="X451" s="94">
        <f t="shared" ref="X451:X514" si="7">W451/12</f>
        <v>0.75</v>
      </c>
    </row>
    <row r="452" spans="1:24">
      <c r="A452" s="1">
        <v>3</v>
      </c>
      <c r="B452" s="1">
        <v>6</v>
      </c>
      <c r="C452" s="1">
        <v>11</v>
      </c>
      <c r="D452" s="1">
        <v>1</v>
      </c>
      <c r="E452" s="1">
        <v>1</v>
      </c>
      <c r="F452" s="1">
        <v>3</v>
      </c>
      <c r="G452" s="1">
        <v>5</v>
      </c>
      <c r="H452" s="1">
        <v>4</v>
      </c>
      <c r="I452" s="29">
        <v>4</v>
      </c>
      <c r="J452" s="28">
        <v>2</v>
      </c>
      <c r="K452" s="87">
        <v>5</v>
      </c>
      <c r="L452" s="28">
        <v>2</v>
      </c>
      <c r="M452" s="28">
        <v>2</v>
      </c>
      <c r="N452" s="28">
        <v>3</v>
      </c>
      <c r="O452" s="87">
        <v>3</v>
      </c>
      <c r="P452" s="87">
        <v>5</v>
      </c>
      <c r="Q452" s="28">
        <v>2</v>
      </c>
      <c r="R452" s="87">
        <v>4</v>
      </c>
      <c r="S452" s="87">
        <v>2</v>
      </c>
      <c r="T452" s="87">
        <v>2</v>
      </c>
      <c r="U452" s="87">
        <v>1</v>
      </c>
      <c r="V452" s="1">
        <v>4</v>
      </c>
      <c r="W452" s="92">
        <v>5</v>
      </c>
      <c r="X452" s="94">
        <f t="shared" si="7"/>
        <v>0.41666666666666669</v>
      </c>
    </row>
    <row r="453" spans="1:24">
      <c r="A453" s="1">
        <v>2</v>
      </c>
      <c r="B453" s="1">
        <v>6</v>
      </c>
      <c r="C453" s="1">
        <v>11</v>
      </c>
      <c r="D453" s="1">
        <v>2</v>
      </c>
      <c r="E453" s="1">
        <v>2</v>
      </c>
      <c r="F453" s="1">
        <v>2</v>
      </c>
      <c r="G453" s="1">
        <v>3</v>
      </c>
      <c r="H453" s="1">
        <v>5</v>
      </c>
      <c r="I453" s="29">
        <v>4</v>
      </c>
      <c r="J453" s="28">
        <v>2</v>
      </c>
      <c r="K453" s="28">
        <v>4</v>
      </c>
      <c r="L453" s="87">
        <v>3</v>
      </c>
      <c r="M453" s="28">
        <v>2</v>
      </c>
      <c r="N453" s="28">
        <v>3</v>
      </c>
      <c r="O453" s="28">
        <v>1</v>
      </c>
      <c r="P453" s="87">
        <v>1</v>
      </c>
      <c r="Q453" s="28">
        <v>2</v>
      </c>
      <c r="R453" s="28">
        <v>1</v>
      </c>
      <c r="S453" s="28">
        <v>3</v>
      </c>
      <c r="T453" s="28">
        <v>4</v>
      </c>
      <c r="U453" s="28">
        <v>3</v>
      </c>
      <c r="V453" s="1">
        <v>4</v>
      </c>
      <c r="W453" s="92">
        <v>10</v>
      </c>
      <c r="X453" s="94">
        <f t="shared" si="7"/>
        <v>0.83333333333333337</v>
      </c>
    </row>
    <row r="454" spans="1:24">
      <c r="A454" s="1">
        <v>2</v>
      </c>
      <c r="B454" s="1">
        <v>6</v>
      </c>
      <c r="C454" s="1">
        <v>5</v>
      </c>
      <c r="D454" s="1">
        <v>2</v>
      </c>
      <c r="E454" s="1">
        <v>3</v>
      </c>
      <c r="F454" s="1">
        <v>2</v>
      </c>
      <c r="G454" s="1">
        <v>4</v>
      </c>
      <c r="H454" s="1">
        <v>4</v>
      </c>
      <c r="I454" s="29">
        <v>5</v>
      </c>
      <c r="J454" s="28">
        <v>2</v>
      </c>
      <c r="K454" s="28">
        <v>4</v>
      </c>
      <c r="L454" s="87">
        <v>3</v>
      </c>
      <c r="M454" s="28">
        <v>2</v>
      </c>
      <c r="N454" s="28">
        <v>3</v>
      </c>
      <c r="O454" s="28">
        <v>1</v>
      </c>
      <c r="P454" s="87">
        <v>2</v>
      </c>
      <c r="Q454" s="28">
        <v>2</v>
      </c>
      <c r="R454" s="87">
        <v>4</v>
      </c>
      <c r="S454" s="28">
        <v>3</v>
      </c>
      <c r="T454" s="28">
        <v>4</v>
      </c>
      <c r="U454" s="28">
        <v>3</v>
      </c>
      <c r="V454" s="1">
        <v>5</v>
      </c>
      <c r="W454" s="92">
        <v>9</v>
      </c>
      <c r="X454" s="94">
        <f t="shared" si="7"/>
        <v>0.75</v>
      </c>
    </row>
    <row r="455" spans="1:24">
      <c r="A455" s="1">
        <v>2</v>
      </c>
      <c r="B455" s="1">
        <v>6</v>
      </c>
      <c r="C455" s="1">
        <v>1</v>
      </c>
      <c r="D455" s="1">
        <v>1</v>
      </c>
      <c r="E455" s="1">
        <v>2</v>
      </c>
      <c r="F455" s="1">
        <v>4</v>
      </c>
      <c r="G455" s="1">
        <v>5</v>
      </c>
      <c r="H455" s="1">
        <v>5</v>
      </c>
      <c r="I455" s="29">
        <v>3</v>
      </c>
      <c r="J455" s="87">
        <v>4</v>
      </c>
      <c r="K455" s="28">
        <v>4</v>
      </c>
      <c r="L455" s="28">
        <v>2</v>
      </c>
      <c r="M455" s="28">
        <v>2</v>
      </c>
      <c r="N455" s="28">
        <v>3</v>
      </c>
      <c r="O455" s="28">
        <v>1</v>
      </c>
      <c r="P455" s="87">
        <v>1</v>
      </c>
      <c r="Q455" s="28">
        <v>2</v>
      </c>
      <c r="R455" s="87">
        <v>3</v>
      </c>
      <c r="S455" s="28">
        <v>3</v>
      </c>
      <c r="T455" s="28">
        <v>4</v>
      </c>
      <c r="U455" s="28">
        <v>3</v>
      </c>
      <c r="V455" s="1">
        <v>2</v>
      </c>
      <c r="W455" s="92">
        <v>9</v>
      </c>
      <c r="X455" s="94">
        <f t="shared" si="7"/>
        <v>0.75</v>
      </c>
    </row>
    <row r="456" spans="1:24">
      <c r="A456" s="1">
        <v>1</v>
      </c>
      <c r="B456" s="1">
        <v>3</v>
      </c>
      <c r="C456" s="1">
        <v>1</v>
      </c>
      <c r="D456" s="1">
        <v>1</v>
      </c>
      <c r="E456" s="1">
        <v>2</v>
      </c>
      <c r="F456" s="1">
        <v>5</v>
      </c>
      <c r="G456" s="1">
        <v>5</v>
      </c>
      <c r="H456" s="1">
        <v>5</v>
      </c>
      <c r="I456" s="29">
        <v>4</v>
      </c>
      <c r="J456" s="28">
        <v>2</v>
      </c>
      <c r="K456" s="28">
        <v>4</v>
      </c>
      <c r="L456" s="28">
        <v>2</v>
      </c>
      <c r="M456" s="28">
        <v>2</v>
      </c>
      <c r="N456" s="28">
        <v>3</v>
      </c>
      <c r="O456" s="28">
        <v>1</v>
      </c>
      <c r="P456" s="87">
        <v>1</v>
      </c>
      <c r="Q456" s="28">
        <v>2</v>
      </c>
      <c r="R456" s="28">
        <v>1</v>
      </c>
      <c r="S456" s="28">
        <v>3</v>
      </c>
      <c r="T456" s="28">
        <v>4</v>
      </c>
      <c r="U456" s="28">
        <v>3</v>
      </c>
      <c r="V456" s="1">
        <v>4</v>
      </c>
      <c r="W456" s="92">
        <v>11</v>
      </c>
      <c r="X456" s="94">
        <f t="shared" si="7"/>
        <v>0.91666666666666663</v>
      </c>
    </row>
    <row r="457" spans="1:24">
      <c r="A457" s="1">
        <v>1</v>
      </c>
      <c r="B457" s="1">
        <v>4</v>
      </c>
      <c r="C457" s="1">
        <v>1</v>
      </c>
      <c r="D457" s="1">
        <v>1</v>
      </c>
      <c r="E457" s="1">
        <v>2</v>
      </c>
      <c r="F457" s="1">
        <v>3</v>
      </c>
      <c r="G457" s="1">
        <v>5</v>
      </c>
      <c r="H457" s="1">
        <v>4</v>
      </c>
      <c r="I457" s="29">
        <v>3</v>
      </c>
      <c r="J457" s="28">
        <v>2</v>
      </c>
      <c r="K457" s="28">
        <v>4</v>
      </c>
      <c r="L457" s="28">
        <v>2</v>
      </c>
      <c r="M457" s="28">
        <v>2</v>
      </c>
      <c r="N457" s="28">
        <v>3</v>
      </c>
      <c r="O457" s="28">
        <v>1</v>
      </c>
      <c r="P457" s="87">
        <v>5</v>
      </c>
      <c r="Q457" s="87">
        <v>3</v>
      </c>
      <c r="R457" s="87">
        <v>3</v>
      </c>
      <c r="S457" s="28">
        <v>3</v>
      </c>
      <c r="T457" s="28">
        <v>4</v>
      </c>
      <c r="U457" s="28">
        <v>3</v>
      </c>
      <c r="V457" s="1">
        <v>4</v>
      </c>
      <c r="W457" s="92">
        <v>9</v>
      </c>
      <c r="X457" s="94">
        <f t="shared" si="7"/>
        <v>0.75</v>
      </c>
    </row>
    <row r="458" spans="1:24">
      <c r="A458" s="1">
        <v>3</v>
      </c>
      <c r="B458" s="1">
        <v>6</v>
      </c>
      <c r="C458" s="1">
        <v>1</v>
      </c>
      <c r="D458" s="1">
        <v>1</v>
      </c>
      <c r="E458" s="1">
        <v>1</v>
      </c>
      <c r="F458" s="1">
        <v>5</v>
      </c>
      <c r="G458" s="1">
        <v>5</v>
      </c>
      <c r="H458" s="1">
        <v>5</v>
      </c>
      <c r="I458" s="29">
        <v>4</v>
      </c>
      <c r="J458" s="87">
        <v>4</v>
      </c>
      <c r="K458" s="28">
        <v>4</v>
      </c>
      <c r="L458" s="28">
        <v>2</v>
      </c>
      <c r="M458" s="87">
        <v>1</v>
      </c>
      <c r="N458" s="28">
        <v>3</v>
      </c>
      <c r="O458" s="87">
        <v>4</v>
      </c>
      <c r="P458" s="28">
        <v>4</v>
      </c>
      <c r="Q458" s="28">
        <v>2</v>
      </c>
      <c r="R458" s="87">
        <v>3</v>
      </c>
      <c r="S458" s="28">
        <v>3</v>
      </c>
      <c r="T458" s="87">
        <v>2</v>
      </c>
      <c r="U458" s="87">
        <v>1</v>
      </c>
      <c r="V458" s="1">
        <v>3</v>
      </c>
      <c r="W458" s="92">
        <v>6</v>
      </c>
      <c r="X458" s="94">
        <f t="shared" si="7"/>
        <v>0.5</v>
      </c>
    </row>
    <row r="459" spans="1:24">
      <c r="A459" s="1">
        <v>3</v>
      </c>
      <c r="B459" s="1">
        <v>6</v>
      </c>
      <c r="C459" s="1">
        <v>11</v>
      </c>
      <c r="D459" s="1">
        <v>1</v>
      </c>
      <c r="E459" s="1">
        <v>1</v>
      </c>
      <c r="F459" s="1">
        <v>5</v>
      </c>
      <c r="G459" s="1">
        <v>5</v>
      </c>
      <c r="H459" s="1">
        <v>5</v>
      </c>
      <c r="I459" s="29">
        <v>4</v>
      </c>
      <c r="J459" s="87">
        <v>1</v>
      </c>
      <c r="K459" s="28">
        <v>4</v>
      </c>
      <c r="L459" s="28">
        <v>2</v>
      </c>
      <c r="M459" s="28">
        <v>2</v>
      </c>
      <c r="N459" s="28">
        <v>3</v>
      </c>
      <c r="O459" s="28">
        <v>1</v>
      </c>
      <c r="P459" s="87">
        <v>2</v>
      </c>
      <c r="Q459" s="28">
        <v>2</v>
      </c>
      <c r="R459" s="28">
        <v>1</v>
      </c>
      <c r="S459" s="87">
        <v>4</v>
      </c>
      <c r="T459" s="28">
        <v>4</v>
      </c>
      <c r="U459" s="28">
        <v>3</v>
      </c>
      <c r="V459" s="1">
        <v>4</v>
      </c>
      <c r="W459" s="92">
        <v>9</v>
      </c>
      <c r="X459" s="94">
        <f t="shared" si="7"/>
        <v>0.75</v>
      </c>
    </row>
    <row r="460" spans="1:24">
      <c r="A460" s="1">
        <v>1</v>
      </c>
      <c r="B460" s="1">
        <v>2</v>
      </c>
      <c r="C460" s="1">
        <v>1</v>
      </c>
      <c r="D460" s="1">
        <v>1</v>
      </c>
      <c r="E460" s="1">
        <v>3</v>
      </c>
      <c r="F460" s="1">
        <v>5</v>
      </c>
      <c r="G460" s="1">
        <v>5</v>
      </c>
      <c r="H460" s="1">
        <v>5</v>
      </c>
      <c r="I460" s="29">
        <v>4</v>
      </c>
      <c r="J460" s="28">
        <v>2</v>
      </c>
      <c r="K460" s="28">
        <v>4</v>
      </c>
      <c r="L460" s="28">
        <v>2</v>
      </c>
      <c r="M460" s="87">
        <v>1</v>
      </c>
      <c r="N460" s="87">
        <v>1</v>
      </c>
      <c r="O460" s="87">
        <v>2</v>
      </c>
      <c r="P460" s="28">
        <v>4</v>
      </c>
      <c r="Q460" s="28">
        <v>2</v>
      </c>
      <c r="R460" s="28">
        <v>1</v>
      </c>
      <c r="S460" s="28">
        <v>3</v>
      </c>
      <c r="T460" s="28">
        <v>4</v>
      </c>
      <c r="U460" s="28">
        <v>3</v>
      </c>
      <c r="V460" s="1">
        <v>3</v>
      </c>
      <c r="W460" s="92">
        <v>9</v>
      </c>
      <c r="X460" s="94">
        <f t="shared" si="7"/>
        <v>0.75</v>
      </c>
    </row>
    <row r="461" spans="1:24">
      <c r="A461" s="1">
        <v>2</v>
      </c>
      <c r="B461" s="1">
        <v>6</v>
      </c>
      <c r="C461" s="1">
        <v>11</v>
      </c>
      <c r="D461" s="1">
        <v>1</v>
      </c>
      <c r="E461" s="1">
        <v>2</v>
      </c>
      <c r="F461" s="1">
        <v>4</v>
      </c>
      <c r="G461" s="1">
        <v>5</v>
      </c>
      <c r="H461" s="1">
        <v>4</v>
      </c>
      <c r="I461" s="29">
        <v>5</v>
      </c>
      <c r="J461" s="28">
        <v>2</v>
      </c>
      <c r="K461" s="28">
        <v>4</v>
      </c>
      <c r="L461" s="28">
        <v>2</v>
      </c>
      <c r="M461" s="28">
        <v>2</v>
      </c>
      <c r="N461" s="28">
        <v>3</v>
      </c>
      <c r="O461" s="28">
        <v>1</v>
      </c>
      <c r="P461" s="87">
        <v>2</v>
      </c>
      <c r="Q461" s="87">
        <v>5</v>
      </c>
      <c r="R461" s="28">
        <v>1</v>
      </c>
      <c r="S461" s="28">
        <v>3</v>
      </c>
      <c r="T461" s="28">
        <v>4</v>
      </c>
      <c r="U461" s="28">
        <v>3</v>
      </c>
      <c r="V461" s="1">
        <v>4</v>
      </c>
      <c r="W461" s="92">
        <v>10</v>
      </c>
      <c r="X461" s="94">
        <f t="shared" si="7"/>
        <v>0.83333333333333337</v>
      </c>
    </row>
    <row r="462" spans="1:24">
      <c r="A462" s="1">
        <v>1</v>
      </c>
      <c r="B462" s="1">
        <v>3</v>
      </c>
      <c r="C462" s="1">
        <v>7</v>
      </c>
      <c r="D462" s="1">
        <v>1</v>
      </c>
      <c r="E462" s="1">
        <v>2</v>
      </c>
      <c r="F462" s="1">
        <v>4</v>
      </c>
      <c r="G462" s="1">
        <v>4</v>
      </c>
      <c r="H462" s="1">
        <v>2</v>
      </c>
      <c r="I462" s="29">
        <v>4</v>
      </c>
      <c r="J462" s="87">
        <v>1</v>
      </c>
      <c r="K462" s="28">
        <v>4</v>
      </c>
      <c r="L462" s="87">
        <v>1</v>
      </c>
      <c r="M462" s="87">
        <v>3</v>
      </c>
      <c r="N462" s="87">
        <v>1</v>
      </c>
      <c r="O462" s="28">
        <v>1</v>
      </c>
      <c r="P462" s="87">
        <v>3</v>
      </c>
      <c r="Q462" s="87">
        <v>1</v>
      </c>
      <c r="R462" s="87">
        <v>3</v>
      </c>
      <c r="S462" s="87">
        <v>4</v>
      </c>
      <c r="T462" s="87">
        <v>3</v>
      </c>
      <c r="U462" s="87">
        <v>4</v>
      </c>
      <c r="V462" s="1">
        <v>4</v>
      </c>
      <c r="W462" s="92">
        <v>2</v>
      </c>
      <c r="X462" s="94">
        <f t="shared" si="7"/>
        <v>0.16666666666666666</v>
      </c>
    </row>
    <row r="463" spans="1:24">
      <c r="A463" s="1">
        <v>1</v>
      </c>
      <c r="B463" s="1">
        <v>4</v>
      </c>
      <c r="C463" s="1">
        <v>7</v>
      </c>
      <c r="D463" s="1">
        <v>2</v>
      </c>
      <c r="E463" s="1">
        <v>2</v>
      </c>
      <c r="F463" s="1">
        <v>4</v>
      </c>
      <c r="G463" s="1">
        <v>5</v>
      </c>
      <c r="H463" s="1">
        <v>5</v>
      </c>
      <c r="I463" s="29">
        <v>4</v>
      </c>
      <c r="J463" s="87">
        <v>4</v>
      </c>
      <c r="K463" s="28">
        <v>4</v>
      </c>
      <c r="L463" s="87">
        <v>4</v>
      </c>
      <c r="M463" s="28">
        <v>2</v>
      </c>
      <c r="N463" s="87">
        <v>1</v>
      </c>
      <c r="O463" s="28">
        <v>1</v>
      </c>
      <c r="P463" s="87">
        <v>3</v>
      </c>
      <c r="Q463" s="28">
        <v>2</v>
      </c>
      <c r="R463" s="87">
        <v>2</v>
      </c>
      <c r="S463" s="87">
        <v>4</v>
      </c>
      <c r="T463" s="28">
        <v>4</v>
      </c>
      <c r="U463" s="28">
        <v>3</v>
      </c>
      <c r="V463" s="1">
        <v>2</v>
      </c>
      <c r="W463" s="92">
        <v>6</v>
      </c>
      <c r="X463" s="94">
        <f t="shared" si="7"/>
        <v>0.5</v>
      </c>
    </row>
    <row r="464" spans="1:24">
      <c r="A464" s="1">
        <v>2</v>
      </c>
      <c r="B464" s="1">
        <v>6</v>
      </c>
      <c r="C464" s="1">
        <v>6</v>
      </c>
      <c r="D464" s="1">
        <v>2</v>
      </c>
      <c r="E464" s="1">
        <v>1</v>
      </c>
      <c r="F464" s="1">
        <v>4</v>
      </c>
      <c r="G464" s="1">
        <v>4</v>
      </c>
      <c r="H464" s="1">
        <v>5</v>
      </c>
      <c r="I464" s="29">
        <v>3</v>
      </c>
      <c r="J464" s="28">
        <v>2</v>
      </c>
      <c r="K464" s="28">
        <v>4</v>
      </c>
      <c r="L464" s="28">
        <v>2</v>
      </c>
      <c r="M464" s="28">
        <v>2</v>
      </c>
      <c r="N464" s="28">
        <v>3</v>
      </c>
      <c r="O464" s="87">
        <v>4</v>
      </c>
      <c r="P464" s="28">
        <v>4</v>
      </c>
      <c r="Q464" s="28">
        <v>2</v>
      </c>
      <c r="R464" s="28">
        <v>1</v>
      </c>
      <c r="S464" s="28">
        <v>3</v>
      </c>
      <c r="T464" s="28">
        <v>4</v>
      </c>
      <c r="U464" s="28">
        <v>3</v>
      </c>
      <c r="V464" s="1">
        <v>3</v>
      </c>
      <c r="W464" s="92">
        <v>11</v>
      </c>
      <c r="X464" s="94">
        <f t="shared" si="7"/>
        <v>0.91666666666666663</v>
      </c>
    </row>
    <row r="465" spans="1:24">
      <c r="A465" s="1">
        <v>1</v>
      </c>
      <c r="B465" s="1">
        <v>2</v>
      </c>
      <c r="C465" s="1">
        <v>10</v>
      </c>
      <c r="D465" s="1">
        <v>2</v>
      </c>
      <c r="E465" s="1">
        <v>3</v>
      </c>
      <c r="F465" s="1">
        <v>4</v>
      </c>
      <c r="G465" s="1">
        <v>4</v>
      </c>
      <c r="H465" s="1">
        <v>4</v>
      </c>
      <c r="I465" s="29">
        <v>4</v>
      </c>
      <c r="J465" s="28">
        <v>2</v>
      </c>
      <c r="K465" s="87">
        <v>5</v>
      </c>
      <c r="L465" s="28">
        <v>2</v>
      </c>
      <c r="M465" s="28">
        <v>2</v>
      </c>
      <c r="N465" s="28">
        <v>3</v>
      </c>
      <c r="O465" s="28">
        <v>1</v>
      </c>
      <c r="P465" s="87">
        <v>5</v>
      </c>
      <c r="Q465" s="87">
        <v>5</v>
      </c>
      <c r="R465" s="87">
        <v>5</v>
      </c>
      <c r="S465" s="28">
        <v>3</v>
      </c>
      <c r="T465" s="28">
        <v>4</v>
      </c>
      <c r="U465" s="87">
        <v>4</v>
      </c>
      <c r="V465" s="1">
        <v>3</v>
      </c>
      <c r="W465" s="92">
        <v>7</v>
      </c>
      <c r="X465" s="94">
        <f t="shared" si="7"/>
        <v>0.58333333333333337</v>
      </c>
    </row>
    <row r="466" spans="1:24">
      <c r="A466" s="1">
        <v>1</v>
      </c>
      <c r="B466" s="1">
        <v>4</v>
      </c>
      <c r="C466" s="1">
        <v>7</v>
      </c>
      <c r="D466" s="1">
        <v>1</v>
      </c>
      <c r="E466" s="1">
        <v>2</v>
      </c>
      <c r="F466" s="1">
        <v>5</v>
      </c>
      <c r="G466" s="1">
        <v>5</v>
      </c>
      <c r="H466" s="1">
        <v>5</v>
      </c>
      <c r="I466" s="29">
        <v>5</v>
      </c>
      <c r="J466" s="87">
        <v>4</v>
      </c>
      <c r="K466" s="28">
        <v>4</v>
      </c>
      <c r="L466" s="28">
        <v>2</v>
      </c>
      <c r="M466" s="28">
        <v>2</v>
      </c>
      <c r="N466" s="28">
        <v>3</v>
      </c>
      <c r="O466" s="28">
        <v>1</v>
      </c>
      <c r="P466" s="87">
        <v>1</v>
      </c>
      <c r="Q466" s="28">
        <v>2</v>
      </c>
      <c r="R466" s="87">
        <v>4</v>
      </c>
      <c r="S466" s="87">
        <v>2</v>
      </c>
      <c r="T466" s="28">
        <v>4</v>
      </c>
      <c r="U466" s="28">
        <v>3</v>
      </c>
      <c r="V466" s="1">
        <v>4</v>
      </c>
      <c r="W466" s="92">
        <v>8</v>
      </c>
      <c r="X466" s="94">
        <f t="shared" si="7"/>
        <v>0.66666666666666663</v>
      </c>
    </row>
    <row r="467" spans="1:24">
      <c r="A467" s="1">
        <v>1</v>
      </c>
      <c r="B467" s="1">
        <v>3</v>
      </c>
      <c r="C467" s="1">
        <v>7</v>
      </c>
      <c r="D467" s="1">
        <v>2</v>
      </c>
      <c r="E467" s="1">
        <v>2</v>
      </c>
      <c r="F467" s="1">
        <v>3</v>
      </c>
      <c r="G467" s="1">
        <v>4</v>
      </c>
      <c r="H467" s="1">
        <v>4</v>
      </c>
      <c r="I467" s="29">
        <v>4</v>
      </c>
      <c r="J467" s="87">
        <v>5</v>
      </c>
      <c r="K467" s="28">
        <v>4</v>
      </c>
      <c r="L467" s="87">
        <v>1</v>
      </c>
      <c r="M467" s="28">
        <v>2</v>
      </c>
      <c r="N467" s="87">
        <v>1</v>
      </c>
      <c r="O467" s="87">
        <v>4</v>
      </c>
      <c r="P467" s="87">
        <v>5</v>
      </c>
      <c r="Q467" s="28">
        <v>2</v>
      </c>
      <c r="R467" s="87">
        <v>4</v>
      </c>
      <c r="S467" s="28">
        <v>3</v>
      </c>
      <c r="T467" s="28">
        <v>4</v>
      </c>
      <c r="U467" s="87">
        <v>5</v>
      </c>
      <c r="V467" s="1">
        <v>4</v>
      </c>
      <c r="W467" s="92">
        <v>5</v>
      </c>
      <c r="X467" s="94">
        <f t="shared" si="7"/>
        <v>0.41666666666666669</v>
      </c>
    </row>
    <row r="468" spans="1:24">
      <c r="A468" s="1">
        <v>1</v>
      </c>
      <c r="B468" s="1">
        <v>2</v>
      </c>
      <c r="C468" s="1">
        <v>7</v>
      </c>
      <c r="D468" s="1">
        <v>1</v>
      </c>
      <c r="E468" s="1">
        <v>2</v>
      </c>
      <c r="F468" s="1">
        <v>4</v>
      </c>
      <c r="G468" s="1">
        <v>4</v>
      </c>
      <c r="H468" s="1">
        <v>4</v>
      </c>
      <c r="I468" s="29">
        <v>3</v>
      </c>
      <c r="J468" s="87">
        <v>5</v>
      </c>
      <c r="K468" s="28">
        <v>4</v>
      </c>
      <c r="L468" s="87">
        <v>5</v>
      </c>
      <c r="M468" s="28">
        <v>2</v>
      </c>
      <c r="N468" s="87">
        <v>5</v>
      </c>
      <c r="O468" s="28">
        <v>1</v>
      </c>
      <c r="P468" s="87">
        <v>5</v>
      </c>
      <c r="Q468" s="87">
        <v>5</v>
      </c>
      <c r="R468" s="87">
        <v>5</v>
      </c>
      <c r="S468" s="87">
        <v>5</v>
      </c>
      <c r="T468" s="28">
        <v>4</v>
      </c>
      <c r="U468" s="87">
        <v>5</v>
      </c>
      <c r="V468" s="1">
        <v>1</v>
      </c>
      <c r="W468" s="92">
        <v>4</v>
      </c>
      <c r="X468" s="94">
        <f t="shared" si="7"/>
        <v>0.33333333333333331</v>
      </c>
    </row>
    <row r="469" spans="1:24">
      <c r="A469" s="1">
        <v>2</v>
      </c>
      <c r="B469" s="1">
        <v>6</v>
      </c>
      <c r="C469" s="1">
        <v>1</v>
      </c>
      <c r="D469" s="1">
        <v>1</v>
      </c>
      <c r="E469" s="1">
        <v>3</v>
      </c>
      <c r="F469" s="1">
        <v>4</v>
      </c>
      <c r="G469" s="1">
        <v>4</v>
      </c>
      <c r="H469" s="1">
        <v>5</v>
      </c>
      <c r="I469" s="29">
        <v>3</v>
      </c>
      <c r="J469" s="28">
        <v>2</v>
      </c>
      <c r="K469" s="28">
        <v>4</v>
      </c>
      <c r="L469" s="87">
        <v>1</v>
      </c>
      <c r="M469" s="28">
        <v>2</v>
      </c>
      <c r="N469" s="28">
        <v>3</v>
      </c>
      <c r="O469" s="87">
        <v>4</v>
      </c>
      <c r="P469" s="87">
        <v>1</v>
      </c>
      <c r="Q469" s="28">
        <v>2</v>
      </c>
      <c r="R469" s="87">
        <v>5</v>
      </c>
      <c r="S469" s="28">
        <v>3</v>
      </c>
      <c r="T469" s="87">
        <v>3</v>
      </c>
      <c r="U469" s="28">
        <v>3</v>
      </c>
      <c r="V469" s="1">
        <v>3</v>
      </c>
      <c r="W469" s="92">
        <v>7</v>
      </c>
      <c r="X469" s="94">
        <f t="shared" si="7"/>
        <v>0.58333333333333337</v>
      </c>
    </row>
    <row r="470" spans="1:24">
      <c r="A470" s="1">
        <v>1</v>
      </c>
      <c r="B470" s="1">
        <v>1</v>
      </c>
      <c r="C470" s="1">
        <v>7</v>
      </c>
      <c r="D470" s="1">
        <v>1</v>
      </c>
      <c r="E470" s="1">
        <v>2</v>
      </c>
      <c r="F470" s="1">
        <v>5</v>
      </c>
      <c r="G470" s="1">
        <v>5</v>
      </c>
      <c r="H470" s="1">
        <v>5</v>
      </c>
      <c r="I470" s="29">
        <v>4</v>
      </c>
      <c r="J470" s="28">
        <v>2</v>
      </c>
      <c r="K470" s="28">
        <v>4</v>
      </c>
      <c r="L470" s="28">
        <v>2</v>
      </c>
      <c r="M470" s="28">
        <v>2</v>
      </c>
      <c r="N470" s="28">
        <v>3</v>
      </c>
      <c r="O470" s="28">
        <v>1</v>
      </c>
      <c r="P470" s="87">
        <v>5</v>
      </c>
      <c r="Q470" s="28">
        <v>2</v>
      </c>
      <c r="R470" s="87">
        <v>4</v>
      </c>
      <c r="S470" s="28">
        <v>3</v>
      </c>
      <c r="T470" s="87">
        <v>2</v>
      </c>
      <c r="U470" s="28">
        <v>3</v>
      </c>
      <c r="V470" s="1">
        <v>2</v>
      </c>
      <c r="W470" s="92">
        <v>9</v>
      </c>
      <c r="X470" s="94">
        <f t="shared" si="7"/>
        <v>0.75</v>
      </c>
    </row>
    <row r="471" spans="1:24">
      <c r="A471" s="1">
        <v>1</v>
      </c>
      <c r="B471" s="1">
        <v>4</v>
      </c>
      <c r="C471" s="1">
        <v>7</v>
      </c>
      <c r="D471" s="1">
        <v>1</v>
      </c>
      <c r="E471" s="1">
        <v>2</v>
      </c>
      <c r="F471" s="1">
        <v>4</v>
      </c>
      <c r="G471" s="1">
        <v>4</v>
      </c>
      <c r="H471" s="1">
        <v>4</v>
      </c>
      <c r="I471" s="29">
        <v>2</v>
      </c>
      <c r="J471" s="28">
        <v>2</v>
      </c>
      <c r="K471" s="28">
        <v>4</v>
      </c>
      <c r="L471" s="28">
        <v>2</v>
      </c>
      <c r="M471" s="87">
        <v>3</v>
      </c>
      <c r="N471" s="28">
        <v>3</v>
      </c>
      <c r="O471" s="28">
        <v>1</v>
      </c>
      <c r="P471" s="28">
        <v>4</v>
      </c>
      <c r="Q471" s="28">
        <v>2</v>
      </c>
      <c r="R471" s="28">
        <v>1</v>
      </c>
      <c r="S471" s="28">
        <v>3</v>
      </c>
      <c r="T471" s="28">
        <v>4</v>
      </c>
      <c r="U471" s="28">
        <v>3</v>
      </c>
      <c r="V471" s="1">
        <v>3</v>
      </c>
      <c r="W471" s="92">
        <v>11</v>
      </c>
      <c r="X471" s="94">
        <f t="shared" si="7"/>
        <v>0.91666666666666663</v>
      </c>
    </row>
    <row r="472" spans="1:24">
      <c r="A472" s="1">
        <v>1</v>
      </c>
      <c r="B472" s="1">
        <v>2</v>
      </c>
      <c r="C472" s="1">
        <v>7</v>
      </c>
      <c r="D472" s="1">
        <v>1</v>
      </c>
      <c r="E472" s="1">
        <v>2</v>
      </c>
      <c r="F472" s="1">
        <v>4</v>
      </c>
      <c r="G472" s="1">
        <v>4</v>
      </c>
      <c r="H472" s="1">
        <v>4</v>
      </c>
      <c r="I472" s="29">
        <v>3</v>
      </c>
      <c r="J472" s="87">
        <v>4</v>
      </c>
      <c r="K472" s="28">
        <v>4</v>
      </c>
      <c r="L472" s="28">
        <v>2</v>
      </c>
      <c r="M472" s="28">
        <v>2</v>
      </c>
      <c r="N472" s="28">
        <v>3</v>
      </c>
      <c r="O472" s="87">
        <v>3</v>
      </c>
      <c r="P472" s="87">
        <v>2</v>
      </c>
      <c r="Q472" s="28">
        <v>2</v>
      </c>
      <c r="R472" s="87">
        <v>3</v>
      </c>
      <c r="S472" s="28">
        <v>3</v>
      </c>
      <c r="T472" s="28">
        <v>4</v>
      </c>
      <c r="U472" s="28">
        <v>3</v>
      </c>
      <c r="V472" s="1">
        <v>2</v>
      </c>
      <c r="W472" s="92">
        <v>8</v>
      </c>
      <c r="X472" s="94">
        <f t="shared" si="7"/>
        <v>0.66666666666666663</v>
      </c>
    </row>
    <row r="473" spans="1:24">
      <c r="A473" s="1">
        <v>1</v>
      </c>
      <c r="B473" s="1">
        <v>4</v>
      </c>
      <c r="C473" s="1">
        <v>7</v>
      </c>
      <c r="D473" s="1">
        <v>2</v>
      </c>
      <c r="E473" s="1">
        <v>3</v>
      </c>
      <c r="F473" s="1">
        <v>5</v>
      </c>
      <c r="G473" s="1">
        <v>2</v>
      </c>
      <c r="H473" s="1">
        <v>4</v>
      </c>
      <c r="I473" s="29">
        <v>3</v>
      </c>
      <c r="J473" s="28">
        <v>2</v>
      </c>
      <c r="K473" s="28">
        <v>4</v>
      </c>
      <c r="L473" s="28">
        <v>2</v>
      </c>
      <c r="M473" s="28">
        <v>2</v>
      </c>
      <c r="N473" s="28">
        <v>3</v>
      </c>
      <c r="O473" s="28">
        <v>1</v>
      </c>
      <c r="P473" s="87">
        <v>1</v>
      </c>
      <c r="Q473" s="28">
        <v>2</v>
      </c>
      <c r="R473" s="87">
        <v>3</v>
      </c>
      <c r="S473" s="28">
        <v>3</v>
      </c>
      <c r="T473" s="28">
        <v>4</v>
      </c>
      <c r="U473" s="28">
        <v>3</v>
      </c>
      <c r="V473" s="1">
        <v>4</v>
      </c>
      <c r="W473" s="92">
        <v>10</v>
      </c>
      <c r="X473" s="94">
        <f t="shared" si="7"/>
        <v>0.83333333333333337</v>
      </c>
    </row>
    <row r="474" spans="1:24">
      <c r="A474" s="1">
        <v>2</v>
      </c>
      <c r="B474" s="1">
        <v>6</v>
      </c>
      <c r="C474" s="1">
        <v>7</v>
      </c>
      <c r="D474" s="1">
        <v>1</v>
      </c>
      <c r="E474" s="1">
        <v>3</v>
      </c>
      <c r="F474" s="1">
        <v>4</v>
      </c>
      <c r="G474" s="1">
        <v>4</v>
      </c>
      <c r="H474" s="1">
        <v>5</v>
      </c>
      <c r="I474" s="29">
        <v>3</v>
      </c>
      <c r="J474" s="28">
        <v>2</v>
      </c>
      <c r="K474" s="28">
        <v>4</v>
      </c>
      <c r="L474" s="28">
        <v>2</v>
      </c>
      <c r="M474" s="28">
        <v>2</v>
      </c>
      <c r="N474" s="28">
        <v>3</v>
      </c>
      <c r="O474" s="87">
        <v>2</v>
      </c>
      <c r="P474" s="87">
        <v>2</v>
      </c>
      <c r="Q474" s="28">
        <v>2</v>
      </c>
      <c r="R474" s="87">
        <v>4</v>
      </c>
      <c r="S474" s="87">
        <v>2</v>
      </c>
      <c r="T474" s="87">
        <v>2</v>
      </c>
      <c r="U474" s="87">
        <v>4</v>
      </c>
      <c r="V474" s="1">
        <v>1</v>
      </c>
      <c r="W474" s="92">
        <v>6</v>
      </c>
      <c r="X474" s="94">
        <f t="shared" si="7"/>
        <v>0.5</v>
      </c>
    </row>
    <row r="475" spans="1:24">
      <c r="A475" s="1">
        <v>1</v>
      </c>
      <c r="B475" s="1">
        <v>1</v>
      </c>
      <c r="C475" s="1">
        <v>7</v>
      </c>
      <c r="D475" s="1">
        <v>1</v>
      </c>
      <c r="E475" s="1">
        <v>2</v>
      </c>
      <c r="F475" s="1">
        <v>4</v>
      </c>
      <c r="G475" s="1">
        <v>5</v>
      </c>
      <c r="H475" s="1">
        <v>5</v>
      </c>
      <c r="I475" s="29">
        <v>3</v>
      </c>
      <c r="J475" s="87">
        <v>4</v>
      </c>
      <c r="K475" s="28">
        <v>4</v>
      </c>
      <c r="L475" s="28">
        <v>2</v>
      </c>
      <c r="M475" s="28">
        <v>2</v>
      </c>
      <c r="N475" s="28">
        <v>3</v>
      </c>
      <c r="O475" s="28">
        <v>1</v>
      </c>
      <c r="P475" s="87">
        <v>1</v>
      </c>
      <c r="Q475" s="28">
        <v>2</v>
      </c>
      <c r="R475" s="87">
        <v>3</v>
      </c>
      <c r="S475" s="87">
        <v>5</v>
      </c>
      <c r="T475" s="87">
        <v>2</v>
      </c>
      <c r="U475" s="28">
        <v>3</v>
      </c>
      <c r="V475" s="1">
        <v>2</v>
      </c>
      <c r="W475" s="92">
        <v>7</v>
      </c>
      <c r="X475" s="94">
        <f t="shared" si="7"/>
        <v>0.58333333333333337</v>
      </c>
    </row>
    <row r="476" spans="1:24">
      <c r="A476" s="1">
        <v>1</v>
      </c>
      <c r="B476" s="1">
        <v>3</v>
      </c>
      <c r="C476" s="1">
        <v>7</v>
      </c>
      <c r="D476" s="1">
        <v>1</v>
      </c>
      <c r="E476" s="1">
        <v>3</v>
      </c>
      <c r="F476" s="1">
        <v>4</v>
      </c>
      <c r="G476" s="1">
        <v>3</v>
      </c>
      <c r="H476" s="1">
        <v>5</v>
      </c>
      <c r="I476" s="29">
        <v>3</v>
      </c>
      <c r="J476" s="87">
        <v>5</v>
      </c>
      <c r="K476" s="28">
        <v>4</v>
      </c>
      <c r="L476" s="28">
        <v>2</v>
      </c>
      <c r="M476" s="28">
        <v>2</v>
      </c>
      <c r="N476" s="28">
        <v>3</v>
      </c>
      <c r="O476" s="28">
        <v>1</v>
      </c>
      <c r="P476" s="28">
        <v>4</v>
      </c>
      <c r="Q476" s="87">
        <v>3</v>
      </c>
      <c r="R476" s="87">
        <v>3</v>
      </c>
      <c r="S476" s="28">
        <v>3</v>
      </c>
      <c r="T476" s="87">
        <v>3</v>
      </c>
      <c r="U476" s="28">
        <v>3</v>
      </c>
      <c r="V476" s="1">
        <v>1</v>
      </c>
      <c r="W476" s="92">
        <v>8</v>
      </c>
      <c r="X476" s="94">
        <f t="shared" si="7"/>
        <v>0.66666666666666663</v>
      </c>
    </row>
    <row r="477" spans="1:24">
      <c r="A477" s="1">
        <v>1</v>
      </c>
      <c r="B477" s="1">
        <v>1</v>
      </c>
      <c r="C477" s="1">
        <v>1</v>
      </c>
      <c r="D477" s="1">
        <v>1</v>
      </c>
      <c r="E477" s="1">
        <v>2</v>
      </c>
      <c r="F477" s="1">
        <v>5</v>
      </c>
      <c r="G477" s="1">
        <v>5</v>
      </c>
      <c r="H477" s="1">
        <v>5</v>
      </c>
      <c r="I477" s="29">
        <v>4</v>
      </c>
      <c r="J477" s="87">
        <v>4</v>
      </c>
      <c r="K477" s="28">
        <v>4</v>
      </c>
      <c r="L477" s="28">
        <v>2</v>
      </c>
      <c r="M477" s="28">
        <v>2</v>
      </c>
      <c r="N477" s="28">
        <v>3</v>
      </c>
      <c r="O477" s="28">
        <v>1</v>
      </c>
      <c r="P477" s="87">
        <v>5</v>
      </c>
      <c r="Q477" s="87">
        <v>5</v>
      </c>
      <c r="R477" s="87">
        <v>4</v>
      </c>
      <c r="S477" s="28">
        <v>3</v>
      </c>
      <c r="T477" s="28">
        <v>4</v>
      </c>
      <c r="U477" s="87">
        <v>2</v>
      </c>
      <c r="V477" s="1">
        <v>3</v>
      </c>
      <c r="W477" s="92">
        <v>7</v>
      </c>
      <c r="X477" s="94">
        <f t="shared" si="7"/>
        <v>0.58333333333333337</v>
      </c>
    </row>
    <row r="478" spans="1:24">
      <c r="A478" s="1">
        <v>2</v>
      </c>
      <c r="B478" s="1">
        <v>6</v>
      </c>
      <c r="C478" s="1">
        <v>11</v>
      </c>
      <c r="D478" s="1">
        <v>2</v>
      </c>
      <c r="E478" s="1">
        <v>2</v>
      </c>
      <c r="F478" s="1">
        <v>4</v>
      </c>
      <c r="G478" s="1">
        <v>5</v>
      </c>
      <c r="H478" s="1">
        <v>5</v>
      </c>
      <c r="I478" s="29">
        <v>2</v>
      </c>
      <c r="J478" s="87">
        <v>4</v>
      </c>
      <c r="K478" s="28">
        <v>4</v>
      </c>
      <c r="L478" s="28">
        <v>2</v>
      </c>
      <c r="M478" s="28">
        <v>2</v>
      </c>
      <c r="N478" s="87">
        <v>1</v>
      </c>
      <c r="O478" s="28">
        <v>1</v>
      </c>
      <c r="P478" s="87">
        <v>2</v>
      </c>
      <c r="Q478" s="28">
        <v>2</v>
      </c>
      <c r="R478" s="87">
        <v>4</v>
      </c>
      <c r="S478" s="28">
        <v>3</v>
      </c>
      <c r="T478" s="28">
        <v>4</v>
      </c>
      <c r="U478" s="28">
        <v>3</v>
      </c>
      <c r="V478" s="1">
        <v>4</v>
      </c>
      <c r="W478" s="92">
        <v>8</v>
      </c>
      <c r="X478" s="94">
        <f t="shared" si="7"/>
        <v>0.66666666666666663</v>
      </c>
    </row>
    <row r="479" spans="1:24">
      <c r="A479" s="1">
        <v>1</v>
      </c>
      <c r="B479" s="1">
        <v>1</v>
      </c>
      <c r="C479" s="1">
        <v>7</v>
      </c>
      <c r="D479" s="1">
        <v>1</v>
      </c>
      <c r="E479" s="1">
        <v>2</v>
      </c>
      <c r="F479" s="1">
        <v>5</v>
      </c>
      <c r="G479" s="1">
        <v>4</v>
      </c>
      <c r="H479" s="1">
        <v>4</v>
      </c>
      <c r="I479" s="29">
        <v>2</v>
      </c>
      <c r="J479" s="28">
        <v>2</v>
      </c>
      <c r="K479" s="28">
        <v>4</v>
      </c>
      <c r="L479" s="28">
        <v>2</v>
      </c>
      <c r="M479" s="28">
        <v>2</v>
      </c>
      <c r="N479" s="87">
        <v>5</v>
      </c>
      <c r="O479" s="87">
        <v>4</v>
      </c>
      <c r="P479" s="87">
        <v>1</v>
      </c>
      <c r="Q479" s="28">
        <v>2</v>
      </c>
      <c r="R479" s="87">
        <v>3</v>
      </c>
      <c r="S479" s="28">
        <v>3</v>
      </c>
      <c r="T479" s="28">
        <v>4</v>
      </c>
      <c r="U479" s="28">
        <v>3</v>
      </c>
      <c r="V479" s="1">
        <v>2</v>
      </c>
      <c r="W479" s="92">
        <v>8</v>
      </c>
      <c r="X479" s="94">
        <f t="shared" si="7"/>
        <v>0.66666666666666663</v>
      </c>
    </row>
    <row r="480" spans="1:24">
      <c r="A480" s="1">
        <v>2</v>
      </c>
      <c r="B480" s="1">
        <v>6</v>
      </c>
      <c r="C480" s="1">
        <v>7</v>
      </c>
      <c r="D480" s="1">
        <v>1</v>
      </c>
      <c r="E480" s="1">
        <v>3</v>
      </c>
      <c r="F480" s="1">
        <v>4</v>
      </c>
      <c r="G480" s="1">
        <v>5</v>
      </c>
      <c r="H480" s="1">
        <v>5</v>
      </c>
      <c r="I480" s="29">
        <v>3</v>
      </c>
      <c r="J480" s="87">
        <v>4</v>
      </c>
      <c r="K480" s="28">
        <v>4</v>
      </c>
      <c r="L480" s="28">
        <v>2</v>
      </c>
      <c r="M480" s="28">
        <v>2</v>
      </c>
      <c r="N480" s="28">
        <v>3</v>
      </c>
      <c r="O480" s="28">
        <v>1</v>
      </c>
      <c r="P480" s="87">
        <v>1</v>
      </c>
      <c r="Q480" s="87">
        <v>3</v>
      </c>
      <c r="R480" s="87">
        <v>4</v>
      </c>
      <c r="S480" s="28">
        <v>3</v>
      </c>
      <c r="T480" s="87">
        <v>3</v>
      </c>
      <c r="U480" s="28">
        <v>3</v>
      </c>
      <c r="V480" s="1">
        <v>3</v>
      </c>
      <c r="W480" s="92">
        <v>7</v>
      </c>
      <c r="X480" s="94">
        <f t="shared" si="7"/>
        <v>0.58333333333333337</v>
      </c>
    </row>
    <row r="481" spans="1:24">
      <c r="A481" s="1">
        <v>1</v>
      </c>
      <c r="B481" s="1">
        <v>4</v>
      </c>
      <c r="C481" s="1">
        <v>6</v>
      </c>
      <c r="D481" s="1">
        <v>1</v>
      </c>
      <c r="E481" s="1">
        <v>3</v>
      </c>
      <c r="F481" s="1">
        <v>4</v>
      </c>
      <c r="G481" s="1">
        <v>5</v>
      </c>
      <c r="H481" s="1">
        <v>5</v>
      </c>
      <c r="I481" s="29">
        <v>3</v>
      </c>
      <c r="J481" s="28">
        <v>2</v>
      </c>
      <c r="K481" s="28">
        <v>4</v>
      </c>
      <c r="L481" s="28">
        <v>2</v>
      </c>
      <c r="M481" s="28">
        <v>2</v>
      </c>
      <c r="N481" s="28">
        <v>3</v>
      </c>
      <c r="O481" s="28">
        <v>1</v>
      </c>
      <c r="P481" s="87">
        <v>5</v>
      </c>
      <c r="Q481" s="87">
        <v>4</v>
      </c>
      <c r="R481" s="28">
        <v>1</v>
      </c>
      <c r="S481" s="28">
        <v>3</v>
      </c>
      <c r="T481" s="28">
        <v>4</v>
      </c>
      <c r="U481" s="28">
        <v>3</v>
      </c>
      <c r="V481" s="1">
        <v>3</v>
      </c>
      <c r="W481" s="92">
        <v>10</v>
      </c>
      <c r="X481" s="94">
        <f t="shared" si="7"/>
        <v>0.83333333333333337</v>
      </c>
    </row>
    <row r="482" spans="1:24">
      <c r="A482" s="1">
        <v>1</v>
      </c>
      <c r="B482" s="1">
        <v>3</v>
      </c>
      <c r="C482" s="1">
        <v>7</v>
      </c>
      <c r="D482" s="1">
        <v>1</v>
      </c>
      <c r="E482" s="1">
        <v>2</v>
      </c>
      <c r="F482" s="1">
        <v>3</v>
      </c>
      <c r="G482" s="1">
        <v>4</v>
      </c>
      <c r="H482" s="1">
        <v>4</v>
      </c>
      <c r="I482" s="29">
        <v>2</v>
      </c>
      <c r="J482" s="87">
        <v>5</v>
      </c>
      <c r="K482" s="28">
        <v>4</v>
      </c>
      <c r="L482" s="87">
        <v>5</v>
      </c>
      <c r="M482" s="28">
        <v>2</v>
      </c>
      <c r="N482" s="28">
        <v>3</v>
      </c>
      <c r="O482" s="28">
        <v>1</v>
      </c>
      <c r="P482" s="87">
        <v>1</v>
      </c>
      <c r="Q482" s="87">
        <v>4</v>
      </c>
      <c r="R482" s="87">
        <v>3</v>
      </c>
      <c r="S482" s="28">
        <v>3</v>
      </c>
      <c r="T482" s="28">
        <v>4</v>
      </c>
      <c r="U482" s="28">
        <v>3</v>
      </c>
      <c r="V482" s="1">
        <v>3</v>
      </c>
      <c r="W482" s="92">
        <v>7</v>
      </c>
      <c r="X482" s="94">
        <f t="shared" si="7"/>
        <v>0.58333333333333337</v>
      </c>
    </row>
    <row r="483" spans="1:24">
      <c r="A483" s="1">
        <v>1</v>
      </c>
      <c r="B483" s="1">
        <v>1</v>
      </c>
      <c r="C483" s="1">
        <v>7</v>
      </c>
      <c r="D483" s="1">
        <v>2</v>
      </c>
      <c r="E483" s="1">
        <v>2</v>
      </c>
      <c r="F483" s="1">
        <v>3</v>
      </c>
      <c r="G483" s="1">
        <v>3</v>
      </c>
      <c r="H483" s="1">
        <v>4</v>
      </c>
      <c r="I483" s="29">
        <v>4</v>
      </c>
      <c r="J483" s="87">
        <v>5</v>
      </c>
      <c r="K483" s="87">
        <v>5</v>
      </c>
      <c r="L483" s="87">
        <v>5</v>
      </c>
      <c r="M483" s="28">
        <v>2</v>
      </c>
      <c r="N483" s="28">
        <v>3</v>
      </c>
      <c r="O483" s="87">
        <v>2</v>
      </c>
      <c r="P483" s="87">
        <v>1</v>
      </c>
      <c r="Q483" s="87">
        <v>5</v>
      </c>
      <c r="R483" s="87">
        <v>3</v>
      </c>
      <c r="S483" s="28">
        <v>3</v>
      </c>
      <c r="T483" s="28">
        <v>4</v>
      </c>
      <c r="U483" s="87">
        <v>1</v>
      </c>
      <c r="V483" s="1">
        <v>3</v>
      </c>
      <c r="W483" s="92">
        <v>4</v>
      </c>
      <c r="X483" s="94">
        <f t="shared" si="7"/>
        <v>0.33333333333333331</v>
      </c>
    </row>
    <row r="484" spans="1:24">
      <c r="A484" s="1">
        <v>1</v>
      </c>
      <c r="B484" s="1">
        <v>3</v>
      </c>
      <c r="C484" s="1">
        <v>7</v>
      </c>
      <c r="D484" s="1">
        <v>2</v>
      </c>
      <c r="E484" s="1">
        <v>3</v>
      </c>
      <c r="F484" s="1">
        <v>3</v>
      </c>
      <c r="G484" s="1">
        <v>3</v>
      </c>
      <c r="H484" s="1">
        <v>5</v>
      </c>
      <c r="I484" s="29">
        <v>3</v>
      </c>
      <c r="J484" s="87">
        <v>5</v>
      </c>
      <c r="K484" s="28">
        <v>4</v>
      </c>
      <c r="L484" s="28">
        <v>2</v>
      </c>
      <c r="M484" s="28">
        <v>2</v>
      </c>
      <c r="N484" s="28">
        <v>3</v>
      </c>
      <c r="O484" s="28">
        <v>1</v>
      </c>
      <c r="P484" s="87">
        <v>1</v>
      </c>
      <c r="Q484" s="87">
        <v>5</v>
      </c>
      <c r="R484" s="87">
        <v>4</v>
      </c>
      <c r="S484" s="87">
        <v>5</v>
      </c>
      <c r="T484" s="87">
        <v>2</v>
      </c>
      <c r="U484" s="28">
        <v>3</v>
      </c>
      <c r="V484" s="1">
        <v>2</v>
      </c>
      <c r="W484" s="92">
        <v>6</v>
      </c>
      <c r="X484" s="94">
        <f t="shared" si="7"/>
        <v>0.5</v>
      </c>
    </row>
    <row r="485" spans="1:24">
      <c r="A485" s="1">
        <v>1</v>
      </c>
      <c r="B485" s="1">
        <v>4</v>
      </c>
      <c r="C485" s="1">
        <v>7</v>
      </c>
      <c r="D485" s="1">
        <v>1</v>
      </c>
      <c r="E485" s="1">
        <v>2</v>
      </c>
      <c r="F485" s="1">
        <v>4</v>
      </c>
      <c r="G485" s="1">
        <v>4</v>
      </c>
      <c r="H485" s="1">
        <v>5</v>
      </c>
      <c r="I485" s="29">
        <v>3</v>
      </c>
      <c r="J485" s="87">
        <v>1</v>
      </c>
      <c r="K485" s="87">
        <v>2</v>
      </c>
      <c r="L485" s="28">
        <v>2</v>
      </c>
      <c r="M485" s="28">
        <v>2</v>
      </c>
      <c r="N485" s="87">
        <v>1</v>
      </c>
      <c r="O485" s="28">
        <v>1</v>
      </c>
      <c r="P485" s="87">
        <v>1</v>
      </c>
      <c r="Q485" s="28">
        <v>2</v>
      </c>
      <c r="R485" s="87">
        <v>4</v>
      </c>
      <c r="S485" s="87">
        <v>5</v>
      </c>
      <c r="T485" s="87">
        <v>2</v>
      </c>
      <c r="U485" s="28">
        <v>3</v>
      </c>
      <c r="V485" s="1">
        <v>2</v>
      </c>
      <c r="W485" s="92">
        <v>5</v>
      </c>
      <c r="X485" s="94">
        <f t="shared" si="7"/>
        <v>0.41666666666666669</v>
      </c>
    </row>
    <row r="486" spans="1:24">
      <c r="A486" s="1">
        <v>2</v>
      </c>
      <c r="B486" s="1">
        <v>6</v>
      </c>
      <c r="C486" s="1">
        <v>11</v>
      </c>
      <c r="D486" s="1">
        <v>1</v>
      </c>
      <c r="E486" s="1">
        <v>1</v>
      </c>
      <c r="F486" s="1">
        <v>4</v>
      </c>
      <c r="G486" s="1">
        <v>4</v>
      </c>
      <c r="H486" s="1">
        <v>4</v>
      </c>
      <c r="I486" s="29">
        <v>1</v>
      </c>
      <c r="J486" s="87">
        <v>4</v>
      </c>
      <c r="K486" s="28">
        <v>4</v>
      </c>
      <c r="L486" s="87">
        <v>5</v>
      </c>
      <c r="M486" s="87">
        <v>1</v>
      </c>
      <c r="N486" s="87">
        <v>5</v>
      </c>
      <c r="O486" s="87">
        <v>4</v>
      </c>
      <c r="P486" s="87">
        <v>5</v>
      </c>
      <c r="Q486" s="87">
        <v>5</v>
      </c>
      <c r="R486" s="87">
        <v>5</v>
      </c>
      <c r="S486" s="87">
        <v>5</v>
      </c>
      <c r="T486" s="87">
        <v>3</v>
      </c>
      <c r="U486" s="87">
        <v>4</v>
      </c>
      <c r="V486" s="1">
        <v>1</v>
      </c>
      <c r="W486" s="92">
        <v>1</v>
      </c>
      <c r="X486" s="94">
        <f t="shared" si="7"/>
        <v>8.3333333333333329E-2</v>
      </c>
    </row>
    <row r="487" spans="1:24">
      <c r="A487" s="1">
        <v>1</v>
      </c>
      <c r="B487" s="1">
        <v>5</v>
      </c>
      <c r="C487" s="1">
        <v>5</v>
      </c>
      <c r="D487" s="1">
        <v>2</v>
      </c>
      <c r="E487" s="1">
        <v>2</v>
      </c>
      <c r="F487" s="1">
        <v>3</v>
      </c>
      <c r="G487" s="1">
        <v>4</v>
      </c>
      <c r="H487" s="1">
        <v>5</v>
      </c>
      <c r="I487" s="29">
        <v>5</v>
      </c>
      <c r="J487" s="28">
        <v>2</v>
      </c>
      <c r="K487" s="28">
        <v>4</v>
      </c>
      <c r="L487" s="28">
        <v>2</v>
      </c>
      <c r="M487" s="28">
        <v>2</v>
      </c>
      <c r="N487" s="28">
        <v>3</v>
      </c>
      <c r="O487" s="28">
        <v>1</v>
      </c>
      <c r="P487" s="28">
        <v>4</v>
      </c>
      <c r="Q487" s="28">
        <v>2</v>
      </c>
      <c r="R487" s="28">
        <v>1</v>
      </c>
      <c r="S487" s="28">
        <v>3</v>
      </c>
      <c r="T487" s="28">
        <v>4</v>
      </c>
      <c r="U487" s="28">
        <v>3</v>
      </c>
      <c r="V487" s="1">
        <v>5</v>
      </c>
      <c r="W487" s="92">
        <v>12</v>
      </c>
      <c r="X487" s="94">
        <f t="shared" si="7"/>
        <v>1</v>
      </c>
    </row>
    <row r="488" spans="1:24">
      <c r="A488" s="1">
        <v>1</v>
      </c>
      <c r="B488" s="1">
        <v>5</v>
      </c>
      <c r="C488" s="1">
        <v>4</v>
      </c>
      <c r="D488" s="1">
        <v>1</v>
      </c>
      <c r="E488" s="1">
        <v>2</v>
      </c>
      <c r="F488" s="1">
        <v>4</v>
      </c>
      <c r="G488" s="1">
        <v>5</v>
      </c>
      <c r="H488" s="1">
        <v>5</v>
      </c>
      <c r="I488" s="29">
        <v>4</v>
      </c>
      <c r="J488" s="28">
        <v>2</v>
      </c>
      <c r="K488" s="28">
        <v>4</v>
      </c>
      <c r="L488" s="28">
        <v>2</v>
      </c>
      <c r="M488" s="28">
        <v>2</v>
      </c>
      <c r="N488" s="28">
        <v>3</v>
      </c>
      <c r="O488" s="28">
        <v>1</v>
      </c>
      <c r="P488" s="87">
        <v>1</v>
      </c>
      <c r="Q488" s="28">
        <v>2</v>
      </c>
      <c r="R488" s="28">
        <v>1</v>
      </c>
      <c r="S488" s="28">
        <v>3</v>
      </c>
      <c r="T488" s="28">
        <v>4</v>
      </c>
      <c r="U488" s="28">
        <v>3</v>
      </c>
      <c r="V488" s="1">
        <v>4</v>
      </c>
      <c r="W488" s="92">
        <v>11</v>
      </c>
      <c r="X488" s="94">
        <f t="shared" si="7"/>
        <v>0.91666666666666663</v>
      </c>
    </row>
    <row r="489" spans="1:24">
      <c r="A489" s="1">
        <v>2</v>
      </c>
      <c r="B489" s="1">
        <v>6</v>
      </c>
      <c r="C489" s="1">
        <v>2</v>
      </c>
      <c r="D489" s="1">
        <v>2</v>
      </c>
      <c r="E489" s="1">
        <v>1</v>
      </c>
      <c r="F489" s="1">
        <v>5</v>
      </c>
      <c r="G489" s="1">
        <v>5</v>
      </c>
      <c r="H489" s="1">
        <v>5</v>
      </c>
      <c r="I489" s="29">
        <v>5</v>
      </c>
      <c r="J489" s="87">
        <v>4</v>
      </c>
      <c r="K489" s="28">
        <v>4</v>
      </c>
      <c r="L489" s="28">
        <v>2</v>
      </c>
      <c r="M489" s="87">
        <v>1</v>
      </c>
      <c r="N489" s="28">
        <v>3</v>
      </c>
      <c r="O489" s="28">
        <v>1</v>
      </c>
      <c r="P489" s="87">
        <v>1</v>
      </c>
      <c r="Q489" s="28">
        <v>2</v>
      </c>
      <c r="R489" s="87">
        <v>3</v>
      </c>
      <c r="S489" s="28">
        <v>3</v>
      </c>
      <c r="T489" s="87">
        <v>2</v>
      </c>
      <c r="U489" s="28">
        <v>3</v>
      </c>
      <c r="V489" s="1">
        <v>5</v>
      </c>
      <c r="W489" s="92">
        <v>7</v>
      </c>
      <c r="X489" s="94">
        <f t="shared" si="7"/>
        <v>0.58333333333333337</v>
      </c>
    </row>
    <row r="490" spans="1:24">
      <c r="A490" s="1">
        <v>1</v>
      </c>
      <c r="B490" s="1">
        <v>4</v>
      </c>
      <c r="C490" s="1">
        <v>5</v>
      </c>
      <c r="D490" s="1">
        <v>2</v>
      </c>
      <c r="E490" s="1">
        <v>2</v>
      </c>
      <c r="F490" s="1">
        <v>3</v>
      </c>
      <c r="G490" s="1">
        <v>5</v>
      </c>
      <c r="H490" s="1">
        <v>5</v>
      </c>
      <c r="I490" s="29">
        <v>4</v>
      </c>
      <c r="J490" s="87">
        <v>3</v>
      </c>
      <c r="K490" s="28">
        <v>4</v>
      </c>
      <c r="L490" s="87">
        <v>4</v>
      </c>
      <c r="M490" s="87">
        <v>1</v>
      </c>
      <c r="N490" s="28">
        <v>3</v>
      </c>
      <c r="O490" s="28">
        <v>1</v>
      </c>
      <c r="P490" s="87">
        <v>3</v>
      </c>
      <c r="Q490" s="28">
        <v>2</v>
      </c>
      <c r="R490" s="87">
        <v>2</v>
      </c>
      <c r="S490" s="28">
        <v>3</v>
      </c>
      <c r="T490" s="28">
        <v>4</v>
      </c>
      <c r="U490" s="28">
        <v>3</v>
      </c>
      <c r="V490" s="1">
        <v>3</v>
      </c>
      <c r="W490" s="92">
        <v>7</v>
      </c>
      <c r="X490" s="94">
        <f t="shared" si="7"/>
        <v>0.58333333333333337</v>
      </c>
    </row>
    <row r="491" spans="1:24">
      <c r="A491" s="1">
        <v>1</v>
      </c>
      <c r="B491" s="1">
        <v>5</v>
      </c>
      <c r="C491" s="1">
        <v>5</v>
      </c>
      <c r="D491" s="1">
        <v>1</v>
      </c>
      <c r="E491" s="1">
        <v>2</v>
      </c>
      <c r="F491" s="1">
        <v>4</v>
      </c>
      <c r="G491" s="1">
        <v>3</v>
      </c>
      <c r="H491" s="1">
        <v>4</v>
      </c>
      <c r="I491" s="29">
        <v>2</v>
      </c>
      <c r="J491" s="87">
        <v>1</v>
      </c>
      <c r="K491" s="28">
        <v>4</v>
      </c>
      <c r="L491" s="28">
        <v>2</v>
      </c>
      <c r="M491" s="28">
        <v>2</v>
      </c>
      <c r="N491" s="28">
        <v>3</v>
      </c>
      <c r="O491" s="28">
        <v>1</v>
      </c>
      <c r="P491" s="87">
        <v>3</v>
      </c>
      <c r="Q491" s="87">
        <v>5</v>
      </c>
      <c r="R491" s="87">
        <v>3</v>
      </c>
      <c r="S491" s="28">
        <v>3</v>
      </c>
      <c r="T491" s="28">
        <v>4</v>
      </c>
      <c r="U491" s="28">
        <v>3</v>
      </c>
      <c r="V491" s="1">
        <v>2</v>
      </c>
      <c r="W491" s="92">
        <v>8</v>
      </c>
      <c r="X491" s="94">
        <f t="shared" si="7"/>
        <v>0.66666666666666663</v>
      </c>
    </row>
    <row r="492" spans="1:24">
      <c r="A492" s="1">
        <v>1</v>
      </c>
      <c r="B492" s="1">
        <v>5</v>
      </c>
      <c r="C492" s="1">
        <v>5</v>
      </c>
      <c r="D492" s="1">
        <v>2</v>
      </c>
      <c r="E492" s="1">
        <v>3</v>
      </c>
      <c r="F492" s="1">
        <v>4</v>
      </c>
      <c r="G492" s="1">
        <v>4</v>
      </c>
      <c r="H492" s="1">
        <v>4</v>
      </c>
      <c r="I492" s="29">
        <v>4</v>
      </c>
      <c r="J492" s="87">
        <v>5</v>
      </c>
      <c r="K492" s="28">
        <v>4</v>
      </c>
      <c r="L492" s="28">
        <v>2</v>
      </c>
      <c r="M492" s="28">
        <v>2</v>
      </c>
      <c r="N492" s="28">
        <v>3</v>
      </c>
      <c r="O492" s="28">
        <v>1</v>
      </c>
      <c r="P492" s="87">
        <v>1</v>
      </c>
      <c r="Q492" s="28">
        <v>2</v>
      </c>
      <c r="R492" s="87">
        <v>2</v>
      </c>
      <c r="S492" s="28">
        <v>3</v>
      </c>
      <c r="T492" s="28">
        <v>4</v>
      </c>
      <c r="U492" s="28">
        <v>3</v>
      </c>
      <c r="V492" s="1">
        <v>3</v>
      </c>
      <c r="W492" s="92">
        <v>9</v>
      </c>
      <c r="X492" s="94">
        <f t="shared" si="7"/>
        <v>0.75</v>
      </c>
    </row>
    <row r="493" spans="1:24">
      <c r="A493" s="1">
        <v>1</v>
      </c>
      <c r="B493" s="1">
        <v>4</v>
      </c>
      <c r="C493" s="1">
        <v>5</v>
      </c>
      <c r="D493" s="1">
        <v>2</v>
      </c>
      <c r="E493" s="1">
        <v>1</v>
      </c>
      <c r="F493" s="1">
        <v>3</v>
      </c>
      <c r="G493" s="1">
        <v>4</v>
      </c>
      <c r="H493" s="1">
        <v>5</v>
      </c>
      <c r="I493" s="29">
        <v>3</v>
      </c>
      <c r="J493" s="87">
        <v>1</v>
      </c>
      <c r="K493" s="28">
        <v>4</v>
      </c>
      <c r="L493" s="87">
        <v>1</v>
      </c>
      <c r="M493" s="87">
        <v>1</v>
      </c>
      <c r="N493" s="87">
        <v>5</v>
      </c>
      <c r="O493" s="28">
        <v>1</v>
      </c>
      <c r="P493" s="87">
        <v>2</v>
      </c>
      <c r="Q493" s="87">
        <v>5</v>
      </c>
      <c r="R493" s="87">
        <v>3</v>
      </c>
      <c r="S493" s="87">
        <v>5</v>
      </c>
      <c r="T493" s="28">
        <v>4</v>
      </c>
      <c r="U493" s="87">
        <v>5</v>
      </c>
      <c r="V493" s="1">
        <v>4</v>
      </c>
      <c r="W493" s="92">
        <v>3</v>
      </c>
      <c r="X493" s="94">
        <f t="shared" si="7"/>
        <v>0.25</v>
      </c>
    </row>
    <row r="494" spans="1:24">
      <c r="A494" s="1">
        <v>1</v>
      </c>
      <c r="B494" s="1">
        <v>3</v>
      </c>
      <c r="C494" s="1">
        <v>5</v>
      </c>
      <c r="D494" s="1">
        <v>1</v>
      </c>
      <c r="E494" s="1">
        <v>3</v>
      </c>
      <c r="F494" s="1">
        <v>3</v>
      </c>
      <c r="G494" s="1">
        <v>4</v>
      </c>
      <c r="H494" s="1">
        <v>4</v>
      </c>
      <c r="I494" s="29">
        <v>4</v>
      </c>
      <c r="J494" s="87">
        <v>1</v>
      </c>
      <c r="K494" s="87">
        <v>2</v>
      </c>
      <c r="L494" s="87">
        <v>1</v>
      </c>
      <c r="M494" s="87">
        <v>5</v>
      </c>
      <c r="N494" s="87">
        <v>4</v>
      </c>
      <c r="O494" s="28">
        <v>1</v>
      </c>
      <c r="P494" s="87">
        <v>1</v>
      </c>
      <c r="Q494" s="87">
        <v>5</v>
      </c>
      <c r="R494" s="87">
        <v>5</v>
      </c>
      <c r="S494" s="28">
        <v>3</v>
      </c>
      <c r="T494" s="87">
        <v>2</v>
      </c>
      <c r="U494" s="87">
        <v>2</v>
      </c>
      <c r="V494" s="1">
        <v>4</v>
      </c>
      <c r="W494" s="92">
        <v>2</v>
      </c>
      <c r="X494" s="94">
        <f t="shared" si="7"/>
        <v>0.16666666666666666</v>
      </c>
    </row>
    <row r="495" spans="1:24">
      <c r="A495" s="1">
        <v>1</v>
      </c>
      <c r="B495" s="1">
        <v>2</v>
      </c>
      <c r="C495" s="1">
        <v>5</v>
      </c>
      <c r="D495" s="1">
        <v>2</v>
      </c>
      <c r="E495" s="1">
        <v>1</v>
      </c>
      <c r="F495" s="1">
        <v>2</v>
      </c>
      <c r="G495" s="1">
        <v>5</v>
      </c>
      <c r="H495" s="1">
        <v>5</v>
      </c>
      <c r="I495" s="29">
        <v>5</v>
      </c>
      <c r="J495" s="87">
        <v>3</v>
      </c>
      <c r="K495" s="87">
        <v>3</v>
      </c>
      <c r="L495" s="87">
        <v>3</v>
      </c>
      <c r="M495" s="87">
        <v>5</v>
      </c>
      <c r="N495" s="28">
        <v>3</v>
      </c>
      <c r="O495" s="28">
        <v>1</v>
      </c>
      <c r="P495" s="87">
        <v>2</v>
      </c>
      <c r="Q495" s="28">
        <v>2</v>
      </c>
      <c r="R495" s="87">
        <v>5</v>
      </c>
      <c r="S495" s="87">
        <v>2</v>
      </c>
      <c r="T495" s="87">
        <v>1</v>
      </c>
      <c r="U495" s="87">
        <v>1</v>
      </c>
      <c r="V495" s="1">
        <v>4</v>
      </c>
      <c r="W495" s="92">
        <v>3</v>
      </c>
      <c r="X495" s="94">
        <f t="shared" si="7"/>
        <v>0.25</v>
      </c>
    </row>
    <row r="496" spans="1:24">
      <c r="A496" s="1">
        <v>1</v>
      </c>
      <c r="B496" s="1">
        <v>3</v>
      </c>
      <c r="C496" s="1">
        <v>5</v>
      </c>
      <c r="D496" s="1">
        <v>2</v>
      </c>
      <c r="E496" s="1">
        <v>2</v>
      </c>
      <c r="F496" s="1">
        <v>4</v>
      </c>
      <c r="G496" s="1">
        <v>4</v>
      </c>
      <c r="H496" s="1">
        <v>4</v>
      </c>
      <c r="I496" s="29">
        <v>3</v>
      </c>
      <c r="J496" s="28">
        <v>2</v>
      </c>
      <c r="K496" s="28">
        <v>4</v>
      </c>
      <c r="L496" s="28">
        <v>2</v>
      </c>
      <c r="M496" s="28">
        <v>2</v>
      </c>
      <c r="N496" s="28">
        <v>3</v>
      </c>
      <c r="O496" s="28">
        <v>1</v>
      </c>
      <c r="P496" s="87">
        <v>3</v>
      </c>
      <c r="Q496" s="87">
        <v>3</v>
      </c>
      <c r="R496" s="28">
        <v>1</v>
      </c>
      <c r="S496" s="28">
        <v>3</v>
      </c>
      <c r="T496" s="28">
        <v>4</v>
      </c>
      <c r="U496" s="28">
        <v>3</v>
      </c>
      <c r="V496" s="1">
        <v>4</v>
      </c>
      <c r="W496" s="92">
        <v>10</v>
      </c>
      <c r="X496" s="94">
        <f t="shared" si="7"/>
        <v>0.83333333333333337</v>
      </c>
    </row>
    <row r="497" spans="1:24">
      <c r="A497" s="1">
        <v>1</v>
      </c>
      <c r="B497" s="1">
        <v>1</v>
      </c>
      <c r="C497" s="1">
        <v>5</v>
      </c>
      <c r="D497" s="1">
        <v>2</v>
      </c>
      <c r="E497" s="1">
        <v>1</v>
      </c>
      <c r="F497" s="1">
        <v>4</v>
      </c>
      <c r="G497" s="1">
        <v>5</v>
      </c>
      <c r="H497" s="1">
        <v>5</v>
      </c>
      <c r="I497" s="29">
        <v>3</v>
      </c>
      <c r="J497" s="28">
        <v>2</v>
      </c>
      <c r="K497" s="87">
        <v>3</v>
      </c>
      <c r="L497" s="28">
        <v>2</v>
      </c>
      <c r="M497" s="87">
        <v>1</v>
      </c>
      <c r="N497" s="87">
        <v>1</v>
      </c>
      <c r="O497" s="87">
        <v>4</v>
      </c>
      <c r="P497" s="87">
        <v>1</v>
      </c>
      <c r="Q497" s="87">
        <v>4</v>
      </c>
      <c r="R497" s="87">
        <v>4</v>
      </c>
      <c r="S497" s="28">
        <v>3</v>
      </c>
      <c r="T497" s="87">
        <v>2</v>
      </c>
      <c r="U497" s="87">
        <v>2</v>
      </c>
      <c r="V497" s="1">
        <v>3</v>
      </c>
      <c r="W497" s="92">
        <v>3</v>
      </c>
      <c r="X497" s="94">
        <f t="shared" si="7"/>
        <v>0.25</v>
      </c>
    </row>
    <row r="498" spans="1:24">
      <c r="A498" s="1">
        <v>2</v>
      </c>
      <c r="B498" s="1">
        <v>5</v>
      </c>
      <c r="C498" s="1">
        <v>2</v>
      </c>
      <c r="D498" s="1">
        <v>2</v>
      </c>
      <c r="E498" s="1">
        <v>2</v>
      </c>
      <c r="F498" s="1">
        <v>4</v>
      </c>
      <c r="G498" s="1">
        <v>4</v>
      </c>
      <c r="H498" s="1">
        <v>3</v>
      </c>
      <c r="I498" s="29">
        <v>2</v>
      </c>
      <c r="J498" s="28">
        <v>2</v>
      </c>
      <c r="K498" s="28">
        <v>4</v>
      </c>
      <c r="L498" s="28">
        <v>2</v>
      </c>
      <c r="M498" s="87">
        <v>1</v>
      </c>
      <c r="N498" s="28">
        <v>3</v>
      </c>
      <c r="O498" s="87">
        <v>3</v>
      </c>
      <c r="P498" s="28">
        <v>4</v>
      </c>
      <c r="Q498" s="87">
        <v>4</v>
      </c>
      <c r="R498" s="87">
        <v>4</v>
      </c>
      <c r="S498" s="87">
        <v>5</v>
      </c>
      <c r="T498" s="87">
        <v>1</v>
      </c>
      <c r="U498" s="87">
        <v>1</v>
      </c>
      <c r="V498" s="1">
        <v>2</v>
      </c>
      <c r="W498" s="92">
        <v>5</v>
      </c>
      <c r="X498" s="94">
        <f t="shared" si="7"/>
        <v>0.41666666666666669</v>
      </c>
    </row>
    <row r="499" spans="1:24">
      <c r="A499" s="1">
        <v>1</v>
      </c>
      <c r="B499" s="1">
        <v>3</v>
      </c>
      <c r="C499" s="1">
        <v>5</v>
      </c>
      <c r="D499" s="1">
        <v>1</v>
      </c>
      <c r="E499" s="1">
        <v>1</v>
      </c>
      <c r="F499" s="1">
        <v>4</v>
      </c>
      <c r="G499" s="1">
        <v>5</v>
      </c>
      <c r="H499" s="1">
        <v>5</v>
      </c>
      <c r="I499" s="29">
        <v>3</v>
      </c>
      <c r="J499" s="28">
        <v>2</v>
      </c>
      <c r="K499" s="28">
        <v>4</v>
      </c>
      <c r="L499" s="28">
        <v>2</v>
      </c>
      <c r="M499" s="28">
        <v>2</v>
      </c>
      <c r="N499" s="28">
        <v>3</v>
      </c>
      <c r="O499" s="28">
        <v>1</v>
      </c>
      <c r="P499" s="87">
        <v>1</v>
      </c>
      <c r="Q499" s="28">
        <v>2</v>
      </c>
      <c r="R499" s="28">
        <v>1</v>
      </c>
      <c r="S499" s="87">
        <v>1</v>
      </c>
      <c r="T499" s="87">
        <v>3</v>
      </c>
      <c r="U499" s="28">
        <v>3</v>
      </c>
      <c r="V499" s="1">
        <v>4</v>
      </c>
      <c r="W499" s="92">
        <v>9</v>
      </c>
      <c r="X499" s="94">
        <f t="shared" si="7"/>
        <v>0.75</v>
      </c>
    </row>
    <row r="500" spans="1:24">
      <c r="A500" s="1">
        <v>1</v>
      </c>
      <c r="B500" s="1">
        <v>1</v>
      </c>
      <c r="C500" s="1">
        <v>5</v>
      </c>
      <c r="D500" s="1">
        <v>1</v>
      </c>
      <c r="E500" s="1">
        <v>1</v>
      </c>
      <c r="F500" s="1">
        <v>5</v>
      </c>
      <c r="G500" s="1">
        <v>3</v>
      </c>
      <c r="H500" s="1">
        <v>5</v>
      </c>
      <c r="I500" s="29">
        <v>4</v>
      </c>
      <c r="J500" s="87">
        <v>3</v>
      </c>
      <c r="K500" s="28">
        <v>4</v>
      </c>
      <c r="L500" s="28">
        <v>2</v>
      </c>
      <c r="M500" s="87">
        <v>1</v>
      </c>
      <c r="N500" s="87">
        <v>1</v>
      </c>
      <c r="O500" s="28">
        <v>1</v>
      </c>
      <c r="P500" s="87">
        <v>1</v>
      </c>
      <c r="Q500" s="87">
        <v>3</v>
      </c>
      <c r="R500" s="87">
        <v>3</v>
      </c>
      <c r="S500" s="87">
        <v>2</v>
      </c>
      <c r="T500" s="87">
        <v>1</v>
      </c>
      <c r="U500" s="28">
        <v>3</v>
      </c>
      <c r="V500" s="1">
        <v>5</v>
      </c>
      <c r="W500" s="92">
        <v>5</v>
      </c>
      <c r="X500" s="94">
        <f t="shared" si="7"/>
        <v>0.41666666666666669</v>
      </c>
    </row>
    <row r="501" spans="1:24">
      <c r="A501" s="1">
        <v>1</v>
      </c>
      <c r="B501" s="1">
        <v>4</v>
      </c>
      <c r="C501" s="1">
        <v>5</v>
      </c>
      <c r="D501" s="1">
        <v>1</v>
      </c>
      <c r="E501" s="1">
        <v>3</v>
      </c>
      <c r="F501" s="1">
        <v>4</v>
      </c>
      <c r="G501" s="1">
        <v>2</v>
      </c>
      <c r="H501" s="1">
        <v>2</v>
      </c>
      <c r="I501" s="29">
        <v>5</v>
      </c>
      <c r="J501" s="87">
        <v>5</v>
      </c>
      <c r="K501" s="87">
        <v>2</v>
      </c>
      <c r="L501" s="28">
        <v>2</v>
      </c>
      <c r="M501" s="28">
        <v>2</v>
      </c>
      <c r="N501" s="87">
        <v>4</v>
      </c>
      <c r="O501" s="28">
        <v>1</v>
      </c>
      <c r="P501" s="87">
        <v>5</v>
      </c>
      <c r="Q501" s="87">
        <v>5</v>
      </c>
      <c r="R501" s="87">
        <v>5</v>
      </c>
      <c r="S501" s="28">
        <v>3</v>
      </c>
      <c r="T501" s="28">
        <v>4</v>
      </c>
      <c r="U501" s="28">
        <v>3</v>
      </c>
      <c r="V501" s="1">
        <v>4</v>
      </c>
      <c r="W501" s="92">
        <v>6</v>
      </c>
      <c r="X501" s="94">
        <f t="shared" si="7"/>
        <v>0.5</v>
      </c>
    </row>
    <row r="502" spans="1:24">
      <c r="A502" s="1">
        <v>1</v>
      </c>
      <c r="B502" s="1">
        <v>3</v>
      </c>
      <c r="C502" s="1">
        <v>5</v>
      </c>
      <c r="D502" s="1">
        <v>2</v>
      </c>
      <c r="E502" s="1">
        <v>2</v>
      </c>
      <c r="F502" s="1">
        <v>4</v>
      </c>
      <c r="G502" s="1">
        <v>4</v>
      </c>
      <c r="H502" s="1">
        <v>5</v>
      </c>
      <c r="I502" s="29">
        <v>3</v>
      </c>
      <c r="J502" s="87">
        <v>5</v>
      </c>
      <c r="K502" s="28">
        <v>4</v>
      </c>
      <c r="L502" s="28">
        <v>2</v>
      </c>
      <c r="M502" s="28">
        <v>2</v>
      </c>
      <c r="N502" s="28">
        <v>3</v>
      </c>
      <c r="O502" s="28">
        <v>1</v>
      </c>
      <c r="P502" s="28">
        <v>4</v>
      </c>
      <c r="Q502" s="28">
        <v>2</v>
      </c>
      <c r="R502" s="87">
        <v>4</v>
      </c>
      <c r="S502" s="28">
        <v>3</v>
      </c>
      <c r="T502" s="28">
        <v>4</v>
      </c>
      <c r="U502" s="28">
        <v>3</v>
      </c>
      <c r="V502" s="1">
        <v>3</v>
      </c>
      <c r="W502" s="92">
        <v>10</v>
      </c>
      <c r="X502" s="94">
        <f t="shared" si="7"/>
        <v>0.83333333333333337</v>
      </c>
    </row>
    <row r="503" spans="1:24">
      <c r="A503" s="1">
        <v>1</v>
      </c>
      <c r="B503" s="1">
        <v>4</v>
      </c>
      <c r="C503" s="1">
        <v>5</v>
      </c>
      <c r="D503" s="1">
        <v>1</v>
      </c>
      <c r="E503" s="1">
        <v>1</v>
      </c>
      <c r="F503" s="1">
        <v>3</v>
      </c>
      <c r="G503" s="1">
        <v>4</v>
      </c>
      <c r="H503" s="1">
        <v>5</v>
      </c>
      <c r="I503" s="29">
        <v>3</v>
      </c>
      <c r="J503" s="87">
        <v>4</v>
      </c>
      <c r="K503" s="28">
        <v>4</v>
      </c>
      <c r="L503" s="87">
        <v>5</v>
      </c>
      <c r="M503" s="28">
        <v>2</v>
      </c>
      <c r="N503" s="28">
        <v>3</v>
      </c>
      <c r="O503" s="28">
        <v>1</v>
      </c>
      <c r="P503" s="28">
        <v>4</v>
      </c>
      <c r="Q503" s="28">
        <v>2</v>
      </c>
      <c r="R503" s="87">
        <v>5</v>
      </c>
      <c r="S503" s="87">
        <v>1</v>
      </c>
      <c r="T503" s="28">
        <v>4</v>
      </c>
      <c r="U503" s="87">
        <v>4</v>
      </c>
      <c r="V503" s="1">
        <v>3</v>
      </c>
      <c r="W503" s="92">
        <v>7</v>
      </c>
      <c r="X503" s="94">
        <f t="shared" si="7"/>
        <v>0.58333333333333337</v>
      </c>
    </row>
    <row r="504" spans="1:24">
      <c r="A504" s="1">
        <v>1</v>
      </c>
      <c r="B504" s="1">
        <v>4</v>
      </c>
      <c r="C504" s="1">
        <v>5</v>
      </c>
      <c r="D504" s="1">
        <v>2</v>
      </c>
      <c r="E504" s="1">
        <v>3</v>
      </c>
      <c r="F504" s="1">
        <v>4</v>
      </c>
      <c r="G504" s="1">
        <v>4</v>
      </c>
      <c r="H504" s="1">
        <v>4</v>
      </c>
      <c r="I504" s="29">
        <v>3</v>
      </c>
      <c r="J504" s="28">
        <v>2</v>
      </c>
      <c r="K504" s="28">
        <v>4</v>
      </c>
      <c r="L504" s="28">
        <v>2</v>
      </c>
      <c r="M504" s="28">
        <v>2</v>
      </c>
      <c r="N504" s="28">
        <v>3</v>
      </c>
      <c r="O504" s="28">
        <v>1</v>
      </c>
      <c r="P504" s="87">
        <v>5</v>
      </c>
      <c r="Q504" s="28">
        <v>2</v>
      </c>
      <c r="R504" s="87">
        <v>5</v>
      </c>
      <c r="S504" s="28">
        <v>3</v>
      </c>
      <c r="T504" s="28">
        <v>4</v>
      </c>
      <c r="U504" s="28">
        <v>3</v>
      </c>
      <c r="V504" s="1">
        <v>4</v>
      </c>
      <c r="W504" s="92">
        <v>10</v>
      </c>
      <c r="X504" s="94">
        <f t="shared" si="7"/>
        <v>0.83333333333333337</v>
      </c>
    </row>
    <row r="505" spans="1:24">
      <c r="A505" s="1">
        <v>1</v>
      </c>
      <c r="B505" s="1">
        <v>4</v>
      </c>
      <c r="C505" s="1">
        <v>5</v>
      </c>
      <c r="D505" s="1">
        <v>2</v>
      </c>
      <c r="E505" s="1">
        <v>2</v>
      </c>
      <c r="F505" s="1">
        <v>3</v>
      </c>
      <c r="G505" s="1">
        <v>3</v>
      </c>
      <c r="H505" s="1">
        <v>5</v>
      </c>
      <c r="I505" s="29">
        <v>4</v>
      </c>
      <c r="J505" s="28">
        <v>2</v>
      </c>
      <c r="K505" s="28">
        <v>4</v>
      </c>
      <c r="L505" s="87">
        <v>4</v>
      </c>
      <c r="M505" s="28">
        <v>2</v>
      </c>
      <c r="N505" s="28">
        <v>3</v>
      </c>
      <c r="O505" s="28">
        <v>1</v>
      </c>
      <c r="P505" s="87">
        <v>5</v>
      </c>
      <c r="Q505" s="87">
        <v>5</v>
      </c>
      <c r="R505" s="28">
        <v>1</v>
      </c>
      <c r="S505" s="87">
        <v>5</v>
      </c>
      <c r="T505" s="28">
        <v>4</v>
      </c>
      <c r="U505" s="28">
        <v>3</v>
      </c>
      <c r="V505" s="1">
        <v>4</v>
      </c>
      <c r="W505" s="92">
        <v>8</v>
      </c>
      <c r="X505" s="94">
        <f t="shared" si="7"/>
        <v>0.66666666666666663</v>
      </c>
    </row>
    <row r="506" spans="1:24">
      <c r="A506" s="1">
        <v>1</v>
      </c>
      <c r="B506" s="1">
        <v>4</v>
      </c>
      <c r="C506" s="1">
        <v>5</v>
      </c>
      <c r="D506" s="1">
        <v>1</v>
      </c>
      <c r="E506" s="1">
        <v>2</v>
      </c>
      <c r="F506" s="1">
        <v>3</v>
      </c>
      <c r="G506" s="1">
        <v>4</v>
      </c>
      <c r="H506" s="1">
        <v>4</v>
      </c>
      <c r="I506" s="29">
        <v>4</v>
      </c>
      <c r="J506" s="28">
        <v>2</v>
      </c>
      <c r="K506" s="28">
        <v>4</v>
      </c>
      <c r="L506" s="87">
        <v>4</v>
      </c>
      <c r="M506" s="28">
        <v>2</v>
      </c>
      <c r="N506" s="28">
        <v>3</v>
      </c>
      <c r="O506" s="28">
        <v>1</v>
      </c>
      <c r="P506" s="87">
        <v>1</v>
      </c>
      <c r="Q506" s="28">
        <v>2</v>
      </c>
      <c r="R506" s="87">
        <v>5</v>
      </c>
      <c r="S506" s="87">
        <v>2</v>
      </c>
      <c r="T506" s="28">
        <v>4</v>
      </c>
      <c r="U506" s="28">
        <v>3</v>
      </c>
      <c r="V506" s="1">
        <v>4</v>
      </c>
      <c r="W506" s="92">
        <v>8</v>
      </c>
      <c r="X506" s="94">
        <f t="shared" si="7"/>
        <v>0.66666666666666663</v>
      </c>
    </row>
    <row r="507" spans="1:24">
      <c r="A507" s="1">
        <v>1</v>
      </c>
      <c r="B507" s="1">
        <v>3</v>
      </c>
      <c r="C507" s="1">
        <v>5</v>
      </c>
      <c r="D507" s="1">
        <v>2</v>
      </c>
      <c r="E507" s="1">
        <v>2</v>
      </c>
      <c r="F507" s="1">
        <v>2</v>
      </c>
      <c r="G507" s="1">
        <v>2</v>
      </c>
      <c r="H507" s="1">
        <v>5</v>
      </c>
      <c r="I507" s="29">
        <v>5</v>
      </c>
      <c r="J507" s="87">
        <v>4</v>
      </c>
      <c r="K507" s="28">
        <v>4</v>
      </c>
      <c r="L507" s="28">
        <v>2</v>
      </c>
      <c r="M507" s="28">
        <v>2</v>
      </c>
      <c r="N507" s="28">
        <v>3</v>
      </c>
      <c r="O507" s="28">
        <v>1</v>
      </c>
      <c r="P507" s="87">
        <v>3</v>
      </c>
      <c r="Q507" s="28">
        <v>2</v>
      </c>
      <c r="R507" s="87">
        <v>4</v>
      </c>
      <c r="S507" s="28">
        <v>3</v>
      </c>
      <c r="T507" s="28">
        <v>4</v>
      </c>
      <c r="U507" s="28">
        <v>3</v>
      </c>
      <c r="V507" s="1">
        <v>4</v>
      </c>
      <c r="W507" s="92">
        <v>9</v>
      </c>
      <c r="X507" s="94">
        <f t="shared" si="7"/>
        <v>0.75</v>
      </c>
    </row>
    <row r="508" spans="1:24">
      <c r="A508" s="1">
        <v>1</v>
      </c>
      <c r="B508" s="1">
        <v>3</v>
      </c>
      <c r="C508" s="1">
        <v>5</v>
      </c>
      <c r="D508" s="1">
        <v>1</v>
      </c>
      <c r="E508" s="1">
        <v>2</v>
      </c>
      <c r="F508" s="1">
        <v>3</v>
      </c>
      <c r="G508" s="1">
        <v>3</v>
      </c>
      <c r="H508" s="1">
        <v>4</v>
      </c>
      <c r="I508" s="29">
        <v>3</v>
      </c>
      <c r="J508" s="28">
        <v>2</v>
      </c>
      <c r="K508" s="28">
        <v>4</v>
      </c>
      <c r="L508" s="28">
        <v>2</v>
      </c>
      <c r="M508" s="28">
        <v>2</v>
      </c>
      <c r="N508" s="87">
        <v>5</v>
      </c>
      <c r="O508" s="28">
        <v>1</v>
      </c>
      <c r="P508" s="87">
        <v>3</v>
      </c>
      <c r="Q508" s="87">
        <v>5</v>
      </c>
      <c r="R508" s="87">
        <v>5</v>
      </c>
      <c r="S508" s="87">
        <v>5</v>
      </c>
      <c r="T508" s="87">
        <v>2</v>
      </c>
      <c r="U508" s="28">
        <v>3</v>
      </c>
      <c r="V508" s="1">
        <v>4</v>
      </c>
      <c r="W508" s="92">
        <v>6</v>
      </c>
      <c r="X508" s="94">
        <f t="shared" si="7"/>
        <v>0.5</v>
      </c>
    </row>
    <row r="509" spans="1:24">
      <c r="A509" s="1">
        <v>1</v>
      </c>
      <c r="B509" s="1">
        <v>4</v>
      </c>
      <c r="C509" s="1">
        <v>5</v>
      </c>
      <c r="D509" s="1">
        <v>2</v>
      </c>
      <c r="E509" s="1">
        <v>2</v>
      </c>
      <c r="F509" s="1">
        <v>2</v>
      </c>
      <c r="G509" s="1">
        <v>4</v>
      </c>
      <c r="H509" s="1">
        <v>3</v>
      </c>
      <c r="I509" s="29">
        <v>5</v>
      </c>
      <c r="J509" s="28">
        <v>2</v>
      </c>
      <c r="K509" s="87">
        <v>5</v>
      </c>
      <c r="L509" s="87">
        <v>4</v>
      </c>
      <c r="M509" s="28">
        <v>2</v>
      </c>
      <c r="N509" s="28">
        <v>3</v>
      </c>
      <c r="O509" s="28">
        <v>1</v>
      </c>
      <c r="P509" s="28">
        <v>4</v>
      </c>
      <c r="Q509" s="87">
        <v>4</v>
      </c>
      <c r="R509" s="87">
        <v>3</v>
      </c>
      <c r="S509" s="87">
        <v>4</v>
      </c>
      <c r="T509" s="87">
        <v>2</v>
      </c>
      <c r="U509" s="28">
        <v>3</v>
      </c>
      <c r="V509" s="1">
        <v>4</v>
      </c>
      <c r="W509" s="92">
        <v>6</v>
      </c>
      <c r="X509" s="94">
        <f t="shared" si="7"/>
        <v>0.5</v>
      </c>
    </row>
    <row r="510" spans="1:24">
      <c r="A510" s="1">
        <v>2</v>
      </c>
      <c r="B510" s="1">
        <v>6</v>
      </c>
      <c r="C510" s="1">
        <v>2</v>
      </c>
      <c r="D510" s="1">
        <v>1</v>
      </c>
      <c r="E510" s="1">
        <v>2</v>
      </c>
      <c r="F510" s="1">
        <v>5</v>
      </c>
      <c r="G510" s="1">
        <v>5</v>
      </c>
      <c r="H510" s="1">
        <v>4</v>
      </c>
      <c r="I510" s="29">
        <v>4</v>
      </c>
      <c r="J510" s="28">
        <v>2</v>
      </c>
      <c r="K510" s="28">
        <v>4</v>
      </c>
      <c r="L510" s="28">
        <v>2</v>
      </c>
      <c r="M510" s="28">
        <v>2</v>
      </c>
      <c r="N510" s="28">
        <v>3</v>
      </c>
      <c r="O510" s="28">
        <v>1</v>
      </c>
      <c r="P510" s="28">
        <v>4</v>
      </c>
      <c r="Q510" s="28">
        <v>2</v>
      </c>
      <c r="R510" s="87">
        <v>3</v>
      </c>
      <c r="S510" s="28">
        <v>3</v>
      </c>
      <c r="T510" s="28">
        <v>4</v>
      </c>
      <c r="U510" s="28">
        <v>3</v>
      </c>
      <c r="V510" s="1">
        <v>4</v>
      </c>
      <c r="W510" s="92">
        <v>11</v>
      </c>
      <c r="X510" s="94">
        <f t="shared" si="7"/>
        <v>0.91666666666666663</v>
      </c>
    </row>
    <row r="511" spans="1:24">
      <c r="A511" s="1">
        <v>1</v>
      </c>
      <c r="B511" s="1">
        <v>3</v>
      </c>
      <c r="C511" s="1">
        <v>5</v>
      </c>
      <c r="D511" s="1">
        <v>2</v>
      </c>
      <c r="E511" s="1">
        <v>3</v>
      </c>
      <c r="F511" s="1">
        <v>3</v>
      </c>
      <c r="G511" s="1">
        <v>4</v>
      </c>
      <c r="H511" s="1">
        <v>5</v>
      </c>
      <c r="I511" s="29">
        <v>3</v>
      </c>
      <c r="J511" s="28">
        <v>2</v>
      </c>
      <c r="K511" s="28">
        <v>4</v>
      </c>
      <c r="L511" s="28">
        <v>2</v>
      </c>
      <c r="M511" s="87">
        <v>1</v>
      </c>
      <c r="N511" s="28">
        <v>3</v>
      </c>
      <c r="O511" s="28">
        <v>1</v>
      </c>
      <c r="P511" s="87">
        <v>3</v>
      </c>
      <c r="Q511" s="28">
        <v>2</v>
      </c>
      <c r="R511" s="28">
        <v>1</v>
      </c>
      <c r="S511" s="28">
        <v>3</v>
      </c>
      <c r="T511" s="28">
        <v>4</v>
      </c>
      <c r="U511" s="28">
        <v>3</v>
      </c>
      <c r="V511" s="1">
        <v>4</v>
      </c>
      <c r="W511" s="92">
        <v>10</v>
      </c>
      <c r="X511" s="94">
        <f t="shared" si="7"/>
        <v>0.83333333333333337</v>
      </c>
    </row>
    <row r="512" spans="1:24">
      <c r="A512" s="1">
        <v>1</v>
      </c>
      <c r="B512" s="1">
        <v>4</v>
      </c>
      <c r="C512" s="1">
        <v>5</v>
      </c>
      <c r="D512" s="1">
        <v>2</v>
      </c>
      <c r="E512" s="1">
        <v>3</v>
      </c>
      <c r="F512" s="1">
        <v>5</v>
      </c>
      <c r="G512" s="1">
        <v>4</v>
      </c>
      <c r="H512" s="1">
        <v>5</v>
      </c>
      <c r="I512" s="29">
        <v>3</v>
      </c>
      <c r="J512" s="28">
        <v>2</v>
      </c>
      <c r="K512" s="28">
        <v>4</v>
      </c>
      <c r="L512" s="28">
        <v>2</v>
      </c>
      <c r="M512" s="28">
        <v>2</v>
      </c>
      <c r="N512" s="28">
        <v>3</v>
      </c>
      <c r="O512" s="28">
        <v>1</v>
      </c>
      <c r="P512" s="87">
        <v>5</v>
      </c>
      <c r="Q512" s="87">
        <v>4</v>
      </c>
      <c r="R512" s="28">
        <v>1</v>
      </c>
      <c r="S512" s="28">
        <v>3</v>
      </c>
      <c r="T512" s="28">
        <v>4</v>
      </c>
      <c r="U512" s="28">
        <v>3</v>
      </c>
      <c r="V512" s="1">
        <v>2</v>
      </c>
      <c r="W512" s="92">
        <v>10</v>
      </c>
      <c r="X512" s="94">
        <f t="shared" si="7"/>
        <v>0.83333333333333337</v>
      </c>
    </row>
    <row r="513" spans="1:24">
      <c r="A513" s="1">
        <v>1</v>
      </c>
      <c r="B513" s="1">
        <v>1</v>
      </c>
      <c r="C513" s="1">
        <v>5</v>
      </c>
      <c r="D513" s="1">
        <v>1</v>
      </c>
      <c r="E513" s="1">
        <v>2</v>
      </c>
      <c r="F513" s="1">
        <v>4</v>
      </c>
      <c r="G513" s="1">
        <v>5</v>
      </c>
      <c r="H513" s="1">
        <v>5</v>
      </c>
      <c r="I513" s="29">
        <v>3</v>
      </c>
      <c r="J513" s="28">
        <v>2</v>
      </c>
      <c r="K513" s="28">
        <v>4</v>
      </c>
      <c r="L513" s="28">
        <v>2</v>
      </c>
      <c r="M513" s="28">
        <v>2</v>
      </c>
      <c r="N513" s="28">
        <v>3</v>
      </c>
      <c r="O513" s="28">
        <v>1</v>
      </c>
      <c r="P513" s="87">
        <v>3</v>
      </c>
      <c r="Q513" s="28">
        <v>2</v>
      </c>
      <c r="R513" s="87">
        <v>2</v>
      </c>
      <c r="S513" s="28">
        <v>3</v>
      </c>
      <c r="T513" s="28">
        <v>4</v>
      </c>
      <c r="U513" s="28">
        <v>3</v>
      </c>
      <c r="V513" s="1">
        <v>4</v>
      </c>
      <c r="W513" s="92">
        <v>10</v>
      </c>
      <c r="X513" s="94">
        <f t="shared" si="7"/>
        <v>0.83333333333333337</v>
      </c>
    </row>
    <row r="514" spans="1:24">
      <c r="A514" s="1">
        <v>1</v>
      </c>
      <c r="B514" s="1">
        <v>1</v>
      </c>
      <c r="C514" s="1">
        <v>4</v>
      </c>
      <c r="D514" s="1">
        <v>2</v>
      </c>
      <c r="E514" s="1">
        <v>2</v>
      </c>
      <c r="F514" s="1">
        <v>3</v>
      </c>
      <c r="G514" s="1">
        <v>3</v>
      </c>
      <c r="H514" s="1">
        <v>5</v>
      </c>
      <c r="I514" s="29">
        <v>5</v>
      </c>
      <c r="J514" s="28">
        <v>2</v>
      </c>
      <c r="K514" s="87">
        <v>5</v>
      </c>
      <c r="L514" s="28">
        <v>2</v>
      </c>
      <c r="M514" s="28">
        <v>2</v>
      </c>
      <c r="N514" s="28">
        <v>3</v>
      </c>
      <c r="O514" s="28">
        <v>1</v>
      </c>
      <c r="P514" s="28">
        <v>4</v>
      </c>
      <c r="Q514" s="87">
        <v>5</v>
      </c>
      <c r="R514" s="87">
        <v>5</v>
      </c>
      <c r="S514" s="28">
        <v>3</v>
      </c>
      <c r="T514" s="28">
        <v>4</v>
      </c>
      <c r="U514" s="28">
        <v>3</v>
      </c>
      <c r="V514" s="1">
        <v>3</v>
      </c>
      <c r="W514" s="92">
        <v>9</v>
      </c>
      <c r="X514" s="94">
        <f t="shared" si="7"/>
        <v>0.75</v>
      </c>
    </row>
    <row r="515" spans="1:24">
      <c r="A515" s="1">
        <v>1</v>
      </c>
      <c r="B515" s="1">
        <v>4</v>
      </c>
      <c r="C515" s="1">
        <v>5</v>
      </c>
      <c r="D515" s="1">
        <v>2</v>
      </c>
      <c r="E515" s="1">
        <v>2</v>
      </c>
      <c r="F515" s="1">
        <v>4</v>
      </c>
      <c r="G515" s="1">
        <v>4</v>
      </c>
      <c r="H515" s="1">
        <v>5</v>
      </c>
      <c r="I515" s="29">
        <v>3</v>
      </c>
      <c r="J515" s="87">
        <v>3</v>
      </c>
      <c r="K515" s="28">
        <v>4</v>
      </c>
      <c r="L515" s="28">
        <v>2</v>
      </c>
      <c r="M515" s="28">
        <v>2</v>
      </c>
      <c r="N515" s="28">
        <v>3</v>
      </c>
      <c r="O515" s="28">
        <v>1</v>
      </c>
      <c r="P515" s="28">
        <v>4</v>
      </c>
      <c r="Q515" s="87">
        <v>5</v>
      </c>
      <c r="R515" s="87">
        <v>3</v>
      </c>
      <c r="S515" s="28">
        <v>3</v>
      </c>
      <c r="T515" s="28">
        <v>4</v>
      </c>
      <c r="U515" s="28">
        <v>3</v>
      </c>
      <c r="V515" s="1">
        <v>4</v>
      </c>
      <c r="W515" s="92">
        <v>10</v>
      </c>
      <c r="X515" s="94">
        <f t="shared" ref="X515:X578" si="8">W515/12</f>
        <v>0.83333333333333337</v>
      </c>
    </row>
    <row r="516" spans="1:24">
      <c r="A516" s="1">
        <v>1</v>
      </c>
      <c r="B516" s="1">
        <v>1</v>
      </c>
      <c r="C516" s="1">
        <v>5</v>
      </c>
      <c r="D516" s="1">
        <v>1</v>
      </c>
      <c r="E516" s="1">
        <v>2</v>
      </c>
      <c r="F516" s="1">
        <v>4</v>
      </c>
      <c r="G516" s="1">
        <v>5</v>
      </c>
      <c r="H516" s="1">
        <v>5</v>
      </c>
      <c r="I516" s="29">
        <v>4</v>
      </c>
      <c r="J516" s="87">
        <v>2</v>
      </c>
      <c r="K516" s="28">
        <v>4</v>
      </c>
      <c r="L516" s="87">
        <v>4</v>
      </c>
      <c r="M516" s="28">
        <v>2</v>
      </c>
      <c r="N516" s="28">
        <v>3</v>
      </c>
      <c r="O516" s="28">
        <v>1</v>
      </c>
      <c r="P516" s="87">
        <v>1</v>
      </c>
      <c r="Q516" s="87">
        <v>3</v>
      </c>
      <c r="R516" s="87">
        <v>4</v>
      </c>
      <c r="S516" s="28">
        <v>3</v>
      </c>
      <c r="T516" s="28">
        <v>4</v>
      </c>
      <c r="U516" s="28">
        <v>3</v>
      </c>
      <c r="V516" s="1">
        <v>4</v>
      </c>
      <c r="W516" s="92">
        <v>7</v>
      </c>
      <c r="X516" s="94">
        <f t="shared" si="8"/>
        <v>0.58333333333333337</v>
      </c>
    </row>
    <row r="517" spans="1:24">
      <c r="A517" s="1">
        <v>1</v>
      </c>
      <c r="B517" s="1">
        <v>4</v>
      </c>
      <c r="C517" s="1">
        <v>5</v>
      </c>
      <c r="D517" s="1">
        <v>2</v>
      </c>
      <c r="E517" s="1">
        <v>2</v>
      </c>
      <c r="F517" s="1">
        <v>3</v>
      </c>
      <c r="G517" s="1">
        <v>3</v>
      </c>
      <c r="H517" s="1">
        <v>5</v>
      </c>
      <c r="I517" s="29">
        <v>3</v>
      </c>
      <c r="J517" s="87">
        <v>4</v>
      </c>
      <c r="K517" s="28">
        <v>4</v>
      </c>
      <c r="L517" s="28">
        <v>2</v>
      </c>
      <c r="M517" s="28">
        <v>2</v>
      </c>
      <c r="N517" s="87">
        <v>1</v>
      </c>
      <c r="O517" s="87">
        <v>4</v>
      </c>
      <c r="P517" s="87">
        <v>3</v>
      </c>
      <c r="Q517" s="87">
        <v>5</v>
      </c>
      <c r="R517" s="87">
        <v>3</v>
      </c>
      <c r="S517" s="28">
        <v>3</v>
      </c>
      <c r="T517" s="28">
        <v>4</v>
      </c>
      <c r="U517" s="28">
        <v>3</v>
      </c>
      <c r="V517" s="1">
        <v>4</v>
      </c>
      <c r="W517" s="92">
        <v>6</v>
      </c>
      <c r="X517" s="94">
        <f t="shared" si="8"/>
        <v>0.5</v>
      </c>
    </row>
    <row r="518" spans="1:24">
      <c r="A518" s="1">
        <v>1</v>
      </c>
      <c r="B518" s="1">
        <v>4</v>
      </c>
      <c r="C518" s="1">
        <v>5</v>
      </c>
      <c r="D518" s="1">
        <v>2</v>
      </c>
      <c r="E518" s="1">
        <v>3</v>
      </c>
      <c r="F518" s="1">
        <v>3</v>
      </c>
      <c r="G518" s="1">
        <v>3</v>
      </c>
      <c r="H518" s="1">
        <v>4</v>
      </c>
      <c r="I518" s="29">
        <v>3</v>
      </c>
      <c r="J518" s="28">
        <v>2</v>
      </c>
      <c r="K518" s="87">
        <v>5</v>
      </c>
      <c r="L518" s="28">
        <v>2</v>
      </c>
      <c r="M518" s="28">
        <v>2</v>
      </c>
      <c r="N518" s="28">
        <v>3</v>
      </c>
      <c r="O518" s="28">
        <v>1</v>
      </c>
      <c r="P518" s="87">
        <v>1</v>
      </c>
      <c r="Q518" s="87">
        <v>5</v>
      </c>
      <c r="R518" s="87">
        <v>3</v>
      </c>
      <c r="S518" s="87">
        <v>5</v>
      </c>
      <c r="T518" s="87">
        <v>3</v>
      </c>
      <c r="U518" s="28">
        <v>3</v>
      </c>
      <c r="V518" s="1">
        <v>3</v>
      </c>
      <c r="W518" s="92">
        <v>6</v>
      </c>
      <c r="X518" s="94">
        <f t="shared" si="8"/>
        <v>0.5</v>
      </c>
    </row>
    <row r="519" spans="1:24">
      <c r="A519" s="1">
        <v>1</v>
      </c>
      <c r="B519" s="1">
        <v>4</v>
      </c>
      <c r="C519" s="1">
        <v>5</v>
      </c>
      <c r="D519" s="1">
        <v>1</v>
      </c>
      <c r="E519" s="1">
        <v>2</v>
      </c>
      <c r="F519" s="1">
        <v>4</v>
      </c>
      <c r="G519" s="1">
        <v>3</v>
      </c>
      <c r="H519" s="1">
        <v>5</v>
      </c>
      <c r="I519" s="29">
        <v>3</v>
      </c>
      <c r="J519" s="28">
        <v>2</v>
      </c>
      <c r="K519" s="28">
        <v>4</v>
      </c>
      <c r="L519" s="28">
        <v>2</v>
      </c>
      <c r="M519" s="28">
        <v>2</v>
      </c>
      <c r="N519" s="28">
        <v>3</v>
      </c>
      <c r="O519" s="28">
        <v>1</v>
      </c>
      <c r="P519" s="87">
        <v>1</v>
      </c>
      <c r="Q519" s="28">
        <v>2</v>
      </c>
      <c r="R519" s="87">
        <v>3</v>
      </c>
      <c r="S519" s="28">
        <v>3</v>
      </c>
      <c r="T519" s="87">
        <v>2</v>
      </c>
      <c r="U519" s="87">
        <v>2</v>
      </c>
      <c r="V519" s="1">
        <v>2</v>
      </c>
      <c r="W519" s="92">
        <v>8</v>
      </c>
      <c r="X519" s="94">
        <f t="shared" si="8"/>
        <v>0.66666666666666663</v>
      </c>
    </row>
    <row r="520" spans="1:24">
      <c r="A520" s="1">
        <v>1</v>
      </c>
      <c r="B520" s="1">
        <v>4</v>
      </c>
      <c r="C520" s="1">
        <v>5</v>
      </c>
      <c r="D520" s="1">
        <v>2</v>
      </c>
      <c r="E520" s="1">
        <v>1</v>
      </c>
      <c r="F520" s="1">
        <v>4</v>
      </c>
      <c r="G520" s="1">
        <v>4</v>
      </c>
      <c r="H520" s="1">
        <v>5</v>
      </c>
      <c r="I520" s="29">
        <v>4</v>
      </c>
      <c r="J520" s="87">
        <v>4</v>
      </c>
      <c r="K520" s="28">
        <v>4</v>
      </c>
      <c r="L520" s="28">
        <v>2</v>
      </c>
      <c r="M520" s="28">
        <v>2</v>
      </c>
      <c r="N520" s="28">
        <v>3</v>
      </c>
      <c r="O520" s="28">
        <v>1</v>
      </c>
      <c r="P520" s="87">
        <v>2</v>
      </c>
      <c r="Q520" s="87">
        <v>3</v>
      </c>
      <c r="R520" s="28">
        <v>1</v>
      </c>
      <c r="S520" s="28">
        <v>3</v>
      </c>
      <c r="T520" s="28">
        <v>4</v>
      </c>
      <c r="U520" s="28">
        <v>3</v>
      </c>
      <c r="V520" s="1">
        <v>4</v>
      </c>
      <c r="W520" s="92">
        <v>9</v>
      </c>
      <c r="X520" s="94">
        <f t="shared" si="8"/>
        <v>0.75</v>
      </c>
    </row>
    <row r="521" spans="1:24">
      <c r="A521" s="1">
        <v>1</v>
      </c>
      <c r="B521" s="1">
        <v>5</v>
      </c>
      <c r="C521" s="1">
        <v>4</v>
      </c>
      <c r="D521" s="1">
        <v>1</v>
      </c>
      <c r="E521" s="1">
        <v>2</v>
      </c>
      <c r="F521" s="1">
        <v>3</v>
      </c>
      <c r="G521" s="1">
        <v>5</v>
      </c>
      <c r="H521" s="1">
        <v>5</v>
      </c>
      <c r="I521" s="29">
        <v>4</v>
      </c>
      <c r="J521" s="28">
        <v>2</v>
      </c>
      <c r="K521" s="87">
        <v>5</v>
      </c>
      <c r="L521" s="28">
        <v>2</v>
      </c>
      <c r="M521" s="28">
        <v>2</v>
      </c>
      <c r="N521" s="28">
        <v>3</v>
      </c>
      <c r="O521" s="28">
        <v>1</v>
      </c>
      <c r="P521" s="28">
        <v>4</v>
      </c>
      <c r="Q521" s="87">
        <v>3</v>
      </c>
      <c r="R521" s="87">
        <v>3</v>
      </c>
      <c r="S521" s="28">
        <v>3</v>
      </c>
      <c r="T521" s="28">
        <v>4</v>
      </c>
      <c r="U521" s="28">
        <v>3</v>
      </c>
      <c r="V521" s="1">
        <v>2</v>
      </c>
      <c r="W521" s="92">
        <v>9</v>
      </c>
      <c r="X521" s="94">
        <f t="shared" si="8"/>
        <v>0.75</v>
      </c>
    </row>
    <row r="522" spans="1:24">
      <c r="A522" s="1">
        <v>1</v>
      </c>
      <c r="B522" s="1">
        <v>2</v>
      </c>
      <c r="C522" s="1">
        <v>5</v>
      </c>
      <c r="D522" s="1">
        <v>1</v>
      </c>
      <c r="E522" s="1">
        <v>1</v>
      </c>
      <c r="F522" s="1">
        <v>3</v>
      </c>
      <c r="G522" s="1">
        <v>3</v>
      </c>
      <c r="H522" s="1">
        <v>3</v>
      </c>
      <c r="I522" s="29">
        <v>1</v>
      </c>
      <c r="J522" s="28">
        <v>2</v>
      </c>
      <c r="K522" s="28">
        <v>4</v>
      </c>
      <c r="L522" s="28">
        <v>2</v>
      </c>
      <c r="M522" s="28">
        <v>2</v>
      </c>
      <c r="N522" s="28">
        <v>3</v>
      </c>
      <c r="O522" s="28">
        <v>1</v>
      </c>
      <c r="P522" s="87">
        <v>3</v>
      </c>
      <c r="Q522" s="87">
        <v>5</v>
      </c>
      <c r="R522" s="87">
        <v>3</v>
      </c>
      <c r="S522" s="28">
        <v>3</v>
      </c>
      <c r="T522" s="87">
        <v>2</v>
      </c>
      <c r="U522" s="28">
        <v>3</v>
      </c>
      <c r="V522" s="1">
        <v>2</v>
      </c>
      <c r="W522" s="92">
        <v>8</v>
      </c>
      <c r="X522" s="94">
        <f t="shared" si="8"/>
        <v>0.66666666666666663</v>
      </c>
    </row>
    <row r="523" spans="1:24">
      <c r="A523" s="1">
        <v>2</v>
      </c>
      <c r="B523" s="1">
        <v>6</v>
      </c>
      <c r="C523" s="1">
        <v>2</v>
      </c>
      <c r="D523" s="1">
        <v>2</v>
      </c>
      <c r="E523" s="1">
        <v>1</v>
      </c>
      <c r="F523" s="1">
        <v>3</v>
      </c>
      <c r="G523" s="1">
        <v>4</v>
      </c>
      <c r="H523" s="1">
        <v>5</v>
      </c>
      <c r="I523" s="29">
        <v>4</v>
      </c>
      <c r="J523" s="87">
        <v>3</v>
      </c>
      <c r="K523" s="28">
        <v>4</v>
      </c>
      <c r="L523" s="28">
        <v>2</v>
      </c>
      <c r="M523" s="87">
        <v>3</v>
      </c>
      <c r="N523" s="87">
        <v>1</v>
      </c>
      <c r="O523" s="87">
        <v>2</v>
      </c>
      <c r="P523" s="28">
        <v>4</v>
      </c>
      <c r="Q523" s="28">
        <v>2</v>
      </c>
      <c r="R523" s="87">
        <v>3</v>
      </c>
      <c r="S523" s="28">
        <v>3</v>
      </c>
      <c r="T523" s="87">
        <v>2</v>
      </c>
      <c r="U523" s="28">
        <v>3</v>
      </c>
      <c r="V523" s="1">
        <v>4</v>
      </c>
      <c r="W523" s="92">
        <v>6</v>
      </c>
      <c r="X523" s="94">
        <f t="shared" si="8"/>
        <v>0.5</v>
      </c>
    </row>
    <row r="524" spans="1:24">
      <c r="A524" s="1">
        <v>2</v>
      </c>
      <c r="B524" s="1">
        <v>6</v>
      </c>
      <c r="C524" s="1">
        <v>1</v>
      </c>
      <c r="D524" s="1">
        <v>1</v>
      </c>
      <c r="E524" s="1">
        <v>1</v>
      </c>
      <c r="F524" s="1">
        <v>5</v>
      </c>
      <c r="G524" s="1">
        <v>5</v>
      </c>
      <c r="H524" s="1">
        <v>5</v>
      </c>
      <c r="I524" s="29">
        <v>4</v>
      </c>
      <c r="J524" s="87">
        <v>4</v>
      </c>
      <c r="K524" s="28">
        <v>4</v>
      </c>
      <c r="L524" s="28">
        <v>2</v>
      </c>
      <c r="M524" s="28">
        <v>2</v>
      </c>
      <c r="N524" s="28">
        <v>3</v>
      </c>
      <c r="O524" s="28">
        <v>1</v>
      </c>
      <c r="P524" s="28">
        <v>4</v>
      </c>
      <c r="Q524" s="28">
        <v>2</v>
      </c>
      <c r="R524" s="28">
        <v>1</v>
      </c>
      <c r="S524" s="28">
        <v>3</v>
      </c>
      <c r="T524" s="28">
        <v>4</v>
      </c>
      <c r="U524" s="28">
        <v>3</v>
      </c>
      <c r="V524" s="1">
        <v>4</v>
      </c>
      <c r="W524" s="92">
        <v>11</v>
      </c>
      <c r="X524" s="94">
        <f t="shared" si="8"/>
        <v>0.91666666666666663</v>
      </c>
    </row>
    <row r="525" spans="1:24">
      <c r="A525" s="1">
        <v>1</v>
      </c>
      <c r="B525" s="1">
        <v>1</v>
      </c>
      <c r="C525" s="1">
        <v>3</v>
      </c>
      <c r="D525" s="1">
        <v>2</v>
      </c>
      <c r="E525" s="1">
        <v>2</v>
      </c>
      <c r="F525" s="1">
        <v>3</v>
      </c>
      <c r="G525" s="1">
        <v>3</v>
      </c>
      <c r="H525" s="1">
        <v>4</v>
      </c>
      <c r="I525" s="29">
        <v>4</v>
      </c>
      <c r="J525" s="87">
        <v>4</v>
      </c>
      <c r="K525" s="87">
        <v>5</v>
      </c>
      <c r="L525" s="28">
        <v>2</v>
      </c>
      <c r="M525" s="28">
        <v>2</v>
      </c>
      <c r="N525" s="28">
        <v>3</v>
      </c>
      <c r="O525" s="87">
        <v>2</v>
      </c>
      <c r="P525" s="87">
        <v>5</v>
      </c>
      <c r="Q525" s="28">
        <v>2</v>
      </c>
      <c r="R525" s="28">
        <v>1</v>
      </c>
      <c r="S525" s="87">
        <v>5</v>
      </c>
      <c r="T525" s="87">
        <v>2</v>
      </c>
      <c r="U525" s="87">
        <v>2</v>
      </c>
      <c r="V525" s="1">
        <v>4</v>
      </c>
      <c r="W525" s="92">
        <v>5</v>
      </c>
      <c r="X525" s="94">
        <f t="shared" si="8"/>
        <v>0.41666666666666669</v>
      </c>
    </row>
    <row r="526" spans="1:24">
      <c r="A526" s="1">
        <v>1</v>
      </c>
      <c r="B526" s="1">
        <v>1</v>
      </c>
      <c r="C526" s="1">
        <v>5</v>
      </c>
      <c r="D526" s="1">
        <v>2</v>
      </c>
      <c r="E526" s="1">
        <v>2</v>
      </c>
      <c r="F526" s="1">
        <v>4</v>
      </c>
      <c r="G526" s="1">
        <v>4</v>
      </c>
      <c r="H526" s="1">
        <v>4</v>
      </c>
      <c r="I526" s="29">
        <v>2</v>
      </c>
      <c r="J526" s="87">
        <v>4</v>
      </c>
      <c r="K526" s="28">
        <v>4</v>
      </c>
      <c r="L526" s="28">
        <v>2</v>
      </c>
      <c r="M526" s="28">
        <v>2</v>
      </c>
      <c r="N526" s="28">
        <v>3</v>
      </c>
      <c r="O526" s="87">
        <v>4</v>
      </c>
      <c r="P526" s="87">
        <v>5</v>
      </c>
      <c r="Q526" s="28">
        <v>2</v>
      </c>
      <c r="R526" s="87">
        <v>5</v>
      </c>
      <c r="S526" s="28">
        <v>3</v>
      </c>
      <c r="T526" s="28">
        <v>4</v>
      </c>
      <c r="U526" s="28">
        <v>3</v>
      </c>
      <c r="V526" s="1">
        <v>3</v>
      </c>
      <c r="W526" s="92">
        <v>8</v>
      </c>
      <c r="X526" s="94">
        <f t="shared" si="8"/>
        <v>0.66666666666666663</v>
      </c>
    </row>
    <row r="527" spans="1:24">
      <c r="A527" s="1">
        <v>1</v>
      </c>
      <c r="B527" s="1">
        <v>3</v>
      </c>
      <c r="C527" s="1">
        <v>3</v>
      </c>
      <c r="D527" s="1">
        <v>2</v>
      </c>
      <c r="E527" s="1">
        <v>3</v>
      </c>
      <c r="F527" s="1">
        <v>4</v>
      </c>
      <c r="G527" s="1">
        <v>3</v>
      </c>
      <c r="H527" s="1">
        <v>3</v>
      </c>
      <c r="I527" s="29">
        <v>3</v>
      </c>
      <c r="J527" s="28">
        <v>2</v>
      </c>
      <c r="K527" s="87">
        <v>2</v>
      </c>
      <c r="L527" s="87">
        <v>4</v>
      </c>
      <c r="M527" s="28">
        <v>2</v>
      </c>
      <c r="N527" s="87">
        <v>4</v>
      </c>
      <c r="O527" s="87">
        <v>2</v>
      </c>
      <c r="P527" s="28">
        <v>4</v>
      </c>
      <c r="Q527" s="28">
        <v>2</v>
      </c>
      <c r="R527" s="28">
        <v>1</v>
      </c>
      <c r="S527" s="28">
        <v>3</v>
      </c>
      <c r="T527" s="87">
        <v>3</v>
      </c>
      <c r="U527" s="28">
        <v>3</v>
      </c>
      <c r="V527" s="1">
        <v>3</v>
      </c>
      <c r="W527" s="92">
        <v>7</v>
      </c>
      <c r="X527" s="94">
        <f t="shared" si="8"/>
        <v>0.58333333333333337</v>
      </c>
    </row>
    <row r="528" spans="1:24">
      <c r="A528" s="1">
        <v>1</v>
      </c>
      <c r="B528" s="1">
        <v>3</v>
      </c>
      <c r="C528" s="1">
        <v>7</v>
      </c>
      <c r="D528" s="1">
        <v>2</v>
      </c>
      <c r="E528" s="1">
        <v>2</v>
      </c>
      <c r="F528" s="1">
        <v>4</v>
      </c>
      <c r="G528" s="1">
        <v>4</v>
      </c>
      <c r="H528" s="1">
        <v>4</v>
      </c>
      <c r="I528" s="29">
        <v>4</v>
      </c>
      <c r="J528" s="28">
        <v>2</v>
      </c>
      <c r="K528" s="28">
        <v>4</v>
      </c>
      <c r="L528" s="28">
        <v>2</v>
      </c>
      <c r="M528" s="28">
        <v>2</v>
      </c>
      <c r="N528" s="87">
        <v>1</v>
      </c>
      <c r="O528" s="28">
        <v>1</v>
      </c>
      <c r="P528" s="87">
        <v>1</v>
      </c>
      <c r="Q528" s="28">
        <v>2</v>
      </c>
      <c r="R528" s="28">
        <v>1</v>
      </c>
      <c r="S528" s="28">
        <v>3</v>
      </c>
      <c r="T528" s="28">
        <v>4</v>
      </c>
      <c r="U528" s="28">
        <v>3</v>
      </c>
      <c r="V528" s="1">
        <v>4</v>
      </c>
      <c r="W528" s="92">
        <v>10</v>
      </c>
      <c r="X528" s="94">
        <f t="shared" si="8"/>
        <v>0.83333333333333337</v>
      </c>
    </row>
    <row r="529" spans="1:24">
      <c r="A529" s="1">
        <v>1</v>
      </c>
      <c r="B529" s="1">
        <v>4</v>
      </c>
      <c r="C529" s="1">
        <v>5</v>
      </c>
      <c r="D529" s="1">
        <v>2</v>
      </c>
      <c r="E529" s="1">
        <v>3</v>
      </c>
      <c r="F529" s="1">
        <v>2</v>
      </c>
      <c r="G529" s="1">
        <v>4</v>
      </c>
      <c r="H529" s="1">
        <v>3</v>
      </c>
      <c r="I529" s="29">
        <v>2</v>
      </c>
      <c r="J529" s="87">
        <v>4</v>
      </c>
      <c r="K529" s="28">
        <v>4</v>
      </c>
      <c r="L529" s="28">
        <v>2</v>
      </c>
      <c r="M529" s="87">
        <v>1</v>
      </c>
      <c r="N529" s="87">
        <v>1</v>
      </c>
      <c r="O529" s="28">
        <v>1</v>
      </c>
      <c r="P529" s="87">
        <v>5</v>
      </c>
      <c r="Q529" s="28">
        <v>2</v>
      </c>
      <c r="R529" s="87">
        <v>5</v>
      </c>
      <c r="S529" s="28">
        <v>3</v>
      </c>
      <c r="T529" s="87">
        <v>3</v>
      </c>
      <c r="U529" s="28">
        <v>3</v>
      </c>
      <c r="V529" s="1">
        <v>2</v>
      </c>
      <c r="W529" s="92">
        <v>6</v>
      </c>
      <c r="X529" s="94">
        <f t="shared" si="8"/>
        <v>0.5</v>
      </c>
    </row>
    <row r="530" spans="1:24">
      <c r="A530" s="1">
        <v>1</v>
      </c>
      <c r="B530" s="1">
        <v>1</v>
      </c>
      <c r="C530" s="1">
        <v>1</v>
      </c>
      <c r="D530" s="1">
        <v>1</v>
      </c>
      <c r="E530" s="1">
        <v>3</v>
      </c>
      <c r="F530" s="1">
        <v>3</v>
      </c>
      <c r="G530" s="1">
        <v>3</v>
      </c>
      <c r="H530" s="1">
        <v>4</v>
      </c>
      <c r="I530" s="29">
        <v>4</v>
      </c>
      <c r="J530" s="87">
        <v>3</v>
      </c>
      <c r="K530" s="87">
        <v>5</v>
      </c>
      <c r="L530" s="28">
        <v>2</v>
      </c>
      <c r="M530" s="87">
        <v>5</v>
      </c>
      <c r="N530" s="28">
        <v>3</v>
      </c>
      <c r="O530" s="28">
        <v>1</v>
      </c>
      <c r="P530" s="87">
        <v>3</v>
      </c>
      <c r="Q530" s="87">
        <v>5</v>
      </c>
      <c r="R530" s="28">
        <v>1</v>
      </c>
      <c r="S530" s="87">
        <v>5</v>
      </c>
      <c r="T530" s="28">
        <v>4</v>
      </c>
      <c r="U530" s="28">
        <v>3</v>
      </c>
      <c r="V530" s="1">
        <v>4</v>
      </c>
      <c r="W530" s="92">
        <v>6</v>
      </c>
      <c r="X530" s="94">
        <f t="shared" si="8"/>
        <v>0.5</v>
      </c>
    </row>
    <row r="531" spans="1:24">
      <c r="A531" s="1">
        <v>1</v>
      </c>
      <c r="B531" s="1">
        <v>5</v>
      </c>
      <c r="C531" s="1">
        <v>4</v>
      </c>
      <c r="D531" s="1">
        <v>2</v>
      </c>
      <c r="E531" s="1">
        <v>3</v>
      </c>
      <c r="F531" s="1">
        <v>4</v>
      </c>
      <c r="G531" s="1">
        <v>5</v>
      </c>
      <c r="H531" s="1">
        <v>3</v>
      </c>
      <c r="I531" s="29">
        <v>5</v>
      </c>
      <c r="J531" s="87">
        <v>5</v>
      </c>
      <c r="K531" s="28">
        <v>4</v>
      </c>
      <c r="L531" s="87">
        <v>4</v>
      </c>
      <c r="M531" s="87">
        <v>5</v>
      </c>
      <c r="N531" s="28">
        <v>3</v>
      </c>
      <c r="O531" s="28">
        <v>1</v>
      </c>
      <c r="P531" s="87">
        <v>5</v>
      </c>
      <c r="Q531" s="87">
        <v>5</v>
      </c>
      <c r="R531" s="28">
        <v>1</v>
      </c>
      <c r="S531" s="87">
        <v>5</v>
      </c>
      <c r="T531" s="28">
        <v>4</v>
      </c>
      <c r="U531" s="28">
        <v>3</v>
      </c>
      <c r="V531" s="1">
        <v>4</v>
      </c>
      <c r="W531" s="92">
        <v>6</v>
      </c>
      <c r="X531" s="94">
        <f t="shared" si="8"/>
        <v>0.5</v>
      </c>
    </row>
    <row r="532" spans="1:24">
      <c r="A532" s="1">
        <v>1</v>
      </c>
      <c r="B532" s="1">
        <v>5</v>
      </c>
      <c r="C532" s="1">
        <v>5</v>
      </c>
      <c r="D532" s="1">
        <v>2</v>
      </c>
      <c r="E532" s="1">
        <v>3</v>
      </c>
      <c r="F532" s="1">
        <v>4</v>
      </c>
      <c r="G532" s="1">
        <v>4</v>
      </c>
      <c r="H532" s="1">
        <v>5</v>
      </c>
      <c r="I532" s="29">
        <v>4</v>
      </c>
      <c r="J532" s="87">
        <v>4</v>
      </c>
      <c r="K532" s="28">
        <v>4</v>
      </c>
      <c r="L532" s="28">
        <v>2</v>
      </c>
      <c r="M532" s="28">
        <v>2</v>
      </c>
      <c r="N532" s="28">
        <v>3</v>
      </c>
      <c r="O532" s="28">
        <v>1</v>
      </c>
      <c r="P532" s="87">
        <v>3</v>
      </c>
      <c r="Q532" s="28">
        <v>2</v>
      </c>
      <c r="R532" s="87">
        <v>2</v>
      </c>
      <c r="S532" s="28">
        <v>3</v>
      </c>
      <c r="T532" s="28">
        <v>4</v>
      </c>
      <c r="U532" s="28">
        <v>3</v>
      </c>
      <c r="V532" s="1">
        <v>3</v>
      </c>
      <c r="W532" s="92">
        <v>9</v>
      </c>
      <c r="X532" s="94">
        <f t="shared" si="8"/>
        <v>0.75</v>
      </c>
    </row>
    <row r="533" spans="1:24">
      <c r="A533" s="1">
        <v>3</v>
      </c>
      <c r="B533" s="1">
        <v>6</v>
      </c>
      <c r="C533" s="1">
        <v>11</v>
      </c>
      <c r="D533" s="1">
        <v>2</v>
      </c>
      <c r="E533" s="1">
        <v>2</v>
      </c>
      <c r="F533" s="1">
        <v>4</v>
      </c>
      <c r="G533" s="1">
        <v>4</v>
      </c>
      <c r="H533" s="1">
        <v>4</v>
      </c>
      <c r="I533" s="29">
        <v>4</v>
      </c>
      <c r="J533" s="28">
        <v>2</v>
      </c>
      <c r="K533" s="28">
        <v>4</v>
      </c>
      <c r="L533" s="28">
        <v>2</v>
      </c>
      <c r="M533" s="28">
        <v>2</v>
      </c>
      <c r="N533" s="28">
        <v>3</v>
      </c>
      <c r="O533" s="28">
        <v>1</v>
      </c>
      <c r="P533" s="87">
        <v>5</v>
      </c>
      <c r="Q533" s="28">
        <v>2</v>
      </c>
      <c r="R533" s="28">
        <v>1</v>
      </c>
      <c r="S533" s="28">
        <v>3</v>
      </c>
      <c r="T533" s="28">
        <v>4</v>
      </c>
      <c r="U533" s="28">
        <v>3</v>
      </c>
      <c r="V533" s="1">
        <v>4</v>
      </c>
      <c r="W533" s="92">
        <v>11</v>
      </c>
      <c r="X533" s="94">
        <f t="shared" si="8"/>
        <v>0.91666666666666663</v>
      </c>
    </row>
    <row r="534" spans="1:24">
      <c r="A534" s="1">
        <v>1</v>
      </c>
      <c r="B534" s="1">
        <v>2</v>
      </c>
      <c r="C534" s="1">
        <v>2</v>
      </c>
      <c r="D534" s="1">
        <v>2</v>
      </c>
      <c r="E534" s="1">
        <v>2</v>
      </c>
      <c r="F534" s="1">
        <v>5</v>
      </c>
      <c r="G534" s="1">
        <v>5</v>
      </c>
      <c r="H534" s="1">
        <v>5</v>
      </c>
      <c r="I534" s="29">
        <v>5</v>
      </c>
      <c r="J534" s="28">
        <v>2</v>
      </c>
      <c r="K534" s="87">
        <v>2</v>
      </c>
      <c r="L534" s="28">
        <v>2</v>
      </c>
      <c r="M534" s="28">
        <v>2</v>
      </c>
      <c r="N534" s="28">
        <v>3</v>
      </c>
      <c r="O534" s="28">
        <v>1</v>
      </c>
      <c r="P534" s="28">
        <v>4</v>
      </c>
      <c r="Q534" s="87">
        <v>3</v>
      </c>
      <c r="R534" s="28">
        <v>1</v>
      </c>
      <c r="S534" s="28">
        <v>3</v>
      </c>
      <c r="T534" s="28">
        <v>4</v>
      </c>
      <c r="U534" s="28">
        <v>3</v>
      </c>
      <c r="V534" s="1">
        <v>4</v>
      </c>
      <c r="W534" s="92">
        <v>10</v>
      </c>
      <c r="X534" s="94">
        <f t="shared" si="8"/>
        <v>0.83333333333333337</v>
      </c>
    </row>
    <row r="535" spans="1:24">
      <c r="A535" s="1">
        <v>1</v>
      </c>
      <c r="B535" s="1">
        <v>2</v>
      </c>
      <c r="C535" s="1">
        <v>5</v>
      </c>
      <c r="D535" s="1">
        <v>2</v>
      </c>
      <c r="E535" s="1">
        <v>2</v>
      </c>
      <c r="F535" s="1">
        <v>4</v>
      </c>
      <c r="G535" s="1">
        <v>5</v>
      </c>
      <c r="H535" s="1">
        <v>5</v>
      </c>
      <c r="I535" s="29">
        <v>2</v>
      </c>
      <c r="J535" s="87">
        <v>4</v>
      </c>
      <c r="K535" s="28">
        <v>4</v>
      </c>
      <c r="L535" s="28">
        <v>2</v>
      </c>
      <c r="M535" s="87">
        <v>3</v>
      </c>
      <c r="N535" s="28">
        <v>3</v>
      </c>
      <c r="O535" s="28">
        <v>1</v>
      </c>
      <c r="P535" s="87">
        <v>5</v>
      </c>
      <c r="Q535" s="28">
        <v>2</v>
      </c>
      <c r="R535" s="28">
        <v>1</v>
      </c>
      <c r="S535" s="28">
        <v>3</v>
      </c>
      <c r="T535" s="28">
        <v>4</v>
      </c>
      <c r="U535" s="28">
        <v>3</v>
      </c>
      <c r="V535" s="1">
        <v>2</v>
      </c>
      <c r="W535" s="92">
        <v>9</v>
      </c>
      <c r="X535" s="94">
        <f t="shared" si="8"/>
        <v>0.75</v>
      </c>
    </row>
    <row r="536" spans="1:24">
      <c r="A536" s="1">
        <v>1</v>
      </c>
      <c r="B536" s="1">
        <v>1</v>
      </c>
      <c r="C536" s="1">
        <v>8</v>
      </c>
      <c r="D536" s="1">
        <v>2</v>
      </c>
      <c r="E536" s="1">
        <v>3</v>
      </c>
      <c r="F536" s="1">
        <v>3</v>
      </c>
      <c r="G536" s="1">
        <v>4</v>
      </c>
      <c r="H536" s="1">
        <v>4</v>
      </c>
      <c r="I536" s="29">
        <v>5</v>
      </c>
      <c r="J536" s="87">
        <v>5</v>
      </c>
      <c r="K536" s="87">
        <v>5</v>
      </c>
      <c r="L536" s="87">
        <v>5</v>
      </c>
      <c r="M536" s="87">
        <v>3</v>
      </c>
      <c r="N536" s="28">
        <v>3</v>
      </c>
      <c r="O536" s="28">
        <v>1</v>
      </c>
      <c r="P536" s="87">
        <v>3</v>
      </c>
      <c r="Q536" s="87">
        <v>5</v>
      </c>
      <c r="R536" s="28">
        <v>1</v>
      </c>
      <c r="S536" s="87">
        <v>4</v>
      </c>
      <c r="T536" s="28">
        <v>4</v>
      </c>
      <c r="U536" s="28">
        <v>3</v>
      </c>
      <c r="V536" s="1">
        <v>4</v>
      </c>
      <c r="W536" s="92">
        <v>5</v>
      </c>
      <c r="X536" s="94">
        <f t="shared" si="8"/>
        <v>0.41666666666666669</v>
      </c>
    </row>
    <row r="537" spans="1:24">
      <c r="A537" s="1">
        <v>1</v>
      </c>
      <c r="B537" s="1">
        <v>4</v>
      </c>
      <c r="C537" s="1">
        <v>1</v>
      </c>
      <c r="D537" s="1">
        <v>2</v>
      </c>
      <c r="E537" s="1">
        <v>1</v>
      </c>
      <c r="F537" s="1">
        <v>2</v>
      </c>
      <c r="G537" s="1">
        <v>2</v>
      </c>
      <c r="H537" s="1">
        <v>2</v>
      </c>
      <c r="I537" s="29">
        <v>2</v>
      </c>
      <c r="J537" s="87">
        <v>4</v>
      </c>
      <c r="K537" s="87">
        <v>2</v>
      </c>
      <c r="L537" s="87">
        <v>4</v>
      </c>
      <c r="M537" s="87">
        <v>3</v>
      </c>
      <c r="N537" s="87">
        <v>4</v>
      </c>
      <c r="O537" s="87">
        <v>2</v>
      </c>
      <c r="P537" s="28">
        <v>4</v>
      </c>
      <c r="Q537" s="87">
        <v>5</v>
      </c>
      <c r="R537" s="28">
        <v>1</v>
      </c>
      <c r="S537" s="87">
        <v>5</v>
      </c>
      <c r="T537" s="87">
        <v>5</v>
      </c>
      <c r="U537" s="87">
        <v>5</v>
      </c>
      <c r="V537" s="1">
        <v>2</v>
      </c>
      <c r="W537" s="92">
        <v>2</v>
      </c>
      <c r="X537" s="94">
        <f t="shared" si="8"/>
        <v>0.16666666666666666</v>
      </c>
    </row>
    <row r="538" spans="1:24">
      <c r="A538" s="1">
        <v>1</v>
      </c>
      <c r="B538" s="1">
        <v>1</v>
      </c>
      <c r="C538" s="1">
        <v>5</v>
      </c>
      <c r="D538" s="1">
        <v>1</v>
      </c>
      <c r="E538" s="1">
        <v>2</v>
      </c>
      <c r="F538" s="1">
        <v>4</v>
      </c>
      <c r="G538" s="1">
        <v>4</v>
      </c>
      <c r="H538" s="1">
        <v>5</v>
      </c>
      <c r="I538" s="29">
        <v>2</v>
      </c>
      <c r="J538" s="87">
        <v>5</v>
      </c>
      <c r="K538" s="28">
        <v>4</v>
      </c>
      <c r="L538" s="87">
        <v>5</v>
      </c>
      <c r="M538" s="28">
        <v>2</v>
      </c>
      <c r="N538" s="28">
        <v>3</v>
      </c>
      <c r="O538" s="28">
        <v>1</v>
      </c>
      <c r="P538" s="87">
        <v>1</v>
      </c>
      <c r="Q538" s="87">
        <v>5</v>
      </c>
      <c r="R538" s="87">
        <v>5</v>
      </c>
      <c r="S538" s="28">
        <v>3</v>
      </c>
      <c r="T538" s="28">
        <v>4</v>
      </c>
      <c r="U538" s="28">
        <v>3</v>
      </c>
      <c r="V538" s="1">
        <v>2</v>
      </c>
      <c r="W538" s="92">
        <v>7</v>
      </c>
      <c r="X538" s="94">
        <f t="shared" si="8"/>
        <v>0.58333333333333337</v>
      </c>
    </row>
    <row r="539" spans="1:24">
      <c r="A539" s="1">
        <v>2</v>
      </c>
      <c r="B539" s="1">
        <v>6</v>
      </c>
      <c r="C539" s="1">
        <v>2</v>
      </c>
      <c r="D539" s="1">
        <v>2</v>
      </c>
      <c r="E539" s="1">
        <v>1</v>
      </c>
      <c r="F539" s="1">
        <v>4</v>
      </c>
      <c r="G539" s="1">
        <v>4</v>
      </c>
      <c r="H539" s="1">
        <v>5</v>
      </c>
      <c r="I539" s="29">
        <v>3</v>
      </c>
      <c r="J539" s="87">
        <v>4</v>
      </c>
      <c r="K539" s="28">
        <v>4</v>
      </c>
      <c r="L539" s="87">
        <v>4</v>
      </c>
      <c r="M539" s="87">
        <v>3</v>
      </c>
      <c r="N539" s="28">
        <v>3</v>
      </c>
      <c r="O539" s="28">
        <v>1</v>
      </c>
      <c r="P539" s="28">
        <v>4</v>
      </c>
      <c r="Q539" s="87">
        <v>5</v>
      </c>
      <c r="R539" s="87">
        <v>5</v>
      </c>
      <c r="S539" s="87">
        <v>2</v>
      </c>
      <c r="T539" s="87">
        <v>2</v>
      </c>
      <c r="U539" s="28">
        <v>3</v>
      </c>
      <c r="V539" s="1">
        <v>3</v>
      </c>
      <c r="W539" s="92">
        <v>5</v>
      </c>
      <c r="X539" s="94">
        <f t="shared" si="8"/>
        <v>0.41666666666666669</v>
      </c>
    </row>
    <row r="540" spans="1:24">
      <c r="A540" s="1">
        <v>1</v>
      </c>
      <c r="B540" s="1">
        <v>2</v>
      </c>
      <c r="C540" s="1">
        <v>7</v>
      </c>
      <c r="D540" s="1">
        <v>2</v>
      </c>
      <c r="E540" s="1">
        <v>2</v>
      </c>
      <c r="F540" s="1">
        <v>3</v>
      </c>
      <c r="G540" s="1">
        <v>4</v>
      </c>
      <c r="H540" s="1">
        <v>5</v>
      </c>
      <c r="I540" s="29">
        <v>3</v>
      </c>
      <c r="J540" s="87">
        <v>1</v>
      </c>
      <c r="K540" s="28">
        <v>4</v>
      </c>
      <c r="L540" s="28">
        <v>2</v>
      </c>
      <c r="M540" s="28">
        <v>2</v>
      </c>
      <c r="N540" s="87">
        <v>1</v>
      </c>
      <c r="O540" s="28">
        <v>1</v>
      </c>
      <c r="P540" s="87">
        <v>2</v>
      </c>
      <c r="Q540" s="87">
        <v>5</v>
      </c>
      <c r="R540" s="28">
        <v>1</v>
      </c>
      <c r="S540" s="28">
        <v>3</v>
      </c>
      <c r="T540" s="28">
        <v>4</v>
      </c>
      <c r="U540" s="28">
        <v>3</v>
      </c>
      <c r="V540" s="1">
        <v>2</v>
      </c>
      <c r="W540" s="92">
        <v>8</v>
      </c>
      <c r="X540" s="94">
        <f t="shared" si="8"/>
        <v>0.66666666666666663</v>
      </c>
    </row>
    <row r="541" spans="1:24">
      <c r="A541" s="1">
        <v>1</v>
      </c>
      <c r="B541" s="1">
        <v>5</v>
      </c>
      <c r="C541" s="1">
        <v>4</v>
      </c>
      <c r="D541" s="1">
        <v>2</v>
      </c>
      <c r="E541" s="1">
        <v>3</v>
      </c>
      <c r="F541" s="1">
        <v>4</v>
      </c>
      <c r="G541" s="1">
        <v>4</v>
      </c>
      <c r="H541" s="1">
        <v>4</v>
      </c>
      <c r="I541" s="29">
        <v>4</v>
      </c>
      <c r="J541" s="87">
        <v>1</v>
      </c>
      <c r="K541" s="28">
        <v>4</v>
      </c>
      <c r="L541" s="28">
        <v>2</v>
      </c>
      <c r="M541" s="28">
        <v>2</v>
      </c>
      <c r="N541" s="28">
        <v>3</v>
      </c>
      <c r="O541" s="28">
        <v>1</v>
      </c>
      <c r="P541" s="28">
        <v>4</v>
      </c>
      <c r="Q541" s="87">
        <v>5</v>
      </c>
      <c r="R541" s="87">
        <v>5</v>
      </c>
      <c r="S541" s="87">
        <v>5</v>
      </c>
      <c r="T541" s="28">
        <v>4</v>
      </c>
      <c r="U541" s="28">
        <v>3</v>
      </c>
      <c r="V541" s="1">
        <v>3</v>
      </c>
      <c r="W541" s="92">
        <v>7</v>
      </c>
      <c r="X541" s="94">
        <f t="shared" si="8"/>
        <v>0.58333333333333337</v>
      </c>
    </row>
    <row r="542" spans="1:24">
      <c r="A542" s="1">
        <v>1</v>
      </c>
      <c r="B542" s="1">
        <v>5</v>
      </c>
      <c r="C542" s="1">
        <v>4</v>
      </c>
      <c r="D542" s="1">
        <v>1</v>
      </c>
      <c r="E542" s="1">
        <v>3</v>
      </c>
      <c r="F542" s="1">
        <v>3</v>
      </c>
      <c r="G542" s="1">
        <v>4</v>
      </c>
      <c r="H542" s="1">
        <v>4</v>
      </c>
      <c r="I542" s="29">
        <v>3</v>
      </c>
      <c r="J542" s="87">
        <v>4</v>
      </c>
      <c r="K542" s="28">
        <v>4</v>
      </c>
      <c r="L542" s="87">
        <v>5</v>
      </c>
      <c r="M542" s="28">
        <v>2</v>
      </c>
      <c r="N542" s="28">
        <v>3</v>
      </c>
      <c r="O542" s="28">
        <v>1</v>
      </c>
      <c r="P542" s="87">
        <v>5</v>
      </c>
      <c r="Q542" s="87">
        <v>5</v>
      </c>
      <c r="R542" s="28">
        <v>1</v>
      </c>
      <c r="S542" s="87">
        <v>5</v>
      </c>
      <c r="T542" s="28">
        <v>4</v>
      </c>
      <c r="U542" s="87">
        <v>1</v>
      </c>
      <c r="V542" s="1">
        <v>2</v>
      </c>
      <c r="W542" s="92">
        <v>6</v>
      </c>
      <c r="X542" s="94">
        <f t="shared" si="8"/>
        <v>0.5</v>
      </c>
    </row>
    <row r="543" spans="1:24">
      <c r="A543" s="1">
        <v>1</v>
      </c>
      <c r="B543" s="1">
        <v>1</v>
      </c>
      <c r="C543" s="1">
        <v>4</v>
      </c>
      <c r="D543" s="1">
        <v>1</v>
      </c>
      <c r="E543" s="1">
        <v>3</v>
      </c>
      <c r="F543" s="1">
        <v>4</v>
      </c>
      <c r="G543" s="1">
        <v>4</v>
      </c>
      <c r="H543" s="1">
        <v>4</v>
      </c>
      <c r="I543" s="29">
        <v>2</v>
      </c>
      <c r="J543" s="87">
        <v>5</v>
      </c>
      <c r="K543" s="87">
        <v>5</v>
      </c>
      <c r="L543" s="28">
        <v>2</v>
      </c>
      <c r="M543" s="28">
        <v>2</v>
      </c>
      <c r="N543" s="28">
        <v>3</v>
      </c>
      <c r="O543" s="28">
        <v>1</v>
      </c>
      <c r="P543" s="87">
        <v>5</v>
      </c>
      <c r="Q543" s="87">
        <v>5</v>
      </c>
      <c r="R543" s="87">
        <v>5</v>
      </c>
      <c r="S543" s="87">
        <v>2</v>
      </c>
      <c r="T543" s="28">
        <v>4</v>
      </c>
      <c r="U543" s="87">
        <v>1</v>
      </c>
      <c r="V543" s="1">
        <v>2</v>
      </c>
      <c r="W543" s="92">
        <v>5</v>
      </c>
      <c r="X543" s="94">
        <f t="shared" si="8"/>
        <v>0.41666666666666669</v>
      </c>
    </row>
    <row r="544" spans="1:24">
      <c r="A544" s="1">
        <v>1</v>
      </c>
      <c r="B544" s="1">
        <v>2</v>
      </c>
      <c r="C544" s="1">
        <v>2</v>
      </c>
      <c r="D544" s="1">
        <v>2</v>
      </c>
      <c r="E544" s="1">
        <v>3</v>
      </c>
      <c r="F544" s="1">
        <v>2</v>
      </c>
      <c r="G544" s="1">
        <v>2</v>
      </c>
      <c r="H544" s="1">
        <v>2</v>
      </c>
      <c r="I544" s="29">
        <v>2</v>
      </c>
      <c r="J544" s="87">
        <v>4</v>
      </c>
      <c r="K544" s="87">
        <v>2</v>
      </c>
      <c r="L544" s="87">
        <v>3</v>
      </c>
      <c r="M544" s="28">
        <v>2</v>
      </c>
      <c r="N544" s="28">
        <v>3</v>
      </c>
      <c r="O544" s="87">
        <v>4</v>
      </c>
      <c r="P544" s="87">
        <v>5</v>
      </c>
      <c r="Q544" s="28">
        <v>2</v>
      </c>
      <c r="R544" s="87">
        <v>4</v>
      </c>
      <c r="S544" s="28">
        <v>3</v>
      </c>
      <c r="T544" s="28">
        <v>4</v>
      </c>
      <c r="U544" s="87">
        <v>5</v>
      </c>
      <c r="V544" s="1">
        <v>2</v>
      </c>
      <c r="W544" s="92">
        <v>5</v>
      </c>
      <c r="X544" s="94">
        <f t="shared" si="8"/>
        <v>0.41666666666666669</v>
      </c>
    </row>
    <row r="545" spans="1:24">
      <c r="A545" s="1">
        <v>1</v>
      </c>
      <c r="B545" s="1">
        <v>1</v>
      </c>
      <c r="C545" s="1">
        <v>1</v>
      </c>
      <c r="D545" s="1">
        <v>2</v>
      </c>
      <c r="E545" s="1">
        <v>1</v>
      </c>
      <c r="F545" s="1">
        <v>3</v>
      </c>
      <c r="G545" s="1">
        <v>5</v>
      </c>
      <c r="H545" s="1">
        <v>4</v>
      </c>
      <c r="I545" s="29">
        <v>4</v>
      </c>
      <c r="J545" s="28">
        <v>2</v>
      </c>
      <c r="K545" s="28">
        <v>4</v>
      </c>
      <c r="L545" s="87">
        <v>3</v>
      </c>
      <c r="M545" s="28">
        <v>2</v>
      </c>
      <c r="N545" s="28">
        <v>3</v>
      </c>
      <c r="O545" s="28">
        <v>1</v>
      </c>
      <c r="P545" s="28">
        <v>4</v>
      </c>
      <c r="Q545" s="87">
        <v>3</v>
      </c>
      <c r="R545" s="28">
        <v>1</v>
      </c>
      <c r="S545" s="28">
        <v>3</v>
      </c>
      <c r="T545" s="28">
        <v>4</v>
      </c>
      <c r="U545" s="87">
        <v>5</v>
      </c>
      <c r="V545" s="1">
        <v>3</v>
      </c>
      <c r="W545" s="92">
        <v>9</v>
      </c>
      <c r="X545" s="94">
        <f t="shared" si="8"/>
        <v>0.75</v>
      </c>
    </row>
    <row r="546" spans="1:24">
      <c r="A546" s="1">
        <v>1</v>
      </c>
      <c r="B546" s="1">
        <v>4</v>
      </c>
      <c r="C546" s="1">
        <v>5</v>
      </c>
      <c r="D546" s="1">
        <v>1</v>
      </c>
      <c r="E546" s="1">
        <v>3</v>
      </c>
      <c r="F546" s="1">
        <v>3</v>
      </c>
      <c r="G546" s="1">
        <v>3</v>
      </c>
      <c r="H546" s="1">
        <v>5</v>
      </c>
      <c r="I546" s="29">
        <v>4</v>
      </c>
      <c r="J546" s="28">
        <v>2</v>
      </c>
      <c r="K546" s="28">
        <v>4</v>
      </c>
      <c r="L546" s="28">
        <v>2</v>
      </c>
      <c r="M546" s="28">
        <v>2</v>
      </c>
      <c r="N546" s="28">
        <v>3</v>
      </c>
      <c r="O546" s="28">
        <v>1</v>
      </c>
      <c r="P546" s="87">
        <v>1</v>
      </c>
      <c r="Q546" s="87">
        <v>3</v>
      </c>
      <c r="R546" s="28">
        <v>1</v>
      </c>
      <c r="S546" s="87">
        <v>4</v>
      </c>
      <c r="T546" s="28">
        <v>4</v>
      </c>
      <c r="U546" s="87">
        <v>4</v>
      </c>
      <c r="V546" s="1">
        <v>3</v>
      </c>
      <c r="W546" s="92">
        <v>8</v>
      </c>
      <c r="X546" s="94">
        <f t="shared" si="8"/>
        <v>0.66666666666666663</v>
      </c>
    </row>
    <row r="547" spans="1:24">
      <c r="A547" s="1">
        <v>1</v>
      </c>
      <c r="B547" s="1">
        <v>2</v>
      </c>
      <c r="C547" s="1">
        <v>5</v>
      </c>
      <c r="D547" s="1">
        <v>2</v>
      </c>
      <c r="E547" s="1">
        <v>3</v>
      </c>
      <c r="F547" s="1">
        <v>4</v>
      </c>
      <c r="G547" s="1">
        <v>4</v>
      </c>
      <c r="H547" s="1">
        <v>5</v>
      </c>
      <c r="I547" s="29">
        <v>4</v>
      </c>
      <c r="J547" s="87">
        <v>4</v>
      </c>
      <c r="K547" s="28">
        <v>4</v>
      </c>
      <c r="L547" s="28">
        <v>2</v>
      </c>
      <c r="M547" s="28">
        <v>2</v>
      </c>
      <c r="N547" s="87">
        <v>1</v>
      </c>
      <c r="O547" s="28">
        <v>1</v>
      </c>
      <c r="P547" s="87">
        <v>1</v>
      </c>
      <c r="Q547" s="28">
        <v>2</v>
      </c>
      <c r="R547" s="87">
        <v>3</v>
      </c>
      <c r="S547" s="28">
        <v>3</v>
      </c>
      <c r="T547" s="87">
        <v>2</v>
      </c>
      <c r="U547" s="28">
        <v>3</v>
      </c>
      <c r="V547" s="1">
        <v>4</v>
      </c>
      <c r="W547" s="92">
        <v>9</v>
      </c>
      <c r="X547" s="94">
        <f t="shared" si="8"/>
        <v>0.75</v>
      </c>
    </row>
    <row r="548" spans="1:24">
      <c r="A548" s="1">
        <v>1</v>
      </c>
      <c r="B548" s="1">
        <v>1</v>
      </c>
      <c r="C548" s="1">
        <v>5</v>
      </c>
      <c r="D548" s="1">
        <v>2</v>
      </c>
      <c r="E548" s="1">
        <v>2</v>
      </c>
      <c r="F548" s="1">
        <v>4</v>
      </c>
      <c r="G548" s="1">
        <v>3</v>
      </c>
      <c r="H548" s="1">
        <v>5</v>
      </c>
      <c r="I548" s="29">
        <v>3</v>
      </c>
      <c r="J548" s="87">
        <v>4</v>
      </c>
      <c r="K548" s="28">
        <v>4</v>
      </c>
      <c r="L548" s="28">
        <v>2</v>
      </c>
      <c r="M548" s="28">
        <v>2</v>
      </c>
      <c r="N548" s="87">
        <v>1</v>
      </c>
      <c r="O548" s="28">
        <v>1</v>
      </c>
      <c r="P548" s="87">
        <v>3</v>
      </c>
      <c r="Q548" s="28">
        <v>2</v>
      </c>
      <c r="R548" s="87">
        <v>5</v>
      </c>
      <c r="S548" s="28">
        <v>3</v>
      </c>
      <c r="T548" s="28">
        <v>4</v>
      </c>
      <c r="U548" s="28">
        <v>3</v>
      </c>
      <c r="V548" s="1">
        <v>3</v>
      </c>
      <c r="W548" s="92">
        <v>8</v>
      </c>
      <c r="X548" s="94">
        <f t="shared" si="8"/>
        <v>0.66666666666666663</v>
      </c>
    </row>
    <row r="549" spans="1:24">
      <c r="A549" s="1">
        <v>1</v>
      </c>
      <c r="B549" s="1">
        <v>2</v>
      </c>
      <c r="C549" s="1">
        <v>2</v>
      </c>
      <c r="D549" s="1">
        <v>2</v>
      </c>
      <c r="E549" s="1">
        <v>2</v>
      </c>
      <c r="F549" s="1">
        <v>1</v>
      </c>
      <c r="G549" s="1">
        <v>1</v>
      </c>
      <c r="H549" s="1">
        <v>1</v>
      </c>
      <c r="I549" s="29">
        <v>1</v>
      </c>
      <c r="J549" s="87">
        <v>4</v>
      </c>
      <c r="K549" s="87">
        <v>1</v>
      </c>
      <c r="L549" s="87">
        <v>5</v>
      </c>
      <c r="M549" s="87">
        <v>1</v>
      </c>
      <c r="N549" s="87">
        <v>5</v>
      </c>
      <c r="O549" s="28">
        <v>1</v>
      </c>
      <c r="P549" s="87">
        <v>5</v>
      </c>
      <c r="Q549" s="28">
        <v>2</v>
      </c>
      <c r="R549" s="87">
        <v>4</v>
      </c>
      <c r="S549" s="87">
        <v>5</v>
      </c>
      <c r="T549" s="87">
        <v>5</v>
      </c>
      <c r="U549" s="87">
        <v>5</v>
      </c>
      <c r="V549" s="1">
        <v>1</v>
      </c>
      <c r="W549" s="92">
        <v>2</v>
      </c>
      <c r="X549" s="94">
        <f t="shared" si="8"/>
        <v>0.16666666666666666</v>
      </c>
    </row>
    <row r="550" spans="1:24">
      <c r="A550" s="1">
        <v>1</v>
      </c>
      <c r="B550" s="1">
        <v>3</v>
      </c>
      <c r="C550" s="1">
        <v>10</v>
      </c>
      <c r="D550" s="1">
        <v>1</v>
      </c>
      <c r="E550" s="1">
        <v>2</v>
      </c>
      <c r="F550" s="1">
        <v>4</v>
      </c>
      <c r="G550" s="1">
        <v>5</v>
      </c>
      <c r="H550" s="1">
        <v>5</v>
      </c>
      <c r="I550" s="29">
        <v>4</v>
      </c>
      <c r="J550" s="28">
        <v>2</v>
      </c>
      <c r="K550" s="87">
        <v>2</v>
      </c>
      <c r="L550" s="28">
        <v>2</v>
      </c>
      <c r="M550" s="28">
        <v>2</v>
      </c>
      <c r="N550" s="28">
        <v>3</v>
      </c>
      <c r="O550" s="28">
        <v>1</v>
      </c>
      <c r="P550" s="87">
        <v>1</v>
      </c>
      <c r="Q550" s="87">
        <v>3</v>
      </c>
      <c r="R550" s="28">
        <v>1</v>
      </c>
      <c r="S550" s="28">
        <v>3</v>
      </c>
      <c r="T550" s="28">
        <v>4</v>
      </c>
      <c r="U550" s="28">
        <v>3</v>
      </c>
      <c r="V550" s="1">
        <v>4</v>
      </c>
      <c r="W550" s="92">
        <v>9</v>
      </c>
      <c r="X550" s="94">
        <f t="shared" si="8"/>
        <v>0.75</v>
      </c>
    </row>
    <row r="551" spans="1:24">
      <c r="A551" s="1">
        <v>1</v>
      </c>
      <c r="B551" s="1">
        <v>3</v>
      </c>
      <c r="C551" s="1">
        <v>3</v>
      </c>
      <c r="D551" s="1">
        <v>2</v>
      </c>
      <c r="E551" s="1">
        <v>1</v>
      </c>
      <c r="F551" s="1">
        <v>3</v>
      </c>
      <c r="G551" s="1">
        <v>3</v>
      </c>
      <c r="H551" s="1">
        <v>3</v>
      </c>
      <c r="I551" s="29">
        <v>3</v>
      </c>
      <c r="J551" s="28">
        <v>2</v>
      </c>
      <c r="K551" s="87">
        <v>2</v>
      </c>
      <c r="L551" s="28">
        <v>2</v>
      </c>
      <c r="M551" s="28">
        <v>2</v>
      </c>
      <c r="N551" s="28">
        <v>3</v>
      </c>
      <c r="O551" s="28">
        <v>1</v>
      </c>
      <c r="P551" s="28">
        <v>4</v>
      </c>
      <c r="Q551" s="28">
        <v>2</v>
      </c>
      <c r="R551" s="28">
        <v>1</v>
      </c>
      <c r="S551" s="28">
        <v>3</v>
      </c>
      <c r="T551" s="28">
        <v>4</v>
      </c>
      <c r="U551" s="28">
        <v>3</v>
      </c>
      <c r="V551" s="1">
        <v>3</v>
      </c>
      <c r="W551" s="92">
        <v>11</v>
      </c>
      <c r="X551" s="94">
        <f t="shared" si="8"/>
        <v>0.91666666666666663</v>
      </c>
    </row>
    <row r="552" spans="1:24">
      <c r="A552" s="1">
        <v>1</v>
      </c>
      <c r="B552" s="1">
        <v>3</v>
      </c>
      <c r="C552" s="1">
        <v>6</v>
      </c>
      <c r="D552" s="1">
        <v>1</v>
      </c>
      <c r="E552" s="1">
        <v>2</v>
      </c>
      <c r="F552" s="1">
        <v>5</v>
      </c>
      <c r="G552" s="1">
        <v>5</v>
      </c>
      <c r="H552" s="1">
        <v>5</v>
      </c>
      <c r="I552" s="29">
        <v>5</v>
      </c>
      <c r="J552" s="28">
        <v>2</v>
      </c>
      <c r="K552" s="28">
        <v>4</v>
      </c>
      <c r="L552" s="28">
        <v>2</v>
      </c>
      <c r="M552" s="28">
        <v>2</v>
      </c>
      <c r="N552" s="28">
        <v>3</v>
      </c>
      <c r="O552" s="28">
        <v>1</v>
      </c>
      <c r="P552" s="28">
        <v>4</v>
      </c>
      <c r="Q552" s="28">
        <v>2</v>
      </c>
      <c r="R552" s="28">
        <v>1</v>
      </c>
      <c r="S552" s="28">
        <v>3</v>
      </c>
      <c r="T552" s="28">
        <v>4</v>
      </c>
      <c r="U552" s="28">
        <v>3</v>
      </c>
      <c r="V552" s="1">
        <v>5</v>
      </c>
      <c r="W552" s="92">
        <v>12</v>
      </c>
      <c r="X552" s="94">
        <f t="shared" si="8"/>
        <v>1</v>
      </c>
    </row>
    <row r="553" spans="1:24">
      <c r="A553" s="1">
        <v>1</v>
      </c>
      <c r="B553" s="1">
        <v>3</v>
      </c>
      <c r="C553" s="1">
        <v>5</v>
      </c>
      <c r="D553" s="1">
        <v>1</v>
      </c>
      <c r="E553" s="1">
        <v>2</v>
      </c>
      <c r="F553" s="1">
        <v>4</v>
      </c>
      <c r="G553" s="1">
        <v>5</v>
      </c>
      <c r="H553" s="1">
        <v>5</v>
      </c>
      <c r="I553" s="29">
        <v>5</v>
      </c>
      <c r="J553" s="28">
        <v>2</v>
      </c>
      <c r="K553" s="28">
        <v>4</v>
      </c>
      <c r="L553" s="28">
        <v>2</v>
      </c>
      <c r="M553" s="28">
        <v>2</v>
      </c>
      <c r="N553" s="28">
        <v>3</v>
      </c>
      <c r="O553" s="28">
        <v>1</v>
      </c>
      <c r="P553" s="87">
        <v>1</v>
      </c>
      <c r="Q553" s="87">
        <v>3</v>
      </c>
      <c r="R553" s="87">
        <v>4</v>
      </c>
      <c r="S553" s="28">
        <v>3</v>
      </c>
      <c r="T553" s="28">
        <v>4</v>
      </c>
      <c r="U553" s="28">
        <v>3</v>
      </c>
      <c r="V553" s="1">
        <v>4</v>
      </c>
      <c r="W553" s="92">
        <v>9</v>
      </c>
      <c r="X553" s="94">
        <f t="shared" si="8"/>
        <v>0.75</v>
      </c>
    </row>
    <row r="554" spans="1:24">
      <c r="A554" s="1">
        <v>1</v>
      </c>
      <c r="B554" s="1">
        <v>4</v>
      </c>
      <c r="C554" s="1">
        <v>4</v>
      </c>
      <c r="D554" s="1">
        <v>1</v>
      </c>
      <c r="E554" s="1">
        <v>2</v>
      </c>
      <c r="F554" s="1">
        <v>4</v>
      </c>
      <c r="G554" s="1">
        <v>5</v>
      </c>
      <c r="H554" s="1">
        <v>5</v>
      </c>
      <c r="I554" s="29">
        <v>3</v>
      </c>
      <c r="J554" s="87">
        <v>4</v>
      </c>
      <c r="K554" s="28">
        <v>4</v>
      </c>
      <c r="L554" s="87">
        <v>4</v>
      </c>
      <c r="M554" s="28">
        <v>2</v>
      </c>
      <c r="N554" s="28">
        <v>3</v>
      </c>
      <c r="O554" s="28">
        <v>1</v>
      </c>
      <c r="P554" s="28">
        <v>4</v>
      </c>
      <c r="Q554" s="28">
        <v>2</v>
      </c>
      <c r="R554" s="28">
        <v>1</v>
      </c>
      <c r="S554" s="28">
        <v>3</v>
      </c>
      <c r="T554" s="28">
        <v>4</v>
      </c>
      <c r="U554" s="28">
        <v>3</v>
      </c>
      <c r="V554" s="1">
        <v>3</v>
      </c>
      <c r="W554" s="92">
        <v>10</v>
      </c>
      <c r="X554" s="94">
        <f t="shared" si="8"/>
        <v>0.83333333333333337</v>
      </c>
    </row>
    <row r="555" spans="1:24">
      <c r="A555" s="1">
        <v>1</v>
      </c>
      <c r="B555" s="1">
        <v>2</v>
      </c>
      <c r="C555" s="1">
        <v>3</v>
      </c>
      <c r="D555" s="1">
        <v>2</v>
      </c>
      <c r="E555" s="1">
        <v>1</v>
      </c>
      <c r="F555" s="1">
        <v>3</v>
      </c>
      <c r="G555" s="1">
        <v>3</v>
      </c>
      <c r="H555" s="1">
        <v>3</v>
      </c>
      <c r="I555" s="29">
        <v>3</v>
      </c>
      <c r="J555" s="28">
        <v>2</v>
      </c>
      <c r="K555" s="28">
        <v>4</v>
      </c>
      <c r="L555" s="28">
        <v>2</v>
      </c>
      <c r="M555" s="28">
        <v>2</v>
      </c>
      <c r="N555" s="28">
        <v>3</v>
      </c>
      <c r="O555" s="28">
        <v>1</v>
      </c>
      <c r="P555" s="87">
        <v>1</v>
      </c>
      <c r="Q555" s="28">
        <v>2</v>
      </c>
      <c r="R555" s="28">
        <v>1</v>
      </c>
      <c r="S555" s="28">
        <v>3</v>
      </c>
      <c r="T555" s="87">
        <v>3</v>
      </c>
      <c r="U555" s="28">
        <v>3</v>
      </c>
      <c r="V555" s="1">
        <v>4</v>
      </c>
      <c r="W555" s="92">
        <v>10</v>
      </c>
      <c r="X555" s="94">
        <f t="shared" si="8"/>
        <v>0.83333333333333337</v>
      </c>
    </row>
    <row r="556" spans="1:24">
      <c r="A556" s="1">
        <v>1</v>
      </c>
      <c r="B556" s="1">
        <v>5</v>
      </c>
      <c r="C556" s="1">
        <v>5</v>
      </c>
      <c r="D556" s="1">
        <v>1</v>
      </c>
      <c r="E556" s="1">
        <v>2</v>
      </c>
      <c r="F556" s="1">
        <v>4</v>
      </c>
      <c r="G556" s="1">
        <v>4</v>
      </c>
      <c r="H556" s="1">
        <v>5</v>
      </c>
      <c r="I556" s="29">
        <v>3</v>
      </c>
      <c r="J556" s="28">
        <v>2</v>
      </c>
      <c r="K556" s="28">
        <v>4</v>
      </c>
      <c r="L556" s="28">
        <v>2</v>
      </c>
      <c r="M556" s="28">
        <v>2</v>
      </c>
      <c r="N556" s="28">
        <v>3</v>
      </c>
      <c r="O556" s="28">
        <v>1</v>
      </c>
      <c r="P556" s="87">
        <v>3</v>
      </c>
      <c r="Q556" s="28">
        <v>2</v>
      </c>
      <c r="R556" s="87">
        <v>3</v>
      </c>
      <c r="S556" s="28">
        <v>3</v>
      </c>
      <c r="T556" s="28">
        <v>4</v>
      </c>
      <c r="U556" s="28">
        <v>3</v>
      </c>
      <c r="V556" s="1">
        <v>3</v>
      </c>
      <c r="W556" s="92">
        <v>10</v>
      </c>
      <c r="X556" s="94">
        <f t="shared" si="8"/>
        <v>0.83333333333333337</v>
      </c>
    </row>
    <row r="557" spans="1:24">
      <c r="A557" s="1">
        <v>2</v>
      </c>
      <c r="B557" s="1">
        <v>6</v>
      </c>
      <c r="C557" s="1">
        <v>7</v>
      </c>
      <c r="D557" s="1">
        <v>1</v>
      </c>
      <c r="E557" s="1">
        <v>2</v>
      </c>
      <c r="F557" s="1">
        <v>5</v>
      </c>
      <c r="G557" s="1">
        <v>5</v>
      </c>
      <c r="H557" s="1">
        <v>5</v>
      </c>
      <c r="I557" s="29">
        <v>3</v>
      </c>
      <c r="J557" s="87">
        <v>4</v>
      </c>
      <c r="K557" s="28">
        <v>4</v>
      </c>
      <c r="L557" s="87">
        <v>5</v>
      </c>
      <c r="M557" s="28">
        <v>2</v>
      </c>
      <c r="N557" s="87">
        <v>4</v>
      </c>
      <c r="O557" s="28">
        <v>1</v>
      </c>
      <c r="P557" s="87">
        <v>2</v>
      </c>
      <c r="Q557" s="87">
        <v>5</v>
      </c>
      <c r="R557" s="87">
        <v>5</v>
      </c>
      <c r="S557" s="28">
        <v>3</v>
      </c>
      <c r="T557" s="28">
        <v>4</v>
      </c>
      <c r="U557" s="28">
        <v>3</v>
      </c>
      <c r="V557" s="1">
        <v>1</v>
      </c>
      <c r="W557" s="92">
        <v>6</v>
      </c>
      <c r="X557" s="94">
        <f t="shared" si="8"/>
        <v>0.5</v>
      </c>
    </row>
    <row r="558" spans="1:24">
      <c r="A558" s="1">
        <v>1</v>
      </c>
      <c r="B558" s="1">
        <v>4</v>
      </c>
      <c r="C558" s="1">
        <v>5</v>
      </c>
      <c r="D558" s="1">
        <v>2</v>
      </c>
      <c r="E558" s="1">
        <v>3</v>
      </c>
      <c r="F558" s="1">
        <v>3</v>
      </c>
      <c r="G558" s="1">
        <v>3</v>
      </c>
      <c r="H558" s="1">
        <v>4</v>
      </c>
      <c r="I558" s="29">
        <v>3</v>
      </c>
      <c r="J558" s="87">
        <v>5</v>
      </c>
      <c r="K558" s="28">
        <v>4</v>
      </c>
      <c r="L558" s="87">
        <v>5</v>
      </c>
      <c r="M558" s="28">
        <v>2</v>
      </c>
      <c r="N558" s="28">
        <v>3</v>
      </c>
      <c r="O558" s="28">
        <v>1</v>
      </c>
      <c r="P558" s="28">
        <v>4</v>
      </c>
      <c r="Q558" s="87">
        <v>5</v>
      </c>
      <c r="R558" s="28">
        <v>1</v>
      </c>
      <c r="S558" s="28">
        <v>3</v>
      </c>
      <c r="T558" s="28">
        <v>4</v>
      </c>
      <c r="U558" s="28">
        <v>3</v>
      </c>
      <c r="V558" s="1">
        <v>3</v>
      </c>
      <c r="W558" s="92">
        <v>9</v>
      </c>
      <c r="X558" s="94">
        <f t="shared" si="8"/>
        <v>0.75</v>
      </c>
    </row>
    <row r="559" spans="1:24">
      <c r="A559" s="1">
        <v>1</v>
      </c>
      <c r="B559" s="1">
        <v>1</v>
      </c>
      <c r="C559" s="1">
        <v>7</v>
      </c>
      <c r="D559" s="1">
        <v>1</v>
      </c>
      <c r="E559" s="1">
        <v>3</v>
      </c>
      <c r="F559" s="1">
        <v>4</v>
      </c>
      <c r="G559" s="1">
        <v>5</v>
      </c>
      <c r="H559" s="1">
        <v>5</v>
      </c>
      <c r="I559" s="29">
        <v>4</v>
      </c>
      <c r="J559" s="87">
        <v>1</v>
      </c>
      <c r="K559" s="28">
        <v>4</v>
      </c>
      <c r="L559" s="28">
        <v>2</v>
      </c>
      <c r="M559" s="28">
        <v>2</v>
      </c>
      <c r="N559" s="87">
        <v>1</v>
      </c>
      <c r="O559" s="28">
        <v>1</v>
      </c>
      <c r="P559" s="28">
        <v>4</v>
      </c>
      <c r="Q559" s="28">
        <v>2</v>
      </c>
      <c r="R559" s="87">
        <v>3</v>
      </c>
      <c r="S559" s="28">
        <v>3</v>
      </c>
      <c r="T559" s="28">
        <v>4</v>
      </c>
      <c r="U559" s="87">
        <v>5</v>
      </c>
      <c r="V559" s="1">
        <v>4</v>
      </c>
      <c r="W559" s="92">
        <v>8</v>
      </c>
      <c r="X559" s="94">
        <f t="shared" si="8"/>
        <v>0.66666666666666663</v>
      </c>
    </row>
    <row r="560" spans="1:24">
      <c r="A560" s="1">
        <v>1</v>
      </c>
      <c r="B560" s="1">
        <v>1</v>
      </c>
      <c r="C560" s="1">
        <v>4</v>
      </c>
      <c r="D560" s="1">
        <v>1</v>
      </c>
      <c r="E560" s="1">
        <v>2</v>
      </c>
      <c r="F560" s="1">
        <v>3</v>
      </c>
      <c r="G560" s="1">
        <v>2</v>
      </c>
      <c r="H560" s="1">
        <v>3</v>
      </c>
      <c r="I560" s="29">
        <v>3</v>
      </c>
      <c r="J560" s="87">
        <v>5</v>
      </c>
      <c r="K560" s="87">
        <v>5</v>
      </c>
      <c r="L560" s="28">
        <v>2</v>
      </c>
      <c r="M560" s="28">
        <v>2</v>
      </c>
      <c r="N560" s="87">
        <v>2</v>
      </c>
      <c r="O560" s="28">
        <v>1</v>
      </c>
      <c r="P560" s="28">
        <v>4</v>
      </c>
      <c r="Q560" s="87">
        <v>4</v>
      </c>
      <c r="R560" s="87">
        <v>5</v>
      </c>
      <c r="S560" s="87">
        <v>4</v>
      </c>
      <c r="T560" s="28">
        <v>4</v>
      </c>
      <c r="U560" s="87">
        <v>5</v>
      </c>
      <c r="V560" s="1">
        <v>3</v>
      </c>
      <c r="W560" s="92">
        <v>5</v>
      </c>
      <c r="X560" s="94">
        <f t="shared" si="8"/>
        <v>0.41666666666666669</v>
      </c>
    </row>
    <row r="561" spans="1:24">
      <c r="A561" s="1">
        <v>1</v>
      </c>
      <c r="B561" s="1">
        <v>3</v>
      </c>
      <c r="C561" s="1">
        <v>7</v>
      </c>
      <c r="D561" s="1">
        <v>2</v>
      </c>
      <c r="E561" s="1">
        <v>2</v>
      </c>
      <c r="F561" s="1">
        <v>4</v>
      </c>
      <c r="G561" s="1">
        <v>3</v>
      </c>
      <c r="H561" s="1">
        <v>3</v>
      </c>
      <c r="I561" s="29">
        <v>2</v>
      </c>
      <c r="J561" s="28">
        <v>2</v>
      </c>
      <c r="K561" s="28">
        <v>4</v>
      </c>
      <c r="L561" s="28">
        <v>2</v>
      </c>
      <c r="M561" s="28">
        <v>2</v>
      </c>
      <c r="N561" s="87">
        <v>2</v>
      </c>
      <c r="O561" s="87">
        <v>4</v>
      </c>
      <c r="P561" s="87">
        <v>5</v>
      </c>
      <c r="Q561" s="87">
        <v>5</v>
      </c>
      <c r="R561" s="28">
        <v>1</v>
      </c>
      <c r="S561" s="28">
        <v>3</v>
      </c>
      <c r="T561" s="28">
        <v>4</v>
      </c>
      <c r="U561" s="28">
        <v>3</v>
      </c>
      <c r="V561" s="1">
        <v>2</v>
      </c>
      <c r="W561" s="92">
        <v>8</v>
      </c>
      <c r="X561" s="94">
        <f t="shared" si="8"/>
        <v>0.66666666666666663</v>
      </c>
    </row>
    <row r="562" spans="1:24">
      <c r="A562" s="1">
        <v>1</v>
      </c>
      <c r="B562" s="1">
        <v>2</v>
      </c>
      <c r="C562" s="1">
        <v>3</v>
      </c>
      <c r="D562" s="1">
        <v>2</v>
      </c>
      <c r="E562" s="1">
        <v>1</v>
      </c>
      <c r="F562" s="1">
        <v>2</v>
      </c>
      <c r="G562" s="1">
        <v>2</v>
      </c>
      <c r="H562" s="1">
        <v>2</v>
      </c>
      <c r="I562" s="29">
        <v>1</v>
      </c>
      <c r="J562" s="87">
        <v>5</v>
      </c>
      <c r="K562" s="28">
        <v>4</v>
      </c>
      <c r="L562" s="87">
        <v>5</v>
      </c>
      <c r="M562" s="28">
        <v>2</v>
      </c>
      <c r="N562" s="87">
        <v>5</v>
      </c>
      <c r="O562" s="28">
        <v>1</v>
      </c>
      <c r="P562" s="28">
        <v>4</v>
      </c>
      <c r="Q562" s="28">
        <v>2</v>
      </c>
      <c r="R562" s="87">
        <v>5</v>
      </c>
      <c r="S562" s="28">
        <v>3</v>
      </c>
      <c r="T562" s="87">
        <v>3</v>
      </c>
      <c r="U562" s="87">
        <v>1</v>
      </c>
      <c r="V562" s="1">
        <v>1</v>
      </c>
      <c r="W562" s="92">
        <v>6</v>
      </c>
      <c r="X562" s="94">
        <f t="shared" si="8"/>
        <v>0.5</v>
      </c>
    </row>
    <row r="563" spans="1:24">
      <c r="A563" s="1">
        <v>1</v>
      </c>
      <c r="B563" s="1">
        <v>1</v>
      </c>
      <c r="C563" s="1">
        <v>1</v>
      </c>
      <c r="D563" s="1">
        <v>1</v>
      </c>
      <c r="E563" s="1">
        <v>3</v>
      </c>
      <c r="F563" s="1">
        <v>5</v>
      </c>
      <c r="G563" s="1">
        <v>5</v>
      </c>
      <c r="H563" s="1">
        <v>5</v>
      </c>
      <c r="I563" s="29">
        <v>4</v>
      </c>
      <c r="J563" s="28">
        <v>2</v>
      </c>
      <c r="K563" s="28">
        <v>4</v>
      </c>
      <c r="L563" s="87">
        <v>3</v>
      </c>
      <c r="M563" s="28">
        <v>2</v>
      </c>
      <c r="N563" s="28">
        <v>3</v>
      </c>
      <c r="O563" s="28">
        <v>1</v>
      </c>
      <c r="P563" s="87">
        <v>5</v>
      </c>
      <c r="Q563" s="87">
        <v>5</v>
      </c>
      <c r="R563" s="28">
        <v>1</v>
      </c>
      <c r="S563" s="28">
        <v>3</v>
      </c>
      <c r="T563" s="28">
        <v>4</v>
      </c>
      <c r="U563" s="28">
        <v>3</v>
      </c>
      <c r="V563" s="1">
        <v>3</v>
      </c>
      <c r="W563" s="92">
        <v>9</v>
      </c>
      <c r="X563" s="94">
        <f t="shared" si="8"/>
        <v>0.75</v>
      </c>
    </row>
    <row r="564" spans="1:24">
      <c r="A564" s="1">
        <v>1</v>
      </c>
      <c r="B564" s="1">
        <v>4</v>
      </c>
      <c r="C564" s="1">
        <v>1</v>
      </c>
      <c r="D564" s="1">
        <v>2</v>
      </c>
      <c r="E564" s="1">
        <v>3</v>
      </c>
      <c r="F564" s="1">
        <v>4</v>
      </c>
      <c r="G564" s="1">
        <v>4</v>
      </c>
      <c r="H564" s="1">
        <v>5</v>
      </c>
      <c r="I564" s="29">
        <v>4</v>
      </c>
      <c r="J564" s="28">
        <v>2</v>
      </c>
      <c r="K564" s="28">
        <v>4</v>
      </c>
      <c r="L564" s="28">
        <v>2</v>
      </c>
      <c r="M564" s="28">
        <v>2</v>
      </c>
      <c r="N564" s="28">
        <v>3</v>
      </c>
      <c r="O564" s="28">
        <v>1</v>
      </c>
      <c r="P564" s="28">
        <v>4</v>
      </c>
      <c r="Q564" s="87">
        <v>3</v>
      </c>
      <c r="R564" s="28">
        <v>1</v>
      </c>
      <c r="S564" s="28">
        <v>3</v>
      </c>
      <c r="T564" s="28">
        <v>4</v>
      </c>
      <c r="U564" s="28">
        <v>3</v>
      </c>
      <c r="V564" s="1">
        <v>4</v>
      </c>
      <c r="W564" s="92">
        <v>11</v>
      </c>
      <c r="X564" s="94">
        <f t="shared" si="8"/>
        <v>0.91666666666666663</v>
      </c>
    </row>
    <row r="565" spans="1:24">
      <c r="A565" s="1">
        <v>1</v>
      </c>
      <c r="B565" s="1">
        <v>5</v>
      </c>
      <c r="C565" s="1">
        <v>2</v>
      </c>
      <c r="D565" s="1">
        <v>2</v>
      </c>
      <c r="E565" s="1">
        <v>3</v>
      </c>
      <c r="F565" s="1">
        <v>2</v>
      </c>
      <c r="G565" s="1">
        <v>2</v>
      </c>
      <c r="H565" s="1">
        <v>2</v>
      </c>
      <c r="I565" s="29">
        <v>2</v>
      </c>
      <c r="J565" s="87">
        <v>4</v>
      </c>
      <c r="K565" s="28">
        <v>4</v>
      </c>
      <c r="L565" s="87">
        <v>5</v>
      </c>
      <c r="M565" s="28">
        <v>2</v>
      </c>
      <c r="N565" s="87">
        <v>4</v>
      </c>
      <c r="O565" s="28">
        <v>1</v>
      </c>
      <c r="P565" s="28">
        <v>4</v>
      </c>
      <c r="Q565" s="28">
        <v>2</v>
      </c>
      <c r="R565" s="87">
        <v>4</v>
      </c>
      <c r="S565" s="28">
        <v>3</v>
      </c>
      <c r="T565" s="87">
        <v>5</v>
      </c>
      <c r="U565" s="28">
        <v>3</v>
      </c>
      <c r="V565" s="1">
        <v>3</v>
      </c>
      <c r="W565" s="92">
        <v>7</v>
      </c>
      <c r="X565" s="94">
        <f t="shared" si="8"/>
        <v>0.58333333333333337</v>
      </c>
    </row>
    <row r="566" spans="1:24">
      <c r="A566" s="1">
        <v>1</v>
      </c>
      <c r="B566" s="1">
        <v>3</v>
      </c>
      <c r="C566" s="1">
        <v>4</v>
      </c>
      <c r="D566" s="1">
        <v>1</v>
      </c>
      <c r="E566" s="1">
        <v>3</v>
      </c>
      <c r="F566" s="1">
        <v>5</v>
      </c>
      <c r="G566" s="1">
        <v>5</v>
      </c>
      <c r="H566" s="1">
        <v>5</v>
      </c>
      <c r="I566" s="29">
        <v>3</v>
      </c>
      <c r="J566" s="28">
        <v>2</v>
      </c>
      <c r="K566" s="28">
        <v>4</v>
      </c>
      <c r="L566" s="28">
        <v>2</v>
      </c>
      <c r="M566" s="28">
        <v>2</v>
      </c>
      <c r="N566" s="28">
        <v>3</v>
      </c>
      <c r="O566" s="28">
        <v>1</v>
      </c>
      <c r="P566" s="28">
        <v>4</v>
      </c>
      <c r="Q566" s="87">
        <v>3</v>
      </c>
      <c r="R566" s="87">
        <v>4</v>
      </c>
      <c r="S566" s="28">
        <v>3</v>
      </c>
      <c r="T566" s="28">
        <v>4</v>
      </c>
      <c r="U566" s="28">
        <v>3</v>
      </c>
      <c r="V566" s="1">
        <v>4</v>
      </c>
      <c r="W566" s="92">
        <v>10</v>
      </c>
      <c r="X566" s="94">
        <f t="shared" si="8"/>
        <v>0.83333333333333337</v>
      </c>
    </row>
    <row r="567" spans="1:24">
      <c r="A567" s="1">
        <v>1</v>
      </c>
      <c r="B567" s="1">
        <v>4</v>
      </c>
      <c r="C567" s="1">
        <v>11</v>
      </c>
      <c r="D567" s="1">
        <v>2</v>
      </c>
      <c r="E567" s="1">
        <v>2</v>
      </c>
      <c r="F567" s="1">
        <v>4</v>
      </c>
      <c r="G567" s="1">
        <v>4</v>
      </c>
      <c r="H567" s="1">
        <v>4</v>
      </c>
      <c r="I567" s="29">
        <v>3</v>
      </c>
      <c r="J567" s="87">
        <v>4</v>
      </c>
      <c r="K567" s="87">
        <v>2</v>
      </c>
      <c r="L567" s="28">
        <v>2</v>
      </c>
      <c r="M567" s="28">
        <v>2</v>
      </c>
      <c r="N567" s="28">
        <v>3</v>
      </c>
      <c r="O567" s="28">
        <v>1</v>
      </c>
      <c r="P567" s="87">
        <v>3</v>
      </c>
      <c r="Q567" s="28">
        <v>2</v>
      </c>
      <c r="R567" s="87">
        <v>4</v>
      </c>
      <c r="S567" s="28">
        <v>3</v>
      </c>
      <c r="T567" s="28">
        <v>4</v>
      </c>
      <c r="U567" s="28">
        <v>3</v>
      </c>
      <c r="V567" s="1">
        <v>3</v>
      </c>
      <c r="W567" s="92">
        <v>8</v>
      </c>
      <c r="X567" s="94">
        <f t="shared" si="8"/>
        <v>0.66666666666666663</v>
      </c>
    </row>
    <row r="568" spans="1:24">
      <c r="A568" s="1">
        <v>1</v>
      </c>
      <c r="B568" s="1">
        <v>2</v>
      </c>
      <c r="C568" s="1">
        <v>11</v>
      </c>
      <c r="D568" s="1">
        <v>1</v>
      </c>
      <c r="E568" s="1">
        <v>1</v>
      </c>
      <c r="F568" s="1">
        <v>3</v>
      </c>
      <c r="G568" s="1">
        <v>4</v>
      </c>
      <c r="H568" s="1">
        <v>4</v>
      </c>
      <c r="I568" s="29">
        <v>3</v>
      </c>
      <c r="J568" s="28">
        <v>2</v>
      </c>
      <c r="K568" s="28">
        <v>4</v>
      </c>
      <c r="L568" s="28">
        <v>2</v>
      </c>
      <c r="M568" s="28">
        <v>2</v>
      </c>
      <c r="N568" s="28">
        <v>3</v>
      </c>
      <c r="O568" s="87">
        <v>2</v>
      </c>
      <c r="P568" s="87">
        <v>1</v>
      </c>
      <c r="Q568" s="87">
        <v>3</v>
      </c>
      <c r="R568" s="87">
        <v>3</v>
      </c>
      <c r="S568" s="28">
        <v>3</v>
      </c>
      <c r="T568" s="28">
        <v>4</v>
      </c>
      <c r="U568" s="28">
        <v>3</v>
      </c>
      <c r="V568" s="1">
        <v>3</v>
      </c>
      <c r="W568" s="92">
        <v>8</v>
      </c>
      <c r="X568" s="94">
        <f t="shared" si="8"/>
        <v>0.66666666666666663</v>
      </c>
    </row>
    <row r="569" spans="1:24">
      <c r="A569" s="1">
        <v>1</v>
      </c>
      <c r="B569" s="1">
        <v>2</v>
      </c>
      <c r="C569" s="1">
        <v>11</v>
      </c>
      <c r="D569" s="1">
        <v>2</v>
      </c>
      <c r="E569" s="1">
        <v>3</v>
      </c>
      <c r="F569" s="1">
        <v>5</v>
      </c>
      <c r="G569" s="1">
        <v>5</v>
      </c>
      <c r="H569" s="1">
        <v>5</v>
      </c>
      <c r="I569" s="29">
        <v>4</v>
      </c>
      <c r="J569" s="28">
        <v>2</v>
      </c>
      <c r="K569" s="28">
        <v>4</v>
      </c>
      <c r="L569" s="28">
        <v>2</v>
      </c>
      <c r="M569" s="28">
        <v>2</v>
      </c>
      <c r="N569" s="28">
        <v>3</v>
      </c>
      <c r="O569" s="28">
        <v>1</v>
      </c>
      <c r="P569" s="87">
        <v>1</v>
      </c>
      <c r="Q569" s="28">
        <v>2</v>
      </c>
      <c r="R569" s="87">
        <v>3</v>
      </c>
      <c r="S569" s="28">
        <v>3</v>
      </c>
      <c r="T569" s="28">
        <v>4</v>
      </c>
      <c r="U569" s="28">
        <v>3</v>
      </c>
      <c r="V569" s="1">
        <v>4</v>
      </c>
      <c r="W569" s="92">
        <v>10</v>
      </c>
      <c r="X569" s="94">
        <f t="shared" si="8"/>
        <v>0.83333333333333337</v>
      </c>
    </row>
    <row r="570" spans="1:24">
      <c r="A570" s="1">
        <v>1</v>
      </c>
      <c r="B570" s="1">
        <v>2</v>
      </c>
      <c r="C570" s="1">
        <v>11</v>
      </c>
      <c r="D570" s="1">
        <v>1</v>
      </c>
      <c r="E570" s="1">
        <v>2</v>
      </c>
      <c r="F570" s="1">
        <v>3</v>
      </c>
      <c r="G570" s="1">
        <v>4</v>
      </c>
      <c r="H570" s="1">
        <v>4</v>
      </c>
      <c r="I570" s="29">
        <v>4</v>
      </c>
      <c r="J570" s="87">
        <v>5</v>
      </c>
      <c r="K570" s="87">
        <v>2</v>
      </c>
      <c r="L570" s="28">
        <v>2</v>
      </c>
      <c r="M570" s="28">
        <v>2</v>
      </c>
      <c r="N570" s="87">
        <v>4</v>
      </c>
      <c r="O570" s="28">
        <v>1</v>
      </c>
      <c r="P570" s="87">
        <v>2</v>
      </c>
      <c r="Q570" s="87">
        <v>5</v>
      </c>
      <c r="R570" s="87">
        <v>3</v>
      </c>
      <c r="S570" s="87">
        <v>4</v>
      </c>
      <c r="T570" s="87">
        <v>5</v>
      </c>
      <c r="U570" s="28">
        <v>3</v>
      </c>
      <c r="V570" s="1">
        <v>4</v>
      </c>
      <c r="W570" s="92">
        <v>4</v>
      </c>
      <c r="X570" s="94">
        <f t="shared" si="8"/>
        <v>0.33333333333333331</v>
      </c>
    </row>
    <row r="571" spans="1:24" ht="14.1" customHeight="1">
      <c r="A571" s="1">
        <v>1</v>
      </c>
      <c r="B571" s="1">
        <v>1</v>
      </c>
      <c r="C571" s="1">
        <v>1</v>
      </c>
      <c r="D571" s="1">
        <v>1</v>
      </c>
      <c r="E571" s="1">
        <v>3</v>
      </c>
      <c r="F571" s="1">
        <v>4</v>
      </c>
      <c r="G571" s="1">
        <v>5</v>
      </c>
      <c r="H571" s="1">
        <v>5</v>
      </c>
      <c r="I571" s="29">
        <v>3</v>
      </c>
      <c r="J571" s="87">
        <v>1</v>
      </c>
      <c r="K571" s="28">
        <v>4</v>
      </c>
      <c r="L571" s="87">
        <v>5</v>
      </c>
      <c r="M571" s="28">
        <v>2</v>
      </c>
      <c r="N571" s="87">
        <v>5</v>
      </c>
      <c r="O571" s="87">
        <v>2</v>
      </c>
      <c r="P571" s="87">
        <v>2</v>
      </c>
      <c r="Q571" s="87">
        <v>5</v>
      </c>
      <c r="R571" s="87">
        <v>3</v>
      </c>
      <c r="S571" s="28">
        <v>3</v>
      </c>
      <c r="T571" s="87">
        <v>3</v>
      </c>
      <c r="U571" s="28">
        <v>3</v>
      </c>
      <c r="V571" s="1">
        <v>3</v>
      </c>
      <c r="W571" s="92">
        <v>4</v>
      </c>
      <c r="X571" s="94">
        <f t="shared" si="8"/>
        <v>0.33333333333333331</v>
      </c>
    </row>
    <row r="572" spans="1:24">
      <c r="A572" s="1">
        <v>3</v>
      </c>
      <c r="B572" s="1">
        <v>6</v>
      </c>
      <c r="C572" s="1">
        <v>1</v>
      </c>
      <c r="D572" s="1">
        <v>1</v>
      </c>
      <c r="E572" s="1">
        <v>2</v>
      </c>
      <c r="F572" s="1">
        <v>2</v>
      </c>
      <c r="G572" s="1">
        <v>5</v>
      </c>
      <c r="H572" s="1">
        <v>5</v>
      </c>
      <c r="I572" s="29">
        <v>4</v>
      </c>
      <c r="J572" s="28">
        <v>2</v>
      </c>
      <c r="K572" s="87">
        <v>3</v>
      </c>
      <c r="L572" s="28">
        <v>2</v>
      </c>
      <c r="M572" s="28">
        <v>2</v>
      </c>
      <c r="N572" s="28">
        <v>3</v>
      </c>
      <c r="O572" s="28">
        <v>1</v>
      </c>
      <c r="P572" s="87">
        <v>5</v>
      </c>
      <c r="Q572" s="28">
        <v>2</v>
      </c>
      <c r="R572" s="87">
        <v>5</v>
      </c>
      <c r="S572" s="28">
        <v>3</v>
      </c>
      <c r="T572" s="28">
        <v>4</v>
      </c>
      <c r="U572" s="28">
        <v>3</v>
      </c>
      <c r="V572" s="1">
        <v>2</v>
      </c>
      <c r="W572" s="92">
        <v>9</v>
      </c>
      <c r="X572" s="94">
        <f t="shared" si="8"/>
        <v>0.75</v>
      </c>
    </row>
    <row r="573" spans="1:24">
      <c r="A573" s="1">
        <v>2</v>
      </c>
      <c r="B573" s="1">
        <v>6</v>
      </c>
      <c r="C573" s="1">
        <v>1</v>
      </c>
      <c r="D573" s="1">
        <v>2</v>
      </c>
      <c r="E573" s="1">
        <v>1</v>
      </c>
      <c r="F573" s="1">
        <v>5</v>
      </c>
      <c r="G573" s="1">
        <v>5</v>
      </c>
      <c r="H573" s="1">
        <v>5</v>
      </c>
      <c r="I573" s="29">
        <v>5</v>
      </c>
      <c r="J573" s="87">
        <v>1</v>
      </c>
      <c r="K573" s="87">
        <v>1</v>
      </c>
      <c r="L573" s="87">
        <v>1</v>
      </c>
      <c r="M573" s="87">
        <v>1</v>
      </c>
      <c r="N573" s="28">
        <v>3</v>
      </c>
      <c r="O573" s="87">
        <v>4</v>
      </c>
      <c r="P573" s="87">
        <v>5</v>
      </c>
      <c r="Q573" s="87">
        <v>5</v>
      </c>
      <c r="R573" s="87">
        <v>5</v>
      </c>
      <c r="S573" s="87">
        <v>5</v>
      </c>
      <c r="T573" s="87">
        <v>5</v>
      </c>
      <c r="U573" s="87">
        <v>5</v>
      </c>
      <c r="V573" s="1">
        <v>5</v>
      </c>
      <c r="W573" s="92">
        <v>1</v>
      </c>
      <c r="X573" s="94">
        <f t="shared" si="8"/>
        <v>8.3333333333333329E-2</v>
      </c>
    </row>
    <row r="574" spans="1:24">
      <c r="A574" s="1">
        <v>1</v>
      </c>
      <c r="B574" s="1">
        <v>3</v>
      </c>
      <c r="C574" s="1">
        <v>5</v>
      </c>
      <c r="D574" s="1">
        <v>2</v>
      </c>
      <c r="E574" s="1">
        <v>2</v>
      </c>
      <c r="F574" s="1">
        <v>3</v>
      </c>
      <c r="G574" s="1">
        <v>3</v>
      </c>
      <c r="H574" s="1">
        <v>3</v>
      </c>
      <c r="I574" s="29">
        <v>2</v>
      </c>
      <c r="J574" s="87">
        <v>1</v>
      </c>
      <c r="K574" s="87">
        <v>2</v>
      </c>
      <c r="L574" s="28">
        <v>2</v>
      </c>
      <c r="M574" s="28">
        <v>2</v>
      </c>
      <c r="N574" s="87">
        <v>2</v>
      </c>
      <c r="O574" s="87">
        <v>2</v>
      </c>
      <c r="P574" s="28">
        <v>4</v>
      </c>
      <c r="Q574" s="28">
        <v>2</v>
      </c>
      <c r="R574" s="87">
        <v>4</v>
      </c>
      <c r="S574" s="28">
        <v>3</v>
      </c>
      <c r="T574" s="28">
        <v>4</v>
      </c>
      <c r="U574" s="28">
        <v>3</v>
      </c>
      <c r="V574" s="1">
        <v>2</v>
      </c>
      <c r="W574" s="92">
        <v>7</v>
      </c>
      <c r="X574" s="94">
        <f t="shared" si="8"/>
        <v>0.58333333333333337</v>
      </c>
    </row>
    <row r="575" spans="1:24">
      <c r="A575" s="1">
        <v>2</v>
      </c>
      <c r="B575" s="1">
        <v>6</v>
      </c>
      <c r="C575" s="1">
        <v>1</v>
      </c>
      <c r="D575" s="1">
        <v>1</v>
      </c>
      <c r="E575" s="1">
        <v>1</v>
      </c>
      <c r="F575" s="1">
        <v>4</v>
      </c>
      <c r="G575" s="1">
        <v>4</v>
      </c>
      <c r="H575" s="1">
        <v>4</v>
      </c>
      <c r="I575" s="29">
        <v>4</v>
      </c>
      <c r="J575" s="28">
        <v>2</v>
      </c>
      <c r="K575" s="87">
        <v>2</v>
      </c>
      <c r="L575" s="28">
        <v>2</v>
      </c>
      <c r="M575" s="28">
        <v>2</v>
      </c>
      <c r="N575" s="28">
        <v>3</v>
      </c>
      <c r="O575" s="87">
        <v>4</v>
      </c>
      <c r="P575" s="87">
        <v>5</v>
      </c>
      <c r="Q575" s="28">
        <v>2</v>
      </c>
      <c r="R575" s="28">
        <v>1</v>
      </c>
      <c r="S575" s="28">
        <v>3</v>
      </c>
      <c r="T575" s="87">
        <v>3</v>
      </c>
      <c r="U575" s="28">
        <v>3</v>
      </c>
      <c r="V575" s="1">
        <v>3</v>
      </c>
      <c r="W575" s="92">
        <v>8</v>
      </c>
      <c r="X575" s="94">
        <f t="shared" si="8"/>
        <v>0.66666666666666663</v>
      </c>
    </row>
    <row r="576" spans="1:24">
      <c r="A576" s="1">
        <v>1</v>
      </c>
      <c r="B576" s="1">
        <v>4</v>
      </c>
      <c r="C576" s="1">
        <v>7</v>
      </c>
      <c r="D576" s="1">
        <v>1</v>
      </c>
      <c r="E576" s="1">
        <v>2</v>
      </c>
      <c r="F576" s="1">
        <v>5</v>
      </c>
      <c r="G576" s="1">
        <v>4</v>
      </c>
      <c r="H576" s="1">
        <v>5</v>
      </c>
      <c r="I576" s="29">
        <v>4</v>
      </c>
      <c r="J576" s="28">
        <v>2</v>
      </c>
      <c r="K576" s="28">
        <v>4</v>
      </c>
      <c r="L576" s="28">
        <v>2</v>
      </c>
      <c r="M576" s="28">
        <v>2</v>
      </c>
      <c r="N576" s="28">
        <v>3</v>
      </c>
      <c r="O576" s="87">
        <v>4</v>
      </c>
      <c r="P576" s="87">
        <v>3</v>
      </c>
      <c r="Q576" s="87">
        <v>3</v>
      </c>
      <c r="R576" s="28">
        <v>1</v>
      </c>
      <c r="S576" s="28">
        <v>3</v>
      </c>
      <c r="T576" s="28">
        <v>4</v>
      </c>
      <c r="U576" s="28">
        <v>3</v>
      </c>
      <c r="V576" s="1">
        <v>4</v>
      </c>
      <c r="W576" s="92">
        <v>9</v>
      </c>
      <c r="X576" s="94">
        <f t="shared" si="8"/>
        <v>0.75</v>
      </c>
    </row>
    <row r="577" spans="1:24">
      <c r="A577" s="1">
        <v>3</v>
      </c>
      <c r="B577" s="1">
        <v>6</v>
      </c>
      <c r="C577" s="1">
        <v>3</v>
      </c>
      <c r="D577" s="1">
        <v>2</v>
      </c>
      <c r="E577" s="1">
        <v>1</v>
      </c>
      <c r="F577" s="1">
        <v>3</v>
      </c>
      <c r="G577" s="1">
        <v>3</v>
      </c>
      <c r="H577" s="1">
        <v>4</v>
      </c>
      <c r="I577" s="29">
        <v>3</v>
      </c>
      <c r="J577" s="87">
        <v>4</v>
      </c>
      <c r="K577" s="28">
        <v>4</v>
      </c>
      <c r="L577" s="28">
        <v>2</v>
      </c>
      <c r="M577" s="28">
        <v>2</v>
      </c>
      <c r="N577" s="28">
        <v>3</v>
      </c>
      <c r="O577" s="87">
        <v>2</v>
      </c>
      <c r="P577" s="87">
        <v>1</v>
      </c>
      <c r="Q577" s="87">
        <v>3</v>
      </c>
      <c r="R577" s="87">
        <v>3</v>
      </c>
      <c r="S577" s="28">
        <v>3</v>
      </c>
      <c r="T577" s="28">
        <v>4</v>
      </c>
      <c r="U577" s="87">
        <v>2</v>
      </c>
      <c r="V577" s="1">
        <v>3</v>
      </c>
      <c r="W577" s="92">
        <v>6</v>
      </c>
      <c r="X577" s="94">
        <f t="shared" si="8"/>
        <v>0.5</v>
      </c>
    </row>
    <row r="578" spans="1:24">
      <c r="A578" s="1">
        <v>1</v>
      </c>
      <c r="B578" s="1">
        <v>2</v>
      </c>
      <c r="C578" s="1">
        <v>10</v>
      </c>
      <c r="D578" s="1">
        <v>1</v>
      </c>
      <c r="E578" s="1">
        <v>2</v>
      </c>
      <c r="F578" s="1">
        <v>4</v>
      </c>
      <c r="G578" s="1">
        <v>4</v>
      </c>
      <c r="H578" s="1">
        <v>4</v>
      </c>
      <c r="I578" s="29">
        <v>2</v>
      </c>
      <c r="J578" s="87">
        <v>3</v>
      </c>
      <c r="K578" s="87">
        <v>3</v>
      </c>
      <c r="L578" s="87">
        <v>4</v>
      </c>
      <c r="M578" s="28">
        <v>2</v>
      </c>
      <c r="N578" s="87">
        <v>1</v>
      </c>
      <c r="O578" s="28">
        <v>1</v>
      </c>
      <c r="P578" s="28">
        <v>4</v>
      </c>
      <c r="Q578" s="87">
        <v>3</v>
      </c>
      <c r="R578" s="87">
        <v>3</v>
      </c>
      <c r="S578" s="28">
        <v>3</v>
      </c>
      <c r="T578" s="87">
        <v>2</v>
      </c>
      <c r="U578" s="28">
        <v>3</v>
      </c>
      <c r="V578" s="1">
        <v>2</v>
      </c>
      <c r="W578" s="92">
        <v>5</v>
      </c>
      <c r="X578" s="94">
        <f t="shared" si="8"/>
        <v>0.41666666666666669</v>
      </c>
    </row>
    <row r="579" spans="1:24">
      <c r="A579" s="1">
        <v>1</v>
      </c>
      <c r="B579" s="1">
        <v>4</v>
      </c>
      <c r="C579" s="1">
        <v>6</v>
      </c>
      <c r="D579" s="1">
        <v>2</v>
      </c>
      <c r="E579" s="1">
        <v>2</v>
      </c>
      <c r="F579" s="1">
        <v>3</v>
      </c>
      <c r="G579" s="1">
        <v>5</v>
      </c>
      <c r="H579" s="1">
        <v>5</v>
      </c>
      <c r="I579" s="29">
        <v>5</v>
      </c>
      <c r="J579" s="28">
        <v>2</v>
      </c>
      <c r="K579" s="28">
        <v>4</v>
      </c>
      <c r="L579" s="87">
        <v>3</v>
      </c>
      <c r="M579" s="28">
        <v>2</v>
      </c>
      <c r="N579" s="28">
        <v>3</v>
      </c>
      <c r="O579" s="28">
        <v>1</v>
      </c>
      <c r="P579" s="28">
        <v>4</v>
      </c>
      <c r="Q579" s="87">
        <v>3</v>
      </c>
      <c r="R579" s="28">
        <v>1</v>
      </c>
      <c r="S579" s="28">
        <v>3</v>
      </c>
      <c r="T579" s="28">
        <v>4</v>
      </c>
      <c r="U579" s="28">
        <v>3</v>
      </c>
      <c r="V579" s="1">
        <v>4</v>
      </c>
      <c r="W579" s="92">
        <v>10</v>
      </c>
      <c r="X579" s="94">
        <f t="shared" ref="X579:X632" si="9">W579/12</f>
        <v>0.83333333333333337</v>
      </c>
    </row>
    <row r="580" spans="1:24">
      <c r="A580" s="1">
        <v>1</v>
      </c>
      <c r="B580" s="1">
        <v>2</v>
      </c>
      <c r="C580" s="1">
        <v>9</v>
      </c>
      <c r="D580" s="1">
        <v>1</v>
      </c>
      <c r="E580" s="1">
        <v>2</v>
      </c>
      <c r="F580" s="1">
        <v>5</v>
      </c>
      <c r="G580" s="1">
        <v>5</v>
      </c>
      <c r="H580" s="1">
        <v>5</v>
      </c>
      <c r="I580" s="29">
        <v>5</v>
      </c>
      <c r="J580" s="28">
        <v>2</v>
      </c>
      <c r="K580" s="28">
        <v>4</v>
      </c>
      <c r="L580" s="87">
        <v>4</v>
      </c>
      <c r="M580" s="28">
        <v>2</v>
      </c>
      <c r="N580" s="28">
        <v>3</v>
      </c>
      <c r="O580" s="87">
        <v>2</v>
      </c>
      <c r="P580" s="87">
        <v>3</v>
      </c>
      <c r="Q580" s="87">
        <v>3</v>
      </c>
      <c r="R580" s="87">
        <v>3</v>
      </c>
      <c r="S580" s="28">
        <v>3</v>
      </c>
      <c r="T580" s="28">
        <v>4</v>
      </c>
      <c r="U580" s="28">
        <v>3</v>
      </c>
      <c r="V580" s="1">
        <v>4</v>
      </c>
      <c r="W580" s="92">
        <v>7</v>
      </c>
      <c r="X580" s="94">
        <f t="shared" si="9"/>
        <v>0.58333333333333337</v>
      </c>
    </row>
    <row r="581" spans="1:24">
      <c r="A581" s="1">
        <v>1</v>
      </c>
      <c r="B581" s="1">
        <v>2</v>
      </c>
      <c r="C581" s="1">
        <v>2</v>
      </c>
      <c r="D581" s="1">
        <v>1</v>
      </c>
      <c r="E581" s="1">
        <v>3</v>
      </c>
      <c r="F581" s="1">
        <v>4</v>
      </c>
      <c r="G581" s="1">
        <v>4</v>
      </c>
      <c r="H581" s="1">
        <v>4</v>
      </c>
      <c r="I581" s="29">
        <v>3</v>
      </c>
      <c r="J581" s="87">
        <v>4</v>
      </c>
      <c r="K581" s="28">
        <v>4</v>
      </c>
      <c r="L581" s="28">
        <v>2</v>
      </c>
      <c r="M581" s="28">
        <v>2</v>
      </c>
      <c r="N581" s="87">
        <v>4</v>
      </c>
      <c r="O581" s="87">
        <v>3</v>
      </c>
      <c r="P581" s="87">
        <v>3</v>
      </c>
      <c r="Q581" s="87">
        <v>3</v>
      </c>
      <c r="R581" s="87">
        <v>4</v>
      </c>
      <c r="S581" s="28">
        <v>3</v>
      </c>
      <c r="T581" s="87">
        <v>3</v>
      </c>
      <c r="U581" s="28">
        <v>3</v>
      </c>
      <c r="V581" s="1">
        <v>3</v>
      </c>
      <c r="W581" s="92">
        <v>5</v>
      </c>
      <c r="X581" s="94">
        <f t="shared" si="9"/>
        <v>0.41666666666666669</v>
      </c>
    </row>
    <row r="582" spans="1:24">
      <c r="A582" s="1">
        <v>1</v>
      </c>
      <c r="B582" s="1">
        <v>3</v>
      </c>
      <c r="C582" s="1">
        <v>1</v>
      </c>
      <c r="D582" s="1">
        <v>2</v>
      </c>
      <c r="E582" s="1">
        <v>3</v>
      </c>
      <c r="F582" s="1">
        <v>3</v>
      </c>
      <c r="G582" s="1">
        <v>4</v>
      </c>
      <c r="H582" s="1">
        <v>4</v>
      </c>
      <c r="I582" s="29">
        <v>3</v>
      </c>
      <c r="J582" s="87">
        <v>3</v>
      </c>
      <c r="K582" s="87">
        <v>3</v>
      </c>
      <c r="L582" s="87">
        <v>3</v>
      </c>
      <c r="M582" s="87">
        <v>3</v>
      </c>
      <c r="N582" s="28">
        <v>3</v>
      </c>
      <c r="O582" s="87">
        <v>2</v>
      </c>
      <c r="P582" s="87">
        <v>3</v>
      </c>
      <c r="Q582" s="87">
        <v>3</v>
      </c>
      <c r="R582" s="87">
        <v>3</v>
      </c>
      <c r="S582" s="28">
        <v>3</v>
      </c>
      <c r="T582" s="87">
        <v>3</v>
      </c>
      <c r="U582" s="28">
        <v>3</v>
      </c>
      <c r="V582" s="1">
        <v>3</v>
      </c>
      <c r="W582" s="92">
        <v>3</v>
      </c>
      <c r="X582" s="94">
        <f t="shared" si="9"/>
        <v>0.25</v>
      </c>
    </row>
    <row r="583" spans="1:24">
      <c r="A583" s="1">
        <v>1</v>
      </c>
      <c r="B583" s="1">
        <v>1</v>
      </c>
      <c r="C583" s="1">
        <v>1</v>
      </c>
      <c r="D583" s="1">
        <v>1</v>
      </c>
      <c r="E583" s="1">
        <v>1</v>
      </c>
      <c r="F583" s="1">
        <v>1</v>
      </c>
      <c r="G583" s="1">
        <v>2</v>
      </c>
      <c r="H583" s="1">
        <v>2</v>
      </c>
      <c r="I583" s="29">
        <v>1</v>
      </c>
      <c r="J583" s="87">
        <v>1</v>
      </c>
      <c r="K583" s="87">
        <v>1</v>
      </c>
      <c r="L583" s="87">
        <v>1</v>
      </c>
      <c r="M583" s="87">
        <v>1</v>
      </c>
      <c r="N583" s="87">
        <v>1</v>
      </c>
      <c r="O583" s="28">
        <v>1</v>
      </c>
      <c r="P583" s="87">
        <v>3</v>
      </c>
      <c r="Q583" s="87">
        <v>1</v>
      </c>
      <c r="R583" s="28">
        <v>1</v>
      </c>
      <c r="S583" s="28">
        <v>3</v>
      </c>
      <c r="T583" s="87">
        <v>1</v>
      </c>
      <c r="U583" s="87">
        <v>1</v>
      </c>
      <c r="V583" s="1">
        <v>1</v>
      </c>
      <c r="W583" s="92">
        <v>3</v>
      </c>
      <c r="X583" s="94">
        <f t="shared" si="9"/>
        <v>0.25</v>
      </c>
    </row>
    <row r="584" spans="1:24">
      <c r="A584" s="1">
        <v>1</v>
      </c>
      <c r="B584" s="1">
        <v>2</v>
      </c>
      <c r="C584" s="1">
        <v>2</v>
      </c>
      <c r="D584" s="1">
        <v>2</v>
      </c>
      <c r="E584" s="1">
        <v>1</v>
      </c>
      <c r="F584" s="1">
        <v>4</v>
      </c>
      <c r="G584" s="1">
        <v>3</v>
      </c>
      <c r="H584" s="1">
        <v>5</v>
      </c>
      <c r="I584" s="29">
        <v>3</v>
      </c>
      <c r="J584" s="28">
        <v>2</v>
      </c>
      <c r="K584" s="28">
        <v>4</v>
      </c>
      <c r="L584" s="28">
        <v>2</v>
      </c>
      <c r="M584" s="28">
        <v>2</v>
      </c>
      <c r="N584" s="87">
        <v>2</v>
      </c>
      <c r="O584" s="87">
        <v>2</v>
      </c>
      <c r="P584" s="87">
        <v>3</v>
      </c>
      <c r="Q584" s="28">
        <v>2</v>
      </c>
      <c r="R584" s="28">
        <v>1</v>
      </c>
      <c r="S584" s="28">
        <v>3</v>
      </c>
      <c r="T584" s="87">
        <v>3</v>
      </c>
      <c r="U584" s="28">
        <v>3</v>
      </c>
      <c r="V584" s="1">
        <v>3</v>
      </c>
      <c r="W584" s="92">
        <v>8</v>
      </c>
      <c r="X584" s="94">
        <f t="shared" si="9"/>
        <v>0.66666666666666663</v>
      </c>
    </row>
    <row r="585" spans="1:24">
      <c r="A585" s="1">
        <v>1</v>
      </c>
      <c r="B585" s="1">
        <v>2</v>
      </c>
      <c r="C585" s="1">
        <v>4</v>
      </c>
      <c r="D585" s="1">
        <v>1</v>
      </c>
      <c r="E585" s="1">
        <v>2</v>
      </c>
      <c r="F585" s="1">
        <v>4</v>
      </c>
      <c r="G585" s="1">
        <v>5</v>
      </c>
      <c r="H585" s="1">
        <v>4</v>
      </c>
      <c r="I585" s="29">
        <v>3</v>
      </c>
      <c r="J585" s="28">
        <v>2</v>
      </c>
      <c r="K585" s="28">
        <v>4</v>
      </c>
      <c r="L585" s="87">
        <v>3</v>
      </c>
      <c r="M585" s="28">
        <v>2</v>
      </c>
      <c r="N585" s="87">
        <v>4</v>
      </c>
      <c r="O585" s="87">
        <v>3</v>
      </c>
      <c r="P585" s="87">
        <v>3</v>
      </c>
      <c r="Q585" s="28">
        <v>2</v>
      </c>
      <c r="R585" s="87">
        <v>4</v>
      </c>
      <c r="S585" s="28">
        <v>3</v>
      </c>
      <c r="T585" s="87">
        <v>3</v>
      </c>
      <c r="U585" s="28">
        <v>3</v>
      </c>
      <c r="V585" s="1">
        <v>3</v>
      </c>
      <c r="W585" s="92">
        <v>6</v>
      </c>
      <c r="X585" s="94">
        <f t="shared" si="9"/>
        <v>0.5</v>
      </c>
    </row>
    <row r="586" spans="1:24">
      <c r="A586" s="1">
        <v>2</v>
      </c>
      <c r="B586" s="1">
        <v>6</v>
      </c>
      <c r="C586" s="1">
        <v>6</v>
      </c>
      <c r="D586" s="1">
        <v>2</v>
      </c>
      <c r="E586" s="1">
        <v>3</v>
      </c>
      <c r="F586" s="1">
        <v>4</v>
      </c>
      <c r="G586" s="1">
        <v>5</v>
      </c>
      <c r="H586" s="1">
        <v>5</v>
      </c>
      <c r="I586" s="29">
        <v>4</v>
      </c>
      <c r="J586" s="28">
        <v>2</v>
      </c>
      <c r="K586" s="28">
        <v>4</v>
      </c>
      <c r="L586" s="87">
        <v>3</v>
      </c>
      <c r="M586" s="87">
        <v>3</v>
      </c>
      <c r="N586" s="87">
        <v>2</v>
      </c>
      <c r="O586" s="28">
        <v>1</v>
      </c>
      <c r="P586" s="87">
        <v>3</v>
      </c>
      <c r="Q586" s="87">
        <v>3</v>
      </c>
      <c r="R586" s="87">
        <v>4</v>
      </c>
      <c r="S586" s="28">
        <v>3</v>
      </c>
      <c r="T586" s="28">
        <v>4</v>
      </c>
      <c r="U586" s="28">
        <v>3</v>
      </c>
      <c r="V586" s="1">
        <v>3</v>
      </c>
      <c r="W586" s="92">
        <v>6</v>
      </c>
      <c r="X586" s="94">
        <f t="shared" si="9"/>
        <v>0.5</v>
      </c>
    </row>
    <row r="587" spans="1:24">
      <c r="A587" s="1">
        <v>1</v>
      </c>
      <c r="B587" s="1">
        <v>4</v>
      </c>
      <c r="C587" s="1">
        <v>5</v>
      </c>
      <c r="D587" s="1">
        <v>1</v>
      </c>
      <c r="E587" s="1">
        <v>2</v>
      </c>
      <c r="F587" s="1">
        <v>5</v>
      </c>
      <c r="G587" s="1">
        <v>5</v>
      </c>
      <c r="H587" s="1">
        <v>5</v>
      </c>
      <c r="I587" s="29">
        <v>3</v>
      </c>
      <c r="J587" s="28">
        <v>2</v>
      </c>
      <c r="K587" s="28">
        <v>4</v>
      </c>
      <c r="L587" s="28">
        <v>2</v>
      </c>
      <c r="M587" s="28">
        <v>2</v>
      </c>
      <c r="N587" s="87">
        <v>4</v>
      </c>
      <c r="O587" s="87">
        <v>2</v>
      </c>
      <c r="P587" s="87">
        <v>3</v>
      </c>
      <c r="Q587" s="87">
        <v>4</v>
      </c>
      <c r="R587" s="87">
        <v>2</v>
      </c>
      <c r="S587" s="87">
        <v>2</v>
      </c>
      <c r="T587" s="87">
        <v>3</v>
      </c>
      <c r="U587" s="87">
        <v>2</v>
      </c>
      <c r="V587" s="1">
        <v>2</v>
      </c>
      <c r="W587" s="92">
        <v>4</v>
      </c>
      <c r="X587" s="94">
        <f t="shared" si="9"/>
        <v>0.33333333333333331</v>
      </c>
    </row>
    <row r="588" spans="1:24">
      <c r="A588" s="1">
        <v>1</v>
      </c>
      <c r="B588" s="1">
        <v>2</v>
      </c>
      <c r="C588" s="1">
        <v>1</v>
      </c>
      <c r="D588" s="1">
        <v>2</v>
      </c>
      <c r="E588" s="1">
        <v>1</v>
      </c>
      <c r="F588" s="1">
        <v>1</v>
      </c>
      <c r="G588" s="1">
        <v>1</v>
      </c>
      <c r="H588" s="1">
        <v>1</v>
      </c>
      <c r="I588" s="29">
        <v>1</v>
      </c>
      <c r="J588" s="28">
        <v>2</v>
      </c>
      <c r="K588" s="87">
        <v>2</v>
      </c>
      <c r="L588" s="87">
        <v>5</v>
      </c>
      <c r="M588" s="87">
        <v>3</v>
      </c>
      <c r="N588" s="87">
        <v>5</v>
      </c>
      <c r="O588" s="87">
        <v>2</v>
      </c>
      <c r="P588" s="28">
        <v>4</v>
      </c>
      <c r="Q588" s="87">
        <v>3</v>
      </c>
      <c r="R588" s="28">
        <v>1</v>
      </c>
      <c r="S588" s="28">
        <v>3</v>
      </c>
      <c r="T588" s="87">
        <v>2</v>
      </c>
      <c r="U588" s="87">
        <v>4</v>
      </c>
      <c r="V588" s="1">
        <v>1</v>
      </c>
      <c r="W588" s="92">
        <v>4</v>
      </c>
      <c r="X588" s="94">
        <f t="shared" si="9"/>
        <v>0.33333333333333331</v>
      </c>
    </row>
    <row r="589" spans="1:24">
      <c r="A589" s="1">
        <v>1</v>
      </c>
      <c r="B589" s="1">
        <v>1</v>
      </c>
      <c r="C589" s="1">
        <v>4</v>
      </c>
      <c r="D589" s="1">
        <v>1</v>
      </c>
      <c r="E589" s="1">
        <v>2</v>
      </c>
      <c r="F589" s="1">
        <v>5</v>
      </c>
      <c r="G589" s="1">
        <v>5</v>
      </c>
      <c r="H589" s="1">
        <v>5</v>
      </c>
      <c r="I589" s="29">
        <v>5</v>
      </c>
      <c r="J589" s="28">
        <v>2</v>
      </c>
      <c r="K589" s="28">
        <v>4</v>
      </c>
      <c r="L589" s="87">
        <v>3</v>
      </c>
      <c r="M589" s="28">
        <v>2</v>
      </c>
      <c r="N589" s="28">
        <v>3</v>
      </c>
      <c r="O589" s="87">
        <v>3</v>
      </c>
      <c r="P589" s="87">
        <v>3</v>
      </c>
      <c r="Q589" s="28">
        <v>2</v>
      </c>
      <c r="R589" s="28">
        <v>1</v>
      </c>
      <c r="S589" s="28">
        <v>3</v>
      </c>
      <c r="T589" s="87">
        <v>3</v>
      </c>
      <c r="U589" s="87">
        <v>2</v>
      </c>
      <c r="V589" s="1">
        <v>4</v>
      </c>
      <c r="W589" s="92">
        <v>7</v>
      </c>
      <c r="X589" s="94">
        <f t="shared" si="9"/>
        <v>0.58333333333333337</v>
      </c>
    </row>
    <row r="590" spans="1:24">
      <c r="A590" s="1">
        <v>1</v>
      </c>
      <c r="B590" s="1">
        <v>3</v>
      </c>
      <c r="C590" s="1">
        <v>11</v>
      </c>
      <c r="D590" s="1">
        <v>1</v>
      </c>
      <c r="E590" s="1">
        <v>1</v>
      </c>
      <c r="F590" s="1">
        <v>2</v>
      </c>
      <c r="G590" s="1">
        <v>4</v>
      </c>
      <c r="H590" s="1">
        <v>4</v>
      </c>
      <c r="I590" s="29">
        <v>4</v>
      </c>
      <c r="J590" s="28">
        <v>2</v>
      </c>
      <c r="K590" s="87">
        <v>3</v>
      </c>
      <c r="L590" s="87">
        <v>3</v>
      </c>
      <c r="M590" s="28">
        <v>2</v>
      </c>
      <c r="N590" s="87">
        <v>2</v>
      </c>
      <c r="O590" s="87">
        <v>3</v>
      </c>
      <c r="P590" s="87">
        <v>1</v>
      </c>
      <c r="Q590" s="87">
        <v>3</v>
      </c>
      <c r="R590" s="87">
        <v>4</v>
      </c>
      <c r="S590" s="87">
        <v>4</v>
      </c>
      <c r="T590" s="87">
        <v>3</v>
      </c>
      <c r="U590" s="28">
        <v>3</v>
      </c>
      <c r="V590" s="1">
        <v>4</v>
      </c>
      <c r="W590" s="92">
        <v>3</v>
      </c>
      <c r="X590" s="94">
        <f t="shared" si="9"/>
        <v>0.25</v>
      </c>
    </row>
    <row r="591" spans="1:24">
      <c r="A591" s="1">
        <v>1</v>
      </c>
      <c r="B591" s="1">
        <v>1</v>
      </c>
      <c r="C591" s="1">
        <v>11</v>
      </c>
      <c r="D591" s="1">
        <v>2</v>
      </c>
      <c r="E591" s="1">
        <v>2</v>
      </c>
      <c r="F591" s="1">
        <v>2</v>
      </c>
      <c r="G591" s="1">
        <v>2</v>
      </c>
      <c r="H591" s="1">
        <v>2</v>
      </c>
      <c r="I591" s="29">
        <v>2</v>
      </c>
      <c r="J591" s="28">
        <v>2</v>
      </c>
      <c r="K591" s="87">
        <v>2</v>
      </c>
      <c r="L591" s="87">
        <v>4</v>
      </c>
      <c r="M591" s="28">
        <v>2</v>
      </c>
      <c r="N591" s="87">
        <v>2</v>
      </c>
      <c r="O591" s="87">
        <v>2</v>
      </c>
      <c r="P591" s="87">
        <v>3</v>
      </c>
      <c r="Q591" s="28">
        <v>2</v>
      </c>
      <c r="R591" s="28">
        <v>1</v>
      </c>
      <c r="S591" s="87">
        <v>2</v>
      </c>
      <c r="T591" s="87">
        <v>2</v>
      </c>
      <c r="U591" s="87">
        <v>2</v>
      </c>
      <c r="V591" s="1">
        <v>2</v>
      </c>
      <c r="W591" s="92">
        <v>4</v>
      </c>
      <c r="X591" s="94">
        <f t="shared" si="9"/>
        <v>0.33333333333333331</v>
      </c>
    </row>
    <row r="592" spans="1:24">
      <c r="A592" s="1">
        <v>1</v>
      </c>
      <c r="B592" s="1">
        <v>1</v>
      </c>
      <c r="C592" s="1">
        <v>11</v>
      </c>
      <c r="D592" s="1">
        <v>1</v>
      </c>
      <c r="E592" s="1">
        <v>3</v>
      </c>
      <c r="F592" s="1">
        <v>3</v>
      </c>
      <c r="G592" s="1">
        <v>3</v>
      </c>
      <c r="H592" s="1">
        <v>3</v>
      </c>
      <c r="I592" s="29">
        <v>3</v>
      </c>
      <c r="J592" s="28">
        <v>2</v>
      </c>
      <c r="K592" s="87">
        <v>3</v>
      </c>
      <c r="L592" s="28">
        <v>2</v>
      </c>
      <c r="M592" s="28">
        <v>2</v>
      </c>
      <c r="N592" s="87">
        <v>2</v>
      </c>
      <c r="O592" s="87">
        <v>2</v>
      </c>
      <c r="P592" s="87">
        <v>5</v>
      </c>
      <c r="Q592" s="87">
        <v>5</v>
      </c>
      <c r="R592" s="87">
        <v>2</v>
      </c>
      <c r="S592" s="28">
        <v>3</v>
      </c>
      <c r="T592" s="87">
        <v>3</v>
      </c>
      <c r="U592" s="28">
        <v>3</v>
      </c>
      <c r="V592" s="1">
        <v>2</v>
      </c>
      <c r="W592" s="92">
        <v>5</v>
      </c>
      <c r="X592" s="94">
        <f t="shared" si="9"/>
        <v>0.41666666666666669</v>
      </c>
    </row>
    <row r="593" spans="1:24">
      <c r="A593" s="1">
        <v>1</v>
      </c>
      <c r="B593" s="1">
        <v>3</v>
      </c>
      <c r="C593" s="1">
        <v>11</v>
      </c>
      <c r="D593" s="1">
        <v>2</v>
      </c>
      <c r="E593" s="1">
        <v>1</v>
      </c>
      <c r="F593" s="1">
        <v>3</v>
      </c>
      <c r="G593" s="1">
        <v>3</v>
      </c>
      <c r="H593" s="1">
        <v>3</v>
      </c>
      <c r="I593" s="29">
        <v>3</v>
      </c>
      <c r="J593" s="28">
        <v>2</v>
      </c>
      <c r="K593" s="87">
        <v>3</v>
      </c>
      <c r="L593" s="87">
        <v>3</v>
      </c>
      <c r="M593" s="87">
        <v>3</v>
      </c>
      <c r="N593" s="28">
        <v>3</v>
      </c>
      <c r="O593" s="87">
        <v>2</v>
      </c>
      <c r="P593" s="87">
        <v>1</v>
      </c>
      <c r="Q593" s="87">
        <v>4</v>
      </c>
      <c r="R593" s="87">
        <v>3</v>
      </c>
      <c r="S593" s="87">
        <v>2</v>
      </c>
      <c r="T593" s="87">
        <v>3</v>
      </c>
      <c r="U593" s="87">
        <v>1</v>
      </c>
      <c r="V593" s="1">
        <v>2</v>
      </c>
      <c r="W593" s="92">
        <v>2</v>
      </c>
      <c r="X593" s="94">
        <f t="shared" si="9"/>
        <v>0.16666666666666666</v>
      </c>
    </row>
    <row r="594" spans="1:24">
      <c r="A594" s="1">
        <v>1</v>
      </c>
      <c r="B594" s="1">
        <v>1</v>
      </c>
      <c r="C594" s="1">
        <v>11</v>
      </c>
      <c r="D594" s="1">
        <v>2</v>
      </c>
      <c r="E594" s="1">
        <v>3</v>
      </c>
      <c r="F594" s="1">
        <v>3</v>
      </c>
      <c r="G594" s="1">
        <v>3</v>
      </c>
      <c r="H594" s="1">
        <v>3</v>
      </c>
      <c r="I594" s="29">
        <v>2</v>
      </c>
      <c r="J594" s="87">
        <v>3</v>
      </c>
      <c r="K594" s="87">
        <v>1</v>
      </c>
      <c r="L594" s="87">
        <v>4</v>
      </c>
      <c r="M594" s="87">
        <v>3</v>
      </c>
      <c r="N594" s="28">
        <v>3</v>
      </c>
      <c r="O594" s="28">
        <v>1</v>
      </c>
      <c r="P594" s="28">
        <v>4</v>
      </c>
      <c r="Q594" s="87">
        <v>3</v>
      </c>
      <c r="R594" s="87">
        <v>4</v>
      </c>
      <c r="S594" s="28">
        <v>3</v>
      </c>
      <c r="T594" s="87">
        <v>3</v>
      </c>
      <c r="U594" s="87">
        <v>2</v>
      </c>
      <c r="V594" s="1">
        <v>2</v>
      </c>
      <c r="W594" s="92">
        <v>4</v>
      </c>
      <c r="X594" s="94">
        <f t="shared" si="9"/>
        <v>0.33333333333333331</v>
      </c>
    </row>
    <row r="595" spans="1:24">
      <c r="A595" s="1">
        <v>1</v>
      </c>
      <c r="B595" s="1">
        <v>3</v>
      </c>
      <c r="C595" s="1">
        <v>1</v>
      </c>
      <c r="D595" s="1">
        <v>1</v>
      </c>
      <c r="E595" s="1">
        <v>3</v>
      </c>
      <c r="F595" s="1">
        <v>3</v>
      </c>
      <c r="G595" s="1">
        <v>4</v>
      </c>
      <c r="H595" s="1">
        <v>5</v>
      </c>
      <c r="I595" s="29">
        <v>3</v>
      </c>
      <c r="J595" s="87">
        <v>4</v>
      </c>
      <c r="K595" s="87">
        <v>2</v>
      </c>
      <c r="L595" s="87">
        <v>3</v>
      </c>
      <c r="M595" s="28">
        <v>2</v>
      </c>
      <c r="N595" s="28">
        <v>3</v>
      </c>
      <c r="O595" s="87">
        <v>3</v>
      </c>
      <c r="P595" s="28">
        <v>4</v>
      </c>
      <c r="Q595" s="87">
        <v>3</v>
      </c>
      <c r="R595" s="87">
        <v>4</v>
      </c>
      <c r="S595" s="87">
        <v>4</v>
      </c>
      <c r="T595" s="87">
        <v>3</v>
      </c>
      <c r="U595" s="28">
        <v>3</v>
      </c>
      <c r="V595" s="1">
        <v>3</v>
      </c>
      <c r="W595" s="91">
        <v>4</v>
      </c>
      <c r="X595" s="94">
        <f t="shared" si="9"/>
        <v>0.33333333333333331</v>
      </c>
    </row>
    <row r="596" spans="1:24">
      <c r="A596" s="1">
        <v>1</v>
      </c>
      <c r="B596" s="1">
        <v>4</v>
      </c>
      <c r="C596" s="1">
        <v>11</v>
      </c>
      <c r="D596" s="1">
        <v>2</v>
      </c>
      <c r="E596" s="1">
        <v>1</v>
      </c>
      <c r="F596" s="1">
        <v>2</v>
      </c>
      <c r="G596" s="1">
        <v>2</v>
      </c>
      <c r="H596" s="1">
        <v>2</v>
      </c>
      <c r="I596" s="29">
        <v>2</v>
      </c>
      <c r="J596" s="87">
        <v>1</v>
      </c>
      <c r="K596" s="87">
        <v>2</v>
      </c>
      <c r="L596" s="87">
        <v>4</v>
      </c>
      <c r="M596" s="87">
        <v>3</v>
      </c>
      <c r="N596" s="87">
        <v>2</v>
      </c>
      <c r="O596" s="87">
        <v>3</v>
      </c>
      <c r="P596" s="87">
        <v>1</v>
      </c>
      <c r="Q596" s="87">
        <v>3</v>
      </c>
      <c r="R596" s="87">
        <v>4</v>
      </c>
      <c r="S596" s="87">
        <v>4</v>
      </c>
      <c r="T596" s="87">
        <v>2</v>
      </c>
      <c r="U596" s="87">
        <v>4</v>
      </c>
      <c r="V596" s="1">
        <v>2</v>
      </c>
      <c r="W596" s="91">
        <v>0</v>
      </c>
      <c r="X596" s="94">
        <f t="shared" si="9"/>
        <v>0</v>
      </c>
    </row>
    <row r="597" spans="1:24">
      <c r="A597" s="1">
        <v>1</v>
      </c>
      <c r="B597" s="1">
        <v>3</v>
      </c>
      <c r="C597" s="1">
        <v>4</v>
      </c>
      <c r="D597" s="1">
        <v>1</v>
      </c>
      <c r="E597" s="1">
        <v>3</v>
      </c>
      <c r="F597" s="1">
        <v>3</v>
      </c>
      <c r="G597" s="1">
        <v>4</v>
      </c>
      <c r="H597" s="1">
        <v>4</v>
      </c>
      <c r="I597" s="29">
        <v>2</v>
      </c>
      <c r="J597" s="87">
        <v>3</v>
      </c>
      <c r="K597" s="28">
        <v>4</v>
      </c>
      <c r="L597" s="87">
        <v>3</v>
      </c>
      <c r="M597" s="87">
        <v>1</v>
      </c>
      <c r="N597" s="28">
        <v>3</v>
      </c>
      <c r="O597" s="87">
        <v>2</v>
      </c>
      <c r="P597" s="87">
        <v>3</v>
      </c>
      <c r="Q597" s="87">
        <v>1</v>
      </c>
      <c r="R597" s="87">
        <v>3</v>
      </c>
      <c r="S597" s="28">
        <v>3</v>
      </c>
      <c r="T597" s="28">
        <v>4</v>
      </c>
      <c r="U597" s="87">
        <v>2</v>
      </c>
      <c r="V597" s="1">
        <v>2</v>
      </c>
      <c r="W597" s="92">
        <v>4</v>
      </c>
      <c r="X597" s="94">
        <f t="shared" si="9"/>
        <v>0.33333333333333331</v>
      </c>
    </row>
    <row r="598" spans="1:24">
      <c r="A598" s="1">
        <v>1</v>
      </c>
      <c r="B598" s="1">
        <v>4</v>
      </c>
      <c r="C598" s="1">
        <v>11</v>
      </c>
      <c r="D598" s="1">
        <v>1</v>
      </c>
      <c r="E598" s="1">
        <v>3</v>
      </c>
      <c r="F598" s="1">
        <v>3</v>
      </c>
      <c r="G598" s="1">
        <v>3</v>
      </c>
      <c r="H598" s="1">
        <v>4</v>
      </c>
      <c r="I598" s="29">
        <v>3</v>
      </c>
      <c r="J598" s="28">
        <v>2</v>
      </c>
      <c r="K598" s="28">
        <v>4</v>
      </c>
      <c r="L598" s="87">
        <v>4</v>
      </c>
      <c r="M598" s="28">
        <v>2</v>
      </c>
      <c r="N598" s="28">
        <v>3</v>
      </c>
      <c r="O598" s="28">
        <v>1</v>
      </c>
      <c r="P598" s="87">
        <v>3</v>
      </c>
      <c r="Q598" s="87">
        <v>3</v>
      </c>
      <c r="R598" s="87">
        <v>3</v>
      </c>
      <c r="S598" s="28">
        <v>3</v>
      </c>
      <c r="T598" s="87">
        <v>3</v>
      </c>
      <c r="U598" s="87">
        <v>2</v>
      </c>
      <c r="V598" s="1">
        <v>2</v>
      </c>
      <c r="W598" s="91">
        <v>6</v>
      </c>
      <c r="X598" s="94">
        <f t="shared" si="9"/>
        <v>0.5</v>
      </c>
    </row>
    <row r="599" spans="1:24">
      <c r="A599" s="1">
        <v>2</v>
      </c>
      <c r="B599" s="1">
        <v>6</v>
      </c>
      <c r="C599" s="1">
        <v>2</v>
      </c>
      <c r="D599" s="1">
        <v>2</v>
      </c>
      <c r="E599" s="1">
        <v>1</v>
      </c>
      <c r="F599" s="1">
        <v>2</v>
      </c>
      <c r="G599" s="1">
        <v>2</v>
      </c>
      <c r="H599" s="1">
        <v>2</v>
      </c>
      <c r="I599" s="29">
        <v>2</v>
      </c>
      <c r="J599" s="87">
        <v>3</v>
      </c>
      <c r="K599" s="87">
        <v>2</v>
      </c>
      <c r="L599" s="87">
        <v>3</v>
      </c>
      <c r="M599" s="28">
        <v>2</v>
      </c>
      <c r="N599" s="87">
        <v>4</v>
      </c>
      <c r="O599" s="28">
        <v>1</v>
      </c>
      <c r="P599" s="87">
        <v>1</v>
      </c>
      <c r="Q599" s="28">
        <v>2</v>
      </c>
      <c r="R599" s="87">
        <v>4</v>
      </c>
      <c r="S599" s="28">
        <v>3</v>
      </c>
      <c r="T599" s="28">
        <v>4</v>
      </c>
      <c r="U599" s="28">
        <v>3</v>
      </c>
      <c r="V599" s="1">
        <v>2</v>
      </c>
      <c r="W599" s="91">
        <v>6</v>
      </c>
      <c r="X599" s="94">
        <f t="shared" si="9"/>
        <v>0.5</v>
      </c>
    </row>
    <row r="600" spans="1:24">
      <c r="A600" s="1">
        <v>1</v>
      </c>
      <c r="B600" s="1">
        <v>2</v>
      </c>
      <c r="C600" s="1">
        <v>8</v>
      </c>
      <c r="D600" s="1">
        <v>2</v>
      </c>
      <c r="E600" s="1">
        <v>2</v>
      </c>
      <c r="F600" s="1">
        <v>3</v>
      </c>
      <c r="G600" s="1">
        <v>4</v>
      </c>
      <c r="H600" s="1">
        <v>3</v>
      </c>
      <c r="I600" s="29">
        <v>2</v>
      </c>
      <c r="J600" s="28">
        <v>2</v>
      </c>
      <c r="K600" s="87">
        <v>3</v>
      </c>
      <c r="L600" s="87">
        <v>3</v>
      </c>
      <c r="M600" s="28">
        <v>2</v>
      </c>
      <c r="N600" s="87">
        <v>2</v>
      </c>
      <c r="O600" s="87">
        <v>3</v>
      </c>
      <c r="P600" s="87">
        <v>3</v>
      </c>
      <c r="Q600" s="87">
        <v>3</v>
      </c>
      <c r="R600" s="87">
        <v>3</v>
      </c>
      <c r="S600" s="28">
        <v>3</v>
      </c>
      <c r="T600" s="87">
        <v>3</v>
      </c>
      <c r="U600" s="87">
        <v>2</v>
      </c>
      <c r="V600" s="1">
        <v>2</v>
      </c>
      <c r="W600" s="91">
        <v>3</v>
      </c>
      <c r="X600" s="94">
        <f t="shared" si="9"/>
        <v>0.25</v>
      </c>
    </row>
    <row r="601" spans="1:24">
      <c r="A601" s="1">
        <v>1</v>
      </c>
      <c r="B601" s="1">
        <v>2</v>
      </c>
      <c r="C601" s="1">
        <v>1</v>
      </c>
      <c r="D601" s="1">
        <v>1</v>
      </c>
      <c r="E601" s="1">
        <v>1</v>
      </c>
      <c r="F601" s="1">
        <v>3</v>
      </c>
      <c r="G601" s="1">
        <v>3</v>
      </c>
      <c r="H601" s="1">
        <v>2</v>
      </c>
      <c r="I601" s="29">
        <v>1</v>
      </c>
      <c r="J601" s="28">
        <v>2</v>
      </c>
      <c r="K601" s="87">
        <v>2</v>
      </c>
      <c r="L601" s="87">
        <v>5</v>
      </c>
      <c r="M601" s="28">
        <v>2</v>
      </c>
      <c r="N601" s="87">
        <v>2</v>
      </c>
      <c r="O601" s="87">
        <v>4</v>
      </c>
      <c r="P601" s="87">
        <v>3</v>
      </c>
      <c r="Q601" s="87">
        <v>4</v>
      </c>
      <c r="R601" s="87">
        <v>5</v>
      </c>
      <c r="S601" s="87">
        <v>4</v>
      </c>
      <c r="T601" s="87">
        <v>2</v>
      </c>
      <c r="U601" s="28">
        <v>3</v>
      </c>
      <c r="V601" s="1">
        <v>1</v>
      </c>
      <c r="W601" s="91">
        <v>3</v>
      </c>
      <c r="X601" s="94">
        <f t="shared" si="9"/>
        <v>0.25</v>
      </c>
    </row>
    <row r="602" spans="1:24">
      <c r="A602" s="1">
        <v>2</v>
      </c>
      <c r="B602" s="1">
        <v>6</v>
      </c>
      <c r="C602" s="1">
        <v>6</v>
      </c>
      <c r="D602" s="1">
        <v>1</v>
      </c>
      <c r="E602" s="1">
        <v>1</v>
      </c>
      <c r="F602" s="1">
        <v>4</v>
      </c>
      <c r="G602" s="1">
        <v>5</v>
      </c>
      <c r="H602" s="1">
        <v>5</v>
      </c>
      <c r="I602" s="29">
        <v>4</v>
      </c>
      <c r="J602" s="87">
        <v>4</v>
      </c>
      <c r="K602" s="28">
        <v>4</v>
      </c>
      <c r="L602" s="28">
        <v>2</v>
      </c>
      <c r="M602" s="28">
        <v>2</v>
      </c>
      <c r="N602" s="28">
        <v>3</v>
      </c>
      <c r="O602" s="28">
        <v>1</v>
      </c>
      <c r="P602" s="28">
        <v>4</v>
      </c>
      <c r="Q602" s="87">
        <v>3</v>
      </c>
      <c r="R602" s="28">
        <v>1</v>
      </c>
      <c r="S602" s="28">
        <v>3</v>
      </c>
      <c r="T602" s="87">
        <v>3</v>
      </c>
      <c r="U602" s="87">
        <v>1</v>
      </c>
      <c r="V602" s="1">
        <v>4</v>
      </c>
      <c r="W602" s="92">
        <v>8</v>
      </c>
      <c r="X602" s="94">
        <f t="shared" si="9"/>
        <v>0.66666666666666663</v>
      </c>
    </row>
    <row r="603" spans="1:24">
      <c r="A603" s="1">
        <v>1</v>
      </c>
      <c r="B603" s="1">
        <v>2</v>
      </c>
      <c r="C603" s="1">
        <v>11</v>
      </c>
      <c r="D603" s="1">
        <v>1</v>
      </c>
      <c r="E603" s="1">
        <v>2</v>
      </c>
      <c r="F603" s="1">
        <v>3</v>
      </c>
      <c r="G603" s="1">
        <v>4</v>
      </c>
      <c r="H603" s="1">
        <v>4</v>
      </c>
      <c r="I603" s="29">
        <v>3</v>
      </c>
      <c r="J603" s="28">
        <v>2</v>
      </c>
      <c r="K603" s="28">
        <v>4</v>
      </c>
      <c r="L603" s="87">
        <v>3</v>
      </c>
      <c r="M603" s="28">
        <v>2</v>
      </c>
      <c r="N603" s="28">
        <v>3</v>
      </c>
      <c r="O603" s="28">
        <v>1</v>
      </c>
      <c r="P603" s="28">
        <v>4</v>
      </c>
      <c r="Q603" s="28">
        <v>2</v>
      </c>
      <c r="R603" s="87">
        <v>3</v>
      </c>
      <c r="S603" s="28">
        <v>3</v>
      </c>
      <c r="T603" s="28">
        <v>4</v>
      </c>
      <c r="U603" s="28">
        <v>3</v>
      </c>
      <c r="V603" s="1">
        <v>3</v>
      </c>
      <c r="W603" s="91">
        <v>10</v>
      </c>
      <c r="X603" s="94">
        <f t="shared" si="9"/>
        <v>0.83333333333333337</v>
      </c>
    </row>
    <row r="604" spans="1:24">
      <c r="A604" s="1">
        <v>1</v>
      </c>
      <c r="B604" s="1">
        <v>4</v>
      </c>
      <c r="C604" s="1">
        <v>4</v>
      </c>
      <c r="D604" s="1">
        <v>1</v>
      </c>
      <c r="E604" s="1">
        <v>2</v>
      </c>
      <c r="F604" s="1">
        <v>4</v>
      </c>
      <c r="G604" s="1">
        <v>4</v>
      </c>
      <c r="H604" s="1">
        <v>5</v>
      </c>
      <c r="I604" s="29">
        <v>3</v>
      </c>
      <c r="J604" s="28">
        <v>2</v>
      </c>
      <c r="K604" s="28">
        <v>4</v>
      </c>
      <c r="L604" s="28">
        <v>2</v>
      </c>
      <c r="M604" s="28">
        <v>2</v>
      </c>
      <c r="N604" s="87">
        <v>2</v>
      </c>
      <c r="O604" s="28">
        <v>1</v>
      </c>
      <c r="P604" s="28">
        <v>4</v>
      </c>
      <c r="Q604" s="87">
        <v>3</v>
      </c>
      <c r="R604" s="87">
        <v>4</v>
      </c>
      <c r="S604" s="28">
        <v>3</v>
      </c>
      <c r="T604" s="87">
        <v>3</v>
      </c>
      <c r="U604" s="28">
        <v>3</v>
      </c>
      <c r="V604" s="1">
        <v>3</v>
      </c>
      <c r="W604" s="92">
        <v>8</v>
      </c>
      <c r="X604" s="94">
        <f t="shared" si="9"/>
        <v>0.66666666666666663</v>
      </c>
    </row>
    <row r="605" spans="1:24">
      <c r="A605" s="1">
        <v>1</v>
      </c>
      <c r="B605" s="1">
        <v>2</v>
      </c>
      <c r="C605" s="1">
        <v>11</v>
      </c>
      <c r="D605" s="1">
        <v>1</v>
      </c>
      <c r="E605" s="1">
        <v>3</v>
      </c>
      <c r="F605" s="1">
        <v>4</v>
      </c>
      <c r="G605" s="1">
        <v>5</v>
      </c>
      <c r="H605" s="1">
        <v>5</v>
      </c>
      <c r="I605" s="29">
        <v>3</v>
      </c>
      <c r="J605" s="87">
        <v>3</v>
      </c>
      <c r="K605" s="28">
        <v>4</v>
      </c>
      <c r="L605" s="87">
        <v>3</v>
      </c>
      <c r="M605" s="28">
        <v>2</v>
      </c>
      <c r="N605" s="87">
        <v>4</v>
      </c>
      <c r="O605" s="87">
        <v>2</v>
      </c>
      <c r="P605" s="28">
        <v>4</v>
      </c>
      <c r="Q605" s="28">
        <v>2</v>
      </c>
      <c r="R605" s="28">
        <v>1</v>
      </c>
      <c r="S605" s="28">
        <v>3</v>
      </c>
      <c r="T605" s="87">
        <v>3</v>
      </c>
      <c r="U605" s="28">
        <v>3</v>
      </c>
      <c r="V605" s="1">
        <v>3</v>
      </c>
      <c r="W605" s="91">
        <v>7</v>
      </c>
      <c r="X605" s="94">
        <f t="shared" si="9"/>
        <v>0.58333333333333337</v>
      </c>
    </row>
    <row r="606" spans="1:24">
      <c r="A606" s="1">
        <v>1</v>
      </c>
      <c r="B606" s="1">
        <v>2</v>
      </c>
      <c r="C606" s="1">
        <v>2</v>
      </c>
      <c r="D606" s="1">
        <v>1</v>
      </c>
      <c r="E606" s="1">
        <v>3</v>
      </c>
      <c r="F606" s="1">
        <v>5</v>
      </c>
      <c r="G606" s="1">
        <v>3</v>
      </c>
      <c r="H606" s="1">
        <v>4</v>
      </c>
      <c r="I606" s="29">
        <v>3</v>
      </c>
      <c r="J606" s="28">
        <v>2</v>
      </c>
      <c r="K606" s="28">
        <v>4</v>
      </c>
      <c r="L606" s="87">
        <v>3</v>
      </c>
      <c r="M606" s="87">
        <v>3</v>
      </c>
      <c r="N606" s="87">
        <v>2</v>
      </c>
      <c r="O606" s="28">
        <v>1</v>
      </c>
      <c r="P606" s="28">
        <v>4</v>
      </c>
      <c r="Q606" s="28">
        <v>2</v>
      </c>
      <c r="R606" s="87">
        <v>3</v>
      </c>
      <c r="S606" s="28">
        <v>3</v>
      </c>
      <c r="T606" s="87">
        <v>2</v>
      </c>
      <c r="U606" s="28">
        <v>3</v>
      </c>
      <c r="V606" s="1">
        <v>3</v>
      </c>
      <c r="W606" s="92">
        <v>7</v>
      </c>
      <c r="X606" s="94">
        <f t="shared" si="9"/>
        <v>0.58333333333333337</v>
      </c>
    </row>
    <row r="607" spans="1:24">
      <c r="A607" s="1">
        <v>1</v>
      </c>
      <c r="B607" s="1">
        <v>4</v>
      </c>
      <c r="C607" s="1">
        <v>3</v>
      </c>
      <c r="D607" s="1">
        <v>1</v>
      </c>
      <c r="E607" s="1">
        <v>1</v>
      </c>
      <c r="F607" s="1">
        <v>2</v>
      </c>
      <c r="G607" s="1">
        <v>4</v>
      </c>
      <c r="H607" s="1">
        <v>2</v>
      </c>
      <c r="I607" s="29">
        <v>3</v>
      </c>
      <c r="J607" s="87">
        <v>4</v>
      </c>
      <c r="K607" s="87">
        <v>2</v>
      </c>
      <c r="L607" s="87">
        <v>3</v>
      </c>
      <c r="M607" s="28">
        <v>2</v>
      </c>
      <c r="N607" s="87">
        <v>2</v>
      </c>
      <c r="O607" s="87">
        <v>2</v>
      </c>
      <c r="P607" s="28">
        <v>4</v>
      </c>
      <c r="Q607" s="87">
        <v>3</v>
      </c>
      <c r="R607" s="87">
        <v>4</v>
      </c>
      <c r="S607" s="28">
        <v>3</v>
      </c>
      <c r="T607" s="87">
        <v>2</v>
      </c>
      <c r="U607" s="28">
        <v>3</v>
      </c>
      <c r="V607" s="1">
        <v>3</v>
      </c>
      <c r="W607" s="92">
        <v>4</v>
      </c>
      <c r="X607" s="94">
        <f t="shared" si="9"/>
        <v>0.33333333333333331</v>
      </c>
    </row>
    <row r="608" spans="1:24">
      <c r="A608" s="1">
        <v>1</v>
      </c>
      <c r="B608" s="1">
        <v>3</v>
      </c>
      <c r="C608" s="1">
        <v>4</v>
      </c>
      <c r="D608" s="1">
        <v>1</v>
      </c>
      <c r="E608" s="1">
        <v>2</v>
      </c>
      <c r="F608" s="1">
        <v>2</v>
      </c>
      <c r="G608" s="1">
        <v>2</v>
      </c>
      <c r="H608" s="1">
        <v>2</v>
      </c>
      <c r="I608" s="29">
        <v>3</v>
      </c>
      <c r="J608" s="87">
        <v>4</v>
      </c>
      <c r="K608" s="87">
        <v>5</v>
      </c>
      <c r="L608" s="87">
        <v>5</v>
      </c>
      <c r="M608" s="28">
        <v>2</v>
      </c>
      <c r="N608" s="87">
        <v>4</v>
      </c>
      <c r="O608" s="87">
        <v>4</v>
      </c>
      <c r="P608" s="87">
        <v>1</v>
      </c>
      <c r="Q608" s="28">
        <v>2</v>
      </c>
      <c r="R608" s="87">
        <v>3</v>
      </c>
      <c r="S608" s="28">
        <v>3</v>
      </c>
      <c r="T608" s="87">
        <v>5</v>
      </c>
      <c r="U608" s="28">
        <v>3</v>
      </c>
      <c r="V608" s="1">
        <v>2</v>
      </c>
      <c r="W608" s="92">
        <v>4</v>
      </c>
      <c r="X608" s="94">
        <f t="shared" si="9"/>
        <v>0.33333333333333331</v>
      </c>
    </row>
    <row r="609" spans="1:24">
      <c r="A609" s="1">
        <v>1</v>
      </c>
      <c r="B609" s="1">
        <v>3</v>
      </c>
      <c r="C609" s="1">
        <v>1</v>
      </c>
      <c r="D609" s="1">
        <v>1</v>
      </c>
      <c r="E609" s="1">
        <v>1</v>
      </c>
      <c r="F609" s="1">
        <v>2</v>
      </c>
      <c r="G609" s="1">
        <v>3</v>
      </c>
      <c r="H609" s="1">
        <v>3</v>
      </c>
      <c r="I609" s="29">
        <v>2</v>
      </c>
      <c r="J609" s="28">
        <v>2</v>
      </c>
      <c r="K609" s="28">
        <v>4</v>
      </c>
      <c r="L609" s="28">
        <v>2</v>
      </c>
      <c r="M609" s="87">
        <v>3</v>
      </c>
      <c r="N609" s="28">
        <v>3</v>
      </c>
      <c r="O609" s="87">
        <v>2</v>
      </c>
      <c r="P609" s="87">
        <v>1</v>
      </c>
      <c r="Q609" s="87">
        <v>1</v>
      </c>
      <c r="R609" s="87">
        <v>3</v>
      </c>
      <c r="S609" s="87">
        <v>2</v>
      </c>
      <c r="T609" s="87">
        <v>3</v>
      </c>
      <c r="U609" s="28">
        <v>3</v>
      </c>
      <c r="V609" s="1">
        <v>2</v>
      </c>
      <c r="W609" s="91">
        <v>5</v>
      </c>
      <c r="X609" s="94">
        <f t="shared" si="9"/>
        <v>0.41666666666666669</v>
      </c>
    </row>
    <row r="610" spans="1:24">
      <c r="A610" s="1">
        <v>1</v>
      </c>
      <c r="B610" s="1">
        <v>3</v>
      </c>
      <c r="C610" s="1">
        <v>1</v>
      </c>
      <c r="D610" s="1">
        <v>2</v>
      </c>
      <c r="E610" s="1">
        <v>3</v>
      </c>
      <c r="F610" s="1">
        <v>2</v>
      </c>
      <c r="G610" s="1">
        <v>3</v>
      </c>
      <c r="H610" s="1">
        <v>2</v>
      </c>
      <c r="I610" s="29">
        <v>2</v>
      </c>
      <c r="J610" s="28">
        <v>2</v>
      </c>
      <c r="K610" s="28">
        <v>4</v>
      </c>
      <c r="L610" s="28">
        <v>2</v>
      </c>
      <c r="M610" s="87">
        <v>3</v>
      </c>
      <c r="N610" s="87">
        <v>2</v>
      </c>
      <c r="O610" s="87">
        <v>2</v>
      </c>
      <c r="P610" s="87">
        <v>3</v>
      </c>
      <c r="Q610" s="87">
        <v>3</v>
      </c>
      <c r="R610" s="87">
        <v>3</v>
      </c>
      <c r="S610" s="28">
        <v>3</v>
      </c>
      <c r="T610" s="87">
        <v>3</v>
      </c>
      <c r="U610" s="28">
        <v>3</v>
      </c>
      <c r="V610" s="1">
        <v>2</v>
      </c>
      <c r="W610" s="92">
        <v>5</v>
      </c>
      <c r="X610" s="94">
        <f t="shared" si="9"/>
        <v>0.41666666666666669</v>
      </c>
    </row>
    <row r="611" spans="1:24">
      <c r="A611" s="1">
        <v>2</v>
      </c>
      <c r="B611" s="1">
        <v>6</v>
      </c>
      <c r="C611" s="1">
        <v>1</v>
      </c>
      <c r="D611" s="1">
        <v>2</v>
      </c>
      <c r="E611" s="1">
        <v>2</v>
      </c>
      <c r="F611" s="1">
        <v>4</v>
      </c>
      <c r="G611" s="1">
        <v>3</v>
      </c>
      <c r="H611" s="1">
        <v>4</v>
      </c>
      <c r="I611" s="29">
        <v>2</v>
      </c>
      <c r="J611" s="28">
        <v>2</v>
      </c>
      <c r="K611" s="28">
        <v>4</v>
      </c>
      <c r="L611" s="87">
        <v>5</v>
      </c>
      <c r="M611" s="28">
        <v>2</v>
      </c>
      <c r="N611" s="28">
        <v>3</v>
      </c>
      <c r="O611" s="87">
        <v>2</v>
      </c>
      <c r="P611" s="28">
        <v>4</v>
      </c>
      <c r="Q611" s="28">
        <v>2</v>
      </c>
      <c r="R611" s="28">
        <v>1</v>
      </c>
      <c r="S611" s="87">
        <v>1</v>
      </c>
      <c r="T611" s="28">
        <v>4</v>
      </c>
      <c r="U611" s="28">
        <v>3</v>
      </c>
      <c r="V611" s="1">
        <v>2</v>
      </c>
      <c r="W611" s="91">
        <v>9</v>
      </c>
      <c r="X611" s="94">
        <f t="shared" si="9"/>
        <v>0.75</v>
      </c>
    </row>
    <row r="612" spans="1:24">
      <c r="A612" s="1">
        <v>1</v>
      </c>
      <c r="B612" s="1">
        <v>3</v>
      </c>
      <c r="C612" s="1">
        <v>7</v>
      </c>
      <c r="D612" s="1">
        <v>2</v>
      </c>
      <c r="E612" s="1">
        <v>1</v>
      </c>
      <c r="F612" s="1">
        <v>3</v>
      </c>
      <c r="G612" s="1">
        <v>3</v>
      </c>
      <c r="H612" s="1">
        <v>3</v>
      </c>
      <c r="I612" s="29">
        <v>2</v>
      </c>
      <c r="J612" s="28">
        <v>2</v>
      </c>
      <c r="K612" s="87">
        <v>2</v>
      </c>
      <c r="L612" s="28">
        <v>2</v>
      </c>
      <c r="M612" s="28">
        <v>2</v>
      </c>
      <c r="N612" s="87">
        <v>2</v>
      </c>
      <c r="O612" s="28">
        <v>1</v>
      </c>
      <c r="P612" s="28">
        <v>4</v>
      </c>
      <c r="Q612" s="28">
        <v>2</v>
      </c>
      <c r="R612" s="87">
        <v>3</v>
      </c>
      <c r="S612" s="28">
        <v>3</v>
      </c>
      <c r="T612" s="87">
        <v>3</v>
      </c>
      <c r="U612" s="28">
        <v>3</v>
      </c>
      <c r="V612" s="1">
        <v>2</v>
      </c>
      <c r="W612" s="92">
        <v>8</v>
      </c>
      <c r="X612" s="94">
        <f t="shared" si="9"/>
        <v>0.66666666666666663</v>
      </c>
    </row>
    <row r="613" spans="1:24">
      <c r="A613" s="1">
        <v>1</v>
      </c>
      <c r="B613" s="1">
        <v>3</v>
      </c>
      <c r="C613" s="1">
        <v>1</v>
      </c>
      <c r="D613" s="1">
        <v>2</v>
      </c>
      <c r="E613" s="1">
        <v>3</v>
      </c>
      <c r="F613" s="1">
        <v>3</v>
      </c>
      <c r="G613" s="1">
        <v>4</v>
      </c>
      <c r="H613" s="1">
        <v>4</v>
      </c>
      <c r="I613" s="29">
        <v>3</v>
      </c>
      <c r="J613" s="87">
        <v>5</v>
      </c>
      <c r="K613" s="28">
        <v>4</v>
      </c>
      <c r="L613" s="87">
        <v>3</v>
      </c>
      <c r="M613" s="87">
        <v>1</v>
      </c>
      <c r="N613" s="87">
        <v>4</v>
      </c>
      <c r="O613" s="87">
        <v>4</v>
      </c>
      <c r="P613" s="28">
        <v>4</v>
      </c>
      <c r="Q613" s="87">
        <v>5</v>
      </c>
      <c r="R613" s="28">
        <v>1</v>
      </c>
      <c r="S613" s="28">
        <v>3</v>
      </c>
      <c r="T613" s="87">
        <v>3</v>
      </c>
      <c r="U613" s="28">
        <v>3</v>
      </c>
      <c r="V613" s="1">
        <v>2</v>
      </c>
      <c r="W613" s="91">
        <v>5</v>
      </c>
      <c r="X613" s="94">
        <f t="shared" si="9"/>
        <v>0.41666666666666669</v>
      </c>
    </row>
    <row r="614" spans="1:24">
      <c r="A614" s="1">
        <v>3</v>
      </c>
      <c r="B614" s="1">
        <v>6</v>
      </c>
      <c r="C614" s="1">
        <v>1</v>
      </c>
      <c r="D614" s="1">
        <v>2</v>
      </c>
      <c r="E614" s="1">
        <v>1</v>
      </c>
      <c r="F614" s="1">
        <v>5</v>
      </c>
      <c r="G614" s="1">
        <v>5</v>
      </c>
      <c r="H614" s="1">
        <v>5</v>
      </c>
      <c r="I614" s="29">
        <v>2</v>
      </c>
      <c r="J614" s="28">
        <v>2</v>
      </c>
      <c r="K614" s="28">
        <v>4</v>
      </c>
      <c r="L614" s="87">
        <v>3</v>
      </c>
      <c r="M614" s="28">
        <v>2</v>
      </c>
      <c r="N614" s="28">
        <v>3</v>
      </c>
      <c r="O614" s="87">
        <v>2</v>
      </c>
      <c r="P614" s="87">
        <v>1</v>
      </c>
      <c r="Q614" s="87">
        <v>3</v>
      </c>
      <c r="R614" s="87">
        <v>4</v>
      </c>
      <c r="S614" s="28">
        <v>3</v>
      </c>
      <c r="T614" s="87">
        <v>3</v>
      </c>
      <c r="U614" s="28">
        <v>3</v>
      </c>
      <c r="V614" s="1">
        <v>3</v>
      </c>
      <c r="W614" s="92">
        <v>6</v>
      </c>
      <c r="X614" s="94">
        <f t="shared" si="9"/>
        <v>0.5</v>
      </c>
    </row>
    <row r="615" spans="1:24">
      <c r="A615" s="1">
        <v>2</v>
      </c>
      <c r="B615" s="1">
        <v>6</v>
      </c>
      <c r="C615" s="1">
        <v>7</v>
      </c>
      <c r="D615" s="1">
        <v>2</v>
      </c>
      <c r="E615" s="1">
        <v>3</v>
      </c>
      <c r="F615" s="1">
        <v>2</v>
      </c>
      <c r="G615" s="1">
        <v>2</v>
      </c>
      <c r="H615" s="1">
        <v>4</v>
      </c>
      <c r="I615" s="29">
        <v>2</v>
      </c>
      <c r="J615" s="87">
        <v>4</v>
      </c>
      <c r="K615" s="28">
        <v>4</v>
      </c>
      <c r="L615" s="87">
        <v>3</v>
      </c>
      <c r="M615" s="28">
        <v>2</v>
      </c>
      <c r="N615" s="87">
        <v>2</v>
      </c>
      <c r="O615" s="87">
        <v>2</v>
      </c>
      <c r="P615" s="28">
        <v>4</v>
      </c>
      <c r="Q615" s="28">
        <v>2</v>
      </c>
      <c r="R615" s="28">
        <v>1</v>
      </c>
      <c r="S615" s="28">
        <v>3</v>
      </c>
      <c r="T615" s="87">
        <v>3</v>
      </c>
      <c r="U615" s="28">
        <v>3</v>
      </c>
      <c r="V615" s="1">
        <v>2</v>
      </c>
      <c r="W615" s="91">
        <v>7</v>
      </c>
      <c r="X615" s="94">
        <f t="shared" si="9"/>
        <v>0.58333333333333337</v>
      </c>
    </row>
    <row r="616" spans="1:24">
      <c r="A616" s="1">
        <v>1</v>
      </c>
      <c r="B616" s="1">
        <v>3</v>
      </c>
      <c r="C616" s="1">
        <v>11</v>
      </c>
      <c r="D616" s="1">
        <v>1</v>
      </c>
      <c r="E616" s="1">
        <v>1</v>
      </c>
      <c r="F616" s="1">
        <v>3</v>
      </c>
      <c r="G616" s="1">
        <v>3</v>
      </c>
      <c r="H616" s="1">
        <v>4</v>
      </c>
      <c r="I616" s="29">
        <v>3</v>
      </c>
      <c r="J616" s="28">
        <v>2</v>
      </c>
      <c r="K616" s="87">
        <v>1</v>
      </c>
      <c r="L616" s="87">
        <v>3</v>
      </c>
      <c r="M616" s="87">
        <v>3</v>
      </c>
      <c r="N616" s="28">
        <v>3</v>
      </c>
      <c r="O616" s="28">
        <v>1</v>
      </c>
      <c r="P616" s="87">
        <v>1</v>
      </c>
      <c r="Q616" s="28">
        <v>2</v>
      </c>
      <c r="R616" s="87">
        <v>3</v>
      </c>
      <c r="S616" s="28">
        <v>3</v>
      </c>
      <c r="T616" s="87">
        <v>3</v>
      </c>
      <c r="U616" s="28">
        <v>3</v>
      </c>
      <c r="V616" s="1">
        <v>3</v>
      </c>
      <c r="W616" s="92">
        <v>6</v>
      </c>
      <c r="X616" s="94">
        <f t="shared" si="9"/>
        <v>0.5</v>
      </c>
    </row>
    <row r="617" spans="1:24">
      <c r="A617" s="1">
        <v>1</v>
      </c>
      <c r="B617" s="1">
        <v>3</v>
      </c>
      <c r="C617" s="1">
        <v>1</v>
      </c>
      <c r="D617" s="1">
        <v>1</v>
      </c>
      <c r="E617" s="1">
        <v>2</v>
      </c>
      <c r="F617" s="1">
        <v>3</v>
      </c>
      <c r="G617" s="1">
        <v>4</v>
      </c>
      <c r="H617" s="1">
        <v>3</v>
      </c>
      <c r="I617" s="29">
        <v>2</v>
      </c>
      <c r="J617" s="28">
        <v>2</v>
      </c>
      <c r="K617" s="28">
        <v>4</v>
      </c>
      <c r="L617" s="87">
        <v>3</v>
      </c>
      <c r="M617" s="28">
        <v>2</v>
      </c>
      <c r="N617" s="28">
        <v>3</v>
      </c>
      <c r="O617" s="28">
        <v>1</v>
      </c>
      <c r="P617" s="87">
        <v>1</v>
      </c>
      <c r="Q617" s="28">
        <v>2</v>
      </c>
      <c r="R617" s="87">
        <v>2</v>
      </c>
      <c r="S617" s="28">
        <v>3</v>
      </c>
      <c r="T617" s="87">
        <v>3</v>
      </c>
      <c r="U617" s="28">
        <v>3</v>
      </c>
      <c r="V617" s="1">
        <v>2</v>
      </c>
      <c r="W617" s="92">
        <v>8</v>
      </c>
      <c r="X617" s="94">
        <f t="shared" si="9"/>
        <v>0.66666666666666663</v>
      </c>
    </row>
    <row r="618" spans="1:24">
      <c r="A618" s="1">
        <v>1</v>
      </c>
      <c r="B618" s="1">
        <v>3</v>
      </c>
      <c r="C618" s="1">
        <v>5</v>
      </c>
      <c r="D618" s="1">
        <v>1</v>
      </c>
      <c r="E618" s="1">
        <v>1</v>
      </c>
      <c r="F618" s="1">
        <v>3</v>
      </c>
      <c r="G618" s="1">
        <v>4</v>
      </c>
      <c r="H618" s="1">
        <v>3</v>
      </c>
      <c r="I618" s="29">
        <v>3</v>
      </c>
      <c r="J618" s="28">
        <v>2</v>
      </c>
      <c r="K618" s="28">
        <v>4</v>
      </c>
      <c r="L618" s="28">
        <v>2</v>
      </c>
      <c r="M618" s="28">
        <v>2</v>
      </c>
      <c r="N618" s="28">
        <v>3</v>
      </c>
      <c r="O618" s="87">
        <v>4</v>
      </c>
      <c r="P618" s="87">
        <v>1</v>
      </c>
      <c r="Q618" s="87">
        <v>1</v>
      </c>
      <c r="R618" s="87">
        <v>3</v>
      </c>
      <c r="S618" s="28">
        <v>3</v>
      </c>
      <c r="T618" s="87">
        <v>3</v>
      </c>
      <c r="U618" s="28">
        <v>3</v>
      </c>
      <c r="V618" s="1">
        <v>2</v>
      </c>
      <c r="W618" s="92">
        <v>8</v>
      </c>
      <c r="X618" s="94">
        <f t="shared" si="9"/>
        <v>0.66666666666666663</v>
      </c>
    </row>
    <row r="619" spans="1:24">
      <c r="A619" s="1">
        <v>1</v>
      </c>
      <c r="B619" s="1">
        <v>2</v>
      </c>
      <c r="C619" s="1">
        <v>2</v>
      </c>
      <c r="D619" s="1">
        <v>1</v>
      </c>
      <c r="E619" s="1">
        <v>2</v>
      </c>
      <c r="F619" s="1">
        <v>3</v>
      </c>
      <c r="G619" s="1">
        <v>2</v>
      </c>
      <c r="H619" s="1">
        <v>3</v>
      </c>
      <c r="I619" s="29">
        <v>3</v>
      </c>
      <c r="J619" s="28">
        <v>2</v>
      </c>
      <c r="K619" s="28">
        <v>4</v>
      </c>
      <c r="L619" s="87">
        <v>3</v>
      </c>
      <c r="M619" s="28">
        <v>2</v>
      </c>
      <c r="N619" s="28">
        <v>3</v>
      </c>
      <c r="O619" s="28">
        <v>1</v>
      </c>
      <c r="P619" s="87">
        <v>1</v>
      </c>
      <c r="Q619" s="28">
        <v>2</v>
      </c>
      <c r="R619" s="28">
        <v>1</v>
      </c>
      <c r="S619" s="28">
        <v>3</v>
      </c>
      <c r="T619" s="87">
        <v>3</v>
      </c>
      <c r="U619" s="87">
        <v>2</v>
      </c>
      <c r="V619" s="1">
        <v>3</v>
      </c>
      <c r="W619" s="92">
        <v>8</v>
      </c>
      <c r="X619" s="94">
        <f t="shared" si="9"/>
        <v>0.66666666666666663</v>
      </c>
    </row>
    <row r="620" spans="1:24">
      <c r="A620" s="1">
        <v>1</v>
      </c>
      <c r="B620" s="1">
        <v>3</v>
      </c>
      <c r="C620" s="1">
        <v>11</v>
      </c>
      <c r="D620" s="1">
        <v>1</v>
      </c>
      <c r="E620" s="1">
        <v>1</v>
      </c>
      <c r="F620" s="1">
        <v>3</v>
      </c>
      <c r="G620" s="1">
        <v>4</v>
      </c>
      <c r="H620" s="1">
        <v>5</v>
      </c>
      <c r="I620" s="29">
        <v>4</v>
      </c>
      <c r="J620" s="28">
        <v>2</v>
      </c>
      <c r="K620" s="28">
        <v>4</v>
      </c>
      <c r="L620" s="28">
        <v>2</v>
      </c>
      <c r="M620" s="28">
        <v>2</v>
      </c>
      <c r="N620" s="28">
        <v>3</v>
      </c>
      <c r="O620" s="87">
        <v>2</v>
      </c>
      <c r="P620" s="87">
        <v>1</v>
      </c>
      <c r="Q620" s="87">
        <v>3</v>
      </c>
      <c r="R620" s="28">
        <v>1</v>
      </c>
      <c r="S620" s="28">
        <v>3</v>
      </c>
      <c r="T620" s="87">
        <v>3</v>
      </c>
      <c r="U620" s="28">
        <v>3</v>
      </c>
      <c r="V620" s="1">
        <v>4</v>
      </c>
      <c r="W620" s="91">
        <v>8</v>
      </c>
      <c r="X620" s="94">
        <f t="shared" si="9"/>
        <v>0.66666666666666663</v>
      </c>
    </row>
    <row r="621" spans="1:24">
      <c r="A621" s="1">
        <v>1</v>
      </c>
      <c r="B621" s="1">
        <v>2</v>
      </c>
      <c r="C621" s="1">
        <v>5</v>
      </c>
      <c r="D621" s="1">
        <v>2</v>
      </c>
      <c r="E621" s="1">
        <v>1</v>
      </c>
      <c r="F621" s="1">
        <v>1</v>
      </c>
      <c r="G621" s="1">
        <v>2</v>
      </c>
      <c r="H621" s="1">
        <v>2</v>
      </c>
      <c r="I621" s="29">
        <v>1</v>
      </c>
      <c r="J621" s="87">
        <v>4</v>
      </c>
      <c r="K621" s="87">
        <v>2</v>
      </c>
      <c r="L621" s="87">
        <v>1</v>
      </c>
      <c r="M621" s="87">
        <v>1</v>
      </c>
      <c r="N621" s="28">
        <v>3</v>
      </c>
      <c r="O621" s="87">
        <v>2</v>
      </c>
      <c r="P621" s="87">
        <v>1</v>
      </c>
      <c r="Q621" s="87">
        <v>3</v>
      </c>
      <c r="R621" s="87">
        <v>3</v>
      </c>
      <c r="S621" s="28">
        <v>3</v>
      </c>
      <c r="T621" s="87">
        <v>3</v>
      </c>
      <c r="U621" s="28">
        <v>3</v>
      </c>
      <c r="V621" s="1">
        <v>1</v>
      </c>
      <c r="W621" s="92">
        <v>3</v>
      </c>
      <c r="X621" s="94">
        <f t="shared" si="9"/>
        <v>0.25</v>
      </c>
    </row>
    <row r="622" spans="1:24">
      <c r="A622" s="1">
        <v>1</v>
      </c>
      <c r="B622" s="1">
        <v>1</v>
      </c>
      <c r="C622" s="1">
        <v>1</v>
      </c>
      <c r="D622" s="1">
        <v>1</v>
      </c>
      <c r="E622" s="1">
        <v>1</v>
      </c>
      <c r="F622" s="1">
        <v>2</v>
      </c>
      <c r="G622" s="1">
        <v>2</v>
      </c>
      <c r="H622" s="1">
        <v>2</v>
      </c>
      <c r="I622" s="29">
        <v>2</v>
      </c>
      <c r="J622" s="87">
        <v>3</v>
      </c>
      <c r="K622" s="87">
        <v>3</v>
      </c>
      <c r="L622" s="87">
        <v>3</v>
      </c>
      <c r="M622" s="28">
        <v>2</v>
      </c>
      <c r="N622" s="28">
        <v>3</v>
      </c>
      <c r="O622" s="28">
        <v>1</v>
      </c>
      <c r="P622" s="28">
        <v>4</v>
      </c>
      <c r="Q622" s="87">
        <v>5</v>
      </c>
      <c r="R622" s="87">
        <v>4</v>
      </c>
      <c r="S622" s="28">
        <v>3</v>
      </c>
      <c r="T622" s="87">
        <v>3</v>
      </c>
      <c r="U622" s="28">
        <v>3</v>
      </c>
      <c r="V622" s="1">
        <v>2</v>
      </c>
      <c r="W622" s="92">
        <v>6</v>
      </c>
      <c r="X622" s="94">
        <f t="shared" si="9"/>
        <v>0.5</v>
      </c>
    </row>
    <row r="623" spans="1:24">
      <c r="A623" s="1">
        <v>1</v>
      </c>
      <c r="B623" s="1">
        <v>4</v>
      </c>
      <c r="C623" s="1">
        <v>7</v>
      </c>
      <c r="D623" s="1">
        <v>1</v>
      </c>
      <c r="E623" s="1">
        <v>2</v>
      </c>
      <c r="F623" s="1">
        <v>4</v>
      </c>
      <c r="G623" s="1">
        <v>3</v>
      </c>
      <c r="H623" s="1">
        <v>4</v>
      </c>
      <c r="I623" s="29">
        <v>2</v>
      </c>
      <c r="J623" s="87">
        <v>4</v>
      </c>
      <c r="K623" s="28">
        <v>4</v>
      </c>
      <c r="L623" s="87">
        <v>5</v>
      </c>
      <c r="M623" s="28">
        <v>2</v>
      </c>
      <c r="N623" s="87">
        <v>4</v>
      </c>
      <c r="O623" s="87">
        <v>4</v>
      </c>
      <c r="P623" s="28">
        <v>4</v>
      </c>
      <c r="Q623" s="87">
        <v>5</v>
      </c>
      <c r="R623" s="28">
        <v>1</v>
      </c>
      <c r="S623" s="28">
        <v>3</v>
      </c>
      <c r="T623" s="87">
        <v>3</v>
      </c>
      <c r="U623" s="28">
        <v>3</v>
      </c>
      <c r="V623" s="1">
        <v>2</v>
      </c>
      <c r="W623" s="91">
        <v>6</v>
      </c>
      <c r="X623" s="94">
        <f t="shared" si="9"/>
        <v>0.5</v>
      </c>
    </row>
    <row r="624" spans="1:24">
      <c r="A624" s="1">
        <v>1</v>
      </c>
      <c r="B624" s="1">
        <v>1</v>
      </c>
      <c r="C624" s="1">
        <v>11</v>
      </c>
      <c r="D624" s="1">
        <v>1</v>
      </c>
      <c r="E624" s="1">
        <v>3</v>
      </c>
      <c r="F624" s="1">
        <v>4</v>
      </c>
      <c r="G624" s="1">
        <v>5</v>
      </c>
      <c r="H624" s="1">
        <v>5</v>
      </c>
      <c r="I624" s="29">
        <v>4</v>
      </c>
      <c r="J624" s="28">
        <v>2</v>
      </c>
      <c r="K624" s="28">
        <v>4</v>
      </c>
      <c r="L624" s="87">
        <v>3</v>
      </c>
      <c r="M624" s="28">
        <v>2</v>
      </c>
      <c r="N624" s="28">
        <v>3</v>
      </c>
      <c r="O624" s="28">
        <v>1</v>
      </c>
      <c r="P624" s="28">
        <v>4</v>
      </c>
      <c r="Q624" s="87">
        <v>3</v>
      </c>
      <c r="R624" s="28">
        <v>1</v>
      </c>
      <c r="S624" s="28">
        <v>3</v>
      </c>
      <c r="T624" s="87">
        <v>3</v>
      </c>
      <c r="U624" s="28">
        <v>3</v>
      </c>
      <c r="V624" s="1">
        <v>3</v>
      </c>
      <c r="W624" s="91">
        <v>9</v>
      </c>
      <c r="X624" s="94">
        <f t="shared" si="9"/>
        <v>0.75</v>
      </c>
    </row>
    <row r="625" spans="1:24">
      <c r="A625" s="1">
        <v>1</v>
      </c>
      <c r="B625" s="1">
        <v>3</v>
      </c>
      <c r="C625" s="1">
        <v>11</v>
      </c>
      <c r="D625" s="1">
        <v>2</v>
      </c>
      <c r="E625" s="1">
        <v>3</v>
      </c>
      <c r="F625" s="1">
        <v>3</v>
      </c>
      <c r="G625" s="1">
        <v>4</v>
      </c>
      <c r="H625" s="1">
        <v>4</v>
      </c>
      <c r="I625" s="29">
        <v>3</v>
      </c>
      <c r="J625" s="28">
        <v>2</v>
      </c>
      <c r="K625" s="28">
        <v>4</v>
      </c>
      <c r="L625" s="28">
        <v>2</v>
      </c>
      <c r="M625" s="28">
        <v>2</v>
      </c>
      <c r="N625" s="87">
        <v>4</v>
      </c>
      <c r="O625" s="87">
        <v>2</v>
      </c>
      <c r="P625" s="28">
        <v>4</v>
      </c>
      <c r="Q625" s="87">
        <v>3</v>
      </c>
      <c r="R625" s="28">
        <v>1</v>
      </c>
      <c r="S625" s="28">
        <v>3</v>
      </c>
      <c r="T625" s="87">
        <v>3</v>
      </c>
      <c r="U625" s="28">
        <v>3</v>
      </c>
      <c r="V625" s="1">
        <v>3</v>
      </c>
      <c r="W625" s="91">
        <v>8</v>
      </c>
      <c r="X625" s="94">
        <f t="shared" si="9"/>
        <v>0.66666666666666663</v>
      </c>
    </row>
    <row r="626" spans="1:24">
      <c r="A626" s="1">
        <v>1</v>
      </c>
      <c r="B626" s="1">
        <v>2</v>
      </c>
      <c r="C626" s="1">
        <v>3</v>
      </c>
      <c r="D626" s="1">
        <v>1</v>
      </c>
      <c r="E626" s="1">
        <v>1</v>
      </c>
      <c r="F626" s="1">
        <v>2</v>
      </c>
      <c r="G626" s="1">
        <v>2</v>
      </c>
      <c r="H626" s="1">
        <v>2</v>
      </c>
      <c r="I626" s="29">
        <v>2</v>
      </c>
      <c r="J626" s="28">
        <v>2</v>
      </c>
      <c r="K626" s="28">
        <v>4</v>
      </c>
      <c r="L626" s="28">
        <v>2</v>
      </c>
      <c r="M626" s="28">
        <v>2</v>
      </c>
      <c r="N626" s="28">
        <v>3</v>
      </c>
      <c r="O626" s="28">
        <v>1</v>
      </c>
      <c r="P626" s="28">
        <v>4</v>
      </c>
      <c r="Q626" s="87">
        <v>5</v>
      </c>
      <c r="R626" s="28">
        <v>1</v>
      </c>
      <c r="S626" s="28">
        <v>3</v>
      </c>
      <c r="T626" s="28">
        <v>4</v>
      </c>
      <c r="U626" s="87">
        <v>2</v>
      </c>
      <c r="V626" s="1">
        <v>2</v>
      </c>
      <c r="W626" s="91">
        <v>10</v>
      </c>
      <c r="X626" s="94">
        <f t="shared" si="9"/>
        <v>0.83333333333333337</v>
      </c>
    </row>
    <row r="627" spans="1:24">
      <c r="A627" s="1">
        <v>1</v>
      </c>
      <c r="B627" s="1">
        <v>2</v>
      </c>
      <c r="C627" s="1">
        <v>2</v>
      </c>
      <c r="D627" s="1">
        <v>2</v>
      </c>
      <c r="E627" s="1">
        <v>1</v>
      </c>
      <c r="F627" s="1">
        <v>5</v>
      </c>
      <c r="G627" s="1">
        <v>2</v>
      </c>
      <c r="H627" s="1">
        <v>2</v>
      </c>
      <c r="I627" s="29">
        <v>3</v>
      </c>
      <c r="J627" s="87">
        <v>1</v>
      </c>
      <c r="K627" s="87">
        <v>2</v>
      </c>
      <c r="L627" s="87">
        <v>3</v>
      </c>
      <c r="M627" s="87">
        <v>4</v>
      </c>
      <c r="N627" s="87">
        <v>1</v>
      </c>
      <c r="O627" s="28">
        <v>1</v>
      </c>
      <c r="P627" s="87">
        <v>1</v>
      </c>
      <c r="Q627" s="28">
        <v>2</v>
      </c>
      <c r="R627" s="87">
        <v>4</v>
      </c>
      <c r="S627" s="28">
        <v>3</v>
      </c>
      <c r="T627" s="87">
        <v>3</v>
      </c>
      <c r="U627" s="87">
        <v>2</v>
      </c>
      <c r="V627" s="1">
        <v>2</v>
      </c>
      <c r="W627" s="91">
        <v>3</v>
      </c>
      <c r="X627" s="94">
        <f t="shared" si="9"/>
        <v>0.25</v>
      </c>
    </row>
    <row r="628" spans="1:24">
      <c r="A628" s="1">
        <v>1</v>
      </c>
      <c r="B628" s="1">
        <v>3</v>
      </c>
      <c r="C628" s="1">
        <v>8</v>
      </c>
      <c r="D628" s="1">
        <v>1</v>
      </c>
      <c r="E628" s="1">
        <v>3</v>
      </c>
      <c r="F628" s="1">
        <v>2</v>
      </c>
      <c r="G628" s="1">
        <v>2</v>
      </c>
      <c r="H628" s="1">
        <v>3</v>
      </c>
      <c r="I628" s="29">
        <v>2</v>
      </c>
      <c r="J628" s="28">
        <v>2</v>
      </c>
      <c r="K628" s="28">
        <v>4</v>
      </c>
      <c r="L628" s="87">
        <v>4</v>
      </c>
      <c r="M628" s="87">
        <v>1</v>
      </c>
      <c r="N628" s="87">
        <v>2</v>
      </c>
      <c r="O628" s="87">
        <v>2</v>
      </c>
      <c r="P628" s="28">
        <v>4</v>
      </c>
      <c r="Q628" s="28">
        <v>2</v>
      </c>
      <c r="R628" s="87">
        <v>2</v>
      </c>
      <c r="S628" s="28">
        <v>3</v>
      </c>
      <c r="T628" s="28">
        <v>4</v>
      </c>
      <c r="U628" s="28">
        <v>3</v>
      </c>
      <c r="V628" s="1">
        <v>2</v>
      </c>
      <c r="W628" s="91">
        <v>7</v>
      </c>
      <c r="X628" s="94">
        <f t="shared" si="9"/>
        <v>0.58333333333333337</v>
      </c>
    </row>
    <row r="629" spans="1:24">
      <c r="A629" s="1">
        <v>1</v>
      </c>
      <c r="B629" s="1">
        <v>4</v>
      </c>
      <c r="C629" s="1">
        <v>11</v>
      </c>
      <c r="D629" s="1">
        <v>2</v>
      </c>
      <c r="E629" s="1">
        <v>1</v>
      </c>
      <c r="F629" s="1">
        <v>5</v>
      </c>
      <c r="G629" s="1">
        <v>3</v>
      </c>
      <c r="H629" s="1">
        <v>5</v>
      </c>
      <c r="I629" s="29">
        <v>3</v>
      </c>
      <c r="J629" s="28">
        <v>2</v>
      </c>
      <c r="K629" s="28">
        <v>4</v>
      </c>
      <c r="L629" s="87">
        <v>3</v>
      </c>
      <c r="M629" s="28">
        <v>2</v>
      </c>
      <c r="N629" s="28">
        <v>3</v>
      </c>
      <c r="O629" s="87">
        <v>2</v>
      </c>
      <c r="P629" s="87">
        <v>1</v>
      </c>
      <c r="Q629" s="28">
        <v>2</v>
      </c>
      <c r="R629" s="87">
        <v>2</v>
      </c>
      <c r="S629" s="28">
        <v>3</v>
      </c>
      <c r="T629" s="87">
        <v>2</v>
      </c>
      <c r="U629" s="28">
        <v>3</v>
      </c>
      <c r="V629" s="1">
        <v>2</v>
      </c>
      <c r="W629" s="92">
        <v>7</v>
      </c>
      <c r="X629" s="94">
        <f t="shared" si="9"/>
        <v>0.58333333333333337</v>
      </c>
    </row>
    <row r="630" spans="1:24">
      <c r="A630" s="1">
        <v>2</v>
      </c>
      <c r="B630" s="1">
        <v>6</v>
      </c>
      <c r="C630" s="1">
        <v>2</v>
      </c>
      <c r="D630" s="1">
        <v>2</v>
      </c>
      <c r="E630" s="1">
        <v>2</v>
      </c>
      <c r="F630" s="1">
        <v>3</v>
      </c>
      <c r="G630" s="1">
        <v>3</v>
      </c>
      <c r="H630" s="1">
        <v>4</v>
      </c>
      <c r="I630" s="29">
        <v>2</v>
      </c>
      <c r="J630" s="28">
        <v>2</v>
      </c>
      <c r="K630" s="87">
        <v>2</v>
      </c>
      <c r="L630" s="28">
        <v>2</v>
      </c>
      <c r="M630" s="28">
        <v>2</v>
      </c>
      <c r="N630" s="28">
        <v>3</v>
      </c>
      <c r="O630" s="28">
        <v>1</v>
      </c>
      <c r="P630" s="87">
        <v>1</v>
      </c>
      <c r="Q630" s="28">
        <v>2</v>
      </c>
      <c r="R630" s="87">
        <v>5</v>
      </c>
      <c r="S630" s="87">
        <v>5</v>
      </c>
      <c r="T630" s="87">
        <v>5</v>
      </c>
      <c r="U630" s="28">
        <v>3</v>
      </c>
      <c r="V630" s="1">
        <v>2</v>
      </c>
      <c r="W630" s="91">
        <v>7</v>
      </c>
      <c r="X630" s="94">
        <f t="shared" si="9"/>
        <v>0.58333333333333337</v>
      </c>
    </row>
    <row r="631" spans="1:24">
      <c r="A631" s="1">
        <v>1</v>
      </c>
      <c r="B631" s="1">
        <v>1</v>
      </c>
      <c r="C631" s="1">
        <v>11</v>
      </c>
      <c r="D631" s="1">
        <v>1</v>
      </c>
      <c r="E631" s="1">
        <v>3</v>
      </c>
      <c r="F631" s="1">
        <v>3</v>
      </c>
      <c r="G631" s="1">
        <v>4</v>
      </c>
      <c r="H631" s="1">
        <v>3</v>
      </c>
      <c r="I631" s="29">
        <v>3</v>
      </c>
      <c r="J631" s="28">
        <v>2</v>
      </c>
      <c r="K631" s="28">
        <v>4</v>
      </c>
      <c r="L631" s="28">
        <v>2</v>
      </c>
      <c r="M631" s="28">
        <v>2</v>
      </c>
      <c r="N631" s="28">
        <v>3</v>
      </c>
      <c r="O631" s="87">
        <v>2</v>
      </c>
      <c r="P631" s="87">
        <v>1</v>
      </c>
      <c r="Q631" s="87">
        <v>4</v>
      </c>
      <c r="R631" s="87">
        <v>3</v>
      </c>
      <c r="S631" s="28">
        <v>3</v>
      </c>
      <c r="T631" s="87">
        <v>3</v>
      </c>
      <c r="U631" s="28">
        <v>3</v>
      </c>
      <c r="V631" s="1">
        <v>3</v>
      </c>
      <c r="W631" s="92">
        <v>7</v>
      </c>
      <c r="X631" s="94">
        <f t="shared" si="9"/>
        <v>0.58333333333333337</v>
      </c>
    </row>
    <row r="632" spans="1:24" ht="17.100000000000001" thickBot="1">
      <c r="A632" s="1">
        <v>1</v>
      </c>
      <c r="B632" s="1">
        <v>1</v>
      </c>
      <c r="C632" s="1">
        <v>11</v>
      </c>
      <c r="D632" s="1">
        <v>1</v>
      </c>
      <c r="E632" s="1">
        <v>3</v>
      </c>
      <c r="F632" s="1">
        <v>5</v>
      </c>
      <c r="G632" s="1">
        <v>5</v>
      </c>
      <c r="H632" s="1">
        <v>5</v>
      </c>
      <c r="I632" s="29">
        <v>3</v>
      </c>
      <c r="J632" s="28">
        <v>2</v>
      </c>
      <c r="K632" s="28">
        <v>4</v>
      </c>
      <c r="L632" s="87">
        <v>4</v>
      </c>
      <c r="M632" s="28">
        <v>2</v>
      </c>
      <c r="N632" s="87">
        <v>2</v>
      </c>
      <c r="O632" s="28">
        <v>1</v>
      </c>
      <c r="P632" s="28">
        <v>4</v>
      </c>
      <c r="Q632" s="28">
        <v>2</v>
      </c>
      <c r="R632" s="28">
        <v>1</v>
      </c>
      <c r="S632" s="28">
        <v>3</v>
      </c>
      <c r="T632" s="87">
        <v>3</v>
      </c>
      <c r="U632" s="28">
        <v>3</v>
      </c>
      <c r="V632" s="1">
        <v>3</v>
      </c>
      <c r="W632" s="93">
        <v>9</v>
      </c>
      <c r="X632" s="94">
        <f t="shared" si="9"/>
        <v>0.75</v>
      </c>
    </row>
    <row r="633" spans="1:24"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</row>
    <row r="634" spans="1:24"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</row>
    <row r="635" spans="1:24"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</row>
    <row r="636" spans="1:24"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</row>
    <row r="637" spans="1:24"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</row>
    <row r="638" spans="1:24"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</row>
    <row r="639" spans="1:24"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</row>
    <row r="640" spans="1:24"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</row>
    <row r="641" spans="10:21"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</row>
    <row r="642" spans="10:21"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</row>
    <row r="643" spans="10:21"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</row>
    <row r="644" spans="10:21"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</row>
    <row r="645" spans="10:21"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</row>
    <row r="646" spans="10:21"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</row>
    <row r="647" spans="10:21"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</row>
    <row r="648" spans="10:21"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</row>
    <row r="649" spans="10:21"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</row>
    <row r="650" spans="10:21"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</row>
    <row r="651" spans="10:21"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</row>
    <row r="652" spans="10:21"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</row>
    <row r="653" spans="10:21"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</row>
    <row r="654" spans="10:21"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</row>
    <row r="655" spans="10:21"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</row>
    <row r="656" spans="10:21"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</row>
    <row r="657" spans="10:21"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</row>
    <row r="658" spans="10:21"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</row>
    <row r="659" spans="10:21"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</row>
    <row r="660" spans="10:21"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</row>
    <row r="661" spans="10:21"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</row>
    <row r="662" spans="10:21"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</row>
    <row r="663" spans="10:21"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</row>
    <row r="664" spans="10:21"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</row>
    <row r="665" spans="10:21"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</row>
    <row r="666" spans="10:21"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</row>
    <row r="667" spans="10:21"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</row>
    <row r="668" spans="10:21"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</row>
    <row r="669" spans="10:21"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</row>
    <row r="670" spans="10:21"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</row>
    <row r="671" spans="10:21"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</row>
    <row r="672" spans="10:21"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</row>
    <row r="673" spans="10:21"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</row>
    <row r="674" spans="10:21"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</row>
    <row r="675" spans="10:21"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</row>
    <row r="676" spans="10:21"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</row>
    <row r="677" spans="10:21"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</row>
    <row r="678" spans="10:21"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</row>
    <row r="679" spans="10:21"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</row>
    <row r="680" spans="10:21"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</row>
    <row r="681" spans="10:21"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</row>
    <row r="682" spans="10:21"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</row>
    <row r="683" spans="10:21"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</row>
    <row r="684" spans="10:21"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</row>
    <row r="685" spans="10:21"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</row>
    <row r="686" spans="10:21"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</row>
    <row r="687" spans="10:21"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</row>
    <row r="688" spans="10:21"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</row>
    <row r="689" spans="10:21"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</row>
    <row r="690" spans="10:21"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</row>
    <row r="691" spans="10:21"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</row>
    <row r="692" spans="10:21"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</row>
    <row r="693" spans="10:21"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</row>
    <row r="694" spans="10:21"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</row>
    <row r="695" spans="10:21"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</row>
    <row r="696" spans="10:21"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</row>
    <row r="697" spans="10:21"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</row>
    <row r="698" spans="10:21"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</row>
    <row r="699" spans="10:21"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</row>
    <row r="700" spans="10:21"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</row>
    <row r="701" spans="10:21"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</row>
    <row r="702" spans="10:21"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</row>
    <row r="703" spans="10:21"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</row>
    <row r="704" spans="10:21"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</row>
    <row r="705" spans="10:21"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</row>
    <row r="706" spans="10:21"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</row>
    <row r="707" spans="10:21"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</row>
    <row r="708" spans="10:21"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</row>
    <row r="709" spans="10:21"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</row>
    <row r="710" spans="10:21"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</row>
    <row r="711" spans="10:21"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</row>
    <row r="712" spans="10:21"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</row>
    <row r="713" spans="10:21"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</row>
    <row r="714" spans="10:21"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</row>
    <row r="715" spans="10:21"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</row>
    <row r="716" spans="10:21"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</row>
    <row r="717" spans="10:21"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</row>
    <row r="718" spans="10:21"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</row>
    <row r="719" spans="10:21"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</row>
    <row r="720" spans="10:21"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</row>
    <row r="721" spans="10:21"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</row>
    <row r="722" spans="10:21"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</row>
    <row r="723" spans="10:21"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</row>
    <row r="724" spans="10:21"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</row>
    <row r="725" spans="10:21"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</row>
    <row r="726" spans="10:21"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</row>
    <row r="727" spans="10:21"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</row>
    <row r="728" spans="10:21"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</row>
    <row r="729" spans="10:21"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</row>
    <row r="730" spans="10:21"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</row>
    <row r="731" spans="10:21"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</row>
    <row r="732" spans="10:21"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</row>
    <row r="733" spans="10:21"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</row>
    <row r="734" spans="10:21"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</row>
    <row r="735" spans="10:21"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</row>
    <row r="736" spans="10:21"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</row>
    <row r="737" spans="10:21"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</row>
    <row r="738" spans="10:21"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</row>
    <row r="739" spans="10:21"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</row>
    <row r="740" spans="10:21"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</row>
    <row r="741" spans="10:21"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</row>
    <row r="742" spans="10:21"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</row>
    <row r="743" spans="10:21"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</row>
    <row r="744" spans="10:21"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</row>
    <row r="745" spans="10:21"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</row>
    <row r="746" spans="10:21"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</row>
    <row r="747" spans="10:21"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</row>
    <row r="748" spans="10:21"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</row>
    <row r="749" spans="10:21"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</row>
    <row r="750" spans="10:21"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</row>
    <row r="751" spans="10:21"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</row>
    <row r="752" spans="10:21"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</row>
    <row r="753" spans="10:21"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</row>
    <row r="754" spans="10:21"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</row>
    <row r="755" spans="10:21"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</row>
    <row r="756" spans="10:21"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</row>
    <row r="757" spans="10:21"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</row>
    <row r="758" spans="10:21"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</row>
    <row r="759" spans="10:21"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</row>
    <row r="760" spans="10:21"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</row>
    <row r="761" spans="10:21"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</row>
    <row r="762" spans="10:21"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</row>
    <row r="763" spans="10:21"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</row>
    <row r="764" spans="10:21"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</row>
    <row r="765" spans="10:21"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</row>
    <row r="766" spans="10:21"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</row>
    <row r="767" spans="10:21"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</row>
    <row r="768" spans="10:21"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</row>
    <row r="769" spans="10:21"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</row>
    <row r="770" spans="10:21"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</row>
    <row r="771" spans="10:21"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</row>
    <row r="772" spans="10:21"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</row>
    <row r="773" spans="10:21"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</row>
    <row r="774" spans="10:21"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</row>
    <row r="775" spans="10:21"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</row>
    <row r="776" spans="10:21"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</row>
    <row r="777" spans="10:21"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</row>
    <row r="778" spans="10:21"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</row>
    <row r="779" spans="10:21"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</row>
    <row r="780" spans="10:21"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</row>
    <row r="781" spans="10:21"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</row>
    <row r="782" spans="10:21"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</row>
    <row r="783" spans="10:21"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</row>
    <row r="784" spans="10:21"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</row>
    <row r="785" spans="10:21"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</row>
    <row r="786" spans="10:21"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</row>
    <row r="787" spans="10:21"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</row>
    <row r="788" spans="10:21"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</row>
    <row r="789" spans="10:21"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</row>
    <row r="790" spans="10:21"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</row>
    <row r="791" spans="10:21"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</row>
    <row r="792" spans="10:21"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</row>
    <row r="793" spans="10:21"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</row>
    <row r="794" spans="10:21"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</row>
    <row r="795" spans="10:21"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</row>
    <row r="796" spans="10:21"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</row>
    <row r="797" spans="10:21"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</row>
    <row r="798" spans="10:21"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</row>
    <row r="799" spans="10:21"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</row>
    <row r="800" spans="10:21"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</row>
    <row r="801" spans="10:21"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</row>
    <row r="802" spans="10:21"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</row>
    <row r="803" spans="10:21"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</row>
    <row r="804" spans="10:21"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</row>
    <row r="805" spans="10:21"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</row>
    <row r="806" spans="10:21"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</row>
    <row r="807" spans="10:21"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</row>
    <row r="808" spans="10:21"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</row>
    <row r="809" spans="10:21"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</row>
    <row r="810" spans="10:21"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</row>
    <row r="811" spans="10:21"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</row>
    <row r="812" spans="10:21"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</row>
    <row r="813" spans="10:21"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</row>
    <row r="814" spans="10:21"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</row>
    <row r="815" spans="10:21"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</row>
    <row r="816" spans="10:21"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</row>
    <row r="817" spans="10:21"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</row>
    <row r="818" spans="10:21"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</row>
    <row r="819" spans="10:21"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</row>
    <row r="820" spans="10:21"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</row>
    <row r="821" spans="10:21"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</row>
    <row r="822" spans="10:21"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</row>
    <row r="823" spans="10:21"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</row>
    <row r="824" spans="10:21"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</row>
    <row r="825" spans="10:21"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</row>
    <row r="826" spans="10:21"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</row>
    <row r="827" spans="10:21"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</row>
    <row r="828" spans="10:21"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</row>
    <row r="829" spans="10:21"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</row>
    <row r="830" spans="10:21"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</row>
    <row r="831" spans="10:21"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</row>
    <row r="832" spans="10:21"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</row>
    <row r="833" spans="10:21"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</row>
    <row r="834" spans="10:21"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</row>
    <row r="835" spans="10:21"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</row>
    <row r="836" spans="10:21"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</row>
    <row r="837" spans="10:21"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</row>
    <row r="838" spans="10:21"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</row>
    <row r="839" spans="10:21"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</row>
    <row r="840" spans="10:21"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</row>
    <row r="841" spans="10:21"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</row>
    <row r="842" spans="10:21"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</row>
    <row r="843" spans="10:21"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</row>
    <row r="844" spans="10:21"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</row>
    <row r="845" spans="10:21"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</row>
    <row r="846" spans="10:21"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</row>
    <row r="847" spans="10:21"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</row>
    <row r="848" spans="10:21"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</row>
    <row r="849" spans="10:21"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</row>
    <row r="850" spans="10:21"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</row>
    <row r="851" spans="10:21"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</row>
    <row r="852" spans="10:21"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</row>
    <row r="853" spans="10:21"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</row>
    <row r="854" spans="10:21"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</row>
    <row r="855" spans="10:21"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</row>
    <row r="856" spans="10:21"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</row>
    <row r="857" spans="10:21"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</row>
    <row r="858" spans="10:21"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</row>
    <row r="859" spans="10:21"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</row>
    <row r="860" spans="10:21"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</row>
    <row r="861" spans="10:21"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</row>
    <row r="862" spans="10:21"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</row>
    <row r="863" spans="10:21"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</row>
    <row r="864" spans="10:21"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</row>
    <row r="865" spans="10:21"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</row>
    <row r="866" spans="10:21"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</row>
    <row r="867" spans="10:21"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</row>
    <row r="868" spans="10:21"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</row>
    <row r="869" spans="10:21"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</row>
    <row r="870" spans="10:21"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</row>
    <row r="871" spans="10:21"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</row>
    <row r="872" spans="10:21"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</row>
    <row r="873" spans="10:21"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</row>
    <row r="874" spans="10:21"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</row>
    <row r="875" spans="10:21"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</row>
    <row r="876" spans="10:21"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</row>
    <row r="877" spans="10:21"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</row>
    <row r="878" spans="10:21"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</row>
    <row r="879" spans="10:21"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</row>
    <row r="880" spans="10:21"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</row>
    <row r="881" spans="10:21"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</row>
    <row r="882" spans="10:21"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</row>
    <row r="883" spans="10:21"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</row>
    <row r="884" spans="10:21"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</row>
    <row r="885" spans="10:21"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</row>
    <row r="886" spans="10:21"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</row>
    <row r="887" spans="10:21"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</row>
    <row r="888" spans="10:21"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</row>
    <row r="889" spans="10:21"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</row>
    <row r="890" spans="10:21"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</row>
    <row r="891" spans="10:21"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</row>
    <row r="892" spans="10:21"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</row>
    <row r="893" spans="10:21"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</row>
    <row r="894" spans="10:21"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</row>
    <row r="895" spans="10:21"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</row>
    <row r="896" spans="10:21"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</row>
    <row r="897" spans="10:21"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</row>
    <row r="898" spans="10:21"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</row>
    <row r="899" spans="10:21"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</row>
    <row r="900" spans="10:21"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</row>
    <row r="901" spans="10:21"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</row>
    <row r="902" spans="10:21"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</row>
    <row r="903" spans="10:21"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</row>
    <row r="904" spans="10:21"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</row>
    <row r="905" spans="10:21"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</row>
    <row r="906" spans="10:21"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</row>
    <row r="907" spans="10:21"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</row>
    <row r="908" spans="10:21"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</row>
    <row r="909" spans="10:21"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</row>
    <row r="910" spans="10:21"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</row>
    <row r="911" spans="10:21"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</row>
    <row r="912" spans="10:21"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</row>
    <row r="913" spans="10:21"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</row>
    <row r="914" spans="10:21"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</row>
    <row r="915" spans="10:21"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</row>
    <row r="916" spans="10:21"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</row>
    <row r="917" spans="10:21"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</row>
    <row r="918" spans="10:21"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</row>
    <row r="919" spans="10:21"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</row>
    <row r="920" spans="10:21"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</row>
    <row r="921" spans="10:21"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</row>
    <row r="922" spans="10:21"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</row>
    <row r="923" spans="10:21"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</row>
    <row r="924" spans="10:21"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</row>
    <row r="925" spans="10:21"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</row>
    <row r="926" spans="10:21"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</row>
    <row r="927" spans="10:21"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</row>
    <row r="928" spans="10:21"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</row>
    <row r="929" spans="10:21"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</row>
    <row r="930" spans="10:21"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</row>
    <row r="931" spans="10:21"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</row>
    <row r="932" spans="10:21"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</row>
    <row r="933" spans="10:21"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</row>
    <row r="934" spans="10:21"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</row>
    <row r="935" spans="10:21"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</row>
    <row r="936" spans="10:21"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</row>
    <row r="937" spans="10:21"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</row>
    <row r="938" spans="10:21"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</row>
    <row r="939" spans="10:21"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</row>
    <row r="940" spans="10:21"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</row>
    <row r="941" spans="10:21"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</row>
    <row r="942" spans="10:21"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</row>
    <row r="943" spans="10:21"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</row>
    <row r="944" spans="10:21"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</row>
    <row r="945" spans="10:21"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</row>
    <row r="946" spans="10:21"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</row>
    <row r="947" spans="10:21"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</row>
    <row r="948" spans="10:21"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</row>
    <row r="949" spans="10:21"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</row>
    <row r="950" spans="10:21"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</row>
    <row r="951" spans="10:21"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</row>
    <row r="952" spans="10:21"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</row>
    <row r="953" spans="10:21"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</row>
    <row r="954" spans="10:21"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</row>
    <row r="955" spans="10:21"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</row>
    <row r="956" spans="10:21"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</row>
    <row r="957" spans="10:21"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</row>
    <row r="958" spans="10:21"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</row>
    <row r="959" spans="10:21"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</row>
    <row r="960" spans="10:21"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</row>
    <row r="961" spans="10:21"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</row>
    <row r="962" spans="10:21"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</row>
    <row r="963" spans="10:21"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</row>
    <row r="964" spans="10:21"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</row>
    <row r="965" spans="10:21"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</row>
    <row r="966" spans="10:21"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</row>
    <row r="967" spans="10:21"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</row>
    <row r="968" spans="10:21"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</row>
    <row r="969" spans="10:21"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</row>
    <row r="970" spans="10:21"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</row>
    <row r="971" spans="10:21"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</row>
    <row r="972" spans="10:21"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</row>
    <row r="973" spans="10:21"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</row>
    <row r="974" spans="10:21"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</row>
    <row r="975" spans="10:21"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</row>
    <row r="976" spans="10:21"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</row>
    <row r="977" spans="10:21"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</row>
    <row r="978" spans="10:21"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</row>
    <row r="979" spans="10:21"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</row>
    <row r="980" spans="10:21"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</row>
    <row r="981" spans="10:21"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</row>
    <row r="982" spans="10:21"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</row>
    <row r="983" spans="10:21"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</row>
    <row r="984" spans="10:21"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</row>
    <row r="985" spans="10:21"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</row>
    <row r="986" spans="10:21"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</row>
    <row r="987" spans="10:21"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</row>
    <row r="988" spans="10:21"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</row>
    <row r="989" spans="10:21"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</row>
    <row r="990" spans="10:21"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</row>
    <row r="991" spans="10:21"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</row>
    <row r="992" spans="10:21"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</row>
    <row r="993" spans="10:21"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</row>
    <row r="994" spans="10:21"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</row>
    <row r="995" spans="10:21"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</row>
    <row r="996" spans="10:21"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</row>
    <row r="997" spans="10:21"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</row>
    <row r="998" spans="10:21"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</row>
    <row r="999" spans="10:21"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</row>
    <row r="1000" spans="10:21"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</row>
    <row r="1001" spans="10:21"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</row>
    <row r="1002" spans="10:21"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</row>
    <row r="1003" spans="10:21"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</row>
    <row r="1004" spans="10:21"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</row>
    <row r="1005" spans="10:21"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</row>
    <row r="1006" spans="10:21"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</row>
    <row r="1007" spans="10:21"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</row>
    <row r="1008" spans="10:21"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</row>
    <row r="1009" spans="10:21"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</row>
    <row r="1010" spans="10:21"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</row>
    <row r="1011" spans="10:21"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</row>
    <row r="1012" spans="10:21"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</row>
    <row r="1013" spans="10:21"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</row>
    <row r="1014" spans="10:21"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</row>
    <row r="1015" spans="10:21"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</row>
    <row r="1016" spans="10:21"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</row>
    <row r="1017" spans="10:21"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</row>
    <row r="1018" spans="10:21"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</row>
    <row r="1019" spans="10:21"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</row>
    <row r="1020" spans="10:21"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</row>
    <row r="1021" spans="10:21"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</row>
    <row r="1022" spans="10:21"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</row>
    <row r="1023" spans="10:21"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</row>
    <row r="1024" spans="10:21"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</row>
    <row r="1025" spans="10:21"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</row>
    <row r="1026" spans="10:21"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</row>
    <row r="1027" spans="10:21"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</row>
    <row r="1028" spans="10:21"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</row>
    <row r="1029" spans="10:21"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</row>
    <row r="1030" spans="10:21"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</row>
    <row r="1031" spans="10:21"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</row>
    <row r="1032" spans="10:21"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</row>
    <row r="1033" spans="10:21"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</row>
    <row r="1034" spans="10:21"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</row>
    <row r="1035" spans="10:21"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</row>
    <row r="1036" spans="10:21"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</row>
    <row r="1037" spans="10:21"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</row>
    <row r="1038" spans="10:21"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</row>
    <row r="1039" spans="10:21"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</row>
    <row r="1040" spans="10:21"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</row>
    <row r="1041" spans="10:21"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</row>
    <row r="1042" spans="10:21"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</row>
    <row r="1043" spans="10:21"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</row>
    <row r="1044" spans="10:21"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</row>
    <row r="1045" spans="10:21"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</row>
    <row r="1046" spans="10:21"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</row>
    <row r="1047" spans="10:21"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</row>
    <row r="1048" spans="10:21"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</row>
    <row r="1049" spans="10:21"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</row>
    <row r="1050" spans="10:21"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</row>
    <row r="1051" spans="10:21"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</row>
    <row r="1052" spans="10:21"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</row>
    <row r="1053" spans="10:21"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</row>
    <row r="1054" spans="10:21"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</row>
    <row r="1055" spans="10:21"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</row>
    <row r="1056" spans="10:21"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</row>
    <row r="1057" spans="10:21"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</row>
    <row r="1058" spans="10:21"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</row>
    <row r="1059" spans="10:21"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</row>
    <row r="1060" spans="10:21"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</row>
    <row r="1061" spans="10:21"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</row>
    <row r="1062" spans="10:21"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</row>
    <row r="1063" spans="10:21"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</row>
    <row r="1064" spans="10:21"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</row>
    <row r="1065" spans="10:21"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</row>
    <row r="1066" spans="10:21"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</row>
    <row r="1067" spans="10:21"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</row>
    <row r="1068" spans="10:21"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</row>
    <row r="1069" spans="10:21"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</row>
    <row r="1070" spans="10:21"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</row>
    <row r="1071" spans="10:21"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</row>
    <row r="1072" spans="10:21"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</row>
    <row r="1073" spans="10:21"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</row>
    <row r="1074" spans="10:21"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</row>
    <row r="1075" spans="10:21"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</row>
    <row r="1076" spans="10:21"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</row>
    <row r="1077" spans="10:21"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</row>
    <row r="1078" spans="10:21"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</row>
    <row r="1079" spans="10:21"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</row>
    <row r="1080" spans="10:21"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</row>
    <row r="1081" spans="10:21"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</row>
    <row r="1082" spans="10:21"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</row>
    <row r="1083" spans="10:21"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</row>
    <row r="1084" spans="10:21"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  <c r="U1084" s="30"/>
    </row>
    <row r="1085" spans="10:21"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</row>
    <row r="1086" spans="10:21"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</row>
    <row r="1087" spans="10:21"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  <c r="T1087" s="30"/>
      <c r="U1087" s="30"/>
    </row>
    <row r="1088" spans="10:21">
      <c r="J1088" s="30"/>
      <c r="K1088" s="30"/>
      <c r="L1088" s="30"/>
      <c r="M1088" s="30"/>
      <c r="N1088" s="30"/>
      <c r="O1088" s="30"/>
      <c r="P1088" s="30"/>
      <c r="Q1088" s="30"/>
      <c r="R1088" s="30"/>
      <c r="S1088" s="30"/>
      <c r="T1088" s="30"/>
      <c r="U1088" s="30"/>
    </row>
    <row r="1089" spans="10:21"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T1089" s="30"/>
      <c r="U1089" s="30"/>
    </row>
    <row r="1090" spans="10:21"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  <c r="U1090" s="30"/>
    </row>
    <row r="1091" spans="10:21"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U1091" s="30"/>
    </row>
    <row r="1092" spans="10:21"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U1092" s="30"/>
    </row>
    <row r="1093" spans="10:21"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</row>
    <row r="1094" spans="10:21"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  <c r="U1094" s="30"/>
    </row>
    <row r="1095" spans="10:21"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</row>
    <row r="1096" spans="10:21"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</row>
    <row r="1097" spans="10:21"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</row>
    <row r="1098" spans="10:21"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</row>
    <row r="1099" spans="10:21"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  <c r="U1099" s="30"/>
    </row>
    <row r="1100" spans="10:21"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  <c r="U1100" s="30"/>
    </row>
    <row r="1101" spans="10:21"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U1101" s="30"/>
    </row>
    <row r="1102" spans="10:21"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0"/>
    </row>
    <row r="1103" spans="10:21"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</row>
    <row r="1104" spans="10:21"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</row>
    <row r="1105" spans="10:21"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</row>
    <row r="1106" spans="10:21"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  <c r="U1106" s="30"/>
    </row>
    <row r="1107" spans="10:21"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</row>
    <row r="1108" spans="10:21"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</row>
    <row r="1109" spans="10:21"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  <c r="U1109" s="30"/>
    </row>
    <row r="1110" spans="10:21"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  <c r="U1110" s="30"/>
    </row>
    <row r="1111" spans="10:21"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</row>
    <row r="1112" spans="10:21"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  <c r="U1112" s="30"/>
    </row>
    <row r="1113" spans="10:21"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</row>
    <row r="1114" spans="10:21">
      <c r="J1114" s="30"/>
      <c r="K1114" s="30"/>
      <c r="L1114" s="30"/>
      <c r="M1114" s="30"/>
      <c r="N1114" s="30"/>
      <c r="O1114" s="30"/>
      <c r="P1114" s="30"/>
      <c r="Q1114" s="30"/>
      <c r="R1114" s="30"/>
      <c r="S1114" s="30"/>
      <c r="T1114" s="30"/>
      <c r="U1114" s="30"/>
    </row>
    <row r="1115" spans="10:21"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</row>
    <row r="1116" spans="10:21"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</row>
    <row r="1117" spans="10:21">
      <c r="J1117" s="30"/>
      <c r="K1117" s="30"/>
      <c r="L1117" s="30"/>
      <c r="M1117" s="30"/>
      <c r="N1117" s="30"/>
      <c r="O1117" s="30"/>
      <c r="P1117" s="30"/>
      <c r="Q1117" s="30"/>
      <c r="R1117" s="30"/>
      <c r="S1117" s="30"/>
      <c r="T1117" s="30"/>
      <c r="U1117" s="30"/>
    </row>
    <row r="1118" spans="10:21">
      <c r="J1118" s="30"/>
      <c r="K1118" s="30"/>
      <c r="L1118" s="30"/>
      <c r="M1118" s="30"/>
      <c r="N1118" s="30"/>
      <c r="O1118" s="30"/>
      <c r="P1118" s="30"/>
      <c r="Q1118" s="30"/>
      <c r="R1118" s="30"/>
      <c r="S1118" s="30"/>
      <c r="T1118" s="30"/>
      <c r="U1118" s="30"/>
    </row>
    <row r="1119" spans="10:21">
      <c r="J1119" s="30"/>
      <c r="K1119" s="30"/>
      <c r="L1119" s="30"/>
      <c r="M1119" s="30"/>
      <c r="N1119" s="30"/>
      <c r="O1119" s="30"/>
      <c r="P1119" s="30"/>
      <c r="Q1119" s="30"/>
      <c r="R1119" s="30"/>
      <c r="S1119" s="30"/>
      <c r="T1119" s="30"/>
      <c r="U1119" s="30"/>
    </row>
    <row r="1120" spans="10:21">
      <c r="J1120" s="30"/>
      <c r="K1120" s="30"/>
      <c r="L1120" s="30"/>
      <c r="M1120" s="30"/>
      <c r="N1120" s="30"/>
      <c r="O1120" s="30"/>
      <c r="P1120" s="30"/>
      <c r="Q1120" s="30"/>
      <c r="R1120" s="30"/>
      <c r="S1120" s="30"/>
      <c r="T1120" s="30"/>
      <c r="U1120" s="30"/>
    </row>
    <row r="1121" spans="10:21"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</row>
    <row r="1122" spans="10:21"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</row>
    <row r="1123" spans="10:21"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</row>
    <row r="1124" spans="10:21">
      <c r="J1124" s="30"/>
      <c r="K1124" s="30"/>
      <c r="L1124" s="30"/>
      <c r="M1124" s="30"/>
      <c r="N1124" s="30"/>
      <c r="O1124" s="30"/>
      <c r="P1124" s="30"/>
      <c r="Q1124" s="30"/>
      <c r="R1124" s="30"/>
      <c r="S1124" s="30"/>
      <c r="T1124" s="30"/>
      <c r="U1124" s="30"/>
    </row>
    <row r="1125" spans="10:21">
      <c r="J1125" s="30"/>
      <c r="K1125" s="30"/>
      <c r="L1125" s="30"/>
      <c r="M1125" s="30"/>
      <c r="N1125" s="30"/>
      <c r="O1125" s="30"/>
      <c r="P1125" s="30"/>
      <c r="Q1125" s="30"/>
      <c r="R1125" s="30"/>
      <c r="S1125" s="30"/>
      <c r="T1125" s="30"/>
      <c r="U1125" s="30"/>
    </row>
    <row r="1126" spans="10:21">
      <c r="J1126" s="30"/>
      <c r="K1126" s="30"/>
      <c r="L1126" s="30"/>
      <c r="M1126" s="30"/>
      <c r="N1126" s="30"/>
      <c r="O1126" s="30"/>
      <c r="P1126" s="30"/>
      <c r="Q1126" s="30"/>
      <c r="R1126" s="30"/>
      <c r="S1126" s="30"/>
      <c r="T1126" s="30"/>
      <c r="U1126" s="30"/>
    </row>
    <row r="1127" spans="10:21">
      <c r="J1127" s="30"/>
      <c r="K1127" s="30"/>
      <c r="L1127" s="30"/>
      <c r="M1127" s="30"/>
      <c r="N1127" s="30"/>
      <c r="O1127" s="30"/>
      <c r="P1127" s="30"/>
      <c r="Q1127" s="30"/>
      <c r="R1127" s="30"/>
      <c r="S1127" s="30"/>
      <c r="T1127" s="30"/>
      <c r="U1127" s="30"/>
    </row>
    <row r="1128" spans="10:21">
      <c r="J1128" s="30"/>
      <c r="K1128" s="30"/>
      <c r="L1128" s="30"/>
      <c r="M1128" s="30"/>
      <c r="N1128" s="30"/>
      <c r="O1128" s="30"/>
      <c r="P1128" s="30"/>
      <c r="Q1128" s="30"/>
      <c r="R1128" s="30"/>
      <c r="S1128" s="30"/>
      <c r="T1128" s="30"/>
      <c r="U1128" s="30"/>
    </row>
    <row r="1129" spans="10:21">
      <c r="J1129" s="30"/>
      <c r="K1129" s="30"/>
      <c r="L1129" s="30"/>
      <c r="M1129" s="30"/>
      <c r="N1129" s="30"/>
      <c r="O1129" s="30"/>
      <c r="P1129" s="30"/>
      <c r="Q1129" s="30"/>
      <c r="R1129" s="30"/>
      <c r="S1129" s="30"/>
      <c r="T1129" s="30"/>
      <c r="U1129" s="30"/>
    </row>
    <row r="1130" spans="10:21">
      <c r="J1130" s="30"/>
      <c r="K1130" s="30"/>
      <c r="L1130" s="30"/>
      <c r="M1130" s="30"/>
      <c r="N1130" s="30"/>
      <c r="O1130" s="30"/>
      <c r="P1130" s="30"/>
      <c r="Q1130" s="30"/>
      <c r="R1130" s="30"/>
      <c r="S1130" s="30"/>
      <c r="T1130" s="30"/>
      <c r="U1130" s="30"/>
    </row>
    <row r="1131" spans="10:21"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</row>
    <row r="1132" spans="10:21">
      <c r="J1132" s="30"/>
      <c r="K1132" s="30"/>
      <c r="L1132" s="30"/>
      <c r="M1132" s="30"/>
      <c r="N1132" s="30"/>
      <c r="O1132" s="30"/>
      <c r="P1132" s="30"/>
      <c r="Q1132" s="30"/>
      <c r="R1132" s="30"/>
      <c r="S1132" s="30"/>
      <c r="T1132" s="30"/>
      <c r="U1132" s="30"/>
    </row>
    <row r="1133" spans="10:21"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</row>
    <row r="1134" spans="10:21"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</row>
    <row r="1135" spans="10:21">
      <c r="J1135" s="30"/>
      <c r="K1135" s="30"/>
      <c r="L1135" s="30"/>
      <c r="M1135" s="30"/>
      <c r="N1135" s="30"/>
      <c r="O1135" s="30"/>
      <c r="P1135" s="30"/>
      <c r="Q1135" s="30"/>
      <c r="R1135" s="30"/>
      <c r="S1135" s="30"/>
      <c r="T1135" s="30"/>
      <c r="U1135" s="30"/>
    </row>
    <row r="1136" spans="10:21">
      <c r="J1136" s="30"/>
      <c r="K1136" s="30"/>
      <c r="L1136" s="30"/>
      <c r="M1136" s="30"/>
      <c r="N1136" s="30"/>
      <c r="O1136" s="30"/>
      <c r="P1136" s="30"/>
      <c r="Q1136" s="30"/>
      <c r="R1136" s="30"/>
      <c r="S1136" s="30"/>
      <c r="T1136" s="30"/>
      <c r="U1136" s="30"/>
    </row>
    <row r="1137" spans="10:21">
      <c r="J1137" s="30"/>
      <c r="K1137" s="30"/>
      <c r="L1137" s="30"/>
      <c r="M1137" s="30"/>
      <c r="N1137" s="30"/>
      <c r="O1137" s="30"/>
      <c r="P1137" s="30"/>
      <c r="Q1137" s="30"/>
      <c r="R1137" s="30"/>
      <c r="S1137" s="30"/>
      <c r="T1137" s="30"/>
      <c r="U1137" s="30"/>
    </row>
    <row r="1138" spans="10:21">
      <c r="J1138" s="30"/>
      <c r="K1138" s="30"/>
      <c r="L1138" s="30"/>
      <c r="M1138" s="30"/>
      <c r="N1138" s="30"/>
      <c r="O1138" s="30"/>
      <c r="P1138" s="30"/>
      <c r="Q1138" s="30"/>
      <c r="R1138" s="30"/>
      <c r="S1138" s="30"/>
      <c r="T1138" s="30"/>
      <c r="U1138" s="30"/>
    </row>
    <row r="1139" spans="10:21"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  <c r="U1139" s="30"/>
    </row>
    <row r="1140" spans="10:21"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</row>
    <row r="1141" spans="10:21"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  <c r="U1141" s="30"/>
    </row>
    <row r="1142" spans="10:21">
      <c r="J1142" s="30"/>
      <c r="K1142" s="30"/>
      <c r="L1142" s="30"/>
      <c r="M1142" s="30"/>
      <c r="N1142" s="30"/>
      <c r="O1142" s="30"/>
      <c r="P1142" s="30"/>
      <c r="Q1142" s="30"/>
      <c r="R1142" s="30"/>
      <c r="S1142" s="30"/>
      <c r="T1142" s="30"/>
      <c r="U1142" s="30"/>
    </row>
    <row r="1143" spans="10:21">
      <c r="J1143" s="30"/>
      <c r="K1143" s="30"/>
      <c r="L1143" s="30"/>
      <c r="M1143" s="30"/>
      <c r="N1143" s="30"/>
      <c r="O1143" s="30"/>
      <c r="P1143" s="30"/>
      <c r="Q1143" s="30"/>
      <c r="R1143" s="30"/>
      <c r="S1143" s="30"/>
      <c r="T1143" s="30"/>
      <c r="U1143" s="30"/>
    </row>
    <row r="1144" spans="10:21">
      <c r="J1144" s="30"/>
      <c r="K1144" s="30"/>
      <c r="L1144" s="30"/>
      <c r="M1144" s="30"/>
      <c r="N1144" s="30"/>
      <c r="O1144" s="30"/>
      <c r="P1144" s="30"/>
      <c r="Q1144" s="30"/>
      <c r="R1144" s="30"/>
      <c r="S1144" s="30"/>
      <c r="T1144" s="30"/>
      <c r="U1144" s="30"/>
    </row>
    <row r="1145" spans="10:21">
      <c r="J1145" s="30"/>
      <c r="K1145" s="30"/>
      <c r="L1145" s="30"/>
      <c r="M1145" s="30"/>
      <c r="N1145" s="30"/>
      <c r="O1145" s="30"/>
      <c r="P1145" s="30"/>
      <c r="Q1145" s="30"/>
      <c r="R1145" s="30"/>
      <c r="S1145" s="30"/>
      <c r="T1145" s="30"/>
      <c r="U1145" s="30"/>
    </row>
    <row r="1146" spans="10:21">
      <c r="J1146" s="30"/>
      <c r="K1146" s="30"/>
      <c r="L1146" s="30"/>
      <c r="M1146" s="30"/>
      <c r="N1146" s="30"/>
      <c r="O1146" s="30"/>
      <c r="P1146" s="30"/>
      <c r="Q1146" s="30"/>
      <c r="R1146" s="30"/>
      <c r="S1146" s="30"/>
      <c r="T1146" s="30"/>
      <c r="U1146" s="30"/>
    </row>
    <row r="1147" spans="10:21">
      <c r="J1147" s="30"/>
      <c r="K1147" s="30"/>
      <c r="L1147" s="30"/>
      <c r="M1147" s="30"/>
      <c r="N1147" s="30"/>
      <c r="O1147" s="30"/>
      <c r="P1147" s="30"/>
      <c r="Q1147" s="30"/>
      <c r="R1147" s="30"/>
      <c r="S1147" s="30"/>
      <c r="T1147" s="30"/>
      <c r="U1147" s="30"/>
    </row>
    <row r="1148" spans="10:21">
      <c r="J1148" s="30"/>
      <c r="K1148" s="30"/>
      <c r="L1148" s="30"/>
      <c r="M1148" s="30"/>
      <c r="N1148" s="30"/>
      <c r="O1148" s="30"/>
      <c r="P1148" s="30"/>
      <c r="Q1148" s="30"/>
      <c r="R1148" s="30"/>
      <c r="S1148" s="30"/>
      <c r="T1148" s="30"/>
      <c r="U1148" s="30"/>
    </row>
    <row r="1149" spans="10:21"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</row>
    <row r="1150" spans="10:21"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</row>
    <row r="1151" spans="10:21"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  <c r="U1151" s="30"/>
    </row>
    <row r="1152" spans="10:21"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</row>
    <row r="1153" spans="10:21">
      <c r="J1153" s="30"/>
      <c r="K1153" s="30"/>
      <c r="L1153" s="30"/>
      <c r="M1153" s="30"/>
      <c r="N1153" s="30"/>
      <c r="O1153" s="30"/>
      <c r="P1153" s="30"/>
      <c r="Q1153" s="30"/>
      <c r="R1153" s="30"/>
      <c r="S1153" s="30"/>
      <c r="T1153" s="30"/>
      <c r="U1153" s="30"/>
    </row>
    <row r="1154" spans="10:21">
      <c r="J1154" s="30"/>
      <c r="K1154" s="30"/>
      <c r="L1154" s="30"/>
      <c r="M1154" s="30"/>
      <c r="N1154" s="30"/>
      <c r="O1154" s="30"/>
      <c r="P1154" s="30"/>
      <c r="Q1154" s="30"/>
      <c r="R1154" s="30"/>
      <c r="S1154" s="30"/>
      <c r="T1154" s="30"/>
      <c r="U1154" s="30"/>
    </row>
    <row r="1155" spans="10:21">
      <c r="J1155" s="30"/>
      <c r="K1155" s="30"/>
      <c r="L1155" s="30"/>
      <c r="M1155" s="30"/>
      <c r="N1155" s="30"/>
      <c r="O1155" s="30"/>
      <c r="P1155" s="30"/>
      <c r="Q1155" s="30"/>
      <c r="R1155" s="30"/>
      <c r="S1155" s="30"/>
      <c r="T1155" s="30"/>
      <c r="U1155" s="30"/>
    </row>
    <row r="1156" spans="10:21"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</row>
    <row r="1157" spans="10:21">
      <c r="J1157" s="30"/>
      <c r="K1157" s="30"/>
      <c r="L1157" s="30"/>
      <c r="M1157" s="30"/>
      <c r="N1157" s="30"/>
      <c r="O1157" s="30"/>
      <c r="P1157" s="30"/>
      <c r="Q1157" s="30"/>
      <c r="R1157" s="30"/>
      <c r="S1157" s="30"/>
      <c r="T1157" s="30"/>
      <c r="U1157" s="30"/>
    </row>
    <row r="1158" spans="10:21">
      <c r="J1158" s="30"/>
      <c r="K1158" s="30"/>
      <c r="L1158" s="30"/>
      <c r="M1158" s="30"/>
      <c r="N1158" s="30"/>
      <c r="O1158" s="30"/>
      <c r="P1158" s="30"/>
      <c r="Q1158" s="30"/>
      <c r="R1158" s="30"/>
      <c r="S1158" s="30"/>
      <c r="T1158" s="30"/>
      <c r="U1158" s="30"/>
    </row>
    <row r="1159" spans="10:21">
      <c r="J1159" s="30"/>
      <c r="K1159" s="30"/>
      <c r="L1159" s="30"/>
      <c r="M1159" s="30"/>
      <c r="N1159" s="30"/>
      <c r="O1159" s="30"/>
      <c r="P1159" s="30"/>
      <c r="Q1159" s="30"/>
      <c r="R1159" s="30"/>
      <c r="S1159" s="30"/>
      <c r="T1159" s="30"/>
      <c r="U1159" s="30"/>
    </row>
    <row r="1160" spans="10:21">
      <c r="J1160" s="30"/>
      <c r="K1160" s="30"/>
      <c r="L1160" s="30"/>
      <c r="M1160" s="30"/>
      <c r="N1160" s="30"/>
      <c r="O1160" s="30"/>
      <c r="P1160" s="30"/>
      <c r="Q1160" s="30"/>
      <c r="R1160" s="30"/>
      <c r="S1160" s="30"/>
      <c r="T1160" s="30"/>
      <c r="U1160" s="30"/>
    </row>
    <row r="1161" spans="10:21">
      <c r="J1161" s="30"/>
      <c r="K1161" s="30"/>
      <c r="L1161" s="30"/>
      <c r="M1161" s="30"/>
      <c r="N1161" s="30"/>
      <c r="O1161" s="30"/>
      <c r="P1161" s="30"/>
      <c r="Q1161" s="30"/>
      <c r="R1161" s="30"/>
      <c r="S1161" s="30"/>
      <c r="T1161" s="30"/>
      <c r="U1161" s="30"/>
    </row>
    <row r="1162" spans="10:21">
      <c r="J1162" s="30"/>
      <c r="K1162" s="30"/>
      <c r="L1162" s="30"/>
      <c r="M1162" s="30"/>
      <c r="N1162" s="30"/>
      <c r="O1162" s="30"/>
      <c r="P1162" s="30"/>
      <c r="Q1162" s="30"/>
      <c r="R1162" s="30"/>
      <c r="S1162" s="30"/>
      <c r="T1162" s="30"/>
      <c r="U1162" s="30"/>
    </row>
    <row r="1163" spans="10:21">
      <c r="J1163" s="30"/>
      <c r="K1163" s="30"/>
      <c r="L1163" s="30"/>
      <c r="M1163" s="30"/>
      <c r="N1163" s="30"/>
      <c r="O1163" s="30"/>
      <c r="P1163" s="30"/>
      <c r="Q1163" s="30"/>
      <c r="R1163" s="30"/>
      <c r="S1163" s="30"/>
      <c r="T1163" s="30"/>
      <c r="U1163" s="30"/>
    </row>
    <row r="1164" spans="10:21">
      <c r="J1164" s="30"/>
      <c r="K1164" s="30"/>
      <c r="L1164" s="30"/>
      <c r="M1164" s="30"/>
      <c r="N1164" s="30"/>
      <c r="O1164" s="30"/>
      <c r="P1164" s="30"/>
      <c r="Q1164" s="30"/>
      <c r="R1164" s="30"/>
      <c r="S1164" s="30"/>
      <c r="T1164" s="30"/>
      <c r="U1164" s="30"/>
    </row>
    <row r="1165" spans="10:21">
      <c r="J1165" s="30"/>
      <c r="K1165" s="30"/>
      <c r="L1165" s="30"/>
      <c r="M1165" s="30"/>
      <c r="N1165" s="30"/>
      <c r="O1165" s="30"/>
      <c r="P1165" s="30"/>
      <c r="Q1165" s="30"/>
      <c r="R1165" s="30"/>
      <c r="S1165" s="30"/>
      <c r="T1165" s="30"/>
      <c r="U1165" s="30"/>
    </row>
    <row r="1166" spans="10:21">
      <c r="J1166" s="30"/>
      <c r="K1166" s="30"/>
      <c r="L1166" s="30"/>
      <c r="M1166" s="30"/>
      <c r="N1166" s="30"/>
      <c r="O1166" s="30"/>
      <c r="P1166" s="30"/>
      <c r="Q1166" s="30"/>
      <c r="R1166" s="30"/>
      <c r="S1166" s="30"/>
      <c r="T1166" s="30"/>
      <c r="U1166" s="30"/>
    </row>
    <row r="1167" spans="10:21"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  <c r="U1167" s="30"/>
    </row>
    <row r="1168" spans="10:21">
      <c r="J1168" s="30"/>
      <c r="K1168" s="30"/>
      <c r="L1168" s="30"/>
      <c r="M1168" s="30"/>
      <c r="N1168" s="30"/>
      <c r="O1168" s="30"/>
      <c r="P1168" s="30"/>
      <c r="Q1168" s="30"/>
      <c r="R1168" s="30"/>
      <c r="S1168" s="30"/>
      <c r="T1168" s="30"/>
      <c r="U1168" s="30"/>
    </row>
    <row r="1169" spans="10:21">
      <c r="J1169" s="30"/>
      <c r="K1169" s="30"/>
      <c r="L1169" s="30"/>
      <c r="M1169" s="30"/>
      <c r="N1169" s="30"/>
      <c r="O1169" s="30"/>
      <c r="P1169" s="30"/>
      <c r="Q1169" s="30"/>
      <c r="R1169" s="30"/>
      <c r="S1169" s="30"/>
      <c r="T1169" s="30"/>
      <c r="U1169" s="30"/>
    </row>
    <row r="1170" spans="10:21"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</row>
    <row r="1171" spans="10:21">
      <c r="J1171" s="30"/>
      <c r="K1171" s="30"/>
      <c r="L1171" s="30"/>
      <c r="M1171" s="30"/>
      <c r="N1171" s="30"/>
      <c r="O1171" s="30"/>
      <c r="P1171" s="30"/>
      <c r="Q1171" s="30"/>
      <c r="R1171" s="30"/>
      <c r="S1171" s="30"/>
      <c r="T1171" s="30"/>
      <c r="U1171" s="30"/>
    </row>
    <row r="1172" spans="10:21">
      <c r="J1172" s="30"/>
      <c r="K1172" s="30"/>
      <c r="L1172" s="30"/>
      <c r="M1172" s="30"/>
      <c r="N1172" s="30"/>
      <c r="O1172" s="30"/>
      <c r="P1172" s="30"/>
      <c r="Q1172" s="30"/>
      <c r="R1172" s="30"/>
      <c r="S1172" s="30"/>
      <c r="T1172" s="30"/>
      <c r="U1172" s="30"/>
    </row>
    <row r="1173" spans="10:21">
      <c r="J1173" s="30"/>
      <c r="K1173" s="30"/>
      <c r="L1173" s="30"/>
      <c r="M1173" s="30"/>
      <c r="N1173" s="30"/>
      <c r="O1173" s="30"/>
      <c r="P1173" s="30"/>
      <c r="Q1173" s="30"/>
      <c r="R1173" s="30"/>
      <c r="S1173" s="30"/>
      <c r="T1173" s="30"/>
      <c r="U1173" s="30"/>
    </row>
    <row r="1174" spans="10:21">
      <c r="J1174" s="30"/>
      <c r="K1174" s="30"/>
      <c r="L1174" s="30"/>
      <c r="M1174" s="30"/>
      <c r="N1174" s="30"/>
      <c r="O1174" s="30"/>
      <c r="P1174" s="30"/>
      <c r="Q1174" s="30"/>
      <c r="R1174" s="30"/>
      <c r="S1174" s="30"/>
      <c r="T1174" s="30"/>
      <c r="U1174" s="30"/>
    </row>
    <row r="1175" spans="10:21">
      <c r="J1175" s="30"/>
      <c r="K1175" s="30"/>
      <c r="L1175" s="30"/>
      <c r="M1175" s="30"/>
      <c r="N1175" s="30"/>
      <c r="O1175" s="30"/>
      <c r="P1175" s="30"/>
      <c r="Q1175" s="30"/>
      <c r="R1175" s="30"/>
      <c r="S1175" s="30"/>
      <c r="T1175" s="30"/>
      <c r="U1175" s="30"/>
    </row>
    <row r="1176" spans="10:21"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</row>
    <row r="1177" spans="10:21">
      <c r="J1177" s="30"/>
      <c r="K1177" s="30"/>
      <c r="L1177" s="30"/>
      <c r="M1177" s="30"/>
      <c r="N1177" s="30"/>
      <c r="O1177" s="30"/>
      <c r="P1177" s="30"/>
      <c r="Q1177" s="30"/>
      <c r="R1177" s="30"/>
      <c r="S1177" s="30"/>
      <c r="T1177" s="30"/>
      <c r="U1177" s="30"/>
    </row>
    <row r="1178" spans="10:21">
      <c r="J1178" s="30"/>
      <c r="K1178" s="30"/>
      <c r="L1178" s="30"/>
      <c r="M1178" s="30"/>
      <c r="N1178" s="30"/>
      <c r="O1178" s="30"/>
      <c r="P1178" s="30"/>
      <c r="Q1178" s="30"/>
      <c r="R1178" s="30"/>
      <c r="S1178" s="30"/>
      <c r="T1178" s="30"/>
      <c r="U1178" s="30"/>
    </row>
    <row r="1179" spans="10:21">
      <c r="J1179" s="30"/>
      <c r="K1179" s="30"/>
      <c r="L1179" s="30"/>
      <c r="M1179" s="30"/>
      <c r="N1179" s="30"/>
      <c r="O1179" s="30"/>
      <c r="P1179" s="30"/>
      <c r="Q1179" s="30"/>
      <c r="R1179" s="30"/>
      <c r="S1179" s="30"/>
      <c r="T1179" s="30"/>
      <c r="U1179" s="30"/>
    </row>
    <row r="1180" spans="10:21">
      <c r="J1180" s="30"/>
      <c r="K1180" s="30"/>
      <c r="L1180" s="30"/>
      <c r="M1180" s="30"/>
      <c r="N1180" s="30"/>
      <c r="O1180" s="30"/>
      <c r="P1180" s="30"/>
      <c r="Q1180" s="30"/>
      <c r="R1180" s="30"/>
      <c r="S1180" s="30"/>
      <c r="T1180" s="30"/>
      <c r="U1180" s="30"/>
    </row>
    <row r="1181" spans="10:21">
      <c r="J1181" s="30"/>
      <c r="K1181" s="30"/>
      <c r="L1181" s="30"/>
      <c r="M1181" s="30"/>
      <c r="N1181" s="30"/>
      <c r="O1181" s="30"/>
      <c r="P1181" s="30"/>
      <c r="Q1181" s="30"/>
      <c r="R1181" s="30"/>
      <c r="S1181" s="30"/>
      <c r="T1181" s="30"/>
      <c r="U1181" s="30"/>
    </row>
    <row r="1182" spans="10:21">
      <c r="J1182" s="30"/>
      <c r="K1182" s="30"/>
      <c r="L1182" s="30"/>
      <c r="M1182" s="30"/>
      <c r="N1182" s="30"/>
      <c r="O1182" s="30"/>
      <c r="P1182" s="30"/>
      <c r="Q1182" s="30"/>
      <c r="R1182" s="30"/>
      <c r="S1182" s="30"/>
      <c r="T1182" s="30"/>
      <c r="U1182" s="30"/>
    </row>
    <row r="1183" spans="10:21">
      <c r="J1183" s="30"/>
      <c r="K1183" s="30"/>
      <c r="L1183" s="30"/>
      <c r="M1183" s="30"/>
      <c r="N1183" s="30"/>
      <c r="O1183" s="30"/>
      <c r="P1183" s="30"/>
      <c r="Q1183" s="30"/>
      <c r="R1183" s="30"/>
      <c r="S1183" s="30"/>
      <c r="T1183" s="30"/>
      <c r="U1183" s="30"/>
    </row>
    <row r="1184" spans="10:21">
      <c r="J1184" s="30"/>
      <c r="K1184" s="30"/>
      <c r="L1184" s="30"/>
      <c r="M1184" s="30"/>
      <c r="N1184" s="30"/>
      <c r="O1184" s="30"/>
      <c r="P1184" s="30"/>
      <c r="Q1184" s="30"/>
      <c r="R1184" s="30"/>
      <c r="S1184" s="30"/>
      <c r="T1184" s="30"/>
      <c r="U1184" s="30"/>
    </row>
    <row r="1185" spans="10:21"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</row>
    <row r="1186" spans="10:21">
      <c r="J1186" s="30"/>
      <c r="K1186" s="30"/>
      <c r="L1186" s="30"/>
      <c r="M1186" s="30"/>
      <c r="N1186" s="30"/>
      <c r="O1186" s="30"/>
      <c r="P1186" s="30"/>
      <c r="Q1186" s="30"/>
      <c r="R1186" s="30"/>
      <c r="S1186" s="30"/>
      <c r="T1186" s="30"/>
      <c r="U1186" s="30"/>
    </row>
    <row r="1187" spans="10:21"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</row>
    <row r="1188" spans="10:21"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</row>
    <row r="1189" spans="10:21"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  <c r="U1189" s="30"/>
    </row>
    <row r="1190" spans="10:21">
      <c r="J1190" s="30"/>
      <c r="K1190" s="30"/>
      <c r="L1190" s="30"/>
      <c r="M1190" s="30"/>
      <c r="N1190" s="30"/>
      <c r="O1190" s="30"/>
      <c r="P1190" s="30"/>
      <c r="Q1190" s="30"/>
      <c r="R1190" s="30"/>
      <c r="S1190" s="30"/>
      <c r="T1190" s="30"/>
      <c r="U1190" s="30"/>
    </row>
    <row r="1191" spans="10:21">
      <c r="J1191" s="30"/>
      <c r="K1191" s="30"/>
      <c r="L1191" s="30"/>
      <c r="M1191" s="30"/>
      <c r="N1191" s="30"/>
      <c r="O1191" s="30"/>
      <c r="P1191" s="30"/>
      <c r="Q1191" s="30"/>
      <c r="R1191" s="30"/>
      <c r="S1191" s="30"/>
      <c r="T1191" s="30"/>
      <c r="U1191" s="30"/>
    </row>
    <row r="1192" spans="10:21">
      <c r="J1192" s="30"/>
      <c r="K1192" s="30"/>
      <c r="L1192" s="30"/>
      <c r="M1192" s="30"/>
      <c r="N1192" s="30"/>
      <c r="O1192" s="30"/>
      <c r="P1192" s="30"/>
      <c r="Q1192" s="30"/>
      <c r="R1192" s="30"/>
      <c r="S1192" s="30"/>
      <c r="T1192" s="30"/>
      <c r="U1192" s="30"/>
    </row>
    <row r="1193" spans="10:21">
      <c r="J1193" s="30"/>
      <c r="K1193" s="30"/>
      <c r="L1193" s="30"/>
      <c r="M1193" s="30"/>
      <c r="N1193" s="30"/>
      <c r="O1193" s="30"/>
      <c r="P1193" s="30"/>
      <c r="Q1193" s="30"/>
      <c r="R1193" s="30"/>
      <c r="S1193" s="30"/>
      <c r="T1193" s="30"/>
      <c r="U1193" s="30"/>
    </row>
    <row r="1194" spans="10:21"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  <c r="U1194" s="30"/>
    </row>
    <row r="1195" spans="10:21">
      <c r="J1195" s="30"/>
      <c r="K1195" s="30"/>
      <c r="L1195" s="30"/>
      <c r="M1195" s="30"/>
      <c r="N1195" s="30"/>
      <c r="O1195" s="30"/>
      <c r="P1195" s="30"/>
      <c r="Q1195" s="30"/>
      <c r="R1195" s="30"/>
      <c r="S1195" s="30"/>
      <c r="T1195" s="30"/>
      <c r="U1195" s="30"/>
    </row>
    <row r="1196" spans="10:21"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  <c r="U1196" s="30"/>
    </row>
    <row r="1197" spans="10:21">
      <c r="J1197" s="30"/>
      <c r="K1197" s="30"/>
      <c r="L1197" s="30"/>
      <c r="M1197" s="30"/>
      <c r="N1197" s="30"/>
      <c r="O1197" s="30"/>
      <c r="P1197" s="30"/>
      <c r="Q1197" s="30"/>
      <c r="R1197" s="30"/>
      <c r="S1197" s="30"/>
      <c r="T1197" s="30"/>
      <c r="U1197" s="30"/>
    </row>
    <row r="1198" spans="10:21">
      <c r="J1198" s="30"/>
      <c r="K1198" s="30"/>
      <c r="L1198" s="30"/>
      <c r="M1198" s="30"/>
      <c r="N1198" s="30"/>
      <c r="O1198" s="30"/>
      <c r="P1198" s="30"/>
      <c r="Q1198" s="30"/>
      <c r="R1198" s="30"/>
      <c r="S1198" s="30"/>
      <c r="T1198" s="30"/>
      <c r="U1198" s="30"/>
    </row>
    <row r="1199" spans="10:21">
      <c r="J1199" s="30"/>
      <c r="K1199" s="30"/>
      <c r="L1199" s="30"/>
      <c r="M1199" s="30"/>
      <c r="N1199" s="30"/>
      <c r="O1199" s="30"/>
      <c r="P1199" s="30"/>
      <c r="Q1199" s="30"/>
      <c r="R1199" s="30"/>
      <c r="S1199" s="30"/>
      <c r="T1199" s="30"/>
      <c r="U1199" s="30"/>
    </row>
    <row r="1200" spans="10:21">
      <c r="J1200" s="30"/>
      <c r="K1200" s="30"/>
      <c r="L1200" s="30"/>
      <c r="M1200" s="30"/>
      <c r="N1200" s="30"/>
      <c r="O1200" s="30"/>
      <c r="P1200" s="30"/>
      <c r="Q1200" s="30"/>
      <c r="R1200" s="30"/>
      <c r="S1200" s="30"/>
      <c r="T1200" s="30"/>
      <c r="U1200" s="30"/>
    </row>
    <row r="1201" spans="10:21">
      <c r="J1201" s="30"/>
      <c r="K1201" s="30"/>
      <c r="L1201" s="30"/>
      <c r="M1201" s="30"/>
      <c r="N1201" s="30"/>
      <c r="O1201" s="30"/>
      <c r="P1201" s="30"/>
      <c r="Q1201" s="30"/>
      <c r="R1201" s="30"/>
      <c r="S1201" s="30"/>
      <c r="T1201" s="30"/>
      <c r="U1201" s="30"/>
    </row>
    <row r="1202" spans="10:21">
      <c r="J1202" s="30"/>
      <c r="K1202" s="30"/>
      <c r="L1202" s="30"/>
      <c r="M1202" s="30"/>
      <c r="N1202" s="30"/>
      <c r="O1202" s="30"/>
      <c r="P1202" s="30"/>
      <c r="Q1202" s="30"/>
      <c r="R1202" s="30"/>
      <c r="S1202" s="30"/>
      <c r="T1202" s="30"/>
      <c r="U1202" s="30"/>
    </row>
    <row r="1203" spans="10:21"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</row>
    <row r="1204" spans="10:21">
      <c r="J1204" s="30"/>
      <c r="K1204" s="30"/>
      <c r="L1204" s="30"/>
      <c r="M1204" s="30"/>
      <c r="N1204" s="30"/>
      <c r="O1204" s="30"/>
      <c r="P1204" s="30"/>
      <c r="Q1204" s="30"/>
      <c r="R1204" s="30"/>
      <c r="S1204" s="30"/>
      <c r="T1204" s="30"/>
      <c r="U1204" s="30"/>
    </row>
    <row r="1205" spans="10:21"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</row>
    <row r="1206" spans="10:21"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  <c r="U1206" s="30"/>
    </row>
    <row r="1207" spans="10:21">
      <c r="J1207" s="30"/>
      <c r="K1207" s="30"/>
      <c r="L1207" s="30"/>
      <c r="M1207" s="30"/>
      <c r="N1207" s="30"/>
      <c r="O1207" s="30"/>
      <c r="P1207" s="30"/>
      <c r="Q1207" s="30"/>
      <c r="R1207" s="30"/>
      <c r="S1207" s="30"/>
      <c r="T1207" s="30"/>
      <c r="U1207" s="30"/>
    </row>
    <row r="1208" spans="10:21">
      <c r="J1208" s="30"/>
      <c r="K1208" s="30"/>
      <c r="L1208" s="30"/>
      <c r="M1208" s="30"/>
      <c r="N1208" s="30"/>
      <c r="O1208" s="30"/>
      <c r="P1208" s="30"/>
      <c r="Q1208" s="30"/>
      <c r="R1208" s="30"/>
      <c r="S1208" s="30"/>
      <c r="T1208" s="30"/>
      <c r="U1208" s="30"/>
    </row>
    <row r="1209" spans="10:21">
      <c r="J1209" s="30"/>
      <c r="K1209" s="30"/>
      <c r="L1209" s="30"/>
      <c r="M1209" s="30"/>
      <c r="N1209" s="30"/>
      <c r="O1209" s="30"/>
      <c r="P1209" s="30"/>
      <c r="Q1209" s="30"/>
      <c r="R1209" s="30"/>
      <c r="S1209" s="30"/>
      <c r="T1209" s="30"/>
      <c r="U1209" s="30"/>
    </row>
    <row r="1210" spans="10:21">
      <c r="J1210" s="30"/>
      <c r="K1210" s="30"/>
      <c r="L1210" s="30"/>
      <c r="M1210" s="30"/>
      <c r="N1210" s="30"/>
      <c r="O1210" s="30"/>
      <c r="P1210" s="30"/>
      <c r="Q1210" s="30"/>
      <c r="R1210" s="30"/>
      <c r="S1210" s="30"/>
      <c r="T1210" s="30"/>
      <c r="U1210" s="30"/>
    </row>
    <row r="1211" spans="10:21">
      <c r="J1211" s="30"/>
      <c r="K1211" s="30"/>
      <c r="L1211" s="30"/>
      <c r="M1211" s="30"/>
      <c r="N1211" s="30"/>
      <c r="O1211" s="30"/>
      <c r="P1211" s="30"/>
      <c r="Q1211" s="30"/>
      <c r="R1211" s="30"/>
      <c r="S1211" s="30"/>
      <c r="T1211" s="30"/>
      <c r="U1211" s="30"/>
    </row>
    <row r="1212" spans="10:21">
      <c r="J1212" s="30"/>
      <c r="K1212" s="30"/>
      <c r="L1212" s="30"/>
      <c r="M1212" s="30"/>
      <c r="N1212" s="30"/>
      <c r="O1212" s="30"/>
      <c r="P1212" s="30"/>
      <c r="Q1212" s="30"/>
      <c r="R1212" s="30"/>
      <c r="S1212" s="30"/>
      <c r="T1212" s="30"/>
      <c r="U1212" s="30"/>
    </row>
    <row r="1213" spans="10:21">
      <c r="J1213" s="30"/>
      <c r="K1213" s="30"/>
      <c r="L1213" s="30"/>
      <c r="M1213" s="30"/>
      <c r="N1213" s="30"/>
      <c r="O1213" s="30"/>
      <c r="P1213" s="30"/>
      <c r="Q1213" s="30"/>
      <c r="R1213" s="30"/>
      <c r="S1213" s="30"/>
      <c r="T1213" s="30"/>
      <c r="U1213" s="30"/>
    </row>
    <row r="1214" spans="10:21">
      <c r="J1214" s="30"/>
      <c r="K1214" s="30"/>
      <c r="L1214" s="30"/>
      <c r="M1214" s="30"/>
      <c r="N1214" s="30"/>
      <c r="O1214" s="30"/>
      <c r="P1214" s="30"/>
      <c r="Q1214" s="30"/>
      <c r="R1214" s="30"/>
      <c r="S1214" s="30"/>
      <c r="T1214" s="30"/>
      <c r="U1214" s="30"/>
    </row>
    <row r="1215" spans="10:21">
      <c r="J1215" s="30"/>
      <c r="K1215" s="30"/>
      <c r="L1215" s="30"/>
      <c r="M1215" s="30"/>
      <c r="N1215" s="30"/>
      <c r="O1215" s="30"/>
      <c r="P1215" s="30"/>
      <c r="Q1215" s="30"/>
      <c r="R1215" s="30"/>
      <c r="S1215" s="30"/>
      <c r="T1215" s="30"/>
      <c r="U1215" s="30"/>
    </row>
    <row r="1216" spans="10:21">
      <c r="J1216" s="30"/>
      <c r="K1216" s="30"/>
      <c r="L1216" s="30"/>
      <c r="M1216" s="30"/>
      <c r="N1216" s="30"/>
      <c r="O1216" s="30"/>
      <c r="P1216" s="30"/>
      <c r="Q1216" s="30"/>
      <c r="R1216" s="30"/>
      <c r="S1216" s="30"/>
      <c r="T1216" s="30"/>
      <c r="U1216" s="30"/>
    </row>
    <row r="1217" spans="10:21">
      <c r="J1217" s="30"/>
      <c r="K1217" s="30"/>
      <c r="L1217" s="30"/>
      <c r="M1217" s="30"/>
      <c r="N1217" s="30"/>
      <c r="O1217" s="30"/>
      <c r="P1217" s="30"/>
      <c r="Q1217" s="30"/>
      <c r="R1217" s="30"/>
      <c r="S1217" s="30"/>
      <c r="T1217" s="30"/>
      <c r="U1217" s="30"/>
    </row>
    <row r="1218" spans="10:21">
      <c r="J1218" s="30"/>
      <c r="K1218" s="30"/>
      <c r="L1218" s="30"/>
      <c r="M1218" s="30"/>
      <c r="N1218" s="30"/>
      <c r="O1218" s="30"/>
      <c r="P1218" s="30"/>
      <c r="Q1218" s="30"/>
      <c r="R1218" s="30"/>
      <c r="S1218" s="30"/>
      <c r="T1218" s="30"/>
      <c r="U1218" s="30"/>
    </row>
    <row r="1219" spans="10:21">
      <c r="J1219" s="30"/>
      <c r="K1219" s="30"/>
      <c r="L1219" s="30"/>
      <c r="M1219" s="30"/>
      <c r="N1219" s="30"/>
      <c r="O1219" s="30"/>
      <c r="P1219" s="30"/>
      <c r="Q1219" s="30"/>
      <c r="R1219" s="30"/>
      <c r="S1219" s="30"/>
      <c r="T1219" s="30"/>
      <c r="U1219" s="30"/>
    </row>
    <row r="1220" spans="10:21">
      <c r="J1220" s="30"/>
      <c r="K1220" s="30"/>
      <c r="L1220" s="30"/>
      <c r="M1220" s="30"/>
      <c r="N1220" s="30"/>
      <c r="O1220" s="30"/>
      <c r="P1220" s="30"/>
      <c r="Q1220" s="30"/>
      <c r="R1220" s="30"/>
      <c r="S1220" s="30"/>
      <c r="T1220" s="30"/>
      <c r="U1220" s="30"/>
    </row>
    <row r="1221" spans="10:21">
      <c r="J1221" s="30"/>
      <c r="K1221" s="30"/>
      <c r="L1221" s="30"/>
      <c r="M1221" s="30"/>
      <c r="N1221" s="30"/>
      <c r="O1221" s="30"/>
      <c r="P1221" s="30"/>
      <c r="Q1221" s="30"/>
      <c r="R1221" s="30"/>
      <c r="S1221" s="30"/>
      <c r="T1221" s="30"/>
      <c r="U1221" s="30"/>
    </row>
    <row r="1222" spans="10:21">
      <c r="J1222" s="30"/>
      <c r="K1222" s="30"/>
      <c r="L1222" s="30"/>
      <c r="M1222" s="30"/>
      <c r="N1222" s="30"/>
      <c r="O1222" s="30"/>
      <c r="P1222" s="30"/>
      <c r="Q1222" s="30"/>
      <c r="R1222" s="30"/>
      <c r="S1222" s="30"/>
      <c r="T1222" s="30"/>
      <c r="U1222" s="30"/>
    </row>
    <row r="1223" spans="10:21"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  <c r="U1223" s="30"/>
    </row>
    <row r="1224" spans="10:21"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  <c r="U1224" s="30"/>
    </row>
    <row r="1225" spans="10:21">
      <c r="J1225" s="30"/>
      <c r="K1225" s="30"/>
      <c r="L1225" s="30"/>
      <c r="M1225" s="30"/>
      <c r="N1225" s="30"/>
      <c r="O1225" s="30"/>
      <c r="P1225" s="30"/>
      <c r="Q1225" s="30"/>
      <c r="R1225" s="30"/>
      <c r="S1225" s="30"/>
      <c r="T1225" s="30"/>
      <c r="U1225" s="30"/>
    </row>
    <row r="1226" spans="10:21">
      <c r="J1226" s="30"/>
      <c r="K1226" s="30"/>
      <c r="L1226" s="30"/>
      <c r="M1226" s="30"/>
      <c r="N1226" s="30"/>
      <c r="O1226" s="30"/>
      <c r="P1226" s="30"/>
      <c r="Q1226" s="30"/>
      <c r="R1226" s="30"/>
      <c r="S1226" s="30"/>
      <c r="T1226" s="30"/>
      <c r="U1226" s="30"/>
    </row>
    <row r="1227" spans="10:21">
      <c r="J1227" s="30"/>
      <c r="K1227" s="30"/>
      <c r="L1227" s="30"/>
      <c r="M1227" s="30"/>
      <c r="N1227" s="30"/>
      <c r="O1227" s="30"/>
      <c r="P1227" s="30"/>
      <c r="Q1227" s="30"/>
      <c r="R1227" s="30"/>
      <c r="S1227" s="30"/>
      <c r="T1227" s="30"/>
      <c r="U1227" s="30"/>
    </row>
    <row r="1228" spans="10:21">
      <c r="J1228" s="30"/>
      <c r="K1228" s="30"/>
      <c r="L1228" s="30"/>
      <c r="M1228" s="30"/>
      <c r="N1228" s="30"/>
      <c r="O1228" s="30"/>
      <c r="P1228" s="30"/>
      <c r="Q1228" s="30"/>
      <c r="R1228" s="30"/>
      <c r="S1228" s="30"/>
      <c r="T1228" s="30"/>
      <c r="U1228" s="30"/>
    </row>
    <row r="1229" spans="10:21">
      <c r="J1229" s="30"/>
      <c r="K1229" s="30"/>
      <c r="L1229" s="30"/>
      <c r="M1229" s="30"/>
      <c r="N1229" s="30"/>
      <c r="O1229" s="30"/>
      <c r="P1229" s="30"/>
      <c r="Q1229" s="30"/>
      <c r="R1229" s="30"/>
      <c r="S1229" s="30"/>
      <c r="T1229" s="30"/>
      <c r="U1229" s="30"/>
    </row>
    <row r="1230" spans="10:21">
      <c r="J1230" s="30"/>
      <c r="K1230" s="30"/>
      <c r="L1230" s="30"/>
      <c r="M1230" s="30"/>
      <c r="N1230" s="30"/>
      <c r="O1230" s="30"/>
      <c r="P1230" s="30"/>
      <c r="Q1230" s="30"/>
      <c r="R1230" s="30"/>
      <c r="S1230" s="30"/>
      <c r="T1230" s="30"/>
      <c r="U1230" s="30"/>
    </row>
    <row r="1231" spans="10:21">
      <c r="J1231" s="30"/>
      <c r="K1231" s="30"/>
      <c r="L1231" s="30"/>
      <c r="M1231" s="30"/>
      <c r="N1231" s="30"/>
      <c r="O1231" s="30"/>
      <c r="P1231" s="30"/>
      <c r="Q1231" s="30"/>
      <c r="R1231" s="30"/>
      <c r="S1231" s="30"/>
      <c r="T1231" s="30"/>
      <c r="U1231" s="30"/>
    </row>
    <row r="1232" spans="10:21">
      <c r="J1232" s="30"/>
      <c r="K1232" s="30"/>
      <c r="L1232" s="30"/>
      <c r="M1232" s="30"/>
      <c r="N1232" s="30"/>
      <c r="O1232" s="30"/>
      <c r="P1232" s="30"/>
      <c r="Q1232" s="30"/>
      <c r="R1232" s="30"/>
      <c r="S1232" s="30"/>
      <c r="T1232" s="30"/>
      <c r="U1232" s="30"/>
    </row>
    <row r="1233" spans="10:21">
      <c r="J1233" s="30"/>
      <c r="K1233" s="30"/>
      <c r="L1233" s="30"/>
      <c r="M1233" s="30"/>
      <c r="N1233" s="30"/>
      <c r="O1233" s="30"/>
      <c r="P1233" s="30"/>
      <c r="Q1233" s="30"/>
      <c r="R1233" s="30"/>
      <c r="S1233" s="30"/>
      <c r="T1233" s="30"/>
      <c r="U1233" s="30"/>
    </row>
    <row r="1234" spans="10:21">
      <c r="J1234" s="30"/>
      <c r="K1234" s="30"/>
      <c r="L1234" s="30"/>
      <c r="M1234" s="30"/>
      <c r="N1234" s="30"/>
      <c r="O1234" s="30"/>
      <c r="P1234" s="30"/>
      <c r="Q1234" s="30"/>
      <c r="R1234" s="30"/>
      <c r="S1234" s="30"/>
      <c r="T1234" s="30"/>
      <c r="U1234" s="30"/>
    </row>
    <row r="1235" spans="10:21">
      <c r="J1235" s="30"/>
      <c r="K1235" s="30"/>
      <c r="L1235" s="30"/>
      <c r="M1235" s="30"/>
      <c r="N1235" s="30"/>
      <c r="O1235" s="30"/>
      <c r="P1235" s="30"/>
      <c r="Q1235" s="30"/>
      <c r="R1235" s="30"/>
      <c r="S1235" s="30"/>
      <c r="T1235" s="30"/>
      <c r="U1235" s="30"/>
    </row>
    <row r="1236" spans="10:21">
      <c r="J1236" s="30"/>
      <c r="K1236" s="30"/>
      <c r="L1236" s="30"/>
      <c r="M1236" s="30"/>
      <c r="N1236" s="30"/>
      <c r="O1236" s="30"/>
      <c r="P1236" s="30"/>
      <c r="Q1236" s="30"/>
      <c r="R1236" s="30"/>
      <c r="S1236" s="30"/>
      <c r="T1236" s="30"/>
      <c r="U1236" s="30"/>
    </row>
    <row r="1237" spans="10:21">
      <c r="J1237" s="30"/>
      <c r="K1237" s="30"/>
      <c r="L1237" s="30"/>
      <c r="M1237" s="30"/>
      <c r="N1237" s="30"/>
      <c r="O1237" s="30"/>
      <c r="P1237" s="30"/>
      <c r="Q1237" s="30"/>
      <c r="R1237" s="30"/>
      <c r="S1237" s="30"/>
      <c r="T1237" s="30"/>
      <c r="U1237" s="30"/>
    </row>
    <row r="1238" spans="10:21">
      <c r="J1238" s="30"/>
      <c r="K1238" s="30"/>
      <c r="L1238" s="30"/>
      <c r="M1238" s="30"/>
      <c r="N1238" s="30"/>
      <c r="O1238" s="30"/>
      <c r="P1238" s="30"/>
      <c r="Q1238" s="30"/>
      <c r="R1238" s="30"/>
      <c r="S1238" s="30"/>
      <c r="T1238" s="30"/>
      <c r="U1238" s="30"/>
    </row>
    <row r="1239" spans="10:21">
      <c r="J1239" s="30"/>
      <c r="K1239" s="30"/>
      <c r="L1239" s="30"/>
      <c r="M1239" s="30"/>
      <c r="N1239" s="30"/>
      <c r="O1239" s="30"/>
      <c r="P1239" s="30"/>
      <c r="Q1239" s="30"/>
      <c r="R1239" s="30"/>
      <c r="S1239" s="30"/>
      <c r="T1239" s="30"/>
      <c r="U1239" s="30"/>
    </row>
    <row r="1240" spans="10:21">
      <c r="J1240" s="30"/>
      <c r="K1240" s="30"/>
      <c r="L1240" s="30"/>
      <c r="M1240" s="30"/>
      <c r="N1240" s="30"/>
      <c r="O1240" s="30"/>
      <c r="P1240" s="30"/>
      <c r="Q1240" s="30"/>
      <c r="R1240" s="30"/>
      <c r="S1240" s="30"/>
      <c r="T1240" s="30"/>
      <c r="U1240" s="30"/>
    </row>
    <row r="1241" spans="10:21">
      <c r="J1241" s="30"/>
      <c r="K1241" s="30"/>
      <c r="L1241" s="30"/>
      <c r="M1241" s="30"/>
      <c r="N1241" s="30"/>
      <c r="O1241" s="30"/>
      <c r="P1241" s="30"/>
      <c r="Q1241" s="30"/>
      <c r="R1241" s="30"/>
      <c r="S1241" s="30"/>
      <c r="T1241" s="30"/>
      <c r="U1241" s="30"/>
    </row>
    <row r="1242" spans="10:21">
      <c r="J1242" s="30"/>
      <c r="K1242" s="30"/>
      <c r="L1242" s="30"/>
      <c r="M1242" s="30"/>
      <c r="N1242" s="30"/>
      <c r="O1242" s="30"/>
      <c r="P1242" s="30"/>
      <c r="Q1242" s="30"/>
      <c r="R1242" s="30"/>
      <c r="S1242" s="30"/>
      <c r="T1242" s="30"/>
      <c r="U1242" s="30"/>
    </row>
    <row r="1243" spans="10:21">
      <c r="J1243" s="30"/>
      <c r="K1243" s="30"/>
      <c r="L1243" s="30"/>
      <c r="M1243" s="30"/>
      <c r="N1243" s="30"/>
      <c r="O1243" s="30"/>
      <c r="P1243" s="30"/>
      <c r="Q1243" s="30"/>
      <c r="R1243" s="30"/>
      <c r="S1243" s="30"/>
      <c r="T1243" s="30"/>
      <c r="U1243" s="30"/>
    </row>
    <row r="1244" spans="10:21">
      <c r="J1244" s="30"/>
      <c r="K1244" s="30"/>
      <c r="L1244" s="30"/>
      <c r="M1244" s="30"/>
      <c r="N1244" s="30"/>
      <c r="O1244" s="30"/>
      <c r="P1244" s="30"/>
      <c r="Q1244" s="30"/>
      <c r="R1244" s="30"/>
      <c r="S1244" s="30"/>
      <c r="T1244" s="30"/>
      <c r="U1244" s="30"/>
    </row>
    <row r="1245" spans="10:21">
      <c r="J1245" s="30"/>
      <c r="K1245" s="30"/>
      <c r="L1245" s="30"/>
      <c r="M1245" s="30"/>
      <c r="N1245" s="30"/>
      <c r="O1245" s="30"/>
      <c r="P1245" s="30"/>
      <c r="Q1245" s="30"/>
      <c r="R1245" s="30"/>
      <c r="S1245" s="30"/>
      <c r="T1245" s="30"/>
      <c r="U1245" s="30"/>
    </row>
    <row r="1246" spans="10:21">
      <c r="J1246" s="30"/>
      <c r="K1246" s="30"/>
      <c r="L1246" s="30"/>
      <c r="M1246" s="30"/>
      <c r="N1246" s="30"/>
      <c r="O1246" s="30"/>
      <c r="P1246" s="30"/>
      <c r="Q1246" s="30"/>
      <c r="R1246" s="30"/>
      <c r="S1246" s="30"/>
      <c r="T1246" s="30"/>
      <c r="U1246" s="30"/>
    </row>
    <row r="1247" spans="10:21">
      <c r="J1247" s="30"/>
      <c r="K1247" s="30"/>
      <c r="L1247" s="30"/>
      <c r="M1247" s="30"/>
      <c r="N1247" s="30"/>
      <c r="O1247" s="30"/>
      <c r="P1247" s="30"/>
      <c r="Q1247" s="30"/>
      <c r="R1247" s="30"/>
      <c r="S1247" s="30"/>
      <c r="T1247" s="30"/>
      <c r="U1247" s="30"/>
    </row>
    <row r="1248" spans="10:21">
      <c r="J1248" s="30"/>
      <c r="K1248" s="30"/>
      <c r="L1248" s="30"/>
      <c r="M1248" s="30"/>
      <c r="N1248" s="30"/>
      <c r="O1248" s="30"/>
      <c r="P1248" s="30"/>
      <c r="Q1248" s="30"/>
      <c r="R1248" s="30"/>
      <c r="S1248" s="30"/>
      <c r="T1248" s="30"/>
      <c r="U1248" s="30"/>
    </row>
    <row r="1249" spans="10:21">
      <c r="J1249" s="30"/>
      <c r="K1249" s="30"/>
      <c r="L1249" s="30"/>
      <c r="M1249" s="30"/>
      <c r="N1249" s="30"/>
      <c r="O1249" s="30"/>
      <c r="P1249" s="30"/>
      <c r="Q1249" s="30"/>
      <c r="R1249" s="30"/>
      <c r="S1249" s="30"/>
      <c r="T1249" s="30"/>
      <c r="U1249" s="30"/>
    </row>
    <row r="1250" spans="10:21">
      <c r="J1250" s="30"/>
      <c r="K1250" s="30"/>
      <c r="L1250" s="30"/>
      <c r="M1250" s="30"/>
      <c r="N1250" s="30"/>
      <c r="O1250" s="30"/>
      <c r="P1250" s="30"/>
      <c r="Q1250" s="30"/>
      <c r="R1250" s="30"/>
      <c r="S1250" s="30"/>
      <c r="T1250" s="30"/>
      <c r="U1250" s="30"/>
    </row>
    <row r="1251" spans="10:21">
      <c r="J1251" s="30"/>
      <c r="K1251" s="30"/>
      <c r="L1251" s="30"/>
      <c r="M1251" s="30"/>
      <c r="N1251" s="30"/>
      <c r="O1251" s="30"/>
      <c r="P1251" s="30"/>
      <c r="Q1251" s="30"/>
      <c r="R1251" s="30"/>
      <c r="S1251" s="30"/>
      <c r="T1251" s="30"/>
      <c r="U1251" s="30"/>
    </row>
    <row r="1252" spans="10:21">
      <c r="J1252" s="30"/>
      <c r="K1252" s="30"/>
      <c r="L1252" s="30"/>
      <c r="M1252" s="30"/>
      <c r="N1252" s="30"/>
      <c r="O1252" s="30"/>
      <c r="P1252" s="30"/>
      <c r="Q1252" s="30"/>
      <c r="R1252" s="30"/>
      <c r="S1252" s="30"/>
      <c r="T1252" s="30"/>
      <c r="U1252" s="30"/>
    </row>
    <row r="1253" spans="10:21">
      <c r="J1253" s="30"/>
      <c r="K1253" s="30"/>
      <c r="L1253" s="30"/>
      <c r="M1253" s="30"/>
      <c r="N1253" s="30"/>
      <c r="O1253" s="30"/>
      <c r="P1253" s="30"/>
      <c r="Q1253" s="30"/>
      <c r="R1253" s="30"/>
      <c r="S1253" s="30"/>
      <c r="T1253" s="30"/>
      <c r="U1253" s="30"/>
    </row>
    <row r="1254" spans="10:21">
      <c r="J1254" s="30"/>
      <c r="K1254" s="30"/>
      <c r="L1254" s="30"/>
      <c r="M1254" s="30"/>
      <c r="N1254" s="30"/>
      <c r="O1254" s="30"/>
      <c r="P1254" s="30"/>
      <c r="Q1254" s="30"/>
      <c r="R1254" s="30"/>
      <c r="S1254" s="30"/>
      <c r="T1254" s="30"/>
      <c r="U1254" s="30"/>
    </row>
    <row r="1255" spans="10:21">
      <c r="J1255" s="30"/>
      <c r="K1255" s="30"/>
      <c r="L1255" s="30"/>
      <c r="M1255" s="30"/>
      <c r="N1255" s="30"/>
      <c r="O1255" s="30"/>
      <c r="P1255" s="30"/>
      <c r="Q1255" s="30"/>
      <c r="R1255" s="30"/>
      <c r="S1255" s="30"/>
      <c r="T1255" s="30"/>
      <c r="U1255" s="30"/>
    </row>
    <row r="1256" spans="10:21">
      <c r="J1256" s="30"/>
      <c r="K1256" s="30"/>
      <c r="L1256" s="30"/>
      <c r="M1256" s="30"/>
      <c r="N1256" s="30"/>
      <c r="O1256" s="30"/>
      <c r="P1256" s="30"/>
      <c r="Q1256" s="30"/>
      <c r="R1256" s="30"/>
      <c r="S1256" s="30"/>
      <c r="T1256" s="30"/>
      <c r="U1256" s="30"/>
    </row>
    <row r="1257" spans="10:21">
      <c r="J1257" s="30"/>
      <c r="K1257" s="30"/>
      <c r="L1257" s="30"/>
      <c r="M1257" s="30"/>
      <c r="N1257" s="30"/>
      <c r="O1257" s="30"/>
      <c r="P1257" s="30"/>
      <c r="Q1257" s="30"/>
      <c r="R1257" s="30"/>
      <c r="S1257" s="30"/>
      <c r="T1257" s="30"/>
      <c r="U1257" s="30"/>
    </row>
    <row r="1258" spans="10:21">
      <c r="J1258" s="30"/>
      <c r="K1258" s="30"/>
      <c r="L1258" s="30"/>
      <c r="M1258" s="30"/>
      <c r="N1258" s="30"/>
      <c r="O1258" s="30"/>
      <c r="P1258" s="30"/>
      <c r="Q1258" s="30"/>
      <c r="R1258" s="30"/>
      <c r="S1258" s="30"/>
      <c r="T1258" s="30"/>
      <c r="U1258" s="30"/>
    </row>
    <row r="1259" spans="10:21">
      <c r="J1259" s="30"/>
      <c r="K1259" s="30"/>
      <c r="L1259" s="30"/>
      <c r="M1259" s="30"/>
      <c r="N1259" s="30"/>
      <c r="O1259" s="30"/>
      <c r="P1259" s="30"/>
      <c r="Q1259" s="30"/>
      <c r="R1259" s="30"/>
      <c r="S1259" s="30"/>
      <c r="T1259" s="30"/>
      <c r="U1259" s="30"/>
    </row>
    <row r="1260" spans="10:21">
      <c r="J1260" s="30"/>
      <c r="K1260" s="30"/>
      <c r="L1260" s="30"/>
      <c r="M1260" s="30"/>
      <c r="N1260" s="30"/>
      <c r="O1260" s="30"/>
      <c r="P1260" s="30"/>
      <c r="Q1260" s="30"/>
      <c r="R1260" s="30"/>
      <c r="S1260" s="30"/>
      <c r="T1260" s="30"/>
      <c r="U1260" s="30"/>
    </row>
    <row r="1261" spans="10:21">
      <c r="J1261" s="30"/>
      <c r="K1261" s="30"/>
      <c r="L1261" s="30"/>
      <c r="M1261" s="30"/>
      <c r="N1261" s="30"/>
      <c r="O1261" s="30"/>
      <c r="P1261" s="30"/>
      <c r="Q1261" s="30"/>
      <c r="R1261" s="30"/>
      <c r="S1261" s="30"/>
      <c r="T1261" s="30"/>
      <c r="U1261" s="30"/>
    </row>
    <row r="1262" spans="10:21">
      <c r="J1262" s="30"/>
      <c r="K1262" s="30"/>
      <c r="L1262" s="30"/>
      <c r="M1262" s="30"/>
      <c r="N1262" s="30"/>
      <c r="O1262" s="30"/>
      <c r="P1262" s="30"/>
      <c r="Q1262" s="30"/>
      <c r="R1262" s="30"/>
      <c r="S1262" s="30"/>
      <c r="T1262" s="30"/>
      <c r="U1262" s="30"/>
    </row>
    <row r="1263" spans="10:21">
      <c r="J1263" s="30"/>
      <c r="K1263" s="30"/>
      <c r="L1263" s="30"/>
      <c r="M1263" s="30"/>
      <c r="N1263" s="30"/>
      <c r="O1263" s="30"/>
      <c r="P1263" s="30"/>
      <c r="Q1263" s="30"/>
      <c r="R1263" s="30"/>
      <c r="S1263" s="30"/>
      <c r="T1263" s="30"/>
      <c r="U1263" s="30"/>
    </row>
    <row r="1264" spans="10:21">
      <c r="J1264" s="30"/>
      <c r="K1264" s="30"/>
      <c r="L1264" s="30"/>
      <c r="M1264" s="30"/>
      <c r="N1264" s="30"/>
      <c r="O1264" s="30"/>
      <c r="P1264" s="30"/>
      <c r="Q1264" s="30"/>
      <c r="R1264" s="30"/>
      <c r="S1264" s="30"/>
      <c r="T1264" s="30"/>
      <c r="U1264" s="30"/>
    </row>
    <row r="1265" spans="10:21">
      <c r="J1265" s="30"/>
      <c r="K1265" s="30"/>
      <c r="L1265" s="30"/>
      <c r="M1265" s="30"/>
      <c r="N1265" s="30"/>
      <c r="O1265" s="30"/>
      <c r="P1265" s="30"/>
      <c r="Q1265" s="30"/>
      <c r="R1265" s="30"/>
      <c r="S1265" s="30"/>
      <c r="T1265" s="30"/>
      <c r="U1265" s="30"/>
    </row>
    <row r="1266" spans="10:21">
      <c r="J1266" s="30"/>
      <c r="K1266" s="30"/>
      <c r="L1266" s="30"/>
      <c r="M1266" s="30"/>
      <c r="N1266" s="30"/>
      <c r="O1266" s="30"/>
      <c r="P1266" s="30"/>
      <c r="Q1266" s="30"/>
      <c r="R1266" s="30"/>
      <c r="S1266" s="30"/>
      <c r="T1266" s="30"/>
      <c r="U1266" s="30"/>
    </row>
    <row r="1267" spans="10:21">
      <c r="J1267" s="30"/>
      <c r="K1267" s="30"/>
      <c r="L1267" s="30"/>
      <c r="M1267" s="30"/>
      <c r="N1267" s="30"/>
      <c r="O1267" s="30"/>
      <c r="P1267" s="30"/>
      <c r="Q1267" s="30"/>
      <c r="R1267" s="30"/>
      <c r="S1267" s="30"/>
      <c r="T1267" s="30"/>
      <c r="U1267" s="30"/>
    </row>
    <row r="1268" spans="10:21">
      <c r="J1268" s="30"/>
      <c r="K1268" s="30"/>
      <c r="L1268" s="30"/>
      <c r="M1268" s="30"/>
      <c r="N1268" s="30"/>
      <c r="O1268" s="30"/>
      <c r="P1268" s="30"/>
      <c r="Q1268" s="30"/>
      <c r="R1268" s="30"/>
      <c r="S1268" s="30"/>
      <c r="T1268" s="30"/>
      <c r="U1268" s="30"/>
    </row>
    <row r="1269" spans="10:21">
      <c r="J1269" s="30"/>
      <c r="K1269" s="30"/>
      <c r="L1269" s="30"/>
      <c r="M1269" s="30"/>
      <c r="N1269" s="30"/>
      <c r="O1269" s="30"/>
      <c r="P1269" s="30"/>
      <c r="Q1269" s="30"/>
      <c r="R1269" s="30"/>
      <c r="S1269" s="30"/>
      <c r="T1269" s="30"/>
      <c r="U1269" s="30"/>
    </row>
    <row r="1270" spans="10:21">
      <c r="J1270" s="30"/>
      <c r="K1270" s="30"/>
      <c r="L1270" s="30"/>
      <c r="M1270" s="30"/>
      <c r="N1270" s="30"/>
      <c r="O1270" s="30"/>
      <c r="P1270" s="30"/>
      <c r="Q1270" s="30"/>
      <c r="R1270" s="30"/>
      <c r="S1270" s="30"/>
      <c r="T1270" s="30"/>
      <c r="U1270" s="30"/>
    </row>
    <row r="1271" spans="10:21">
      <c r="J1271" s="30"/>
      <c r="K1271" s="30"/>
      <c r="L1271" s="30"/>
      <c r="M1271" s="30"/>
      <c r="N1271" s="30"/>
      <c r="O1271" s="30"/>
      <c r="P1271" s="30"/>
      <c r="Q1271" s="30"/>
      <c r="R1271" s="30"/>
      <c r="S1271" s="30"/>
      <c r="T1271" s="30"/>
      <c r="U1271" s="30"/>
    </row>
    <row r="1272" spans="10:21">
      <c r="J1272" s="30"/>
      <c r="K1272" s="30"/>
      <c r="L1272" s="30"/>
      <c r="M1272" s="30"/>
      <c r="N1272" s="30"/>
      <c r="O1272" s="30"/>
      <c r="P1272" s="30"/>
      <c r="Q1272" s="30"/>
      <c r="R1272" s="30"/>
      <c r="S1272" s="30"/>
      <c r="T1272" s="30"/>
      <c r="U1272" s="30"/>
    </row>
    <row r="1273" spans="10:21">
      <c r="J1273" s="30"/>
      <c r="K1273" s="30"/>
      <c r="L1273" s="30"/>
      <c r="M1273" s="30"/>
      <c r="N1273" s="30"/>
      <c r="O1273" s="30"/>
      <c r="P1273" s="30"/>
      <c r="Q1273" s="30"/>
      <c r="R1273" s="30"/>
      <c r="S1273" s="30"/>
      <c r="T1273" s="30"/>
      <c r="U1273" s="30"/>
    </row>
    <row r="1274" spans="10:21">
      <c r="J1274" s="30"/>
      <c r="K1274" s="30"/>
      <c r="L1274" s="30"/>
      <c r="M1274" s="30"/>
      <c r="N1274" s="30"/>
      <c r="O1274" s="30"/>
      <c r="P1274" s="30"/>
      <c r="Q1274" s="30"/>
      <c r="R1274" s="30"/>
      <c r="S1274" s="30"/>
      <c r="T1274" s="30"/>
      <c r="U1274" s="30"/>
    </row>
    <row r="1275" spans="10:21">
      <c r="J1275" s="30"/>
      <c r="K1275" s="30"/>
      <c r="L1275" s="30"/>
      <c r="M1275" s="30"/>
      <c r="N1275" s="30"/>
      <c r="O1275" s="30"/>
      <c r="P1275" s="30"/>
      <c r="Q1275" s="30"/>
      <c r="R1275" s="30"/>
      <c r="S1275" s="30"/>
      <c r="T1275" s="30"/>
      <c r="U1275" s="30"/>
    </row>
    <row r="1276" spans="10:21">
      <c r="J1276" s="30"/>
      <c r="K1276" s="30"/>
      <c r="L1276" s="30"/>
      <c r="M1276" s="30"/>
      <c r="N1276" s="30"/>
      <c r="O1276" s="30"/>
      <c r="P1276" s="30"/>
      <c r="Q1276" s="30"/>
      <c r="R1276" s="30"/>
      <c r="S1276" s="30"/>
      <c r="T1276" s="30"/>
      <c r="U1276" s="30"/>
    </row>
    <row r="1277" spans="10:21">
      <c r="J1277" s="30"/>
      <c r="K1277" s="30"/>
      <c r="L1277" s="30"/>
      <c r="M1277" s="30"/>
      <c r="N1277" s="30"/>
      <c r="O1277" s="30"/>
      <c r="P1277" s="30"/>
      <c r="Q1277" s="30"/>
      <c r="R1277" s="30"/>
      <c r="S1277" s="30"/>
      <c r="T1277" s="30"/>
      <c r="U1277" s="30"/>
    </row>
    <row r="1278" spans="10:21">
      <c r="J1278" s="30"/>
      <c r="K1278" s="30"/>
      <c r="L1278" s="30"/>
      <c r="M1278" s="30"/>
      <c r="N1278" s="30"/>
      <c r="O1278" s="30"/>
      <c r="P1278" s="30"/>
      <c r="Q1278" s="30"/>
      <c r="R1278" s="30"/>
      <c r="S1278" s="30"/>
      <c r="T1278" s="30"/>
      <c r="U1278" s="30"/>
    </row>
    <row r="1279" spans="10:21">
      <c r="J1279" s="30"/>
      <c r="K1279" s="30"/>
      <c r="L1279" s="30"/>
      <c r="M1279" s="30"/>
      <c r="N1279" s="30"/>
      <c r="O1279" s="30"/>
      <c r="P1279" s="30"/>
      <c r="Q1279" s="30"/>
      <c r="R1279" s="30"/>
      <c r="S1279" s="30"/>
      <c r="T1279" s="30"/>
      <c r="U1279" s="30"/>
    </row>
    <row r="1280" spans="10:21">
      <c r="J1280" s="30"/>
      <c r="K1280" s="30"/>
      <c r="L1280" s="30"/>
      <c r="M1280" s="30"/>
      <c r="N1280" s="30"/>
      <c r="O1280" s="30"/>
      <c r="P1280" s="30"/>
      <c r="Q1280" s="30"/>
      <c r="R1280" s="30"/>
      <c r="S1280" s="30"/>
      <c r="T1280" s="30"/>
      <c r="U1280" s="30"/>
    </row>
    <row r="1281" spans="10:21">
      <c r="J1281" s="30"/>
      <c r="K1281" s="30"/>
      <c r="L1281" s="30"/>
      <c r="M1281" s="30"/>
      <c r="N1281" s="30"/>
      <c r="O1281" s="30"/>
      <c r="P1281" s="30"/>
      <c r="Q1281" s="30"/>
      <c r="R1281" s="30"/>
      <c r="S1281" s="30"/>
      <c r="T1281" s="30"/>
      <c r="U1281" s="30"/>
    </row>
    <row r="1282" spans="10:21">
      <c r="J1282" s="30"/>
      <c r="K1282" s="30"/>
      <c r="L1282" s="30"/>
      <c r="M1282" s="30"/>
      <c r="N1282" s="30"/>
      <c r="O1282" s="30"/>
      <c r="P1282" s="30"/>
      <c r="Q1282" s="30"/>
      <c r="R1282" s="30"/>
      <c r="S1282" s="30"/>
      <c r="T1282" s="30"/>
      <c r="U1282" s="30"/>
    </row>
    <row r="1283" spans="10:21">
      <c r="J1283" s="30"/>
      <c r="K1283" s="30"/>
      <c r="L1283" s="30"/>
      <c r="M1283" s="30"/>
      <c r="N1283" s="30"/>
      <c r="O1283" s="30"/>
      <c r="P1283" s="30"/>
      <c r="Q1283" s="30"/>
      <c r="R1283" s="30"/>
      <c r="S1283" s="30"/>
      <c r="T1283" s="30"/>
      <c r="U1283" s="30"/>
    </row>
    <row r="1284" spans="10:21">
      <c r="J1284" s="30"/>
      <c r="K1284" s="30"/>
      <c r="L1284" s="30"/>
      <c r="M1284" s="30"/>
      <c r="N1284" s="30"/>
      <c r="O1284" s="30"/>
      <c r="P1284" s="30"/>
      <c r="Q1284" s="30"/>
      <c r="R1284" s="30"/>
      <c r="S1284" s="30"/>
      <c r="T1284" s="30"/>
      <c r="U1284" s="30"/>
    </row>
    <row r="1285" spans="10:21">
      <c r="J1285" s="30"/>
      <c r="K1285" s="30"/>
      <c r="L1285" s="30"/>
      <c r="M1285" s="30"/>
      <c r="N1285" s="30"/>
      <c r="O1285" s="30"/>
      <c r="P1285" s="30"/>
      <c r="Q1285" s="30"/>
      <c r="R1285" s="30"/>
      <c r="S1285" s="30"/>
      <c r="T1285" s="30"/>
      <c r="U1285" s="30"/>
    </row>
    <row r="1286" spans="10:21">
      <c r="J1286" s="30"/>
      <c r="K1286" s="30"/>
      <c r="L1286" s="30"/>
      <c r="M1286" s="30"/>
      <c r="N1286" s="30"/>
      <c r="O1286" s="30"/>
      <c r="P1286" s="30"/>
      <c r="Q1286" s="30"/>
      <c r="R1286" s="30"/>
      <c r="S1286" s="30"/>
      <c r="T1286" s="30"/>
      <c r="U1286" s="30"/>
    </row>
    <row r="1287" spans="10:21">
      <c r="J1287" s="30"/>
      <c r="K1287" s="30"/>
      <c r="L1287" s="30"/>
      <c r="M1287" s="30"/>
      <c r="N1287" s="30"/>
      <c r="O1287" s="30"/>
      <c r="P1287" s="30"/>
      <c r="Q1287" s="30"/>
      <c r="R1287" s="30"/>
      <c r="S1287" s="30"/>
      <c r="T1287" s="30"/>
      <c r="U1287" s="30"/>
    </row>
    <row r="1288" spans="10:21">
      <c r="J1288" s="30"/>
      <c r="K1288" s="30"/>
      <c r="L1288" s="30"/>
      <c r="M1288" s="30"/>
      <c r="N1288" s="30"/>
      <c r="O1288" s="30"/>
      <c r="P1288" s="30"/>
      <c r="Q1288" s="30"/>
      <c r="R1288" s="30"/>
      <c r="S1288" s="30"/>
      <c r="T1288" s="30"/>
      <c r="U1288" s="30"/>
    </row>
    <row r="1289" spans="10:21">
      <c r="J1289" s="30"/>
      <c r="K1289" s="30"/>
      <c r="L1289" s="30"/>
      <c r="M1289" s="30"/>
      <c r="N1289" s="30"/>
      <c r="O1289" s="30"/>
      <c r="P1289" s="30"/>
      <c r="Q1289" s="30"/>
      <c r="R1289" s="30"/>
      <c r="S1289" s="30"/>
      <c r="T1289" s="30"/>
      <c r="U1289" s="30"/>
    </row>
    <row r="1290" spans="10:21">
      <c r="J1290" s="30"/>
      <c r="K1290" s="30"/>
      <c r="L1290" s="30"/>
      <c r="M1290" s="30"/>
      <c r="N1290" s="30"/>
      <c r="O1290" s="30"/>
      <c r="P1290" s="30"/>
      <c r="Q1290" s="30"/>
      <c r="R1290" s="30"/>
      <c r="S1290" s="30"/>
      <c r="T1290" s="30"/>
      <c r="U1290" s="30"/>
    </row>
    <row r="1291" spans="10:21">
      <c r="J1291" s="30"/>
      <c r="K1291" s="30"/>
      <c r="L1291" s="30"/>
      <c r="M1291" s="30"/>
      <c r="N1291" s="30"/>
      <c r="O1291" s="30"/>
      <c r="P1291" s="30"/>
      <c r="Q1291" s="30"/>
      <c r="R1291" s="30"/>
      <c r="S1291" s="30"/>
      <c r="T1291" s="30"/>
      <c r="U1291" s="30"/>
    </row>
    <row r="1292" spans="10:21">
      <c r="J1292" s="30"/>
      <c r="K1292" s="30"/>
      <c r="L1292" s="30"/>
      <c r="M1292" s="30"/>
      <c r="N1292" s="30"/>
      <c r="O1292" s="30"/>
      <c r="P1292" s="30"/>
      <c r="Q1292" s="30"/>
      <c r="R1292" s="30"/>
      <c r="S1292" s="30"/>
      <c r="T1292" s="30"/>
      <c r="U1292" s="30"/>
    </row>
    <row r="1293" spans="10:21">
      <c r="J1293" s="30"/>
      <c r="K1293" s="30"/>
      <c r="L1293" s="30"/>
      <c r="M1293" s="30"/>
      <c r="N1293" s="30"/>
      <c r="O1293" s="30"/>
      <c r="P1293" s="30"/>
      <c r="Q1293" s="30"/>
      <c r="R1293" s="30"/>
      <c r="S1293" s="30"/>
      <c r="T1293" s="30"/>
      <c r="U1293" s="30"/>
    </row>
    <row r="1294" spans="10:21">
      <c r="J1294" s="30"/>
      <c r="K1294" s="30"/>
      <c r="L1294" s="30"/>
      <c r="M1294" s="30"/>
      <c r="N1294" s="30"/>
      <c r="O1294" s="30"/>
      <c r="P1294" s="30"/>
      <c r="Q1294" s="30"/>
      <c r="R1294" s="30"/>
      <c r="S1294" s="30"/>
      <c r="T1294" s="30"/>
      <c r="U1294" s="30"/>
    </row>
    <row r="1295" spans="10:21">
      <c r="J1295" s="30"/>
      <c r="K1295" s="30"/>
      <c r="L1295" s="30"/>
      <c r="M1295" s="30"/>
      <c r="N1295" s="30"/>
      <c r="O1295" s="30"/>
      <c r="P1295" s="30"/>
      <c r="Q1295" s="30"/>
      <c r="R1295" s="30"/>
      <c r="S1295" s="30"/>
      <c r="T1295" s="30"/>
      <c r="U1295" s="30"/>
    </row>
    <row r="1296" spans="10:21">
      <c r="J1296" s="30"/>
      <c r="K1296" s="30"/>
      <c r="L1296" s="30"/>
      <c r="M1296" s="30"/>
      <c r="N1296" s="30"/>
      <c r="O1296" s="30"/>
      <c r="P1296" s="30"/>
      <c r="Q1296" s="30"/>
      <c r="R1296" s="30"/>
      <c r="S1296" s="30"/>
      <c r="T1296" s="30"/>
      <c r="U1296" s="30"/>
    </row>
    <row r="1297" spans="10:21">
      <c r="J1297" s="30"/>
      <c r="K1297" s="30"/>
      <c r="L1297" s="30"/>
      <c r="M1297" s="30"/>
      <c r="N1297" s="30"/>
      <c r="O1297" s="30"/>
      <c r="P1297" s="30"/>
      <c r="Q1297" s="30"/>
      <c r="R1297" s="30"/>
      <c r="S1297" s="30"/>
      <c r="T1297" s="30"/>
      <c r="U1297" s="30"/>
    </row>
    <row r="1298" spans="10:21">
      <c r="J1298" s="30"/>
      <c r="K1298" s="30"/>
      <c r="L1298" s="30"/>
      <c r="M1298" s="30"/>
      <c r="N1298" s="30"/>
      <c r="O1298" s="30"/>
      <c r="P1298" s="30"/>
      <c r="Q1298" s="30"/>
      <c r="R1298" s="30"/>
      <c r="S1298" s="30"/>
      <c r="T1298" s="30"/>
      <c r="U1298" s="30"/>
    </row>
    <row r="1299" spans="10:21">
      <c r="J1299" s="30"/>
      <c r="K1299" s="30"/>
      <c r="L1299" s="30"/>
      <c r="M1299" s="30"/>
      <c r="N1299" s="30"/>
      <c r="O1299" s="30"/>
      <c r="P1299" s="30"/>
      <c r="Q1299" s="30"/>
      <c r="R1299" s="30"/>
      <c r="S1299" s="30"/>
      <c r="T1299" s="30"/>
      <c r="U1299" s="30"/>
    </row>
    <row r="1300" spans="10:21">
      <c r="J1300" s="30"/>
      <c r="K1300" s="30"/>
      <c r="L1300" s="30"/>
      <c r="M1300" s="30"/>
      <c r="N1300" s="30"/>
      <c r="O1300" s="30"/>
      <c r="P1300" s="30"/>
      <c r="Q1300" s="30"/>
      <c r="R1300" s="30"/>
      <c r="S1300" s="30"/>
      <c r="T1300" s="30"/>
      <c r="U1300" s="30"/>
    </row>
    <row r="1301" spans="10:21">
      <c r="J1301" s="30"/>
      <c r="K1301" s="30"/>
      <c r="L1301" s="30"/>
      <c r="M1301" s="30"/>
      <c r="N1301" s="30"/>
      <c r="O1301" s="30"/>
      <c r="P1301" s="30"/>
      <c r="Q1301" s="30"/>
      <c r="R1301" s="30"/>
      <c r="S1301" s="30"/>
      <c r="T1301" s="30"/>
      <c r="U1301" s="30"/>
    </row>
    <row r="1302" spans="10:21">
      <c r="J1302" s="30"/>
      <c r="K1302" s="30"/>
      <c r="L1302" s="30"/>
      <c r="M1302" s="30"/>
      <c r="N1302" s="30"/>
      <c r="O1302" s="30"/>
      <c r="P1302" s="30"/>
      <c r="Q1302" s="30"/>
      <c r="R1302" s="30"/>
      <c r="S1302" s="30"/>
      <c r="T1302" s="30"/>
      <c r="U1302" s="30"/>
    </row>
    <row r="1303" spans="10:21">
      <c r="J1303" s="30"/>
      <c r="K1303" s="30"/>
      <c r="L1303" s="30"/>
      <c r="M1303" s="30"/>
      <c r="N1303" s="30"/>
      <c r="O1303" s="30"/>
      <c r="P1303" s="30"/>
      <c r="Q1303" s="30"/>
      <c r="R1303" s="30"/>
      <c r="S1303" s="30"/>
      <c r="T1303" s="30"/>
      <c r="U1303" s="30"/>
    </row>
    <row r="1304" spans="10:21">
      <c r="J1304" s="30"/>
      <c r="K1304" s="30"/>
      <c r="L1304" s="30"/>
      <c r="M1304" s="30"/>
      <c r="N1304" s="30"/>
      <c r="O1304" s="30"/>
      <c r="P1304" s="30"/>
      <c r="Q1304" s="30"/>
      <c r="R1304" s="30"/>
      <c r="S1304" s="30"/>
      <c r="T1304" s="30"/>
      <c r="U1304" s="30"/>
    </row>
    <row r="1305" spans="10:21">
      <c r="J1305" s="30"/>
      <c r="K1305" s="30"/>
      <c r="L1305" s="30"/>
      <c r="M1305" s="30"/>
      <c r="N1305" s="30"/>
      <c r="O1305" s="30"/>
      <c r="P1305" s="30"/>
      <c r="Q1305" s="30"/>
      <c r="R1305" s="30"/>
      <c r="S1305" s="30"/>
      <c r="T1305" s="30"/>
      <c r="U1305" s="30"/>
    </row>
    <row r="1306" spans="10:21">
      <c r="J1306" s="30"/>
      <c r="K1306" s="30"/>
      <c r="L1306" s="30"/>
      <c r="M1306" s="30"/>
      <c r="N1306" s="30"/>
      <c r="O1306" s="30"/>
      <c r="P1306" s="30"/>
      <c r="Q1306" s="30"/>
      <c r="R1306" s="30"/>
      <c r="S1306" s="30"/>
      <c r="T1306" s="30"/>
      <c r="U1306" s="30"/>
    </row>
    <row r="1307" spans="10:21">
      <c r="J1307" s="30"/>
      <c r="K1307" s="30"/>
      <c r="L1307" s="30"/>
      <c r="M1307" s="30"/>
      <c r="N1307" s="30"/>
      <c r="O1307" s="30"/>
      <c r="P1307" s="30"/>
      <c r="Q1307" s="30"/>
      <c r="R1307" s="30"/>
      <c r="S1307" s="30"/>
      <c r="T1307" s="30"/>
      <c r="U1307" s="30"/>
    </row>
    <row r="1308" spans="10:21">
      <c r="J1308" s="30"/>
      <c r="K1308" s="30"/>
      <c r="L1308" s="30"/>
      <c r="M1308" s="30"/>
      <c r="N1308" s="30"/>
      <c r="O1308" s="30"/>
      <c r="P1308" s="30"/>
      <c r="Q1308" s="30"/>
      <c r="R1308" s="30"/>
      <c r="S1308" s="30"/>
      <c r="T1308" s="30"/>
      <c r="U1308" s="30"/>
    </row>
    <row r="1309" spans="10:21">
      <c r="J1309" s="30"/>
      <c r="K1309" s="30"/>
      <c r="L1309" s="30"/>
      <c r="M1309" s="30"/>
      <c r="N1309" s="30"/>
      <c r="O1309" s="30"/>
      <c r="P1309" s="30"/>
      <c r="Q1309" s="30"/>
      <c r="R1309" s="30"/>
      <c r="S1309" s="30"/>
      <c r="T1309" s="30"/>
      <c r="U1309" s="30"/>
    </row>
    <row r="1310" spans="10:21">
      <c r="J1310" s="30"/>
      <c r="K1310" s="30"/>
      <c r="L1310" s="30"/>
      <c r="M1310" s="30"/>
      <c r="N1310" s="30"/>
      <c r="O1310" s="30"/>
      <c r="P1310" s="30"/>
      <c r="Q1310" s="30"/>
      <c r="R1310" s="30"/>
      <c r="S1310" s="30"/>
      <c r="T1310" s="30"/>
      <c r="U1310" s="30"/>
    </row>
    <row r="1311" spans="10:21">
      <c r="J1311" s="30"/>
      <c r="K1311" s="30"/>
      <c r="L1311" s="30"/>
      <c r="M1311" s="30"/>
      <c r="N1311" s="30"/>
      <c r="O1311" s="30"/>
      <c r="P1311" s="30"/>
      <c r="Q1311" s="30"/>
      <c r="R1311" s="30"/>
      <c r="S1311" s="30"/>
      <c r="T1311" s="30"/>
      <c r="U1311" s="30"/>
    </row>
    <row r="1312" spans="10:21">
      <c r="J1312" s="30"/>
      <c r="K1312" s="30"/>
      <c r="L1312" s="30"/>
      <c r="M1312" s="30"/>
      <c r="N1312" s="30"/>
      <c r="O1312" s="30"/>
      <c r="P1312" s="30"/>
      <c r="Q1312" s="30"/>
      <c r="R1312" s="30"/>
      <c r="S1312" s="30"/>
      <c r="T1312" s="30"/>
      <c r="U1312" s="30"/>
    </row>
    <row r="1313" spans="10:21">
      <c r="J1313" s="30"/>
      <c r="K1313" s="30"/>
      <c r="L1313" s="30"/>
      <c r="M1313" s="30"/>
      <c r="N1313" s="30"/>
      <c r="O1313" s="30"/>
      <c r="P1313" s="30"/>
      <c r="Q1313" s="30"/>
      <c r="R1313" s="30"/>
      <c r="S1313" s="30"/>
      <c r="T1313" s="30"/>
      <c r="U1313" s="30"/>
    </row>
    <row r="1314" spans="10:21">
      <c r="J1314" s="30"/>
      <c r="K1314" s="30"/>
      <c r="L1314" s="30"/>
      <c r="M1314" s="30"/>
      <c r="N1314" s="30"/>
      <c r="O1314" s="30"/>
      <c r="P1314" s="30"/>
      <c r="Q1314" s="30"/>
      <c r="R1314" s="30"/>
      <c r="S1314" s="30"/>
      <c r="T1314" s="30"/>
      <c r="U1314" s="30"/>
    </row>
    <row r="1315" spans="10:21">
      <c r="J1315" s="30"/>
      <c r="K1315" s="30"/>
      <c r="L1315" s="30"/>
      <c r="M1315" s="30"/>
      <c r="N1315" s="30"/>
      <c r="O1315" s="30"/>
      <c r="P1315" s="30"/>
      <c r="Q1315" s="30"/>
      <c r="R1315" s="30"/>
      <c r="S1315" s="30"/>
      <c r="T1315" s="30"/>
      <c r="U1315" s="30"/>
    </row>
    <row r="1316" spans="10:21">
      <c r="J1316" s="30"/>
      <c r="K1316" s="30"/>
      <c r="L1316" s="30"/>
      <c r="M1316" s="30"/>
      <c r="N1316" s="30"/>
      <c r="O1316" s="30"/>
      <c r="P1316" s="30"/>
      <c r="Q1316" s="30"/>
      <c r="R1316" s="30"/>
      <c r="S1316" s="30"/>
      <c r="T1316" s="30"/>
      <c r="U1316" s="30"/>
    </row>
    <row r="1317" spans="10:21">
      <c r="J1317" s="30"/>
      <c r="K1317" s="30"/>
      <c r="L1317" s="30"/>
      <c r="M1317" s="30"/>
      <c r="N1317" s="30"/>
      <c r="O1317" s="30"/>
      <c r="P1317" s="30"/>
      <c r="Q1317" s="30"/>
      <c r="R1317" s="30"/>
      <c r="S1317" s="30"/>
      <c r="T1317" s="30"/>
      <c r="U1317" s="30"/>
    </row>
    <row r="1318" spans="10:21">
      <c r="J1318" s="30"/>
      <c r="K1318" s="30"/>
      <c r="L1318" s="30"/>
      <c r="M1318" s="30"/>
      <c r="N1318" s="30"/>
      <c r="O1318" s="30"/>
      <c r="P1318" s="30"/>
      <c r="Q1318" s="30"/>
      <c r="R1318" s="30"/>
      <c r="S1318" s="30"/>
      <c r="T1318" s="30"/>
      <c r="U1318" s="30"/>
    </row>
    <row r="1319" spans="10:21">
      <c r="J1319" s="30"/>
      <c r="K1319" s="30"/>
      <c r="L1319" s="30"/>
      <c r="M1319" s="30"/>
      <c r="N1319" s="30"/>
      <c r="O1319" s="30"/>
      <c r="P1319" s="30"/>
      <c r="Q1319" s="30"/>
      <c r="R1319" s="30"/>
      <c r="S1319" s="30"/>
      <c r="T1319" s="30"/>
      <c r="U1319" s="30"/>
    </row>
    <row r="1320" spans="10:21">
      <c r="J1320" s="30"/>
      <c r="K1320" s="30"/>
      <c r="L1320" s="30"/>
      <c r="M1320" s="30"/>
      <c r="N1320" s="30"/>
      <c r="O1320" s="30"/>
      <c r="P1320" s="30"/>
      <c r="Q1320" s="30"/>
      <c r="R1320" s="30"/>
      <c r="S1320" s="30"/>
      <c r="T1320" s="30"/>
      <c r="U1320" s="30"/>
    </row>
    <row r="1321" spans="10:21">
      <c r="J1321" s="30"/>
      <c r="K1321" s="30"/>
      <c r="L1321" s="30"/>
      <c r="M1321" s="30"/>
      <c r="N1321" s="30"/>
      <c r="O1321" s="30"/>
      <c r="P1321" s="30"/>
      <c r="Q1321" s="30"/>
      <c r="R1321" s="30"/>
      <c r="S1321" s="30"/>
      <c r="T1321" s="30"/>
      <c r="U1321" s="30"/>
    </row>
    <row r="1322" spans="10:21">
      <c r="J1322" s="30"/>
      <c r="K1322" s="30"/>
      <c r="L1322" s="30"/>
      <c r="M1322" s="30"/>
      <c r="N1322" s="30"/>
      <c r="O1322" s="30"/>
      <c r="P1322" s="30"/>
      <c r="Q1322" s="30"/>
      <c r="R1322" s="30"/>
      <c r="S1322" s="30"/>
      <c r="T1322" s="30"/>
      <c r="U1322" s="30"/>
    </row>
    <row r="1323" spans="10:21">
      <c r="J1323" s="30"/>
      <c r="K1323" s="30"/>
      <c r="L1323" s="30"/>
      <c r="M1323" s="30"/>
      <c r="N1323" s="30"/>
      <c r="O1323" s="30"/>
      <c r="P1323" s="30"/>
      <c r="Q1323" s="30"/>
      <c r="R1323" s="30"/>
      <c r="S1323" s="30"/>
      <c r="T1323" s="30"/>
      <c r="U1323" s="30"/>
    </row>
    <row r="1324" spans="10:21">
      <c r="J1324" s="30"/>
      <c r="K1324" s="30"/>
      <c r="L1324" s="30"/>
      <c r="M1324" s="30"/>
      <c r="N1324" s="30"/>
      <c r="O1324" s="30"/>
      <c r="P1324" s="30"/>
      <c r="Q1324" s="30"/>
      <c r="R1324" s="30"/>
      <c r="S1324" s="30"/>
      <c r="T1324" s="30"/>
      <c r="U1324" s="30"/>
    </row>
    <row r="1325" spans="10:21">
      <c r="J1325" s="30"/>
      <c r="K1325" s="30"/>
      <c r="L1325" s="30"/>
      <c r="M1325" s="30"/>
      <c r="N1325" s="30"/>
      <c r="O1325" s="30"/>
      <c r="P1325" s="30"/>
      <c r="Q1325" s="30"/>
      <c r="R1325" s="30"/>
      <c r="S1325" s="30"/>
      <c r="T1325" s="30"/>
      <c r="U1325" s="30"/>
    </row>
    <row r="1326" spans="10:21">
      <c r="J1326" s="30"/>
      <c r="K1326" s="30"/>
      <c r="L1326" s="30"/>
      <c r="M1326" s="30"/>
      <c r="N1326" s="30"/>
      <c r="O1326" s="30"/>
      <c r="P1326" s="30"/>
      <c r="Q1326" s="30"/>
      <c r="R1326" s="30"/>
      <c r="S1326" s="30"/>
      <c r="T1326" s="30"/>
      <c r="U1326" s="30"/>
    </row>
    <row r="1327" spans="10:21">
      <c r="J1327" s="30"/>
      <c r="K1327" s="30"/>
      <c r="L1327" s="30"/>
      <c r="M1327" s="30"/>
      <c r="N1327" s="30"/>
      <c r="O1327" s="30"/>
      <c r="P1327" s="30"/>
      <c r="Q1327" s="30"/>
      <c r="R1327" s="30"/>
      <c r="S1327" s="30"/>
      <c r="T1327" s="30"/>
      <c r="U1327" s="30"/>
    </row>
    <row r="1328" spans="10:21">
      <c r="J1328" s="30"/>
      <c r="K1328" s="30"/>
      <c r="L1328" s="30"/>
      <c r="M1328" s="30"/>
      <c r="N1328" s="30"/>
      <c r="O1328" s="30"/>
      <c r="P1328" s="30"/>
      <c r="Q1328" s="30"/>
      <c r="R1328" s="30"/>
      <c r="S1328" s="30"/>
      <c r="T1328" s="30"/>
      <c r="U1328" s="30"/>
    </row>
    <row r="1329" spans="10:21">
      <c r="J1329" s="30"/>
      <c r="K1329" s="30"/>
      <c r="L1329" s="30"/>
      <c r="M1329" s="30"/>
      <c r="N1329" s="30"/>
      <c r="O1329" s="30"/>
      <c r="P1329" s="30"/>
      <c r="Q1329" s="30"/>
      <c r="R1329" s="30"/>
      <c r="S1329" s="30"/>
      <c r="T1329" s="30"/>
      <c r="U1329" s="30"/>
    </row>
    <row r="1330" spans="10:21">
      <c r="J1330" s="30"/>
      <c r="K1330" s="30"/>
      <c r="L1330" s="30"/>
      <c r="M1330" s="30"/>
      <c r="N1330" s="30"/>
      <c r="O1330" s="30"/>
      <c r="P1330" s="30"/>
      <c r="Q1330" s="30"/>
      <c r="R1330" s="30"/>
      <c r="S1330" s="30"/>
      <c r="T1330" s="30"/>
      <c r="U1330" s="30"/>
    </row>
    <row r="1331" spans="10:21">
      <c r="J1331" s="30"/>
      <c r="K1331" s="30"/>
      <c r="L1331" s="30"/>
      <c r="M1331" s="30"/>
      <c r="N1331" s="30"/>
      <c r="O1331" s="30"/>
      <c r="P1331" s="30"/>
      <c r="Q1331" s="30"/>
      <c r="R1331" s="30"/>
      <c r="S1331" s="30"/>
      <c r="T1331" s="30"/>
      <c r="U1331" s="30"/>
    </row>
    <row r="1332" spans="10:21">
      <c r="J1332" s="30"/>
      <c r="K1332" s="30"/>
      <c r="L1332" s="30"/>
      <c r="M1332" s="30"/>
      <c r="N1332" s="30"/>
      <c r="O1332" s="30"/>
      <c r="P1332" s="30"/>
      <c r="Q1332" s="30"/>
      <c r="R1332" s="30"/>
      <c r="S1332" s="30"/>
      <c r="T1332" s="30"/>
      <c r="U1332" s="30"/>
    </row>
    <row r="1333" spans="10:21">
      <c r="J1333" s="30"/>
      <c r="K1333" s="30"/>
      <c r="L1333" s="30"/>
      <c r="M1333" s="30"/>
      <c r="N1333" s="30"/>
      <c r="O1333" s="30"/>
      <c r="P1333" s="30"/>
      <c r="Q1333" s="30"/>
      <c r="R1333" s="30"/>
      <c r="S1333" s="30"/>
      <c r="T1333" s="30"/>
      <c r="U1333" s="30"/>
    </row>
    <row r="1334" spans="10:21">
      <c r="J1334" s="30"/>
      <c r="K1334" s="30"/>
      <c r="L1334" s="30"/>
      <c r="M1334" s="30"/>
      <c r="N1334" s="30"/>
      <c r="O1334" s="30"/>
      <c r="P1334" s="30"/>
      <c r="Q1334" s="30"/>
      <c r="R1334" s="30"/>
      <c r="S1334" s="30"/>
      <c r="T1334" s="30"/>
      <c r="U1334" s="30"/>
    </row>
    <row r="1335" spans="10:21">
      <c r="J1335" s="30"/>
      <c r="K1335" s="30"/>
      <c r="L1335" s="30"/>
      <c r="M1335" s="30"/>
      <c r="N1335" s="30"/>
      <c r="O1335" s="30"/>
      <c r="P1335" s="30"/>
      <c r="Q1335" s="30"/>
      <c r="R1335" s="30"/>
      <c r="S1335" s="30"/>
      <c r="T1335" s="30"/>
      <c r="U1335" s="30"/>
    </row>
    <row r="1336" spans="10:21">
      <c r="J1336" s="30"/>
      <c r="K1336" s="30"/>
      <c r="L1336" s="30"/>
      <c r="M1336" s="30"/>
      <c r="N1336" s="30"/>
      <c r="O1336" s="30"/>
      <c r="P1336" s="30"/>
      <c r="Q1336" s="30"/>
      <c r="R1336" s="30"/>
      <c r="S1336" s="30"/>
      <c r="T1336" s="30"/>
      <c r="U1336" s="30"/>
    </row>
    <row r="1337" spans="10:21">
      <c r="J1337" s="30"/>
      <c r="K1337" s="30"/>
      <c r="L1337" s="30"/>
      <c r="M1337" s="30"/>
      <c r="N1337" s="30"/>
      <c r="O1337" s="30"/>
      <c r="P1337" s="30"/>
      <c r="Q1337" s="30"/>
      <c r="R1337" s="30"/>
      <c r="S1337" s="30"/>
      <c r="T1337" s="30"/>
      <c r="U1337" s="30"/>
    </row>
    <row r="1338" spans="10:21">
      <c r="J1338" s="30"/>
      <c r="K1338" s="30"/>
      <c r="L1338" s="30"/>
      <c r="M1338" s="30"/>
      <c r="N1338" s="30"/>
      <c r="O1338" s="30"/>
      <c r="P1338" s="30"/>
      <c r="Q1338" s="30"/>
      <c r="R1338" s="30"/>
      <c r="S1338" s="30"/>
      <c r="T1338" s="30"/>
      <c r="U1338" s="30"/>
    </row>
    <row r="1339" spans="10:21">
      <c r="J1339" s="30"/>
      <c r="K1339" s="30"/>
      <c r="L1339" s="30"/>
      <c r="M1339" s="30"/>
      <c r="N1339" s="30"/>
      <c r="O1339" s="30"/>
      <c r="P1339" s="30"/>
      <c r="Q1339" s="30"/>
      <c r="R1339" s="30"/>
      <c r="S1339" s="30"/>
      <c r="T1339" s="30"/>
      <c r="U1339" s="30"/>
    </row>
    <row r="1340" spans="10:21">
      <c r="J1340" s="30"/>
      <c r="K1340" s="30"/>
      <c r="L1340" s="30"/>
      <c r="M1340" s="30"/>
      <c r="N1340" s="30"/>
      <c r="O1340" s="30"/>
      <c r="P1340" s="30"/>
      <c r="Q1340" s="30"/>
      <c r="R1340" s="30"/>
      <c r="S1340" s="30"/>
      <c r="T1340" s="30"/>
      <c r="U1340" s="30"/>
    </row>
    <row r="1341" spans="10:21">
      <c r="J1341" s="30"/>
      <c r="K1341" s="30"/>
      <c r="L1341" s="30"/>
      <c r="M1341" s="30"/>
      <c r="N1341" s="30"/>
      <c r="O1341" s="30"/>
      <c r="P1341" s="30"/>
      <c r="Q1341" s="30"/>
      <c r="R1341" s="30"/>
      <c r="S1341" s="30"/>
      <c r="T1341" s="30"/>
      <c r="U1341" s="30"/>
    </row>
    <row r="1342" spans="10:21">
      <c r="J1342" s="30"/>
      <c r="K1342" s="30"/>
      <c r="L1342" s="30"/>
      <c r="M1342" s="30"/>
      <c r="N1342" s="30"/>
      <c r="O1342" s="30"/>
      <c r="P1342" s="30"/>
      <c r="Q1342" s="30"/>
      <c r="R1342" s="30"/>
      <c r="S1342" s="30"/>
      <c r="T1342" s="30"/>
      <c r="U1342" s="30"/>
    </row>
    <row r="1343" spans="10:21">
      <c r="J1343" s="30"/>
      <c r="K1343" s="30"/>
      <c r="L1343" s="30"/>
      <c r="M1343" s="30"/>
      <c r="N1343" s="30"/>
      <c r="O1343" s="30"/>
      <c r="P1343" s="30"/>
      <c r="Q1343" s="30"/>
      <c r="R1343" s="30"/>
      <c r="S1343" s="30"/>
      <c r="T1343" s="30"/>
      <c r="U1343" s="30"/>
    </row>
    <row r="1344" spans="10:21">
      <c r="J1344" s="30"/>
      <c r="K1344" s="30"/>
      <c r="L1344" s="30"/>
      <c r="M1344" s="30"/>
      <c r="N1344" s="30"/>
      <c r="O1344" s="30"/>
      <c r="P1344" s="30"/>
      <c r="Q1344" s="30"/>
      <c r="R1344" s="30"/>
      <c r="S1344" s="30"/>
      <c r="T1344" s="30"/>
      <c r="U1344" s="30"/>
    </row>
    <row r="1345" spans="10:21">
      <c r="J1345" s="30"/>
      <c r="K1345" s="30"/>
      <c r="L1345" s="30"/>
      <c r="M1345" s="30"/>
      <c r="N1345" s="30"/>
      <c r="O1345" s="30"/>
      <c r="P1345" s="30"/>
      <c r="Q1345" s="30"/>
      <c r="R1345" s="30"/>
      <c r="S1345" s="30"/>
      <c r="T1345" s="30"/>
      <c r="U1345" s="30"/>
    </row>
    <row r="1346" spans="10:21">
      <c r="J1346" s="30"/>
      <c r="K1346" s="30"/>
      <c r="L1346" s="30"/>
      <c r="M1346" s="30"/>
      <c r="N1346" s="30"/>
      <c r="O1346" s="30"/>
      <c r="P1346" s="30"/>
      <c r="Q1346" s="30"/>
      <c r="R1346" s="30"/>
      <c r="S1346" s="30"/>
      <c r="T1346" s="30"/>
      <c r="U1346" s="30"/>
    </row>
    <row r="1347" spans="10:21">
      <c r="J1347" s="30"/>
      <c r="K1347" s="30"/>
      <c r="L1347" s="30"/>
      <c r="M1347" s="30"/>
      <c r="N1347" s="30"/>
      <c r="O1347" s="30"/>
      <c r="P1347" s="30"/>
      <c r="Q1347" s="30"/>
      <c r="R1347" s="30"/>
      <c r="S1347" s="30"/>
      <c r="T1347" s="30"/>
      <c r="U1347" s="30"/>
    </row>
    <row r="1348" spans="10:21">
      <c r="J1348" s="30"/>
      <c r="K1348" s="30"/>
      <c r="L1348" s="30"/>
      <c r="M1348" s="30"/>
      <c r="N1348" s="30"/>
      <c r="O1348" s="30"/>
      <c r="P1348" s="30"/>
      <c r="Q1348" s="30"/>
      <c r="R1348" s="30"/>
      <c r="S1348" s="30"/>
      <c r="T1348" s="30"/>
      <c r="U1348" s="30"/>
    </row>
    <row r="1349" spans="10:21">
      <c r="J1349" s="30"/>
      <c r="K1349" s="30"/>
      <c r="L1349" s="30"/>
      <c r="M1349" s="30"/>
      <c r="N1349" s="30"/>
      <c r="O1349" s="30"/>
      <c r="P1349" s="30"/>
      <c r="Q1349" s="30"/>
      <c r="R1349" s="30"/>
      <c r="S1349" s="30"/>
      <c r="T1349" s="30"/>
      <c r="U1349" s="30"/>
    </row>
    <row r="1350" spans="10:21">
      <c r="J1350" s="30"/>
      <c r="K1350" s="30"/>
      <c r="L1350" s="30"/>
      <c r="M1350" s="30"/>
      <c r="N1350" s="30"/>
      <c r="O1350" s="30"/>
      <c r="P1350" s="30"/>
      <c r="Q1350" s="30"/>
      <c r="R1350" s="30"/>
      <c r="S1350" s="30"/>
      <c r="T1350" s="30"/>
      <c r="U1350" s="30"/>
    </row>
    <row r="1351" spans="10:21">
      <c r="J1351" s="30"/>
      <c r="K1351" s="30"/>
      <c r="L1351" s="30"/>
      <c r="M1351" s="30"/>
      <c r="N1351" s="30"/>
      <c r="O1351" s="30"/>
      <c r="P1351" s="30"/>
      <c r="Q1351" s="30"/>
      <c r="R1351" s="30"/>
      <c r="S1351" s="30"/>
      <c r="T1351" s="30"/>
      <c r="U1351" s="30"/>
    </row>
    <row r="1352" spans="10:21">
      <c r="J1352" s="30"/>
      <c r="K1352" s="30"/>
      <c r="L1352" s="30"/>
      <c r="M1352" s="30"/>
      <c r="N1352" s="30"/>
      <c r="O1352" s="30"/>
      <c r="P1352" s="30"/>
      <c r="Q1352" s="30"/>
      <c r="R1352" s="30"/>
      <c r="S1352" s="30"/>
      <c r="T1352" s="30"/>
      <c r="U1352" s="30"/>
    </row>
    <row r="1353" spans="10:21">
      <c r="J1353" s="30"/>
      <c r="K1353" s="30"/>
      <c r="L1353" s="30"/>
      <c r="M1353" s="30"/>
      <c r="N1353" s="30"/>
      <c r="O1353" s="30"/>
      <c r="P1353" s="30"/>
      <c r="Q1353" s="30"/>
      <c r="R1353" s="30"/>
      <c r="S1353" s="30"/>
      <c r="T1353" s="30"/>
      <c r="U1353" s="30"/>
    </row>
    <row r="1354" spans="10:21">
      <c r="J1354" s="30"/>
      <c r="K1354" s="30"/>
      <c r="L1354" s="30"/>
      <c r="M1354" s="30"/>
      <c r="N1354" s="30"/>
      <c r="O1354" s="30"/>
      <c r="P1354" s="30"/>
      <c r="Q1354" s="30"/>
      <c r="R1354" s="30"/>
      <c r="S1354" s="30"/>
      <c r="T1354" s="30"/>
      <c r="U1354" s="30"/>
    </row>
    <row r="1355" spans="10:21">
      <c r="J1355" s="30"/>
      <c r="K1355" s="30"/>
      <c r="L1355" s="30"/>
      <c r="M1355" s="30"/>
      <c r="N1355" s="30"/>
      <c r="O1355" s="30"/>
      <c r="P1355" s="30"/>
      <c r="Q1355" s="30"/>
      <c r="R1355" s="30"/>
      <c r="S1355" s="30"/>
      <c r="T1355" s="30"/>
      <c r="U1355" s="30"/>
    </row>
    <row r="1356" spans="10:21">
      <c r="J1356" s="30"/>
      <c r="K1356" s="30"/>
      <c r="L1356" s="30"/>
      <c r="M1356" s="30"/>
      <c r="N1356" s="30"/>
      <c r="O1356" s="30"/>
      <c r="P1356" s="30"/>
      <c r="Q1356" s="30"/>
      <c r="R1356" s="30"/>
      <c r="S1356" s="30"/>
      <c r="T1356" s="30"/>
      <c r="U1356" s="30"/>
    </row>
    <row r="1357" spans="10:21">
      <c r="J1357" s="30"/>
      <c r="K1357" s="30"/>
      <c r="L1357" s="30"/>
      <c r="M1357" s="30"/>
      <c r="N1357" s="30"/>
      <c r="O1357" s="30"/>
      <c r="P1357" s="30"/>
      <c r="Q1357" s="30"/>
      <c r="R1357" s="30"/>
      <c r="S1357" s="30"/>
      <c r="T1357" s="30"/>
      <c r="U1357" s="30"/>
    </row>
    <row r="1358" spans="10:21">
      <c r="J1358" s="30"/>
      <c r="K1358" s="30"/>
      <c r="L1358" s="30"/>
      <c r="M1358" s="30"/>
      <c r="N1358" s="30"/>
      <c r="O1358" s="30"/>
      <c r="P1358" s="30"/>
      <c r="Q1358" s="30"/>
      <c r="R1358" s="30"/>
      <c r="S1358" s="30"/>
      <c r="T1358" s="30"/>
      <c r="U1358" s="30"/>
    </row>
    <row r="1359" spans="10:21">
      <c r="J1359" s="30"/>
      <c r="K1359" s="30"/>
      <c r="L1359" s="30"/>
      <c r="M1359" s="30"/>
      <c r="N1359" s="30"/>
      <c r="O1359" s="30"/>
      <c r="P1359" s="30"/>
      <c r="Q1359" s="30"/>
      <c r="R1359" s="30"/>
      <c r="S1359" s="30"/>
      <c r="T1359" s="30"/>
      <c r="U1359" s="30"/>
    </row>
    <row r="1360" spans="10:21">
      <c r="J1360" s="30"/>
      <c r="K1360" s="30"/>
      <c r="L1360" s="30"/>
      <c r="M1360" s="30"/>
      <c r="N1360" s="30"/>
      <c r="O1360" s="30"/>
      <c r="P1360" s="30"/>
      <c r="Q1360" s="30"/>
      <c r="R1360" s="30"/>
      <c r="S1360" s="30"/>
      <c r="T1360" s="30"/>
      <c r="U1360" s="30"/>
    </row>
    <row r="1361" spans="10:21">
      <c r="J1361" s="30"/>
      <c r="K1361" s="30"/>
      <c r="L1361" s="30"/>
      <c r="M1361" s="30"/>
      <c r="N1361" s="30"/>
      <c r="O1361" s="30"/>
      <c r="P1361" s="30"/>
      <c r="Q1361" s="30"/>
      <c r="R1361" s="30"/>
      <c r="S1361" s="30"/>
      <c r="T1361" s="30"/>
      <c r="U1361" s="30"/>
    </row>
    <row r="1362" spans="10:21">
      <c r="J1362" s="30"/>
      <c r="K1362" s="30"/>
      <c r="L1362" s="30"/>
      <c r="M1362" s="30"/>
      <c r="N1362" s="30"/>
      <c r="O1362" s="30"/>
      <c r="P1362" s="30"/>
      <c r="Q1362" s="30"/>
      <c r="R1362" s="30"/>
      <c r="S1362" s="30"/>
      <c r="T1362" s="30"/>
      <c r="U1362" s="30"/>
    </row>
    <row r="1363" spans="10:21">
      <c r="J1363" s="30"/>
      <c r="K1363" s="30"/>
      <c r="L1363" s="30"/>
      <c r="M1363" s="30"/>
      <c r="N1363" s="30"/>
      <c r="O1363" s="30"/>
      <c r="P1363" s="30"/>
      <c r="Q1363" s="30"/>
      <c r="R1363" s="30"/>
      <c r="S1363" s="30"/>
      <c r="T1363" s="30"/>
      <c r="U1363" s="30"/>
    </row>
    <row r="1364" spans="10:21">
      <c r="J1364" s="30"/>
      <c r="K1364" s="30"/>
      <c r="L1364" s="30"/>
      <c r="M1364" s="30"/>
      <c r="N1364" s="30"/>
      <c r="O1364" s="30"/>
      <c r="P1364" s="30"/>
      <c r="Q1364" s="30"/>
      <c r="R1364" s="30"/>
      <c r="S1364" s="30"/>
      <c r="T1364" s="30"/>
      <c r="U1364" s="30"/>
    </row>
    <row r="1365" spans="10:21">
      <c r="J1365" s="30"/>
      <c r="K1365" s="30"/>
      <c r="L1365" s="30"/>
      <c r="M1365" s="30"/>
      <c r="N1365" s="30"/>
      <c r="O1365" s="30"/>
      <c r="P1365" s="30"/>
      <c r="Q1365" s="30"/>
      <c r="R1365" s="30"/>
      <c r="S1365" s="30"/>
      <c r="T1365" s="30"/>
      <c r="U1365" s="30"/>
    </row>
    <row r="1366" spans="10:21">
      <c r="J1366" s="30"/>
      <c r="K1366" s="30"/>
      <c r="L1366" s="30"/>
      <c r="M1366" s="30"/>
      <c r="N1366" s="30"/>
      <c r="O1366" s="30"/>
      <c r="P1366" s="30"/>
      <c r="Q1366" s="30"/>
      <c r="R1366" s="30"/>
      <c r="S1366" s="30"/>
      <c r="T1366" s="30"/>
      <c r="U1366" s="30"/>
    </row>
    <row r="1367" spans="10:21">
      <c r="J1367" s="30"/>
      <c r="K1367" s="30"/>
      <c r="L1367" s="30"/>
      <c r="M1367" s="30"/>
      <c r="N1367" s="30"/>
      <c r="O1367" s="30"/>
      <c r="P1367" s="30"/>
      <c r="Q1367" s="30"/>
      <c r="R1367" s="30"/>
      <c r="S1367" s="30"/>
      <c r="T1367" s="30"/>
      <c r="U1367" s="30"/>
    </row>
    <row r="1368" spans="10:21">
      <c r="J1368" s="30"/>
      <c r="K1368" s="30"/>
      <c r="L1368" s="30"/>
      <c r="M1368" s="30"/>
      <c r="N1368" s="30"/>
      <c r="O1368" s="30"/>
      <c r="P1368" s="30"/>
      <c r="Q1368" s="30"/>
      <c r="R1368" s="30"/>
      <c r="S1368" s="30"/>
      <c r="T1368" s="30"/>
      <c r="U1368" s="30"/>
    </row>
    <row r="1369" spans="10:21">
      <c r="J1369" s="30"/>
      <c r="K1369" s="30"/>
      <c r="L1369" s="30"/>
      <c r="M1369" s="30"/>
      <c r="N1369" s="30"/>
      <c r="O1369" s="30"/>
      <c r="P1369" s="30"/>
      <c r="Q1369" s="30"/>
      <c r="R1369" s="30"/>
      <c r="S1369" s="30"/>
      <c r="T1369" s="30"/>
      <c r="U1369" s="30"/>
    </row>
    <row r="1370" spans="10:21">
      <c r="J1370" s="30"/>
      <c r="K1370" s="30"/>
      <c r="L1370" s="30"/>
      <c r="M1370" s="30"/>
      <c r="N1370" s="30"/>
      <c r="O1370" s="30"/>
      <c r="P1370" s="30"/>
      <c r="Q1370" s="30"/>
      <c r="R1370" s="30"/>
      <c r="S1370" s="30"/>
      <c r="T1370" s="30"/>
      <c r="U1370" s="30"/>
    </row>
    <row r="1371" spans="10:21">
      <c r="J1371" s="30"/>
      <c r="K1371" s="30"/>
      <c r="L1371" s="30"/>
      <c r="M1371" s="30"/>
      <c r="N1371" s="30"/>
      <c r="O1371" s="30"/>
      <c r="P1371" s="30"/>
      <c r="Q1371" s="30"/>
      <c r="R1371" s="30"/>
      <c r="S1371" s="30"/>
      <c r="T1371" s="30"/>
      <c r="U1371" s="30"/>
    </row>
    <row r="1372" spans="10:21">
      <c r="J1372" s="30"/>
      <c r="K1372" s="30"/>
      <c r="L1372" s="30"/>
      <c r="M1372" s="30"/>
      <c r="N1372" s="30"/>
      <c r="O1372" s="30"/>
      <c r="P1372" s="30"/>
      <c r="Q1372" s="30"/>
      <c r="R1372" s="30"/>
      <c r="S1372" s="30"/>
      <c r="T1372" s="30"/>
      <c r="U1372" s="30"/>
    </row>
    <row r="1373" spans="10:21">
      <c r="J1373" s="30"/>
      <c r="K1373" s="30"/>
      <c r="L1373" s="30"/>
      <c r="M1373" s="30"/>
      <c r="N1373" s="30"/>
      <c r="O1373" s="30"/>
      <c r="P1373" s="30"/>
      <c r="Q1373" s="30"/>
      <c r="R1373" s="30"/>
      <c r="S1373" s="30"/>
      <c r="T1373" s="30"/>
      <c r="U1373" s="30"/>
    </row>
    <row r="1374" spans="10:21">
      <c r="J1374" s="30"/>
      <c r="K1374" s="30"/>
      <c r="L1374" s="30"/>
      <c r="M1374" s="30"/>
      <c r="N1374" s="30"/>
      <c r="O1374" s="30"/>
      <c r="P1374" s="30"/>
      <c r="Q1374" s="30"/>
      <c r="R1374" s="30"/>
      <c r="S1374" s="30"/>
      <c r="T1374" s="30"/>
      <c r="U1374" s="30"/>
    </row>
    <row r="1375" spans="10:21">
      <c r="J1375" s="30"/>
      <c r="K1375" s="30"/>
      <c r="L1375" s="30"/>
      <c r="M1375" s="30"/>
      <c r="N1375" s="30"/>
      <c r="O1375" s="30"/>
      <c r="P1375" s="30"/>
      <c r="Q1375" s="30"/>
      <c r="R1375" s="30"/>
      <c r="S1375" s="30"/>
      <c r="T1375" s="30"/>
      <c r="U1375" s="30"/>
    </row>
    <row r="1376" spans="10:21">
      <c r="J1376" s="30"/>
      <c r="K1376" s="30"/>
      <c r="L1376" s="30"/>
      <c r="M1376" s="30"/>
      <c r="N1376" s="30"/>
      <c r="O1376" s="30"/>
      <c r="P1376" s="30"/>
      <c r="Q1376" s="30"/>
      <c r="R1376" s="30"/>
      <c r="S1376" s="30"/>
      <c r="T1376" s="30"/>
      <c r="U1376" s="30"/>
    </row>
    <row r="1377" spans="10:21">
      <c r="J1377" s="30"/>
      <c r="K1377" s="30"/>
      <c r="L1377" s="30"/>
      <c r="M1377" s="30"/>
      <c r="N1377" s="30"/>
      <c r="O1377" s="30"/>
      <c r="P1377" s="30"/>
      <c r="Q1377" s="30"/>
      <c r="R1377" s="30"/>
      <c r="S1377" s="30"/>
      <c r="T1377" s="30"/>
      <c r="U1377" s="30"/>
    </row>
    <row r="1378" spans="10:21">
      <c r="J1378" s="30"/>
      <c r="K1378" s="30"/>
      <c r="L1378" s="30"/>
      <c r="M1378" s="30"/>
      <c r="N1378" s="30"/>
      <c r="O1378" s="30"/>
      <c r="P1378" s="30"/>
      <c r="Q1378" s="30"/>
      <c r="R1378" s="30"/>
      <c r="S1378" s="30"/>
      <c r="T1378" s="30"/>
      <c r="U1378" s="30"/>
    </row>
    <row r="1379" spans="10:21">
      <c r="J1379" s="30"/>
      <c r="K1379" s="30"/>
      <c r="L1379" s="30"/>
      <c r="M1379" s="30"/>
      <c r="N1379" s="30"/>
      <c r="O1379" s="30"/>
      <c r="P1379" s="30"/>
      <c r="Q1379" s="30"/>
      <c r="R1379" s="30"/>
      <c r="S1379" s="30"/>
      <c r="T1379" s="30"/>
      <c r="U1379" s="30"/>
    </row>
    <row r="1380" spans="10:21">
      <c r="J1380" s="30"/>
      <c r="K1380" s="30"/>
      <c r="L1380" s="30"/>
      <c r="M1380" s="30"/>
      <c r="N1380" s="30"/>
      <c r="O1380" s="30"/>
      <c r="P1380" s="30"/>
      <c r="Q1380" s="30"/>
      <c r="R1380" s="30"/>
      <c r="S1380" s="30"/>
      <c r="T1380" s="30"/>
      <c r="U1380" s="30"/>
    </row>
    <row r="1381" spans="10:21">
      <c r="J1381" s="30"/>
      <c r="K1381" s="30"/>
      <c r="L1381" s="30"/>
      <c r="M1381" s="30"/>
      <c r="N1381" s="30"/>
      <c r="O1381" s="30"/>
      <c r="P1381" s="30"/>
      <c r="Q1381" s="30"/>
      <c r="R1381" s="30"/>
      <c r="S1381" s="30"/>
      <c r="T1381" s="30"/>
      <c r="U1381" s="30"/>
    </row>
    <row r="1382" spans="10:21">
      <c r="J1382" s="30"/>
      <c r="K1382" s="30"/>
      <c r="L1382" s="30"/>
      <c r="M1382" s="30"/>
      <c r="N1382" s="30"/>
      <c r="O1382" s="30"/>
      <c r="P1382" s="30"/>
      <c r="Q1382" s="30"/>
      <c r="R1382" s="30"/>
      <c r="S1382" s="30"/>
      <c r="T1382" s="30"/>
      <c r="U1382" s="30"/>
    </row>
    <row r="1383" spans="10:21">
      <c r="J1383" s="30"/>
      <c r="K1383" s="30"/>
      <c r="L1383" s="30"/>
      <c r="M1383" s="30"/>
      <c r="N1383" s="30"/>
      <c r="O1383" s="30"/>
      <c r="P1383" s="30"/>
      <c r="Q1383" s="30"/>
      <c r="R1383" s="30"/>
      <c r="S1383" s="30"/>
      <c r="T1383" s="30"/>
      <c r="U1383" s="30"/>
    </row>
    <row r="1384" spans="10:21">
      <c r="J1384" s="30"/>
      <c r="K1384" s="30"/>
      <c r="L1384" s="30"/>
      <c r="M1384" s="30"/>
      <c r="N1384" s="30"/>
      <c r="O1384" s="30"/>
      <c r="P1384" s="30"/>
      <c r="Q1384" s="30"/>
      <c r="R1384" s="30"/>
      <c r="S1384" s="30"/>
      <c r="T1384" s="30"/>
      <c r="U1384" s="30"/>
    </row>
    <row r="1385" spans="10:21">
      <c r="J1385" s="30"/>
      <c r="K1385" s="30"/>
      <c r="L1385" s="30"/>
      <c r="M1385" s="30"/>
      <c r="N1385" s="30"/>
      <c r="O1385" s="30"/>
      <c r="P1385" s="30"/>
      <c r="Q1385" s="30"/>
      <c r="R1385" s="30"/>
      <c r="S1385" s="30"/>
      <c r="T1385" s="30"/>
      <c r="U1385" s="30"/>
    </row>
    <row r="1386" spans="10:21">
      <c r="J1386" s="30"/>
      <c r="K1386" s="30"/>
      <c r="L1386" s="30"/>
      <c r="M1386" s="30"/>
      <c r="N1386" s="30"/>
      <c r="O1386" s="30"/>
      <c r="P1386" s="30"/>
      <c r="Q1386" s="30"/>
      <c r="R1386" s="30"/>
      <c r="S1386" s="30"/>
      <c r="T1386" s="30"/>
      <c r="U1386" s="30"/>
    </row>
    <row r="1387" spans="10:21">
      <c r="J1387" s="30"/>
      <c r="K1387" s="30"/>
      <c r="L1387" s="30"/>
      <c r="M1387" s="30"/>
      <c r="N1387" s="30"/>
      <c r="O1387" s="30"/>
      <c r="P1387" s="30"/>
      <c r="Q1387" s="30"/>
      <c r="R1387" s="30"/>
      <c r="S1387" s="30"/>
      <c r="T1387" s="30"/>
      <c r="U1387" s="30"/>
    </row>
    <row r="1388" spans="10:21">
      <c r="J1388" s="30"/>
      <c r="K1388" s="30"/>
      <c r="L1388" s="30"/>
      <c r="M1388" s="30"/>
      <c r="N1388" s="30"/>
      <c r="O1388" s="30"/>
      <c r="P1388" s="30"/>
      <c r="Q1388" s="30"/>
      <c r="R1388" s="30"/>
      <c r="S1388" s="30"/>
      <c r="T1388" s="30"/>
      <c r="U1388" s="30"/>
    </row>
    <row r="1389" spans="10:21">
      <c r="J1389" s="30"/>
      <c r="K1389" s="30"/>
      <c r="L1389" s="30"/>
      <c r="M1389" s="30"/>
      <c r="N1389" s="30"/>
      <c r="O1389" s="30"/>
      <c r="P1389" s="30"/>
      <c r="Q1389" s="30"/>
      <c r="R1389" s="30"/>
      <c r="S1389" s="30"/>
      <c r="T1389" s="30"/>
      <c r="U1389" s="30"/>
    </row>
    <row r="1390" spans="10:21">
      <c r="J1390" s="30"/>
      <c r="K1390" s="30"/>
      <c r="L1390" s="30"/>
      <c r="M1390" s="30"/>
      <c r="N1390" s="30"/>
      <c r="O1390" s="30"/>
      <c r="P1390" s="30"/>
      <c r="Q1390" s="30"/>
      <c r="R1390" s="30"/>
      <c r="S1390" s="30"/>
      <c r="T1390" s="30"/>
      <c r="U1390" s="30"/>
    </row>
    <row r="1391" spans="10:21">
      <c r="J1391" s="30"/>
      <c r="K1391" s="30"/>
      <c r="L1391" s="30"/>
      <c r="M1391" s="30"/>
      <c r="N1391" s="30"/>
      <c r="O1391" s="30"/>
      <c r="P1391" s="30"/>
      <c r="Q1391" s="30"/>
      <c r="R1391" s="30"/>
      <c r="S1391" s="30"/>
      <c r="T1391" s="30"/>
      <c r="U1391" s="30"/>
    </row>
    <row r="1392" spans="10:21">
      <c r="J1392" s="30"/>
      <c r="K1392" s="30"/>
      <c r="L1392" s="30"/>
      <c r="M1392" s="30"/>
      <c r="N1392" s="30"/>
      <c r="O1392" s="30"/>
      <c r="P1392" s="30"/>
      <c r="Q1392" s="30"/>
      <c r="R1392" s="30"/>
      <c r="S1392" s="30"/>
      <c r="T1392" s="30"/>
      <c r="U1392" s="30"/>
    </row>
    <row r="1393" spans="10:21">
      <c r="J1393" s="30"/>
      <c r="K1393" s="30"/>
      <c r="L1393" s="30"/>
      <c r="M1393" s="30"/>
      <c r="N1393" s="30"/>
      <c r="O1393" s="30"/>
      <c r="P1393" s="30"/>
      <c r="Q1393" s="30"/>
      <c r="R1393" s="30"/>
      <c r="S1393" s="30"/>
      <c r="T1393" s="30"/>
      <c r="U1393" s="30"/>
    </row>
    <row r="1394" spans="10:21">
      <c r="J1394" s="30"/>
      <c r="K1394" s="30"/>
      <c r="L1394" s="30"/>
      <c r="M1394" s="30"/>
      <c r="N1394" s="30"/>
      <c r="O1394" s="30"/>
      <c r="P1394" s="30"/>
      <c r="Q1394" s="30"/>
      <c r="R1394" s="30"/>
      <c r="S1394" s="30"/>
      <c r="T1394" s="30"/>
      <c r="U1394" s="30"/>
    </row>
    <row r="1395" spans="10:21">
      <c r="J1395" s="30"/>
      <c r="K1395" s="30"/>
      <c r="L1395" s="30"/>
      <c r="M1395" s="30"/>
      <c r="N1395" s="30"/>
      <c r="O1395" s="30"/>
      <c r="P1395" s="30"/>
      <c r="Q1395" s="30"/>
      <c r="R1395" s="30"/>
      <c r="S1395" s="30"/>
      <c r="T1395" s="30"/>
      <c r="U1395" s="30"/>
    </row>
    <row r="1396" spans="10:21">
      <c r="J1396" s="30"/>
      <c r="K1396" s="30"/>
      <c r="L1396" s="30"/>
      <c r="M1396" s="30"/>
      <c r="N1396" s="30"/>
      <c r="O1396" s="30"/>
      <c r="P1396" s="30"/>
      <c r="Q1396" s="30"/>
      <c r="R1396" s="30"/>
      <c r="S1396" s="30"/>
      <c r="T1396" s="30"/>
      <c r="U1396" s="30"/>
    </row>
    <row r="1397" spans="10:21">
      <c r="J1397" s="30"/>
      <c r="K1397" s="30"/>
      <c r="L1397" s="30"/>
      <c r="M1397" s="30"/>
      <c r="N1397" s="30"/>
      <c r="O1397" s="30"/>
      <c r="P1397" s="30"/>
      <c r="Q1397" s="30"/>
      <c r="R1397" s="30"/>
      <c r="S1397" s="30"/>
      <c r="T1397" s="30"/>
      <c r="U1397" s="30"/>
    </row>
    <row r="1398" spans="10:21">
      <c r="J1398" s="30"/>
      <c r="K1398" s="30"/>
      <c r="L1398" s="30"/>
      <c r="M1398" s="30"/>
      <c r="N1398" s="30"/>
      <c r="O1398" s="30"/>
      <c r="P1398" s="30"/>
      <c r="Q1398" s="30"/>
      <c r="R1398" s="30"/>
      <c r="S1398" s="30"/>
      <c r="T1398" s="30"/>
      <c r="U1398" s="30"/>
    </row>
    <row r="1399" spans="10:21">
      <c r="J1399" s="30"/>
      <c r="K1399" s="30"/>
      <c r="L1399" s="30"/>
      <c r="M1399" s="30"/>
      <c r="N1399" s="30"/>
      <c r="O1399" s="30"/>
      <c r="P1399" s="30"/>
      <c r="Q1399" s="30"/>
      <c r="R1399" s="30"/>
      <c r="S1399" s="30"/>
      <c r="T1399" s="30"/>
      <c r="U1399" s="30"/>
    </row>
    <row r="1400" spans="10:21">
      <c r="J1400" s="30"/>
      <c r="K1400" s="30"/>
      <c r="L1400" s="30"/>
      <c r="M1400" s="30"/>
      <c r="N1400" s="30"/>
      <c r="O1400" s="30"/>
      <c r="P1400" s="30"/>
      <c r="Q1400" s="30"/>
      <c r="R1400" s="30"/>
      <c r="S1400" s="30"/>
      <c r="T1400" s="30"/>
      <c r="U1400" s="30"/>
    </row>
    <row r="1401" spans="10:21">
      <c r="J1401" s="30"/>
      <c r="K1401" s="30"/>
      <c r="L1401" s="30"/>
      <c r="M1401" s="30"/>
      <c r="N1401" s="30"/>
      <c r="O1401" s="30"/>
      <c r="P1401" s="30"/>
      <c r="Q1401" s="30"/>
      <c r="R1401" s="30"/>
      <c r="S1401" s="30"/>
      <c r="T1401" s="30"/>
      <c r="U1401" s="30"/>
    </row>
    <row r="1402" spans="10:21">
      <c r="J1402" s="30"/>
      <c r="K1402" s="30"/>
      <c r="L1402" s="30"/>
      <c r="M1402" s="30"/>
      <c r="N1402" s="30"/>
      <c r="O1402" s="30"/>
      <c r="P1402" s="30"/>
      <c r="Q1402" s="30"/>
      <c r="R1402" s="30"/>
      <c r="S1402" s="30"/>
      <c r="T1402" s="30"/>
      <c r="U1402" s="30"/>
    </row>
    <row r="1403" spans="10:21">
      <c r="J1403" s="30"/>
      <c r="K1403" s="30"/>
      <c r="L1403" s="30"/>
      <c r="M1403" s="30"/>
      <c r="N1403" s="30"/>
      <c r="O1403" s="30"/>
      <c r="P1403" s="30"/>
      <c r="Q1403" s="30"/>
      <c r="R1403" s="30"/>
      <c r="S1403" s="30"/>
      <c r="T1403" s="30"/>
      <c r="U1403" s="30"/>
    </row>
    <row r="1404" spans="10:21">
      <c r="J1404" s="30"/>
      <c r="K1404" s="30"/>
      <c r="L1404" s="30"/>
      <c r="M1404" s="30"/>
      <c r="N1404" s="30"/>
      <c r="O1404" s="30"/>
      <c r="P1404" s="30"/>
      <c r="Q1404" s="30"/>
      <c r="R1404" s="30"/>
      <c r="S1404" s="30"/>
      <c r="T1404" s="30"/>
      <c r="U1404" s="30"/>
    </row>
    <row r="1405" spans="10:21">
      <c r="J1405" s="30"/>
      <c r="K1405" s="30"/>
      <c r="L1405" s="30"/>
      <c r="M1405" s="30"/>
      <c r="N1405" s="30"/>
      <c r="O1405" s="30"/>
      <c r="P1405" s="30"/>
      <c r="Q1405" s="30"/>
      <c r="R1405" s="30"/>
      <c r="S1405" s="30"/>
      <c r="T1405" s="30"/>
      <c r="U1405" s="30"/>
    </row>
    <row r="1406" spans="10:21">
      <c r="J1406" s="30"/>
      <c r="K1406" s="30"/>
      <c r="L1406" s="30"/>
      <c r="M1406" s="30"/>
      <c r="N1406" s="30"/>
      <c r="O1406" s="30"/>
      <c r="P1406" s="30"/>
      <c r="Q1406" s="30"/>
      <c r="R1406" s="30"/>
      <c r="S1406" s="30"/>
      <c r="T1406" s="30"/>
      <c r="U1406" s="30"/>
    </row>
    <row r="1407" spans="10:21">
      <c r="J1407" s="30"/>
      <c r="K1407" s="30"/>
      <c r="L1407" s="30"/>
      <c r="M1407" s="30"/>
      <c r="N1407" s="30"/>
      <c r="O1407" s="30"/>
      <c r="P1407" s="30"/>
      <c r="Q1407" s="30"/>
      <c r="R1407" s="30"/>
      <c r="S1407" s="30"/>
      <c r="T1407" s="30"/>
      <c r="U1407" s="30"/>
    </row>
    <row r="1408" spans="10:21">
      <c r="J1408" s="30"/>
      <c r="K1408" s="30"/>
      <c r="L1408" s="30"/>
      <c r="M1408" s="30"/>
      <c r="N1408" s="30"/>
      <c r="O1408" s="30"/>
      <c r="P1408" s="30"/>
      <c r="Q1408" s="30"/>
      <c r="R1408" s="30"/>
      <c r="S1408" s="30"/>
      <c r="T1408" s="30"/>
      <c r="U1408" s="30"/>
    </row>
    <row r="1409" spans="10:21">
      <c r="J1409" s="30"/>
      <c r="K1409" s="30"/>
      <c r="L1409" s="30"/>
      <c r="M1409" s="30"/>
      <c r="N1409" s="30"/>
      <c r="O1409" s="30"/>
      <c r="P1409" s="30"/>
      <c r="Q1409" s="30"/>
      <c r="R1409" s="30"/>
      <c r="S1409" s="30"/>
      <c r="T1409" s="30"/>
      <c r="U1409" s="30"/>
    </row>
    <row r="1410" spans="10:21">
      <c r="J1410" s="30"/>
      <c r="K1410" s="30"/>
      <c r="L1410" s="30"/>
      <c r="M1410" s="30"/>
      <c r="N1410" s="30"/>
      <c r="O1410" s="30"/>
      <c r="P1410" s="30"/>
      <c r="Q1410" s="30"/>
      <c r="R1410" s="30"/>
      <c r="S1410" s="30"/>
      <c r="T1410" s="30"/>
      <c r="U1410" s="30"/>
    </row>
    <row r="1411" spans="10:21">
      <c r="J1411" s="30"/>
      <c r="K1411" s="30"/>
      <c r="L1411" s="30"/>
      <c r="M1411" s="30"/>
      <c r="N1411" s="30"/>
      <c r="O1411" s="30"/>
      <c r="P1411" s="30"/>
      <c r="Q1411" s="30"/>
      <c r="R1411" s="30"/>
      <c r="S1411" s="30"/>
      <c r="T1411" s="30"/>
      <c r="U1411" s="30"/>
    </row>
    <row r="1412" spans="10:21">
      <c r="J1412" s="30"/>
      <c r="K1412" s="30"/>
      <c r="L1412" s="30"/>
      <c r="M1412" s="30"/>
      <c r="N1412" s="30"/>
      <c r="O1412" s="30"/>
      <c r="P1412" s="30"/>
      <c r="Q1412" s="30"/>
      <c r="R1412" s="30"/>
      <c r="S1412" s="30"/>
      <c r="T1412" s="30"/>
      <c r="U1412" s="30"/>
    </row>
    <row r="1413" spans="10:21">
      <c r="J1413" s="30"/>
      <c r="K1413" s="30"/>
      <c r="L1413" s="30"/>
      <c r="M1413" s="30"/>
      <c r="N1413" s="30"/>
      <c r="O1413" s="30"/>
      <c r="P1413" s="30"/>
      <c r="Q1413" s="30"/>
      <c r="R1413" s="30"/>
      <c r="S1413" s="30"/>
      <c r="T1413" s="30"/>
      <c r="U1413" s="30"/>
    </row>
    <row r="1414" spans="10:21">
      <c r="J1414" s="30"/>
      <c r="K1414" s="30"/>
      <c r="L1414" s="30"/>
      <c r="M1414" s="30"/>
      <c r="N1414" s="30"/>
      <c r="O1414" s="30"/>
      <c r="P1414" s="30"/>
      <c r="Q1414" s="30"/>
      <c r="R1414" s="30"/>
      <c r="S1414" s="30"/>
      <c r="T1414" s="30"/>
      <c r="U1414" s="30"/>
    </row>
    <row r="1415" spans="10:21">
      <c r="J1415" s="30"/>
      <c r="K1415" s="30"/>
      <c r="L1415" s="30"/>
      <c r="M1415" s="30"/>
      <c r="N1415" s="30"/>
      <c r="O1415" s="30"/>
      <c r="P1415" s="30"/>
      <c r="Q1415" s="30"/>
      <c r="R1415" s="30"/>
      <c r="S1415" s="30"/>
      <c r="T1415" s="30"/>
      <c r="U1415" s="30"/>
    </row>
    <row r="1416" spans="10:21">
      <c r="J1416" s="30"/>
      <c r="K1416" s="30"/>
      <c r="L1416" s="30"/>
      <c r="M1416" s="30"/>
      <c r="N1416" s="30"/>
      <c r="O1416" s="30"/>
      <c r="P1416" s="30"/>
      <c r="Q1416" s="30"/>
      <c r="R1416" s="30"/>
      <c r="S1416" s="30"/>
      <c r="T1416" s="30"/>
      <c r="U1416" s="30"/>
    </row>
    <row r="1417" spans="10:21">
      <c r="J1417" s="30"/>
      <c r="K1417" s="30"/>
      <c r="L1417" s="30"/>
      <c r="M1417" s="30"/>
      <c r="N1417" s="30"/>
      <c r="O1417" s="30"/>
      <c r="P1417" s="30"/>
      <c r="Q1417" s="30"/>
      <c r="R1417" s="30"/>
      <c r="S1417" s="30"/>
      <c r="T1417" s="30"/>
      <c r="U1417" s="30"/>
    </row>
    <row r="1418" spans="10:21">
      <c r="J1418" s="30"/>
      <c r="K1418" s="30"/>
      <c r="L1418" s="30"/>
      <c r="M1418" s="30"/>
      <c r="N1418" s="30"/>
      <c r="O1418" s="30"/>
      <c r="P1418" s="30"/>
      <c r="Q1418" s="30"/>
      <c r="R1418" s="30"/>
      <c r="S1418" s="30"/>
      <c r="T1418" s="30"/>
      <c r="U1418" s="30"/>
    </row>
    <row r="1419" spans="10:21">
      <c r="J1419" s="30"/>
      <c r="K1419" s="30"/>
      <c r="L1419" s="30"/>
      <c r="M1419" s="30"/>
      <c r="N1419" s="30"/>
      <c r="O1419" s="30"/>
      <c r="P1419" s="30"/>
      <c r="Q1419" s="30"/>
      <c r="R1419" s="30"/>
      <c r="S1419" s="30"/>
      <c r="T1419" s="30"/>
      <c r="U1419" s="30"/>
    </row>
    <row r="1420" spans="10:21">
      <c r="J1420" s="30"/>
      <c r="K1420" s="30"/>
      <c r="L1420" s="30"/>
      <c r="M1420" s="30"/>
      <c r="N1420" s="30"/>
      <c r="O1420" s="30"/>
      <c r="P1420" s="30"/>
      <c r="Q1420" s="30"/>
      <c r="R1420" s="30"/>
      <c r="S1420" s="30"/>
      <c r="T1420" s="30"/>
      <c r="U1420" s="30"/>
    </row>
    <row r="1421" spans="10:21">
      <c r="J1421" s="30"/>
      <c r="K1421" s="30"/>
      <c r="L1421" s="30"/>
      <c r="M1421" s="30"/>
      <c r="N1421" s="30"/>
      <c r="O1421" s="30"/>
      <c r="P1421" s="30"/>
      <c r="Q1421" s="30"/>
      <c r="R1421" s="30"/>
      <c r="S1421" s="30"/>
      <c r="T1421" s="30"/>
      <c r="U1421" s="30"/>
    </row>
    <row r="1422" spans="10:21">
      <c r="J1422" s="30"/>
      <c r="K1422" s="30"/>
      <c r="L1422" s="30"/>
      <c r="M1422" s="30"/>
      <c r="N1422" s="30"/>
      <c r="O1422" s="30"/>
      <c r="P1422" s="30"/>
      <c r="Q1422" s="30"/>
      <c r="R1422" s="30"/>
      <c r="S1422" s="30"/>
      <c r="T1422" s="30"/>
      <c r="U1422" s="30"/>
    </row>
    <row r="1423" spans="10:21">
      <c r="J1423" s="30"/>
      <c r="K1423" s="30"/>
      <c r="L1423" s="30"/>
      <c r="M1423" s="30"/>
      <c r="N1423" s="30"/>
      <c r="O1423" s="30"/>
      <c r="P1423" s="30"/>
      <c r="Q1423" s="30"/>
      <c r="R1423" s="30"/>
      <c r="S1423" s="30"/>
      <c r="T1423" s="30"/>
      <c r="U1423" s="30"/>
    </row>
    <row r="1424" spans="10:21">
      <c r="J1424" s="30"/>
      <c r="K1424" s="30"/>
      <c r="L1424" s="30"/>
      <c r="M1424" s="30"/>
      <c r="N1424" s="30"/>
      <c r="O1424" s="30"/>
      <c r="P1424" s="30"/>
      <c r="Q1424" s="30"/>
      <c r="R1424" s="30"/>
      <c r="S1424" s="30"/>
      <c r="T1424" s="30"/>
      <c r="U1424" s="30"/>
    </row>
    <row r="1425" spans="10:21">
      <c r="J1425" s="30"/>
      <c r="K1425" s="30"/>
      <c r="L1425" s="30"/>
      <c r="M1425" s="30"/>
      <c r="N1425" s="30"/>
      <c r="O1425" s="30"/>
      <c r="P1425" s="30"/>
      <c r="Q1425" s="30"/>
      <c r="R1425" s="30"/>
      <c r="S1425" s="30"/>
      <c r="T1425" s="30"/>
      <c r="U1425" s="30"/>
    </row>
    <row r="1426" spans="10:21">
      <c r="J1426" s="30"/>
      <c r="K1426" s="30"/>
      <c r="L1426" s="30"/>
      <c r="M1426" s="30"/>
      <c r="N1426" s="30"/>
      <c r="O1426" s="30"/>
      <c r="P1426" s="30"/>
      <c r="Q1426" s="30"/>
      <c r="R1426" s="30"/>
      <c r="S1426" s="30"/>
      <c r="T1426" s="30"/>
      <c r="U1426" s="30"/>
    </row>
    <row r="1427" spans="10:21">
      <c r="J1427" s="30"/>
      <c r="K1427" s="30"/>
      <c r="L1427" s="30"/>
      <c r="M1427" s="30"/>
      <c r="N1427" s="30"/>
      <c r="O1427" s="30"/>
      <c r="P1427" s="30"/>
      <c r="Q1427" s="30"/>
      <c r="R1427" s="30"/>
      <c r="S1427" s="30"/>
      <c r="T1427" s="30"/>
      <c r="U1427" s="30"/>
    </row>
    <row r="1428" spans="10:21">
      <c r="J1428" s="30"/>
      <c r="K1428" s="30"/>
      <c r="L1428" s="30"/>
      <c r="M1428" s="30"/>
      <c r="N1428" s="30"/>
      <c r="O1428" s="30"/>
      <c r="P1428" s="30"/>
      <c r="Q1428" s="30"/>
      <c r="R1428" s="30"/>
      <c r="S1428" s="30"/>
      <c r="T1428" s="30"/>
      <c r="U1428" s="30"/>
    </row>
    <row r="1429" spans="10:21">
      <c r="J1429" s="30"/>
      <c r="K1429" s="30"/>
      <c r="L1429" s="30"/>
      <c r="M1429" s="30"/>
      <c r="N1429" s="30"/>
      <c r="O1429" s="30"/>
      <c r="P1429" s="30"/>
      <c r="Q1429" s="30"/>
      <c r="R1429" s="30"/>
      <c r="S1429" s="30"/>
      <c r="T1429" s="30"/>
      <c r="U1429" s="30"/>
    </row>
    <row r="1430" spans="10:21">
      <c r="J1430" s="30"/>
      <c r="K1430" s="30"/>
      <c r="L1430" s="30"/>
      <c r="M1430" s="30"/>
      <c r="N1430" s="30"/>
      <c r="O1430" s="30"/>
      <c r="P1430" s="30"/>
      <c r="Q1430" s="30"/>
      <c r="R1430" s="30"/>
      <c r="S1430" s="30"/>
      <c r="T1430" s="30"/>
      <c r="U1430" s="30"/>
    </row>
    <row r="1431" spans="10:21">
      <c r="J1431" s="30"/>
      <c r="K1431" s="30"/>
      <c r="L1431" s="30"/>
      <c r="M1431" s="30"/>
      <c r="N1431" s="30"/>
      <c r="O1431" s="30"/>
      <c r="P1431" s="30"/>
      <c r="Q1431" s="30"/>
      <c r="R1431" s="30"/>
      <c r="S1431" s="30"/>
      <c r="T1431" s="30"/>
      <c r="U1431" s="30"/>
    </row>
    <row r="1432" spans="10:21">
      <c r="J1432" s="30"/>
      <c r="K1432" s="30"/>
      <c r="L1432" s="30"/>
      <c r="M1432" s="30"/>
      <c r="N1432" s="30"/>
      <c r="O1432" s="30"/>
      <c r="P1432" s="30"/>
      <c r="Q1432" s="30"/>
      <c r="R1432" s="30"/>
      <c r="S1432" s="30"/>
      <c r="T1432" s="30"/>
      <c r="U1432" s="30"/>
    </row>
    <row r="1433" spans="10:21">
      <c r="J1433" s="30"/>
      <c r="K1433" s="30"/>
      <c r="L1433" s="30"/>
      <c r="M1433" s="30"/>
      <c r="N1433" s="30"/>
      <c r="O1433" s="30"/>
      <c r="P1433" s="30"/>
      <c r="Q1433" s="30"/>
      <c r="R1433" s="30"/>
      <c r="S1433" s="30"/>
      <c r="T1433" s="30"/>
      <c r="U1433" s="30"/>
    </row>
    <row r="1434" spans="10:21">
      <c r="J1434" s="30"/>
      <c r="K1434" s="30"/>
      <c r="L1434" s="30"/>
      <c r="M1434" s="30"/>
      <c r="N1434" s="30"/>
      <c r="O1434" s="30"/>
      <c r="P1434" s="30"/>
      <c r="Q1434" s="30"/>
      <c r="R1434" s="30"/>
      <c r="S1434" s="30"/>
      <c r="T1434" s="30"/>
      <c r="U1434" s="30"/>
    </row>
    <row r="1435" spans="10:21">
      <c r="J1435" s="30"/>
      <c r="K1435" s="30"/>
      <c r="L1435" s="30"/>
      <c r="M1435" s="30"/>
      <c r="N1435" s="30"/>
      <c r="O1435" s="30"/>
      <c r="P1435" s="30"/>
      <c r="Q1435" s="30"/>
      <c r="R1435" s="30"/>
      <c r="S1435" s="30"/>
      <c r="T1435" s="30"/>
      <c r="U1435" s="30"/>
    </row>
    <row r="1436" spans="10:21">
      <c r="J1436" s="30"/>
      <c r="K1436" s="30"/>
      <c r="L1436" s="30"/>
      <c r="M1436" s="30"/>
      <c r="N1436" s="30"/>
      <c r="O1436" s="30"/>
      <c r="P1436" s="30"/>
      <c r="Q1436" s="30"/>
      <c r="R1436" s="30"/>
      <c r="S1436" s="30"/>
      <c r="T1436" s="30"/>
      <c r="U1436" s="30"/>
    </row>
    <row r="1437" spans="10:21">
      <c r="J1437" s="30"/>
      <c r="K1437" s="30"/>
      <c r="L1437" s="30"/>
      <c r="M1437" s="30"/>
      <c r="N1437" s="30"/>
      <c r="O1437" s="30"/>
      <c r="P1437" s="30"/>
      <c r="Q1437" s="30"/>
      <c r="R1437" s="30"/>
      <c r="S1437" s="30"/>
      <c r="T1437" s="30"/>
      <c r="U1437" s="30"/>
    </row>
    <row r="1438" spans="10:21">
      <c r="J1438" s="30"/>
      <c r="K1438" s="30"/>
      <c r="L1438" s="30"/>
      <c r="M1438" s="30"/>
      <c r="N1438" s="30"/>
      <c r="O1438" s="30"/>
      <c r="P1438" s="30"/>
      <c r="Q1438" s="30"/>
      <c r="R1438" s="30"/>
      <c r="S1438" s="30"/>
      <c r="T1438" s="30"/>
      <c r="U1438" s="30"/>
    </row>
    <row r="1439" spans="10:21">
      <c r="J1439" s="30"/>
      <c r="K1439" s="30"/>
      <c r="L1439" s="30"/>
      <c r="M1439" s="30"/>
      <c r="N1439" s="30"/>
      <c r="O1439" s="30"/>
      <c r="P1439" s="30"/>
      <c r="Q1439" s="30"/>
      <c r="R1439" s="30"/>
      <c r="S1439" s="30"/>
      <c r="T1439" s="30"/>
      <c r="U1439" s="30"/>
    </row>
    <row r="1440" spans="10:21">
      <c r="J1440" s="30"/>
      <c r="K1440" s="30"/>
      <c r="L1440" s="30"/>
      <c r="M1440" s="30"/>
      <c r="N1440" s="30"/>
      <c r="O1440" s="30"/>
      <c r="P1440" s="30"/>
      <c r="Q1440" s="30"/>
      <c r="R1440" s="30"/>
      <c r="S1440" s="30"/>
      <c r="T1440" s="30"/>
      <c r="U1440" s="30"/>
    </row>
    <row r="1441" spans="10:21">
      <c r="J1441" s="30"/>
      <c r="K1441" s="30"/>
      <c r="L1441" s="30"/>
      <c r="M1441" s="30"/>
      <c r="N1441" s="30"/>
      <c r="O1441" s="30"/>
      <c r="P1441" s="30"/>
      <c r="Q1441" s="30"/>
      <c r="R1441" s="30"/>
      <c r="S1441" s="30"/>
      <c r="T1441" s="30"/>
      <c r="U1441" s="30"/>
    </row>
    <row r="1442" spans="10:21">
      <c r="J1442" s="30"/>
      <c r="K1442" s="30"/>
      <c r="L1442" s="30"/>
      <c r="M1442" s="30"/>
      <c r="N1442" s="30"/>
      <c r="O1442" s="30"/>
      <c r="P1442" s="30"/>
      <c r="Q1442" s="30"/>
      <c r="R1442" s="30"/>
      <c r="S1442" s="30"/>
      <c r="T1442" s="30"/>
      <c r="U1442" s="30"/>
    </row>
    <row r="1443" spans="10:21">
      <c r="J1443" s="30"/>
      <c r="K1443" s="30"/>
      <c r="L1443" s="30"/>
      <c r="M1443" s="30"/>
      <c r="N1443" s="30"/>
      <c r="O1443" s="30"/>
      <c r="P1443" s="30"/>
      <c r="Q1443" s="30"/>
      <c r="R1443" s="30"/>
      <c r="S1443" s="30"/>
      <c r="T1443" s="30"/>
      <c r="U1443" s="30"/>
    </row>
    <row r="1444" spans="10:21">
      <c r="J1444" s="30"/>
      <c r="K1444" s="30"/>
      <c r="L1444" s="30"/>
      <c r="M1444" s="30"/>
      <c r="N1444" s="30"/>
      <c r="O1444" s="30"/>
      <c r="P1444" s="30"/>
      <c r="Q1444" s="30"/>
      <c r="R1444" s="30"/>
      <c r="S1444" s="30"/>
      <c r="T1444" s="30"/>
      <c r="U1444" s="30"/>
    </row>
    <row r="1445" spans="10:21">
      <c r="J1445" s="30"/>
      <c r="K1445" s="30"/>
      <c r="L1445" s="30"/>
      <c r="M1445" s="30"/>
      <c r="N1445" s="30"/>
      <c r="O1445" s="30"/>
      <c r="P1445" s="30"/>
      <c r="Q1445" s="30"/>
      <c r="R1445" s="30"/>
      <c r="S1445" s="30"/>
      <c r="T1445" s="30"/>
      <c r="U1445" s="30"/>
    </row>
    <row r="1446" spans="10:21">
      <c r="J1446" s="30"/>
      <c r="K1446" s="30"/>
      <c r="L1446" s="30"/>
      <c r="M1446" s="30"/>
      <c r="N1446" s="30"/>
      <c r="O1446" s="30"/>
      <c r="P1446" s="30"/>
      <c r="Q1446" s="30"/>
      <c r="R1446" s="30"/>
      <c r="S1446" s="30"/>
      <c r="T1446" s="30"/>
      <c r="U1446" s="30"/>
    </row>
    <row r="1447" spans="10:21">
      <c r="J1447" s="30"/>
      <c r="K1447" s="30"/>
      <c r="L1447" s="30"/>
      <c r="M1447" s="30"/>
      <c r="N1447" s="30"/>
      <c r="O1447" s="30"/>
      <c r="P1447" s="30"/>
      <c r="Q1447" s="30"/>
      <c r="R1447" s="30"/>
      <c r="S1447" s="30"/>
      <c r="T1447" s="30"/>
      <c r="U1447" s="30"/>
    </row>
    <row r="1448" spans="10:21">
      <c r="J1448" s="30"/>
      <c r="K1448" s="30"/>
      <c r="L1448" s="30"/>
      <c r="M1448" s="30"/>
      <c r="N1448" s="30"/>
      <c r="O1448" s="30"/>
      <c r="P1448" s="30"/>
      <c r="Q1448" s="30"/>
      <c r="R1448" s="30"/>
      <c r="S1448" s="30"/>
      <c r="T1448" s="30"/>
      <c r="U1448" s="30"/>
    </row>
    <row r="1449" spans="10:21">
      <c r="J1449" s="30"/>
      <c r="K1449" s="30"/>
      <c r="L1449" s="30"/>
      <c r="M1449" s="30"/>
      <c r="N1449" s="30"/>
      <c r="O1449" s="30"/>
      <c r="P1449" s="30"/>
      <c r="Q1449" s="30"/>
      <c r="R1449" s="30"/>
      <c r="S1449" s="30"/>
      <c r="T1449" s="30"/>
      <c r="U1449" s="30"/>
    </row>
    <row r="1450" spans="10:21">
      <c r="J1450" s="30"/>
      <c r="K1450" s="30"/>
      <c r="L1450" s="30"/>
      <c r="M1450" s="30"/>
      <c r="N1450" s="30"/>
      <c r="O1450" s="30"/>
      <c r="P1450" s="30"/>
      <c r="Q1450" s="30"/>
      <c r="R1450" s="30"/>
      <c r="S1450" s="30"/>
      <c r="T1450" s="30"/>
      <c r="U1450" s="30"/>
    </row>
    <row r="1451" spans="10:21">
      <c r="J1451" s="30"/>
      <c r="K1451" s="30"/>
      <c r="L1451" s="30"/>
      <c r="M1451" s="30"/>
      <c r="N1451" s="30"/>
      <c r="O1451" s="30"/>
      <c r="P1451" s="30"/>
      <c r="Q1451" s="30"/>
      <c r="R1451" s="30"/>
      <c r="S1451" s="30"/>
      <c r="T1451" s="30"/>
      <c r="U1451" s="30"/>
    </row>
    <row r="1452" spans="10:21">
      <c r="J1452" s="30"/>
      <c r="K1452" s="30"/>
      <c r="L1452" s="30"/>
      <c r="M1452" s="30"/>
      <c r="N1452" s="30"/>
      <c r="O1452" s="30"/>
      <c r="P1452" s="30"/>
      <c r="Q1452" s="30"/>
      <c r="R1452" s="30"/>
      <c r="S1452" s="30"/>
      <c r="T1452" s="30"/>
      <c r="U1452" s="30"/>
    </row>
    <row r="1453" spans="10:21">
      <c r="J1453" s="30"/>
      <c r="K1453" s="30"/>
      <c r="L1453" s="30"/>
      <c r="M1453" s="30"/>
      <c r="N1453" s="30"/>
      <c r="O1453" s="30"/>
      <c r="P1453" s="30"/>
      <c r="Q1453" s="30"/>
      <c r="R1453" s="30"/>
      <c r="S1453" s="30"/>
      <c r="T1453" s="30"/>
      <c r="U1453" s="30"/>
    </row>
    <row r="1454" spans="10:21">
      <c r="J1454" s="30"/>
      <c r="K1454" s="30"/>
      <c r="L1454" s="30"/>
      <c r="M1454" s="30"/>
      <c r="N1454" s="30"/>
      <c r="O1454" s="30"/>
      <c r="P1454" s="30"/>
      <c r="Q1454" s="30"/>
      <c r="R1454" s="30"/>
      <c r="S1454" s="30"/>
      <c r="T1454" s="30"/>
      <c r="U1454" s="30"/>
    </row>
    <row r="1455" spans="10:21">
      <c r="J1455" s="30"/>
      <c r="K1455" s="30"/>
      <c r="L1455" s="30"/>
      <c r="M1455" s="30"/>
      <c r="N1455" s="30"/>
      <c r="O1455" s="30"/>
      <c r="P1455" s="30"/>
      <c r="Q1455" s="30"/>
      <c r="R1455" s="30"/>
      <c r="S1455" s="30"/>
      <c r="T1455" s="30"/>
      <c r="U1455" s="30"/>
    </row>
    <row r="1456" spans="10:21">
      <c r="J1456" s="30"/>
      <c r="K1456" s="30"/>
      <c r="L1456" s="30"/>
      <c r="M1456" s="30"/>
      <c r="N1456" s="30"/>
      <c r="O1456" s="30"/>
      <c r="P1456" s="30"/>
      <c r="Q1456" s="30"/>
      <c r="R1456" s="30"/>
      <c r="S1456" s="30"/>
      <c r="T1456" s="30"/>
      <c r="U1456" s="30"/>
    </row>
    <row r="1457" spans="10:21">
      <c r="J1457" s="30"/>
      <c r="K1457" s="30"/>
      <c r="L1457" s="30"/>
      <c r="M1457" s="30"/>
      <c r="N1457" s="30"/>
      <c r="O1457" s="30"/>
      <c r="P1457" s="30"/>
      <c r="Q1457" s="30"/>
      <c r="R1457" s="30"/>
      <c r="S1457" s="30"/>
      <c r="T1457" s="30"/>
      <c r="U1457" s="30"/>
    </row>
    <row r="1458" spans="10:21">
      <c r="J1458" s="30"/>
      <c r="K1458" s="30"/>
      <c r="L1458" s="30"/>
      <c r="M1458" s="30"/>
      <c r="N1458" s="30"/>
      <c r="O1458" s="30"/>
      <c r="P1458" s="30"/>
      <c r="Q1458" s="30"/>
      <c r="R1458" s="30"/>
      <c r="S1458" s="30"/>
      <c r="T1458" s="30"/>
      <c r="U1458" s="30"/>
    </row>
    <row r="1459" spans="10:21">
      <c r="J1459" s="30"/>
      <c r="K1459" s="30"/>
      <c r="L1459" s="30"/>
      <c r="M1459" s="30"/>
      <c r="N1459" s="30"/>
      <c r="O1459" s="30"/>
      <c r="P1459" s="30"/>
      <c r="Q1459" s="30"/>
      <c r="R1459" s="30"/>
      <c r="S1459" s="30"/>
      <c r="T1459" s="30"/>
      <c r="U1459" s="30"/>
    </row>
    <row r="1460" spans="10:21">
      <c r="J1460" s="30"/>
      <c r="K1460" s="30"/>
      <c r="L1460" s="30"/>
      <c r="M1460" s="30"/>
      <c r="N1460" s="30"/>
      <c r="O1460" s="30"/>
      <c r="P1460" s="30"/>
      <c r="Q1460" s="30"/>
      <c r="R1460" s="30"/>
      <c r="S1460" s="30"/>
      <c r="T1460" s="30"/>
      <c r="U1460" s="30"/>
    </row>
    <row r="1461" spans="10:21">
      <c r="J1461" s="30"/>
      <c r="K1461" s="30"/>
      <c r="L1461" s="30"/>
      <c r="M1461" s="30"/>
      <c r="N1461" s="30"/>
      <c r="O1461" s="30"/>
      <c r="P1461" s="30"/>
      <c r="Q1461" s="30"/>
      <c r="R1461" s="30"/>
      <c r="S1461" s="30"/>
      <c r="T1461" s="30"/>
      <c r="U1461" s="30"/>
    </row>
    <row r="1462" spans="10:21">
      <c r="J1462" s="30"/>
      <c r="K1462" s="30"/>
      <c r="L1462" s="30"/>
      <c r="M1462" s="30"/>
      <c r="N1462" s="30"/>
      <c r="O1462" s="30"/>
      <c r="P1462" s="30"/>
      <c r="Q1462" s="30"/>
      <c r="R1462" s="30"/>
      <c r="S1462" s="30"/>
      <c r="T1462" s="30"/>
      <c r="U1462" s="30"/>
    </row>
    <row r="1463" spans="10:21">
      <c r="J1463" s="30"/>
      <c r="K1463" s="30"/>
      <c r="L1463" s="30"/>
      <c r="M1463" s="30"/>
      <c r="N1463" s="30"/>
      <c r="O1463" s="30"/>
      <c r="P1463" s="30"/>
      <c r="Q1463" s="30"/>
      <c r="R1463" s="30"/>
      <c r="S1463" s="30"/>
      <c r="T1463" s="30"/>
      <c r="U1463" s="30"/>
    </row>
    <row r="1464" spans="10:21">
      <c r="J1464" s="30"/>
      <c r="K1464" s="30"/>
      <c r="L1464" s="30"/>
      <c r="M1464" s="30"/>
      <c r="N1464" s="30"/>
      <c r="O1464" s="30"/>
      <c r="P1464" s="30"/>
      <c r="Q1464" s="30"/>
      <c r="R1464" s="30"/>
      <c r="S1464" s="30"/>
      <c r="T1464" s="30"/>
      <c r="U1464" s="30"/>
    </row>
    <row r="1465" spans="10:21">
      <c r="J1465" s="30"/>
      <c r="K1465" s="30"/>
      <c r="L1465" s="30"/>
      <c r="M1465" s="30"/>
      <c r="N1465" s="30"/>
      <c r="O1465" s="30"/>
      <c r="P1465" s="30"/>
      <c r="Q1465" s="30"/>
      <c r="R1465" s="30"/>
      <c r="S1465" s="30"/>
      <c r="T1465" s="30"/>
      <c r="U1465" s="30"/>
    </row>
    <row r="1466" spans="10:21">
      <c r="J1466" s="30"/>
      <c r="K1466" s="30"/>
      <c r="L1466" s="30"/>
      <c r="M1466" s="30"/>
      <c r="N1466" s="30"/>
      <c r="O1466" s="30"/>
      <c r="P1466" s="30"/>
      <c r="Q1466" s="30"/>
      <c r="R1466" s="30"/>
      <c r="S1466" s="30"/>
      <c r="T1466" s="30"/>
      <c r="U1466" s="30"/>
    </row>
    <row r="1467" spans="10:21">
      <c r="J1467" s="30"/>
      <c r="K1467" s="30"/>
      <c r="L1467" s="30"/>
      <c r="M1467" s="30"/>
      <c r="N1467" s="30"/>
      <c r="O1467" s="30"/>
      <c r="P1467" s="30"/>
      <c r="Q1467" s="30"/>
      <c r="R1467" s="30"/>
      <c r="S1467" s="30"/>
      <c r="T1467" s="30"/>
      <c r="U1467" s="30"/>
    </row>
    <row r="1468" spans="10:21">
      <c r="J1468" s="30"/>
      <c r="K1468" s="30"/>
      <c r="L1468" s="30"/>
      <c r="M1468" s="30"/>
      <c r="N1468" s="30"/>
      <c r="O1468" s="30"/>
      <c r="P1468" s="30"/>
      <c r="Q1468" s="30"/>
      <c r="R1468" s="30"/>
      <c r="S1468" s="30"/>
      <c r="T1468" s="30"/>
      <c r="U1468" s="30"/>
    </row>
    <row r="1469" spans="10:21">
      <c r="J1469" s="30"/>
      <c r="K1469" s="30"/>
      <c r="L1469" s="30"/>
      <c r="M1469" s="30"/>
      <c r="N1469" s="30"/>
      <c r="O1469" s="30"/>
      <c r="P1469" s="30"/>
      <c r="Q1469" s="30"/>
      <c r="R1469" s="30"/>
      <c r="S1469" s="30"/>
      <c r="T1469" s="30"/>
      <c r="U1469" s="30"/>
    </row>
    <row r="1470" spans="10:21">
      <c r="J1470" s="30"/>
      <c r="K1470" s="30"/>
      <c r="L1470" s="30"/>
      <c r="M1470" s="30"/>
      <c r="N1470" s="30"/>
      <c r="O1470" s="30"/>
      <c r="P1470" s="30"/>
      <c r="Q1470" s="30"/>
      <c r="R1470" s="30"/>
      <c r="S1470" s="30"/>
      <c r="T1470" s="30"/>
      <c r="U1470" s="30"/>
    </row>
    <row r="1471" spans="10:21">
      <c r="J1471" s="30"/>
      <c r="K1471" s="30"/>
      <c r="L1471" s="30"/>
      <c r="M1471" s="30"/>
      <c r="N1471" s="30"/>
      <c r="O1471" s="30"/>
      <c r="P1471" s="30"/>
      <c r="Q1471" s="30"/>
      <c r="R1471" s="30"/>
      <c r="S1471" s="30"/>
      <c r="T1471" s="30"/>
      <c r="U1471" s="30"/>
    </row>
    <row r="1472" spans="10:21">
      <c r="J1472" s="30"/>
      <c r="K1472" s="30"/>
      <c r="L1472" s="30"/>
      <c r="M1472" s="30"/>
      <c r="N1472" s="30"/>
      <c r="O1472" s="30"/>
      <c r="P1472" s="30"/>
      <c r="Q1472" s="30"/>
      <c r="R1472" s="30"/>
      <c r="S1472" s="30"/>
      <c r="T1472" s="30"/>
      <c r="U1472" s="30"/>
    </row>
    <row r="1473" spans="10:21">
      <c r="J1473" s="30"/>
      <c r="K1473" s="30"/>
      <c r="L1473" s="30"/>
      <c r="M1473" s="30"/>
      <c r="N1473" s="30"/>
      <c r="O1473" s="30"/>
      <c r="P1473" s="30"/>
      <c r="Q1473" s="30"/>
      <c r="R1473" s="30"/>
      <c r="S1473" s="30"/>
      <c r="T1473" s="30"/>
      <c r="U1473" s="30"/>
    </row>
    <row r="1474" spans="10:21">
      <c r="J1474" s="30"/>
      <c r="K1474" s="30"/>
      <c r="L1474" s="30"/>
      <c r="M1474" s="30"/>
      <c r="N1474" s="30"/>
      <c r="O1474" s="30"/>
      <c r="P1474" s="30"/>
      <c r="Q1474" s="30"/>
      <c r="R1474" s="30"/>
      <c r="S1474" s="30"/>
      <c r="T1474" s="30"/>
      <c r="U1474" s="30"/>
    </row>
    <row r="1475" spans="10:21">
      <c r="J1475" s="30"/>
      <c r="K1475" s="30"/>
      <c r="L1475" s="30"/>
      <c r="M1475" s="30"/>
      <c r="N1475" s="30"/>
      <c r="O1475" s="30"/>
      <c r="P1475" s="30"/>
      <c r="Q1475" s="30"/>
      <c r="R1475" s="30"/>
      <c r="S1475" s="30"/>
      <c r="T1475" s="30"/>
      <c r="U1475" s="30"/>
    </row>
    <row r="1476" spans="10:21">
      <c r="J1476" s="30"/>
      <c r="K1476" s="30"/>
      <c r="L1476" s="30"/>
      <c r="M1476" s="30"/>
      <c r="N1476" s="30"/>
      <c r="O1476" s="30"/>
      <c r="P1476" s="30"/>
      <c r="Q1476" s="30"/>
      <c r="R1476" s="30"/>
      <c r="S1476" s="30"/>
      <c r="T1476" s="30"/>
      <c r="U1476" s="30"/>
    </row>
    <row r="1477" spans="10:21">
      <c r="J1477" s="30"/>
      <c r="K1477" s="30"/>
      <c r="L1477" s="30"/>
      <c r="M1477" s="30"/>
      <c r="N1477" s="30"/>
      <c r="O1477" s="30"/>
      <c r="P1477" s="30"/>
      <c r="Q1477" s="30"/>
      <c r="R1477" s="30"/>
      <c r="S1477" s="30"/>
      <c r="T1477" s="30"/>
      <c r="U1477" s="30"/>
    </row>
    <row r="1478" spans="10:21">
      <c r="J1478" s="30"/>
      <c r="K1478" s="30"/>
      <c r="L1478" s="30"/>
      <c r="M1478" s="30"/>
      <c r="N1478" s="30"/>
      <c r="O1478" s="30"/>
      <c r="P1478" s="30"/>
      <c r="Q1478" s="30"/>
      <c r="R1478" s="30"/>
      <c r="S1478" s="30"/>
      <c r="T1478" s="30"/>
      <c r="U1478" s="30"/>
    </row>
    <row r="1479" spans="10:21">
      <c r="J1479" s="30"/>
      <c r="K1479" s="30"/>
      <c r="L1479" s="30"/>
      <c r="M1479" s="30"/>
      <c r="N1479" s="30"/>
      <c r="O1479" s="30"/>
      <c r="P1479" s="30"/>
      <c r="Q1479" s="30"/>
      <c r="R1479" s="30"/>
      <c r="S1479" s="30"/>
      <c r="T1479" s="30"/>
      <c r="U1479" s="30"/>
    </row>
    <row r="1480" spans="10:21">
      <c r="J1480" s="30"/>
      <c r="K1480" s="30"/>
      <c r="L1480" s="30"/>
      <c r="M1480" s="30"/>
      <c r="N1480" s="30"/>
      <c r="O1480" s="30"/>
      <c r="P1480" s="30"/>
      <c r="Q1480" s="30"/>
      <c r="R1480" s="30"/>
      <c r="S1480" s="30"/>
      <c r="T1480" s="30"/>
      <c r="U1480" s="30"/>
    </row>
    <row r="1481" spans="10:21">
      <c r="J1481" s="30"/>
      <c r="K1481" s="30"/>
      <c r="L1481" s="30"/>
      <c r="M1481" s="30"/>
      <c r="N1481" s="30"/>
      <c r="O1481" s="30"/>
      <c r="P1481" s="30"/>
      <c r="Q1481" s="30"/>
      <c r="R1481" s="30"/>
      <c r="S1481" s="30"/>
      <c r="T1481" s="30"/>
      <c r="U1481" s="30"/>
    </row>
    <row r="1482" spans="10:21">
      <c r="J1482" s="30"/>
      <c r="K1482" s="30"/>
      <c r="L1482" s="30"/>
      <c r="M1482" s="30"/>
      <c r="N1482" s="30"/>
      <c r="O1482" s="30"/>
      <c r="P1482" s="30"/>
      <c r="Q1482" s="30"/>
      <c r="R1482" s="30"/>
      <c r="S1482" s="30"/>
      <c r="T1482" s="30"/>
      <c r="U1482" s="30"/>
    </row>
    <row r="1483" spans="10:21">
      <c r="J1483" s="30"/>
      <c r="K1483" s="30"/>
      <c r="L1483" s="30"/>
      <c r="M1483" s="30"/>
      <c r="N1483" s="30"/>
      <c r="O1483" s="30"/>
      <c r="P1483" s="30"/>
      <c r="Q1483" s="30"/>
      <c r="R1483" s="30"/>
      <c r="S1483" s="30"/>
      <c r="T1483" s="30"/>
      <c r="U1483" s="30"/>
    </row>
    <row r="1484" spans="10:21">
      <c r="J1484" s="30"/>
      <c r="K1484" s="30"/>
      <c r="L1484" s="30"/>
      <c r="M1484" s="30"/>
      <c r="N1484" s="30"/>
      <c r="O1484" s="30"/>
      <c r="P1484" s="30"/>
      <c r="Q1484" s="30"/>
      <c r="R1484" s="30"/>
      <c r="S1484" s="30"/>
      <c r="T1484" s="30"/>
      <c r="U1484" s="30"/>
    </row>
    <row r="1485" spans="10:21">
      <c r="J1485" s="30"/>
      <c r="K1485" s="30"/>
      <c r="L1485" s="30"/>
      <c r="M1485" s="30"/>
      <c r="N1485" s="30"/>
      <c r="O1485" s="30"/>
      <c r="P1485" s="30"/>
      <c r="Q1485" s="30"/>
      <c r="R1485" s="30"/>
      <c r="S1485" s="30"/>
      <c r="T1485" s="30"/>
      <c r="U1485" s="30"/>
    </row>
    <row r="1486" spans="10:21">
      <c r="J1486" s="30"/>
      <c r="K1486" s="30"/>
      <c r="L1486" s="30"/>
      <c r="M1486" s="30"/>
      <c r="N1486" s="30"/>
      <c r="O1486" s="30"/>
      <c r="P1486" s="30"/>
      <c r="Q1486" s="30"/>
      <c r="R1486" s="30"/>
      <c r="S1486" s="30"/>
      <c r="T1486" s="30"/>
      <c r="U1486" s="30"/>
    </row>
    <row r="1487" spans="10:21">
      <c r="J1487" s="30"/>
      <c r="K1487" s="30"/>
      <c r="L1487" s="30"/>
      <c r="M1487" s="30"/>
      <c r="N1487" s="30"/>
      <c r="O1487" s="30"/>
      <c r="P1487" s="30"/>
      <c r="Q1487" s="30"/>
      <c r="R1487" s="30"/>
      <c r="S1487" s="30"/>
      <c r="T1487" s="30"/>
      <c r="U1487" s="30"/>
    </row>
    <row r="1488" spans="10:21">
      <c r="J1488" s="30"/>
      <c r="K1488" s="30"/>
      <c r="L1488" s="30"/>
      <c r="M1488" s="30"/>
      <c r="N1488" s="30"/>
      <c r="O1488" s="30"/>
      <c r="P1488" s="30"/>
      <c r="Q1488" s="30"/>
      <c r="R1488" s="30"/>
      <c r="S1488" s="30"/>
      <c r="T1488" s="30"/>
      <c r="U1488" s="30"/>
    </row>
    <row r="1489" spans="10:21">
      <c r="J1489" s="30"/>
      <c r="K1489" s="30"/>
      <c r="L1489" s="30"/>
      <c r="M1489" s="30"/>
      <c r="N1489" s="30"/>
      <c r="O1489" s="30"/>
      <c r="P1489" s="30"/>
      <c r="Q1489" s="30"/>
      <c r="R1489" s="30"/>
      <c r="S1489" s="30"/>
      <c r="T1489" s="30"/>
      <c r="U1489" s="30"/>
    </row>
    <row r="1490" spans="10:21">
      <c r="J1490" s="30"/>
      <c r="K1490" s="30"/>
      <c r="L1490" s="30"/>
      <c r="M1490" s="30"/>
      <c r="N1490" s="30"/>
      <c r="O1490" s="30"/>
      <c r="P1490" s="30"/>
      <c r="Q1490" s="30"/>
      <c r="R1490" s="30"/>
      <c r="S1490" s="30"/>
      <c r="T1490" s="30"/>
      <c r="U1490" s="30"/>
    </row>
    <row r="1491" spans="10:21">
      <c r="J1491" s="30"/>
      <c r="K1491" s="30"/>
      <c r="L1491" s="30"/>
      <c r="M1491" s="30"/>
      <c r="N1491" s="30"/>
      <c r="O1491" s="30"/>
      <c r="P1491" s="30"/>
      <c r="Q1491" s="30"/>
      <c r="R1491" s="30"/>
      <c r="S1491" s="30"/>
      <c r="T1491" s="30"/>
      <c r="U1491" s="30"/>
    </row>
    <row r="1492" spans="10:21">
      <c r="J1492" s="30"/>
      <c r="K1492" s="30"/>
      <c r="L1492" s="30"/>
      <c r="M1492" s="30"/>
      <c r="N1492" s="30"/>
      <c r="O1492" s="30"/>
      <c r="P1492" s="30"/>
      <c r="Q1492" s="30"/>
      <c r="R1492" s="30"/>
      <c r="S1492" s="30"/>
      <c r="T1492" s="30"/>
      <c r="U1492" s="30"/>
    </row>
    <row r="1493" spans="10:21">
      <c r="J1493" s="30"/>
      <c r="K1493" s="30"/>
      <c r="L1493" s="30"/>
      <c r="M1493" s="30"/>
      <c r="N1493" s="30"/>
      <c r="O1493" s="30"/>
      <c r="P1493" s="30"/>
      <c r="Q1493" s="30"/>
      <c r="R1493" s="30"/>
      <c r="S1493" s="30"/>
      <c r="T1493" s="30"/>
      <c r="U1493" s="30"/>
    </row>
    <row r="1494" spans="10:21">
      <c r="J1494" s="30"/>
      <c r="K1494" s="30"/>
      <c r="L1494" s="30"/>
      <c r="M1494" s="30"/>
      <c r="N1494" s="30"/>
      <c r="O1494" s="30"/>
      <c r="P1494" s="30"/>
      <c r="Q1494" s="30"/>
      <c r="R1494" s="30"/>
      <c r="S1494" s="30"/>
      <c r="T1494" s="30"/>
      <c r="U1494" s="30"/>
    </row>
    <row r="1495" spans="10:21">
      <c r="J1495" s="30"/>
      <c r="K1495" s="30"/>
      <c r="L1495" s="30"/>
      <c r="M1495" s="30"/>
      <c r="N1495" s="30"/>
      <c r="O1495" s="30"/>
      <c r="P1495" s="30"/>
      <c r="Q1495" s="30"/>
      <c r="R1495" s="30"/>
      <c r="S1495" s="30"/>
      <c r="T1495" s="30"/>
      <c r="U1495" s="30"/>
    </row>
    <row r="1496" spans="10:21">
      <c r="J1496" s="30"/>
      <c r="K1496" s="30"/>
      <c r="L1496" s="30"/>
      <c r="M1496" s="30"/>
      <c r="N1496" s="30"/>
      <c r="O1496" s="30"/>
      <c r="P1496" s="30"/>
      <c r="Q1496" s="30"/>
      <c r="R1496" s="30"/>
      <c r="S1496" s="30"/>
      <c r="T1496" s="30"/>
      <c r="U1496" s="30"/>
    </row>
    <row r="1497" spans="10:21">
      <c r="J1497" s="30"/>
      <c r="K1497" s="30"/>
      <c r="L1497" s="30"/>
      <c r="M1497" s="30"/>
      <c r="N1497" s="30"/>
      <c r="O1497" s="30"/>
      <c r="P1497" s="30"/>
      <c r="Q1497" s="30"/>
      <c r="R1497" s="30"/>
      <c r="S1497" s="30"/>
      <c r="T1497" s="30"/>
      <c r="U1497" s="30"/>
    </row>
    <row r="1498" spans="10:21">
      <c r="J1498" s="30"/>
      <c r="K1498" s="30"/>
      <c r="L1498" s="30"/>
      <c r="M1498" s="30"/>
      <c r="N1498" s="30"/>
      <c r="O1498" s="30"/>
      <c r="P1498" s="30"/>
      <c r="Q1498" s="30"/>
      <c r="R1498" s="30"/>
      <c r="S1498" s="30"/>
      <c r="T1498" s="30"/>
      <c r="U1498" s="30"/>
    </row>
    <row r="1499" spans="10:21">
      <c r="J1499" s="30"/>
      <c r="K1499" s="30"/>
      <c r="L1499" s="30"/>
      <c r="M1499" s="30"/>
      <c r="N1499" s="30"/>
      <c r="O1499" s="30"/>
      <c r="P1499" s="30"/>
      <c r="Q1499" s="30"/>
      <c r="R1499" s="30"/>
      <c r="S1499" s="30"/>
      <c r="T1499" s="30"/>
      <c r="U1499" s="30"/>
    </row>
    <row r="1500" spans="10:21">
      <c r="J1500" s="30"/>
      <c r="K1500" s="30"/>
      <c r="L1500" s="30"/>
      <c r="M1500" s="30"/>
      <c r="N1500" s="30"/>
      <c r="O1500" s="30"/>
      <c r="P1500" s="30"/>
      <c r="Q1500" s="30"/>
      <c r="R1500" s="30"/>
      <c r="S1500" s="30"/>
      <c r="T1500" s="30"/>
      <c r="U1500" s="30"/>
    </row>
    <row r="1501" spans="10:21">
      <c r="J1501" s="30"/>
      <c r="K1501" s="30"/>
      <c r="L1501" s="30"/>
      <c r="M1501" s="30"/>
      <c r="N1501" s="30"/>
      <c r="O1501" s="30"/>
      <c r="P1501" s="30"/>
      <c r="Q1501" s="30"/>
      <c r="R1501" s="30"/>
      <c r="S1501" s="30"/>
      <c r="T1501" s="30"/>
      <c r="U1501" s="30"/>
    </row>
    <row r="1502" spans="10:21">
      <c r="J1502" s="30"/>
      <c r="K1502" s="30"/>
      <c r="L1502" s="30"/>
      <c r="M1502" s="30"/>
      <c r="N1502" s="30"/>
      <c r="O1502" s="30"/>
      <c r="P1502" s="30"/>
      <c r="Q1502" s="30"/>
      <c r="R1502" s="30"/>
      <c r="S1502" s="30"/>
      <c r="T1502" s="30"/>
      <c r="U1502" s="30"/>
    </row>
    <row r="1503" spans="10:21">
      <c r="J1503" s="30"/>
      <c r="K1503" s="30"/>
      <c r="L1503" s="30"/>
      <c r="M1503" s="30"/>
      <c r="N1503" s="30"/>
      <c r="O1503" s="30"/>
      <c r="P1503" s="30"/>
      <c r="Q1503" s="30"/>
      <c r="R1503" s="30"/>
      <c r="S1503" s="30"/>
      <c r="T1503" s="30"/>
      <c r="U1503" s="30"/>
    </row>
    <row r="1504" spans="10:21">
      <c r="J1504" s="30"/>
      <c r="K1504" s="30"/>
      <c r="L1504" s="30"/>
      <c r="M1504" s="30"/>
      <c r="N1504" s="30"/>
      <c r="O1504" s="30"/>
      <c r="P1504" s="30"/>
      <c r="Q1504" s="30"/>
      <c r="R1504" s="30"/>
      <c r="S1504" s="30"/>
      <c r="T1504" s="30"/>
      <c r="U1504" s="30"/>
    </row>
    <row r="1505" spans="10:21">
      <c r="J1505" s="30"/>
      <c r="K1505" s="30"/>
      <c r="L1505" s="30"/>
      <c r="M1505" s="30"/>
      <c r="N1505" s="30"/>
      <c r="O1505" s="30"/>
      <c r="P1505" s="30"/>
      <c r="Q1505" s="30"/>
      <c r="R1505" s="30"/>
      <c r="S1505" s="30"/>
      <c r="T1505" s="30"/>
      <c r="U1505" s="30"/>
    </row>
    <row r="1506" spans="10:21">
      <c r="J1506" s="30"/>
      <c r="K1506" s="30"/>
      <c r="L1506" s="30"/>
      <c r="M1506" s="30"/>
      <c r="N1506" s="30"/>
      <c r="O1506" s="30"/>
      <c r="P1506" s="30"/>
      <c r="Q1506" s="30"/>
      <c r="R1506" s="30"/>
      <c r="S1506" s="30"/>
      <c r="T1506" s="30"/>
      <c r="U1506" s="30"/>
    </row>
    <row r="1507" spans="10:21">
      <c r="J1507" s="30"/>
      <c r="K1507" s="30"/>
      <c r="L1507" s="30"/>
      <c r="M1507" s="30"/>
      <c r="N1507" s="30"/>
      <c r="O1507" s="30"/>
      <c r="P1507" s="30"/>
      <c r="Q1507" s="30"/>
      <c r="R1507" s="30"/>
      <c r="S1507" s="30"/>
      <c r="T1507" s="30"/>
      <c r="U1507" s="30"/>
    </row>
    <row r="1508" spans="10:21">
      <c r="J1508" s="30"/>
      <c r="K1508" s="30"/>
      <c r="L1508" s="30"/>
      <c r="M1508" s="30"/>
      <c r="N1508" s="30"/>
      <c r="O1508" s="30"/>
      <c r="P1508" s="30"/>
      <c r="Q1508" s="30"/>
      <c r="R1508" s="30"/>
      <c r="S1508" s="30"/>
      <c r="T1508" s="30"/>
      <c r="U1508" s="30"/>
    </row>
    <row r="1509" spans="10:21">
      <c r="J1509" s="30"/>
      <c r="K1509" s="30"/>
      <c r="L1509" s="30"/>
      <c r="M1509" s="30"/>
      <c r="N1509" s="30"/>
      <c r="O1509" s="30"/>
      <c r="P1509" s="30"/>
      <c r="Q1509" s="30"/>
      <c r="R1509" s="30"/>
      <c r="S1509" s="30"/>
      <c r="T1509" s="30"/>
      <c r="U1509" s="30"/>
    </row>
    <row r="1510" spans="10:21">
      <c r="J1510" s="30"/>
      <c r="K1510" s="30"/>
      <c r="L1510" s="30"/>
      <c r="M1510" s="30"/>
      <c r="N1510" s="30"/>
      <c r="O1510" s="30"/>
      <c r="P1510" s="30"/>
      <c r="Q1510" s="30"/>
      <c r="R1510" s="30"/>
      <c r="S1510" s="30"/>
      <c r="T1510" s="30"/>
      <c r="U1510" s="30"/>
    </row>
    <row r="1511" spans="10:21">
      <c r="J1511" s="30"/>
      <c r="K1511" s="30"/>
      <c r="L1511" s="30"/>
      <c r="M1511" s="30"/>
      <c r="N1511" s="30"/>
      <c r="O1511" s="30"/>
      <c r="P1511" s="30"/>
      <c r="Q1511" s="30"/>
      <c r="R1511" s="30"/>
      <c r="S1511" s="30"/>
      <c r="T1511" s="30"/>
      <c r="U1511" s="30"/>
    </row>
    <row r="1512" spans="10:21">
      <c r="J1512" s="30"/>
      <c r="K1512" s="30"/>
      <c r="L1512" s="30"/>
      <c r="M1512" s="30"/>
      <c r="N1512" s="30"/>
      <c r="O1512" s="30"/>
      <c r="P1512" s="30"/>
      <c r="Q1512" s="30"/>
      <c r="R1512" s="30"/>
      <c r="S1512" s="30"/>
      <c r="T1512" s="30"/>
      <c r="U1512" s="30"/>
    </row>
    <row r="1513" spans="10:21">
      <c r="J1513" s="30"/>
      <c r="K1513" s="30"/>
      <c r="L1513" s="30"/>
      <c r="M1513" s="30"/>
      <c r="N1513" s="30"/>
      <c r="O1513" s="30"/>
      <c r="P1513" s="30"/>
      <c r="Q1513" s="30"/>
      <c r="R1513" s="30"/>
      <c r="S1513" s="30"/>
      <c r="T1513" s="30"/>
      <c r="U1513" s="30"/>
    </row>
    <row r="1514" spans="10:21">
      <c r="J1514" s="30"/>
      <c r="K1514" s="30"/>
      <c r="L1514" s="30"/>
      <c r="M1514" s="30"/>
      <c r="N1514" s="30"/>
      <c r="O1514" s="30"/>
      <c r="P1514" s="30"/>
      <c r="Q1514" s="30"/>
      <c r="R1514" s="30"/>
      <c r="S1514" s="30"/>
      <c r="T1514" s="30"/>
      <c r="U1514" s="30"/>
    </row>
    <row r="1515" spans="10:21">
      <c r="J1515" s="30"/>
      <c r="K1515" s="30"/>
      <c r="L1515" s="30"/>
      <c r="M1515" s="30"/>
      <c r="N1515" s="30"/>
      <c r="O1515" s="30"/>
      <c r="P1515" s="30"/>
      <c r="Q1515" s="30"/>
      <c r="R1515" s="30"/>
      <c r="S1515" s="30"/>
      <c r="T1515" s="30"/>
      <c r="U1515" s="30"/>
    </row>
    <row r="1516" spans="10:21">
      <c r="J1516" s="30"/>
      <c r="K1516" s="30"/>
      <c r="L1516" s="30"/>
      <c r="M1516" s="30"/>
      <c r="N1516" s="30"/>
      <c r="O1516" s="30"/>
      <c r="P1516" s="30"/>
      <c r="Q1516" s="30"/>
      <c r="R1516" s="30"/>
      <c r="S1516" s="30"/>
      <c r="T1516" s="30"/>
      <c r="U1516" s="30"/>
    </row>
    <row r="1517" spans="10:21">
      <c r="J1517" s="30"/>
      <c r="K1517" s="30"/>
      <c r="L1517" s="30"/>
      <c r="M1517" s="30"/>
      <c r="N1517" s="30"/>
      <c r="O1517" s="30"/>
      <c r="P1517" s="30"/>
      <c r="Q1517" s="30"/>
      <c r="R1517" s="30"/>
      <c r="S1517" s="30"/>
      <c r="T1517" s="30"/>
      <c r="U1517" s="30"/>
    </row>
    <row r="1518" spans="10:21">
      <c r="J1518" s="30"/>
      <c r="K1518" s="30"/>
      <c r="L1518" s="30"/>
      <c r="M1518" s="30"/>
      <c r="N1518" s="30"/>
      <c r="O1518" s="30"/>
      <c r="P1518" s="30"/>
      <c r="Q1518" s="30"/>
      <c r="R1518" s="30"/>
      <c r="S1518" s="30"/>
      <c r="T1518" s="30"/>
      <c r="U1518" s="30"/>
    </row>
    <row r="1519" spans="10:21">
      <c r="J1519" s="30"/>
      <c r="K1519" s="30"/>
      <c r="L1519" s="30"/>
      <c r="M1519" s="30"/>
      <c r="N1519" s="30"/>
      <c r="O1519" s="30"/>
      <c r="P1519" s="30"/>
      <c r="Q1519" s="30"/>
      <c r="R1519" s="30"/>
      <c r="S1519" s="30"/>
      <c r="T1519" s="30"/>
      <c r="U1519" s="30"/>
    </row>
    <row r="1520" spans="10:21">
      <c r="J1520" s="30"/>
      <c r="K1520" s="30"/>
      <c r="L1520" s="30"/>
      <c r="M1520" s="30"/>
      <c r="N1520" s="30"/>
      <c r="O1520" s="30"/>
      <c r="P1520" s="30"/>
      <c r="Q1520" s="30"/>
      <c r="R1520" s="30"/>
      <c r="S1520" s="30"/>
      <c r="T1520" s="30"/>
      <c r="U1520" s="30"/>
    </row>
    <row r="1521" spans="10:21">
      <c r="J1521" s="30"/>
      <c r="K1521" s="30"/>
      <c r="L1521" s="30"/>
      <c r="M1521" s="30"/>
      <c r="N1521" s="30"/>
      <c r="O1521" s="30"/>
      <c r="P1521" s="30"/>
      <c r="Q1521" s="30"/>
      <c r="R1521" s="30"/>
      <c r="S1521" s="30"/>
      <c r="T1521" s="30"/>
      <c r="U1521" s="30"/>
    </row>
    <row r="1522" spans="10:21">
      <c r="J1522" s="30"/>
      <c r="K1522" s="30"/>
      <c r="L1522" s="30"/>
      <c r="M1522" s="30"/>
      <c r="N1522" s="30"/>
      <c r="O1522" s="30"/>
      <c r="P1522" s="30"/>
      <c r="Q1522" s="30"/>
      <c r="R1522" s="30"/>
      <c r="S1522" s="30"/>
      <c r="T1522" s="30"/>
      <c r="U1522" s="30"/>
    </row>
    <row r="1523" spans="10:21">
      <c r="J1523" s="30"/>
      <c r="K1523" s="30"/>
      <c r="L1523" s="30"/>
      <c r="M1523" s="30"/>
      <c r="N1523" s="30"/>
      <c r="O1523" s="30"/>
      <c r="P1523" s="30"/>
      <c r="Q1523" s="30"/>
      <c r="R1523" s="30"/>
      <c r="S1523" s="30"/>
      <c r="T1523" s="30"/>
      <c r="U1523" s="30"/>
    </row>
    <row r="1524" spans="10:21">
      <c r="J1524" s="30"/>
      <c r="K1524" s="30"/>
      <c r="L1524" s="30"/>
      <c r="M1524" s="30"/>
      <c r="N1524" s="30"/>
      <c r="O1524" s="30"/>
      <c r="P1524" s="30"/>
      <c r="Q1524" s="30"/>
      <c r="R1524" s="30"/>
      <c r="S1524" s="30"/>
      <c r="T1524" s="30"/>
      <c r="U1524" s="30"/>
    </row>
    <row r="1525" spans="10:21">
      <c r="J1525" s="30"/>
      <c r="K1525" s="30"/>
      <c r="L1525" s="30"/>
      <c r="M1525" s="30"/>
      <c r="N1525" s="30"/>
      <c r="O1525" s="30"/>
      <c r="P1525" s="30"/>
      <c r="Q1525" s="30"/>
      <c r="R1525" s="30"/>
      <c r="S1525" s="30"/>
      <c r="T1525" s="30"/>
      <c r="U1525" s="30"/>
    </row>
    <row r="1526" spans="10:21">
      <c r="J1526" s="30"/>
      <c r="K1526" s="30"/>
      <c r="L1526" s="30"/>
      <c r="M1526" s="30"/>
      <c r="N1526" s="30"/>
      <c r="O1526" s="30"/>
      <c r="P1526" s="30"/>
      <c r="Q1526" s="30"/>
      <c r="R1526" s="30"/>
      <c r="S1526" s="30"/>
      <c r="T1526" s="30"/>
      <c r="U1526" s="30"/>
    </row>
    <row r="1527" spans="10:21">
      <c r="J1527" s="30"/>
      <c r="K1527" s="30"/>
      <c r="L1527" s="30"/>
      <c r="M1527" s="30"/>
      <c r="N1527" s="30"/>
      <c r="O1527" s="30"/>
      <c r="P1527" s="30"/>
      <c r="Q1527" s="30"/>
      <c r="R1527" s="30"/>
      <c r="S1527" s="30"/>
      <c r="T1527" s="30"/>
      <c r="U1527" s="30"/>
    </row>
    <row r="1528" spans="10:21">
      <c r="J1528" s="30"/>
      <c r="K1528" s="30"/>
      <c r="L1528" s="30"/>
      <c r="M1528" s="30"/>
      <c r="N1528" s="30"/>
      <c r="O1528" s="30"/>
      <c r="P1528" s="30"/>
      <c r="Q1528" s="30"/>
      <c r="R1528" s="30"/>
      <c r="S1528" s="30"/>
      <c r="T1528" s="30"/>
      <c r="U1528" s="30"/>
    </row>
    <row r="1529" spans="10:21">
      <c r="J1529" s="30"/>
      <c r="K1529" s="30"/>
      <c r="L1529" s="30"/>
      <c r="M1529" s="30"/>
      <c r="N1529" s="30"/>
      <c r="O1529" s="30"/>
      <c r="P1529" s="30"/>
      <c r="Q1529" s="30"/>
      <c r="R1529" s="30"/>
      <c r="S1529" s="30"/>
      <c r="T1529" s="30"/>
      <c r="U1529" s="30"/>
    </row>
    <row r="1530" spans="10:21">
      <c r="J1530" s="30"/>
      <c r="K1530" s="30"/>
      <c r="L1530" s="30"/>
      <c r="M1530" s="30"/>
      <c r="N1530" s="30"/>
      <c r="O1530" s="30"/>
      <c r="P1530" s="30"/>
      <c r="Q1530" s="30"/>
      <c r="R1530" s="30"/>
      <c r="S1530" s="30"/>
      <c r="T1530" s="30"/>
      <c r="U1530" s="30"/>
    </row>
    <row r="1531" spans="10:21">
      <c r="J1531" s="30"/>
      <c r="K1531" s="30"/>
      <c r="L1531" s="30"/>
      <c r="M1531" s="30"/>
      <c r="N1531" s="30"/>
      <c r="O1531" s="30"/>
      <c r="P1531" s="30"/>
      <c r="Q1531" s="30"/>
      <c r="R1531" s="30"/>
      <c r="S1531" s="30"/>
      <c r="T1531" s="30"/>
      <c r="U1531" s="30"/>
    </row>
    <row r="1532" spans="10:21">
      <c r="J1532" s="30"/>
      <c r="K1532" s="30"/>
      <c r="L1532" s="30"/>
      <c r="M1532" s="30"/>
      <c r="N1532" s="30"/>
      <c r="O1532" s="30"/>
      <c r="P1532" s="30"/>
      <c r="Q1532" s="30"/>
      <c r="R1532" s="30"/>
      <c r="S1532" s="30"/>
      <c r="T1532" s="30"/>
      <c r="U1532" s="30"/>
    </row>
    <row r="1533" spans="10:21">
      <c r="J1533" s="30"/>
      <c r="K1533" s="30"/>
      <c r="L1533" s="30"/>
      <c r="M1533" s="30"/>
      <c r="N1533" s="30"/>
      <c r="O1533" s="30"/>
      <c r="P1533" s="30"/>
      <c r="Q1533" s="30"/>
      <c r="R1533" s="30"/>
      <c r="S1533" s="30"/>
      <c r="T1533" s="30"/>
      <c r="U1533" s="30"/>
    </row>
    <row r="1534" spans="10:21">
      <c r="J1534" s="30"/>
      <c r="K1534" s="30"/>
      <c r="L1534" s="30"/>
      <c r="M1534" s="30"/>
      <c r="N1534" s="30"/>
      <c r="O1534" s="30"/>
      <c r="P1534" s="30"/>
      <c r="Q1534" s="30"/>
      <c r="R1534" s="30"/>
      <c r="S1534" s="30"/>
      <c r="T1534" s="30"/>
      <c r="U1534" s="30"/>
    </row>
    <row r="1535" spans="10:21">
      <c r="J1535" s="30"/>
      <c r="K1535" s="30"/>
      <c r="L1535" s="30"/>
      <c r="M1535" s="30"/>
      <c r="N1535" s="30"/>
      <c r="O1535" s="30"/>
      <c r="P1535" s="30"/>
      <c r="Q1535" s="30"/>
      <c r="R1535" s="30"/>
      <c r="S1535" s="30"/>
      <c r="T1535" s="30"/>
      <c r="U1535" s="30"/>
    </row>
    <row r="1536" spans="10:21">
      <c r="J1536" s="30"/>
      <c r="K1536" s="30"/>
      <c r="L1536" s="30"/>
      <c r="M1536" s="30"/>
      <c r="N1536" s="30"/>
      <c r="O1536" s="30"/>
      <c r="P1536" s="30"/>
      <c r="Q1536" s="30"/>
      <c r="R1536" s="30"/>
      <c r="S1536" s="30"/>
      <c r="T1536" s="30"/>
      <c r="U1536" s="30"/>
    </row>
    <row r="1537" spans="10:21">
      <c r="J1537" s="30"/>
      <c r="K1537" s="30"/>
      <c r="L1537" s="30"/>
      <c r="M1537" s="30"/>
      <c r="N1537" s="30"/>
      <c r="O1537" s="30"/>
      <c r="P1537" s="30"/>
      <c r="Q1537" s="30"/>
      <c r="R1537" s="30"/>
      <c r="S1537" s="30"/>
      <c r="T1537" s="30"/>
      <c r="U1537" s="30"/>
    </row>
    <row r="1538" spans="10:21">
      <c r="J1538" s="30"/>
      <c r="K1538" s="30"/>
      <c r="L1538" s="30"/>
      <c r="M1538" s="30"/>
      <c r="N1538" s="30"/>
      <c r="O1538" s="30"/>
      <c r="P1538" s="30"/>
      <c r="Q1538" s="30"/>
      <c r="R1538" s="30"/>
      <c r="S1538" s="30"/>
      <c r="T1538" s="30"/>
      <c r="U1538" s="30"/>
    </row>
    <row r="1539" spans="10:21">
      <c r="J1539" s="30"/>
      <c r="K1539" s="30"/>
      <c r="L1539" s="30"/>
      <c r="M1539" s="30"/>
      <c r="N1539" s="30"/>
      <c r="O1539" s="30"/>
      <c r="P1539" s="30"/>
      <c r="Q1539" s="30"/>
      <c r="R1539" s="30"/>
      <c r="S1539" s="30"/>
      <c r="T1539" s="30"/>
      <c r="U1539" s="30"/>
    </row>
    <row r="1540" spans="10:21">
      <c r="J1540" s="30"/>
      <c r="K1540" s="30"/>
      <c r="L1540" s="30"/>
      <c r="M1540" s="30"/>
      <c r="N1540" s="30"/>
      <c r="O1540" s="30"/>
      <c r="P1540" s="30"/>
      <c r="Q1540" s="30"/>
      <c r="R1540" s="30"/>
      <c r="S1540" s="30"/>
      <c r="T1540" s="30"/>
      <c r="U1540" s="30"/>
    </row>
    <row r="1541" spans="10:21">
      <c r="J1541" s="30"/>
      <c r="K1541" s="30"/>
      <c r="L1541" s="30"/>
      <c r="M1541" s="30"/>
      <c r="N1541" s="30"/>
      <c r="O1541" s="30"/>
      <c r="P1541" s="30"/>
      <c r="Q1541" s="30"/>
      <c r="R1541" s="30"/>
      <c r="S1541" s="30"/>
      <c r="T1541" s="30"/>
      <c r="U1541" s="30"/>
    </row>
    <row r="1542" spans="10:21">
      <c r="J1542" s="30"/>
      <c r="K1542" s="30"/>
      <c r="L1542" s="30"/>
      <c r="M1542" s="30"/>
      <c r="N1542" s="30"/>
      <c r="O1542" s="30"/>
      <c r="P1542" s="30"/>
      <c r="Q1542" s="30"/>
      <c r="R1542" s="30"/>
      <c r="S1542" s="30"/>
      <c r="T1542" s="30"/>
      <c r="U1542" s="30"/>
    </row>
    <row r="1543" spans="10:21">
      <c r="J1543" s="30"/>
      <c r="K1543" s="30"/>
      <c r="L1543" s="30"/>
      <c r="M1543" s="30"/>
      <c r="N1543" s="30"/>
      <c r="O1543" s="30"/>
      <c r="P1543" s="30"/>
      <c r="Q1543" s="30"/>
      <c r="R1543" s="30"/>
      <c r="S1543" s="30"/>
      <c r="T1543" s="30"/>
      <c r="U1543" s="30"/>
    </row>
    <row r="1544" spans="10:21">
      <c r="J1544" s="30"/>
      <c r="K1544" s="30"/>
      <c r="L1544" s="30"/>
      <c r="M1544" s="30"/>
      <c r="N1544" s="30"/>
      <c r="O1544" s="30"/>
      <c r="P1544" s="30"/>
      <c r="Q1544" s="30"/>
      <c r="R1544" s="30"/>
      <c r="S1544" s="30"/>
      <c r="T1544" s="30"/>
      <c r="U1544" s="30"/>
    </row>
    <row r="1545" spans="10:21">
      <c r="J1545" s="30"/>
      <c r="K1545" s="30"/>
      <c r="L1545" s="30"/>
      <c r="M1545" s="30"/>
      <c r="N1545" s="30"/>
      <c r="O1545" s="30"/>
      <c r="P1545" s="30"/>
      <c r="Q1545" s="30"/>
      <c r="R1545" s="30"/>
      <c r="S1545" s="30"/>
      <c r="T1545" s="30"/>
      <c r="U1545" s="30"/>
    </row>
    <row r="1546" spans="10:21">
      <c r="J1546" s="30"/>
      <c r="K1546" s="30"/>
      <c r="L1546" s="30"/>
      <c r="M1546" s="30"/>
      <c r="N1546" s="30"/>
      <c r="O1546" s="30"/>
      <c r="P1546" s="30"/>
      <c r="Q1546" s="30"/>
      <c r="R1546" s="30"/>
      <c r="S1546" s="30"/>
      <c r="T1546" s="30"/>
      <c r="U1546" s="30"/>
    </row>
    <row r="1547" spans="10:21">
      <c r="J1547" s="30"/>
      <c r="K1547" s="30"/>
      <c r="L1547" s="30"/>
      <c r="M1547" s="30"/>
      <c r="N1547" s="30"/>
      <c r="O1547" s="30"/>
      <c r="P1547" s="30"/>
      <c r="Q1547" s="30"/>
      <c r="R1547" s="30"/>
      <c r="S1547" s="30"/>
      <c r="T1547" s="30"/>
      <c r="U1547" s="30"/>
    </row>
    <row r="1548" spans="10:21">
      <c r="J1548" s="30"/>
      <c r="K1548" s="30"/>
      <c r="L1548" s="30"/>
      <c r="M1548" s="30"/>
      <c r="N1548" s="30"/>
      <c r="O1548" s="30"/>
      <c r="P1548" s="30"/>
      <c r="Q1548" s="30"/>
      <c r="R1548" s="30"/>
      <c r="S1548" s="30"/>
      <c r="T1548" s="30"/>
      <c r="U1548" s="30"/>
    </row>
    <row r="1549" spans="10:21">
      <c r="J1549" s="30"/>
      <c r="K1549" s="30"/>
      <c r="L1549" s="30"/>
      <c r="M1549" s="30"/>
      <c r="N1549" s="30"/>
      <c r="O1549" s="30"/>
      <c r="P1549" s="30"/>
      <c r="Q1549" s="30"/>
      <c r="R1549" s="30"/>
      <c r="S1549" s="30"/>
      <c r="T1549" s="30"/>
      <c r="U1549" s="30"/>
    </row>
    <row r="1550" spans="10:21">
      <c r="J1550" s="30"/>
      <c r="K1550" s="30"/>
      <c r="L1550" s="30"/>
      <c r="M1550" s="30"/>
      <c r="N1550" s="30"/>
      <c r="O1550" s="30"/>
      <c r="P1550" s="30"/>
      <c r="Q1550" s="30"/>
      <c r="R1550" s="30"/>
      <c r="S1550" s="30"/>
      <c r="T1550" s="30"/>
      <c r="U1550" s="30"/>
    </row>
    <row r="1551" spans="10:21">
      <c r="J1551" s="30"/>
      <c r="K1551" s="30"/>
      <c r="L1551" s="30"/>
      <c r="M1551" s="30"/>
      <c r="N1551" s="30"/>
      <c r="O1551" s="30"/>
      <c r="P1551" s="30"/>
      <c r="Q1551" s="30"/>
      <c r="R1551" s="30"/>
      <c r="S1551" s="30"/>
      <c r="T1551" s="30"/>
      <c r="U1551" s="30"/>
    </row>
    <row r="1552" spans="10:21">
      <c r="J1552" s="30"/>
      <c r="K1552" s="30"/>
      <c r="L1552" s="30"/>
      <c r="M1552" s="30"/>
      <c r="N1552" s="30"/>
      <c r="O1552" s="30"/>
      <c r="P1552" s="30"/>
      <c r="Q1552" s="30"/>
      <c r="R1552" s="30"/>
      <c r="S1552" s="30"/>
      <c r="T1552" s="30"/>
      <c r="U1552" s="30"/>
    </row>
    <row r="1553" spans="10:21">
      <c r="J1553" s="30"/>
      <c r="K1553" s="30"/>
      <c r="L1553" s="30"/>
      <c r="M1553" s="30"/>
      <c r="N1553" s="30"/>
      <c r="O1553" s="30"/>
      <c r="P1553" s="30"/>
      <c r="Q1553" s="30"/>
      <c r="R1553" s="30"/>
      <c r="S1553" s="30"/>
      <c r="T1553" s="30"/>
      <c r="U1553" s="30"/>
    </row>
    <row r="1554" spans="10:21">
      <c r="J1554" s="30"/>
      <c r="K1554" s="30"/>
      <c r="L1554" s="30"/>
      <c r="M1554" s="30"/>
      <c r="N1554" s="30"/>
      <c r="O1554" s="30"/>
      <c r="P1554" s="30"/>
      <c r="Q1554" s="30"/>
      <c r="R1554" s="30"/>
      <c r="S1554" s="30"/>
      <c r="T1554" s="30"/>
      <c r="U1554" s="30"/>
    </row>
    <row r="1555" spans="10:21">
      <c r="J1555" s="30"/>
      <c r="K1555" s="30"/>
      <c r="L1555" s="30"/>
      <c r="M1555" s="30"/>
      <c r="N1555" s="30"/>
      <c r="O1555" s="30"/>
      <c r="P1555" s="30"/>
      <c r="Q1555" s="30"/>
      <c r="R1555" s="30"/>
      <c r="S1555" s="30"/>
      <c r="T1555" s="30"/>
      <c r="U1555" s="30"/>
    </row>
    <row r="1556" spans="10:21">
      <c r="J1556" s="30"/>
      <c r="K1556" s="30"/>
      <c r="L1556" s="30"/>
      <c r="M1556" s="30"/>
      <c r="N1556" s="30"/>
      <c r="O1556" s="30"/>
      <c r="P1556" s="30"/>
      <c r="Q1556" s="30"/>
      <c r="R1556" s="30"/>
      <c r="S1556" s="30"/>
      <c r="T1556" s="30"/>
      <c r="U1556" s="30"/>
    </row>
    <row r="1557" spans="10:21">
      <c r="J1557" s="30"/>
      <c r="K1557" s="30"/>
      <c r="L1557" s="30"/>
      <c r="M1557" s="30"/>
      <c r="N1557" s="30"/>
      <c r="O1557" s="30"/>
      <c r="P1557" s="30"/>
      <c r="Q1557" s="30"/>
      <c r="R1557" s="30"/>
      <c r="S1557" s="30"/>
      <c r="T1557" s="30"/>
      <c r="U1557" s="30"/>
    </row>
    <row r="1558" spans="10:21">
      <c r="J1558" s="30"/>
      <c r="K1558" s="30"/>
      <c r="L1558" s="30"/>
      <c r="M1558" s="30"/>
      <c r="N1558" s="30"/>
      <c r="O1558" s="30"/>
      <c r="P1558" s="30"/>
      <c r="Q1558" s="30"/>
      <c r="R1558" s="30"/>
      <c r="S1558" s="30"/>
      <c r="T1558" s="30"/>
      <c r="U1558" s="30"/>
    </row>
    <row r="1559" spans="10:21">
      <c r="J1559" s="30"/>
      <c r="K1559" s="30"/>
      <c r="L1559" s="30"/>
      <c r="M1559" s="30"/>
      <c r="N1559" s="30"/>
      <c r="O1559" s="30"/>
      <c r="P1559" s="30"/>
      <c r="Q1559" s="30"/>
      <c r="R1559" s="30"/>
      <c r="S1559" s="30"/>
      <c r="T1559" s="30"/>
      <c r="U1559" s="30"/>
    </row>
    <row r="1560" spans="10:21">
      <c r="J1560" s="30"/>
      <c r="K1560" s="30"/>
      <c r="L1560" s="30"/>
      <c r="M1560" s="30"/>
      <c r="N1560" s="30"/>
      <c r="O1560" s="30"/>
      <c r="P1560" s="30"/>
      <c r="Q1560" s="30"/>
      <c r="R1560" s="30"/>
      <c r="S1560" s="30"/>
      <c r="T1560" s="30"/>
      <c r="U1560" s="30"/>
    </row>
    <row r="1561" spans="10:21">
      <c r="J1561" s="30"/>
      <c r="K1561" s="30"/>
      <c r="L1561" s="30"/>
      <c r="M1561" s="30"/>
      <c r="N1561" s="30"/>
      <c r="O1561" s="30"/>
      <c r="P1561" s="30"/>
      <c r="Q1561" s="30"/>
      <c r="R1561" s="30"/>
      <c r="S1561" s="30"/>
      <c r="T1561" s="30"/>
      <c r="U1561" s="30"/>
    </row>
    <row r="1562" spans="10:21">
      <c r="J1562" s="30"/>
      <c r="K1562" s="30"/>
      <c r="L1562" s="30"/>
      <c r="M1562" s="30"/>
      <c r="N1562" s="30"/>
      <c r="O1562" s="30"/>
      <c r="P1562" s="30"/>
      <c r="Q1562" s="30"/>
      <c r="R1562" s="30"/>
      <c r="S1562" s="30"/>
      <c r="T1562" s="30"/>
      <c r="U1562" s="30"/>
    </row>
    <row r="1563" spans="10:21">
      <c r="J1563" s="30"/>
      <c r="K1563" s="30"/>
      <c r="L1563" s="30"/>
      <c r="M1563" s="30"/>
      <c r="N1563" s="30"/>
      <c r="O1563" s="30"/>
      <c r="P1563" s="30"/>
      <c r="Q1563" s="30"/>
      <c r="R1563" s="30"/>
      <c r="S1563" s="30"/>
      <c r="T1563" s="30"/>
      <c r="U1563" s="30"/>
    </row>
    <row r="1564" spans="10:21">
      <c r="J1564" s="30"/>
      <c r="K1564" s="30"/>
      <c r="L1564" s="30"/>
      <c r="M1564" s="30"/>
      <c r="N1564" s="30"/>
      <c r="O1564" s="30"/>
      <c r="P1564" s="30"/>
      <c r="Q1564" s="30"/>
      <c r="R1564" s="30"/>
      <c r="S1564" s="30"/>
      <c r="T1564" s="30"/>
      <c r="U1564" s="30"/>
    </row>
    <row r="1565" spans="10:21">
      <c r="J1565" s="30"/>
      <c r="K1565" s="30"/>
      <c r="L1565" s="30"/>
      <c r="M1565" s="30"/>
      <c r="N1565" s="30"/>
      <c r="O1565" s="30"/>
      <c r="P1565" s="30"/>
      <c r="Q1565" s="30"/>
      <c r="R1565" s="30"/>
      <c r="S1565" s="30"/>
      <c r="T1565" s="30"/>
      <c r="U1565" s="30"/>
    </row>
    <row r="1566" spans="10:21">
      <c r="J1566" s="30"/>
      <c r="K1566" s="30"/>
      <c r="L1566" s="30"/>
      <c r="M1566" s="30"/>
      <c r="N1566" s="30"/>
      <c r="O1566" s="30"/>
      <c r="P1566" s="30"/>
      <c r="Q1566" s="30"/>
      <c r="R1566" s="30"/>
      <c r="S1566" s="30"/>
      <c r="T1566" s="30"/>
      <c r="U1566" s="30"/>
    </row>
    <row r="1567" spans="10:21">
      <c r="J1567" s="30"/>
      <c r="K1567" s="30"/>
      <c r="L1567" s="30"/>
      <c r="M1567" s="30"/>
      <c r="N1567" s="30"/>
      <c r="O1567" s="30"/>
      <c r="P1567" s="30"/>
      <c r="Q1567" s="30"/>
      <c r="R1567" s="30"/>
      <c r="S1567" s="30"/>
      <c r="T1567" s="30"/>
      <c r="U1567" s="30"/>
    </row>
    <row r="1568" spans="10:21">
      <c r="J1568" s="30"/>
      <c r="K1568" s="30"/>
      <c r="L1568" s="30"/>
      <c r="M1568" s="30"/>
      <c r="N1568" s="30"/>
      <c r="O1568" s="30"/>
      <c r="P1568" s="30"/>
      <c r="Q1568" s="30"/>
      <c r="R1568" s="30"/>
      <c r="S1568" s="30"/>
      <c r="T1568" s="30"/>
      <c r="U1568" s="30"/>
    </row>
    <row r="1569" spans="10:21">
      <c r="J1569" s="30"/>
      <c r="K1569" s="30"/>
      <c r="L1569" s="30"/>
      <c r="M1569" s="30"/>
      <c r="N1569" s="30"/>
      <c r="O1569" s="30"/>
      <c r="P1569" s="30"/>
      <c r="Q1569" s="30"/>
      <c r="R1569" s="30"/>
      <c r="S1569" s="30"/>
      <c r="T1569" s="30"/>
      <c r="U1569" s="30"/>
    </row>
    <row r="1570" spans="10:21">
      <c r="J1570" s="30"/>
      <c r="K1570" s="30"/>
      <c r="L1570" s="30"/>
      <c r="M1570" s="30"/>
      <c r="N1570" s="30"/>
      <c r="O1570" s="30"/>
      <c r="P1570" s="30"/>
      <c r="Q1570" s="30"/>
      <c r="R1570" s="30"/>
      <c r="S1570" s="30"/>
      <c r="T1570" s="30"/>
      <c r="U1570" s="30"/>
    </row>
    <row r="1571" spans="10:21">
      <c r="J1571" s="30"/>
      <c r="K1571" s="30"/>
      <c r="L1571" s="30"/>
      <c r="M1571" s="30"/>
      <c r="N1571" s="30"/>
      <c r="O1571" s="30"/>
      <c r="P1571" s="30"/>
      <c r="Q1571" s="30"/>
      <c r="R1571" s="30"/>
      <c r="S1571" s="30"/>
      <c r="T1571" s="30"/>
      <c r="U1571" s="30"/>
    </row>
    <row r="1572" spans="10:21">
      <c r="J1572" s="30"/>
      <c r="K1572" s="30"/>
      <c r="L1572" s="30"/>
      <c r="M1572" s="30"/>
      <c r="N1572" s="30"/>
      <c r="O1572" s="30"/>
      <c r="P1572" s="30"/>
      <c r="Q1572" s="30"/>
      <c r="R1572" s="30"/>
      <c r="S1572" s="30"/>
      <c r="T1572" s="30"/>
      <c r="U1572" s="30"/>
    </row>
    <row r="1573" spans="10:21">
      <c r="J1573" s="30"/>
      <c r="K1573" s="30"/>
      <c r="L1573" s="30"/>
      <c r="M1573" s="30"/>
      <c r="N1573" s="30"/>
      <c r="O1573" s="30"/>
      <c r="P1573" s="30"/>
      <c r="Q1573" s="30"/>
      <c r="R1573" s="30"/>
      <c r="S1573" s="30"/>
      <c r="T1573" s="30"/>
      <c r="U1573" s="30"/>
    </row>
    <row r="1574" spans="10:21">
      <c r="J1574" s="30"/>
      <c r="K1574" s="30"/>
      <c r="L1574" s="30"/>
      <c r="M1574" s="30"/>
      <c r="N1574" s="30"/>
      <c r="O1574" s="30"/>
      <c r="P1574" s="30"/>
      <c r="Q1574" s="30"/>
      <c r="R1574" s="30"/>
      <c r="S1574" s="30"/>
      <c r="T1574" s="30"/>
      <c r="U1574" s="30"/>
    </row>
    <row r="1575" spans="10:21">
      <c r="J1575" s="30"/>
      <c r="K1575" s="30"/>
      <c r="L1575" s="30"/>
      <c r="M1575" s="30"/>
      <c r="N1575" s="30"/>
      <c r="O1575" s="30"/>
      <c r="P1575" s="30"/>
      <c r="Q1575" s="30"/>
      <c r="R1575" s="30"/>
      <c r="S1575" s="30"/>
      <c r="T1575" s="30"/>
      <c r="U1575" s="30"/>
    </row>
    <row r="1576" spans="10:21">
      <c r="J1576" s="30"/>
      <c r="K1576" s="30"/>
      <c r="L1576" s="30"/>
      <c r="M1576" s="30"/>
      <c r="N1576" s="30"/>
      <c r="O1576" s="30"/>
      <c r="P1576" s="30"/>
      <c r="Q1576" s="30"/>
      <c r="R1576" s="30"/>
      <c r="S1576" s="30"/>
      <c r="T1576" s="30"/>
      <c r="U1576" s="30"/>
    </row>
    <row r="1577" spans="10:21">
      <c r="J1577" s="30"/>
      <c r="K1577" s="30"/>
      <c r="L1577" s="30"/>
      <c r="M1577" s="30"/>
      <c r="N1577" s="30"/>
      <c r="O1577" s="30"/>
      <c r="P1577" s="30"/>
      <c r="Q1577" s="30"/>
      <c r="R1577" s="30"/>
      <c r="S1577" s="30"/>
      <c r="T1577" s="30"/>
      <c r="U1577" s="30"/>
    </row>
    <row r="1578" spans="10:21">
      <c r="J1578" s="30"/>
      <c r="K1578" s="30"/>
      <c r="L1578" s="30"/>
      <c r="M1578" s="30"/>
      <c r="N1578" s="30"/>
      <c r="O1578" s="30"/>
      <c r="P1578" s="30"/>
      <c r="Q1578" s="30"/>
      <c r="R1578" s="30"/>
      <c r="S1578" s="30"/>
      <c r="T1578" s="30"/>
      <c r="U1578" s="30"/>
    </row>
    <row r="1579" spans="10:21">
      <c r="J1579" s="30"/>
      <c r="K1579" s="30"/>
      <c r="L1579" s="30"/>
      <c r="M1579" s="30"/>
      <c r="N1579" s="30"/>
      <c r="O1579" s="30"/>
      <c r="P1579" s="30"/>
      <c r="Q1579" s="30"/>
      <c r="R1579" s="30"/>
      <c r="S1579" s="30"/>
      <c r="T1579" s="30"/>
      <c r="U1579" s="30"/>
    </row>
    <row r="1580" spans="10:21">
      <c r="J1580" s="30"/>
      <c r="K1580" s="30"/>
      <c r="L1580" s="30"/>
      <c r="M1580" s="30"/>
      <c r="N1580" s="30"/>
      <c r="O1580" s="30"/>
      <c r="P1580" s="30"/>
      <c r="Q1580" s="30"/>
      <c r="R1580" s="30"/>
      <c r="S1580" s="30"/>
      <c r="T1580" s="30"/>
      <c r="U1580" s="30"/>
    </row>
    <row r="1581" spans="10:21">
      <c r="J1581" s="30"/>
      <c r="K1581" s="30"/>
      <c r="L1581" s="30"/>
      <c r="M1581" s="30"/>
      <c r="N1581" s="30"/>
      <c r="O1581" s="30"/>
      <c r="P1581" s="30"/>
      <c r="Q1581" s="30"/>
      <c r="R1581" s="30"/>
      <c r="S1581" s="30"/>
      <c r="T1581" s="30"/>
      <c r="U1581" s="30"/>
    </row>
    <row r="1582" spans="10:21">
      <c r="J1582" s="30"/>
      <c r="K1582" s="30"/>
      <c r="L1582" s="30"/>
      <c r="M1582" s="30"/>
      <c r="N1582" s="30"/>
      <c r="O1582" s="30"/>
      <c r="P1582" s="30"/>
      <c r="Q1582" s="30"/>
      <c r="R1582" s="30"/>
      <c r="S1582" s="30"/>
      <c r="T1582" s="30"/>
      <c r="U1582" s="30"/>
    </row>
    <row r="1583" spans="10:21">
      <c r="J1583" s="30"/>
      <c r="K1583" s="30"/>
      <c r="L1583" s="30"/>
      <c r="M1583" s="30"/>
      <c r="N1583" s="30"/>
      <c r="O1583" s="30"/>
      <c r="P1583" s="30"/>
      <c r="Q1583" s="30"/>
      <c r="R1583" s="30"/>
      <c r="S1583" s="30"/>
      <c r="T1583" s="30"/>
      <c r="U1583" s="30"/>
    </row>
    <row r="1584" spans="10:21">
      <c r="J1584" s="30"/>
      <c r="K1584" s="30"/>
      <c r="L1584" s="30"/>
      <c r="M1584" s="30"/>
      <c r="N1584" s="30"/>
      <c r="O1584" s="30"/>
      <c r="P1584" s="30"/>
      <c r="Q1584" s="30"/>
      <c r="R1584" s="30"/>
      <c r="S1584" s="30"/>
      <c r="T1584" s="30"/>
      <c r="U1584" s="30"/>
    </row>
    <row r="1585" spans="10:21">
      <c r="J1585" s="30"/>
      <c r="K1585" s="30"/>
      <c r="L1585" s="30"/>
      <c r="M1585" s="30"/>
      <c r="N1585" s="30"/>
      <c r="O1585" s="30"/>
      <c r="P1585" s="30"/>
      <c r="Q1585" s="30"/>
      <c r="R1585" s="30"/>
      <c r="S1585" s="30"/>
      <c r="T1585" s="30"/>
      <c r="U1585" s="30"/>
    </row>
    <row r="1586" spans="10:21">
      <c r="J1586" s="30"/>
      <c r="K1586" s="30"/>
      <c r="L1586" s="30"/>
      <c r="M1586" s="30"/>
      <c r="N1586" s="30"/>
      <c r="O1586" s="30"/>
      <c r="P1586" s="30"/>
      <c r="Q1586" s="30"/>
      <c r="R1586" s="30"/>
      <c r="S1586" s="30"/>
      <c r="T1586" s="30"/>
      <c r="U1586" s="30"/>
    </row>
    <row r="1587" spans="10:21">
      <c r="J1587" s="30"/>
      <c r="K1587" s="30"/>
      <c r="L1587" s="30"/>
      <c r="M1587" s="30"/>
      <c r="N1587" s="30"/>
      <c r="O1587" s="30"/>
      <c r="P1587" s="30"/>
      <c r="Q1587" s="30"/>
      <c r="R1587" s="30"/>
      <c r="S1587" s="30"/>
      <c r="T1587" s="30"/>
      <c r="U1587" s="30"/>
    </row>
    <row r="1588" spans="10:21">
      <c r="J1588" s="30"/>
      <c r="K1588" s="30"/>
      <c r="L1588" s="30"/>
      <c r="M1588" s="30"/>
      <c r="N1588" s="30"/>
      <c r="O1588" s="30"/>
      <c r="P1588" s="30"/>
      <c r="Q1588" s="30"/>
      <c r="R1588" s="30"/>
      <c r="S1588" s="30"/>
      <c r="T1588" s="30"/>
      <c r="U1588" s="30"/>
    </row>
    <row r="1589" spans="10:21">
      <c r="J1589" s="30"/>
      <c r="K1589" s="30"/>
      <c r="L1589" s="30"/>
      <c r="M1589" s="30"/>
      <c r="N1589" s="30"/>
      <c r="O1589" s="30"/>
      <c r="P1589" s="30"/>
      <c r="Q1589" s="30"/>
      <c r="R1589" s="30"/>
      <c r="S1589" s="30"/>
      <c r="T1589" s="30"/>
      <c r="U1589" s="30"/>
    </row>
    <row r="1590" spans="10:21">
      <c r="J1590" s="30"/>
      <c r="K1590" s="30"/>
      <c r="L1590" s="30"/>
      <c r="M1590" s="30"/>
      <c r="N1590" s="30"/>
      <c r="O1590" s="30"/>
      <c r="P1590" s="30"/>
      <c r="Q1590" s="30"/>
      <c r="R1590" s="30"/>
      <c r="S1590" s="30"/>
      <c r="T1590" s="30"/>
      <c r="U1590" s="30"/>
    </row>
    <row r="1591" spans="10:21">
      <c r="J1591" s="30"/>
      <c r="K1591" s="30"/>
      <c r="L1591" s="30"/>
      <c r="M1591" s="30"/>
      <c r="N1591" s="30"/>
      <c r="O1591" s="30"/>
      <c r="P1591" s="30"/>
      <c r="Q1591" s="30"/>
      <c r="R1591" s="30"/>
      <c r="S1591" s="30"/>
      <c r="T1591" s="30"/>
      <c r="U1591" s="30"/>
    </row>
    <row r="1592" spans="10:21">
      <c r="J1592" s="30"/>
      <c r="K1592" s="30"/>
      <c r="L1592" s="30"/>
      <c r="M1592" s="30"/>
      <c r="N1592" s="30"/>
      <c r="O1592" s="30"/>
      <c r="P1592" s="30"/>
      <c r="Q1592" s="30"/>
      <c r="R1592" s="30"/>
      <c r="S1592" s="30"/>
      <c r="T1592" s="30"/>
      <c r="U1592" s="30"/>
    </row>
    <row r="1593" spans="10:21">
      <c r="J1593" s="30"/>
      <c r="K1593" s="30"/>
      <c r="L1593" s="30"/>
      <c r="M1593" s="30"/>
      <c r="N1593" s="30"/>
      <c r="O1593" s="30"/>
      <c r="P1593" s="30"/>
      <c r="Q1593" s="30"/>
      <c r="R1593" s="30"/>
      <c r="S1593" s="30"/>
      <c r="T1593" s="30"/>
      <c r="U1593" s="30"/>
    </row>
    <row r="1594" spans="10:21">
      <c r="J1594" s="30"/>
      <c r="K1594" s="30"/>
      <c r="L1594" s="30"/>
      <c r="M1594" s="30"/>
      <c r="N1594" s="30"/>
      <c r="O1594" s="30"/>
      <c r="P1594" s="30"/>
      <c r="Q1594" s="30"/>
      <c r="R1594" s="30"/>
      <c r="S1594" s="30"/>
      <c r="T1594" s="30"/>
      <c r="U1594" s="30"/>
    </row>
    <row r="1595" spans="10:21">
      <c r="J1595" s="30"/>
      <c r="K1595" s="30"/>
      <c r="L1595" s="30"/>
      <c r="M1595" s="30"/>
      <c r="N1595" s="30"/>
      <c r="O1595" s="30"/>
      <c r="P1595" s="30"/>
      <c r="Q1595" s="30"/>
      <c r="R1595" s="30"/>
      <c r="S1595" s="30"/>
      <c r="T1595" s="30"/>
      <c r="U1595" s="30"/>
    </row>
    <row r="1596" spans="10:21">
      <c r="J1596" s="30"/>
      <c r="K1596" s="30"/>
      <c r="L1596" s="30"/>
      <c r="M1596" s="30"/>
      <c r="N1596" s="30"/>
      <c r="O1596" s="30"/>
      <c r="P1596" s="30"/>
      <c r="Q1596" s="30"/>
      <c r="R1596" s="30"/>
      <c r="S1596" s="30"/>
      <c r="T1596" s="30"/>
      <c r="U1596" s="30"/>
    </row>
    <row r="1597" spans="10:21">
      <c r="J1597" s="30"/>
      <c r="K1597" s="30"/>
      <c r="L1597" s="30"/>
      <c r="M1597" s="30"/>
      <c r="N1597" s="30"/>
      <c r="O1597" s="30"/>
      <c r="P1597" s="30"/>
      <c r="Q1597" s="30"/>
      <c r="R1597" s="30"/>
      <c r="S1597" s="30"/>
      <c r="T1597" s="30"/>
      <c r="U1597" s="30"/>
    </row>
    <row r="1598" spans="10:21">
      <c r="J1598" s="30"/>
      <c r="K1598" s="30"/>
      <c r="L1598" s="30"/>
      <c r="M1598" s="30"/>
      <c r="N1598" s="30"/>
      <c r="O1598" s="30"/>
      <c r="P1598" s="30"/>
      <c r="Q1598" s="30"/>
      <c r="R1598" s="30"/>
      <c r="S1598" s="30"/>
      <c r="T1598" s="30"/>
      <c r="U1598" s="30"/>
    </row>
    <row r="1599" spans="10:21">
      <c r="J1599" s="30"/>
      <c r="K1599" s="30"/>
      <c r="L1599" s="30"/>
      <c r="M1599" s="30"/>
      <c r="N1599" s="30"/>
      <c r="O1599" s="30"/>
      <c r="P1599" s="30"/>
      <c r="Q1599" s="30"/>
      <c r="R1599" s="30"/>
      <c r="S1599" s="30"/>
      <c r="T1599" s="30"/>
      <c r="U1599" s="30"/>
    </row>
    <row r="1600" spans="10:21">
      <c r="J1600" s="30"/>
      <c r="K1600" s="30"/>
      <c r="L1600" s="30"/>
      <c r="M1600" s="30"/>
      <c r="N1600" s="30"/>
      <c r="O1600" s="30"/>
      <c r="P1600" s="30"/>
      <c r="Q1600" s="30"/>
      <c r="R1600" s="30"/>
      <c r="S1600" s="30"/>
      <c r="T1600" s="30"/>
      <c r="U1600" s="30"/>
    </row>
    <row r="1601" spans="10:21">
      <c r="J1601" s="30"/>
      <c r="K1601" s="30"/>
      <c r="L1601" s="30"/>
      <c r="M1601" s="30"/>
      <c r="N1601" s="30"/>
      <c r="O1601" s="30"/>
      <c r="P1601" s="30"/>
      <c r="Q1601" s="30"/>
      <c r="R1601" s="30"/>
      <c r="S1601" s="30"/>
      <c r="T1601" s="30"/>
      <c r="U1601" s="30"/>
    </row>
    <row r="1602" spans="10:21">
      <c r="J1602" s="30"/>
      <c r="K1602" s="30"/>
      <c r="L1602" s="30"/>
      <c r="M1602" s="30"/>
      <c r="N1602" s="30"/>
      <c r="O1602" s="30"/>
      <c r="P1602" s="30"/>
      <c r="Q1602" s="30"/>
      <c r="R1602" s="30"/>
      <c r="S1602" s="30"/>
      <c r="T1602" s="30"/>
      <c r="U1602" s="30"/>
    </row>
    <row r="1603" spans="10:21">
      <c r="J1603" s="30"/>
      <c r="K1603" s="30"/>
      <c r="L1603" s="30"/>
      <c r="M1603" s="30"/>
      <c r="N1603" s="30"/>
      <c r="O1603" s="30"/>
      <c r="P1603" s="30"/>
      <c r="Q1603" s="30"/>
      <c r="R1603" s="30"/>
      <c r="S1603" s="30"/>
      <c r="T1603" s="30"/>
      <c r="U1603" s="30"/>
    </row>
    <row r="1604" spans="10:21">
      <c r="J1604" s="30"/>
      <c r="K1604" s="30"/>
      <c r="L1604" s="30"/>
      <c r="M1604" s="30"/>
      <c r="N1604" s="30"/>
      <c r="O1604" s="30"/>
      <c r="P1604" s="30"/>
      <c r="Q1604" s="30"/>
      <c r="R1604" s="30"/>
      <c r="S1604" s="30"/>
      <c r="T1604" s="30"/>
      <c r="U1604" s="30"/>
    </row>
    <row r="1605" spans="10:21">
      <c r="J1605" s="30"/>
      <c r="K1605" s="30"/>
      <c r="L1605" s="30"/>
      <c r="M1605" s="30"/>
      <c r="N1605" s="30"/>
      <c r="O1605" s="30"/>
      <c r="P1605" s="30"/>
      <c r="Q1605" s="30"/>
      <c r="R1605" s="30"/>
      <c r="S1605" s="30"/>
      <c r="T1605" s="30"/>
      <c r="U1605" s="30"/>
    </row>
    <row r="1606" spans="10:21">
      <c r="J1606" s="30"/>
      <c r="K1606" s="30"/>
      <c r="L1606" s="30"/>
      <c r="M1606" s="30"/>
      <c r="N1606" s="30"/>
      <c r="O1606" s="30"/>
      <c r="P1606" s="30"/>
      <c r="Q1606" s="30"/>
      <c r="R1606" s="30"/>
      <c r="S1606" s="30"/>
      <c r="T1606" s="30"/>
      <c r="U1606" s="30"/>
    </row>
    <row r="1607" spans="10:21">
      <c r="J1607" s="30"/>
      <c r="K1607" s="30"/>
      <c r="L1607" s="30"/>
      <c r="M1607" s="30"/>
      <c r="N1607" s="30"/>
      <c r="O1607" s="30"/>
      <c r="P1607" s="30"/>
      <c r="Q1607" s="30"/>
      <c r="R1607" s="30"/>
      <c r="S1607" s="30"/>
      <c r="T1607" s="30"/>
      <c r="U1607" s="30"/>
    </row>
    <row r="1608" spans="10:21">
      <c r="J1608" s="30"/>
      <c r="K1608" s="30"/>
      <c r="L1608" s="30"/>
      <c r="M1608" s="30"/>
      <c r="N1608" s="30"/>
      <c r="O1608" s="30"/>
      <c r="P1608" s="30"/>
      <c r="Q1608" s="30"/>
      <c r="R1608" s="30"/>
      <c r="S1608" s="30"/>
      <c r="T1608" s="30"/>
      <c r="U1608" s="30"/>
    </row>
    <row r="1609" spans="10:21">
      <c r="J1609" s="30"/>
      <c r="K1609" s="30"/>
      <c r="L1609" s="30"/>
      <c r="M1609" s="30"/>
      <c r="N1609" s="30"/>
      <c r="O1609" s="30"/>
      <c r="P1609" s="30"/>
      <c r="Q1609" s="30"/>
      <c r="R1609" s="30"/>
      <c r="S1609" s="30"/>
      <c r="T1609" s="30"/>
      <c r="U1609" s="30"/>
    </row>
    <row r="1610" spans="10:21">
      <c r="J1610" s="30"/>
      <c r="K1610" s="30"/>
      <c r="L1610" s="30"/>
      <c r="M1610" s="30"/>
      <c r="N1610" s="30"/>
      <c r="O1610" s="30"/>
      <c r="P1610" s="30"/>
      <c r="Q1610" s="30"/>
      <c r="R1610" s="30"/>
      <c r="S1610" s="30"/>
      <c r="T1610" s="30"/>
      <c r="U1610" s="30"/>
    </row>
    <row r="1611" spans="10:21">
      <c r="J1611" s="30"/>
      <c r="K1611" s="30"/>
      <c r="L1611" s="30"/>
      <c r="M1611" s="30"/>
      <c r="N1611" s="30"/>
      <c r="O1611" s="30"/>
      <c r="P1611" s="30"/>
      <c r="Q1611" s="30"/>
      <c r="R1611" s="30"/>
      <c r="S1611" s="30"/>
      <c r="T1611" s="30"/>
      <c r="U1611" s="30"/>
    </row>
    <row r="1612" spans="10:21">
      <c r="J1612" s="30"/>
      <c r="K1612" s="30"/>
      <c r="L1612" s="30"/>
      <c r="M1612" s="30"/>
      <c r="N1612" s="30"/>
      <c r="O1612" s="30"/>
      <c r="P1612" s="30"/>
      <c r="Q1612" s="30"/>
      <c r="R1612" s="30"/>
      <c r="S1612" s="30"/>
      <c r="T1612" s="30"/>
      <c r="U1612" s="30"/>
    </row>
    <row r="1613" spans="10:21">
      <c r="J1613" s="30"/>
      <c r="K1613" s="30"/>
      <c r="L1613" s="30"/>
      <c r="M1613" s="30"/>
      <c r="N1613" s="30"/>
      <c r="O1613" s="30"/>
      <c r="P1613" s="30"/>
      <c r="Q1613" s="30"/>
      <c r="R1613" s="30"/>
      <c r="S1613" s="30"/>
      <c r="T1613" s="30"/>
      <c r="U1613" s="30"/>
    </row>
    <row r="1614" spans="10:21">
      <c r="J1614" s="30"/>
      <c r="K1614" s="30"/>
      <c r="L1614" s="30"/>
      <c r="M1614" s="30"/>
      <c r="N1614" s="30"/>
      <c r="O1614" s="30"/>
      <c r="P1614" s="30"/>
      <c r="Q1614" s="30"/>
      <c r="R1614" s="30"/>
      <c r="S1614" s="30"/>
      <c r="T1614" s="30"/>
      <c r="U1614" s="30"/>
    </row>
    <row r="1615" spans="10:21">
      <c r="J1615" s="30"/>
      <c r="K1615" s="30"/>
      <c r="L1615" s="30"/>
      <c r="M1615" s="30"/>
      <c r="N1615" s="30"/>
      <c r="O1615" s="30"/>
      <c r="P1615" s="30"/>
      <c r="Q1615" s="30"/>
      <c r="R1615" s="30"/>
      <c r="S1615" s="30"/>
      <c r="T1615" s="30"/>
      <c r="U1615" s="30"/>
    </row>
    <row r="1616" spans="10:21">
      <c r="J1616" s="30"/>
      <c r="K1616" s="30"/>
      <c r="L1616" s="30"/>
      <c r="M1616" s="30"/>
      <c r="N1616" s="30"/>
      <c r="O1616" s="30"/>
      <c r="P1616" s="30"/>
      <c r="Q1616" s="30"/>
      <c r="R1616" s="30"/>
      <c r="S1616" s="30"/>
      <c r="T1616" s="30"/>
      <c r="U1616" s="30"/>
    </row>
    <row r="1617" spans="10:21">
      <c r="J1617" s="30"/>
      <c r="K1617" s="30"/>
      <c r="L1617" s="30"/>
      <c r="M1617" s="30"/>
      <c r="N1617" s="30"/>
      <c r="O1617" s="30"/>
      <c r="P1617" s="30"/>
      <c r="Q1617" s="30"/>
      <c r="R1617" s="30"/>
      <c r="S1617" s="30"/>
      <c r="T1617" s="30"/>
      <c r="U1617" s="30"/>
    </row>
    <row r="1618" spans="10:21">
      <c r="J1618" s="30"/>
      <c r="K1618" s="30"/>
      <c r="L1618" s="30"/>
      <c r="M1618" s="30"/>
      <c r="N1618" s="30"/>
      <c r="O1618" s="30"/>
      <c r="P1618" s="30"/>
      <c r="Q1618" s="30"/>
      <c r="R1618" s="30"/>
      <c r="S1618" s="30"/>
      <c r="T1618" s="30"/>
      <c r="U1618" s="30"/>
    </row>
    <row r="1619" spans="10:21">
      <c r="J1619" s="30"/>
      <c r="K1619" s="30"/>
      <c r="L1619" s="30"/>
      <c r="M1619" s="30"/>
      <c r="N1619" s="30"/>
      <c r="O1619" s="30"/>
      <c r="P1619" s="30"/>
      <c r="Q1619" s="30"/>
      <c r="R1619" s="30"/>
      <c r="S1619" s="30"/>
      <c r="T1619" s="30"/>
      <c r="U1619" s="30"/>
    </row>
    <row r="1620" spans="10:21">
      <c r="J1620" s="30"/>
      <c r="K1620" s="30"/>
      <c r="L1620" s="30"/>
      <c r="M1620" s="30"/>
      <c r="N1620" s="30"/>
      <c r="O1620" s="30"/>
      <c r="P1620" s="30"/>
      <c r="Q1620" s="30"/>
      <c r="R1620" s="30"/>
      <c r="S1620" s="30"/>
      <c r="T1620" s="30"/>
      <c r="U1620" s="30"/>
    </row>
    <row r="1621" spans="10:21">
      <c r="J1621" s="30"/>
      <c r="K1621" s="30"/>
      <c r="L1621" s="30"/>
      <c r="M1621" s="30"/>
      <c r="N1621" s="30"/>
      <c r="O1621" s="30"/>
      <c r="P1621" s="30"/>
      <c r="Q1621" s="30"/>
      <c r="R1621" s="30"/>
      <c r="S1621" s="30"/>
      <c r="T1621" s="30"/>
      <c r="U1621" s="30"/>
    </row>
    <row r="1622" spans="10:21">
      <c r="J1622" s="30"/>
      <c r="K1622" s="30"/>
      <c r="L1622" s="30"/>
      <c r="M1622" s="30"/>
      <c r="N1622" s="30"/>
      <c r="O1622" s="30"/>
      <c r="P1622" s="30"/>
      <c r="Q1622" s="30"/>
      <c r="R1622" s="30"/>
      <c r="S1622" s="30"/>
      <c r="T1622" s="30"/>
      <c r="U1622" s="30"/>
    </row>
    <row r="1623" spans="10:21">
      <c r="J1623" s="30"/>
      <c r="K1623" s="30"/>
      <c r="L1623" s="30"/>
      <c r="M1623" s="30"/>
      <c r="N1623" s="30"/>
      <c r="O1623" s="30"/>
      <c r="P1623" s="30"/>
      <c r="Q1623" s="30"/>
      <c r="R1623" s="30"/>
      <c r="S1623" s="30"/>
      <c r="T1623" s="30"/>
      <c r="U1623" s="30"/>
    </row>
    <row r="1624" spans="10:21">
      <c r="J1624" s="30"/>
      <c r="K1624" s="30"/>
      <c r="L1624" s="30"/>
      <c r="M1624" s="30"/>
      <c r="N1624" s="30"/>
      <c r="O1624" s="30"/>
      <c r="P1624" s="30"/>
      <c r="Q1624" s="30"/>
      <c r="R1624" s="30"/>
      <c r="S1624" s="30"/>
      <c r="T1624" s="30"/>
      <c r="U1624" s="30"/>
    </row>
    <row r="1625" spans="10:21">
      <c r="J1625" s="30"/>
      <c r="K1625" s="30"/>
      <c r="L1625" s="30"/>
      <c r="M1625" s="30"/>
      <c r="N1625" s="30"/>
      <c r="O1625" s="30"/>
      <c r="P1625" s="30"/>
      <c r="Q1625" s="30"/>
      <c r="R1625" s="30"/>
      <c r="S1625" s="30"/>
      <c r="T1625" s="30"/>
      <c r="U1625" s="30"/>
    </row>
    <row r="1626" spans="10:21">
      <c r="J1626" s="30"/>
      <c r="K1626" s="30"/>
      <c r="L1626" s="30"/>
      <c r="M1626" s="30"/>
      <c r="N1626" s="30"/>
      <c r="O1626" s="30"/>
      <c r="P1626" s="30"/>
      <c r="Q1626" s="30"/>
      <c r="R1626" s="30"/>
      <c r="S1626" s="30"/>
      <c r="T1626" s="30"/>
      <c r="U1626" s="30"/>
    </row>
    <row r="1627" spans="10:21">
      <c r="J1627" s="30"/>
      <c r="K1627" s="30"/>
      <c r="L1627" s="30"/>
      <c r="M1627" s="30"/>
      <c r="N1627" s="30"/>
      <c r="O1627" s="30"/>
      <c r="P1627" s="30"/>
      <c r="Q1627" s="30"/>
      <c r="R1627" s="30"/>
      <c r="S1627" s="30"/>
      <c r="T1627" s="30"/>
      <c r="U1627" s="30"/>
    </row>
    <row r="1628" spans="10:21">
      <c r="J1628" s="30"/>
      <c r="K1628" s="30"/>
      <c r="L1628" s="30"/>
      <c r="M1628" s="30"/>
      <c r="N1628" s="30"/>
      <c r="O1628" s="30"/>
      <c r="P1628" s="30"/>
      <c r="Q1628" s="30"/>
      <c r="R1628" s="30"/>
      <c r="S1628" s="30"/>
      <c r="T1628" s="30"/>
      <c r="U1628" s="30"/>
    </row>
    <row r="1629" spans="10:21">
      <c r="J1629" s="30"/>
      <c r="K1629" s="30"/>
      <c r="L1629" s="30"/>
      <c r="M1629" s="30"/>
      <c r="N1629" s="30"/>
      <c r="O1629" s="30"/>
      <c r="P1629" s="30"/>
      <c r="Q1629" s="30"/>
      <c r="R1629" s="30"/>
      <c r="S1629" s="30"/>
      <c r="T1629" s="30"/>
      <c r="U1629" s="30"/>
    </row>
    <row r="1630" spans="10:21">
      <c r="J1630" s="30"/>
      <c r="K1630" s="30"/>
      <c r="L1630" s="30"/>
      <c r="M1630" s="30"/>
      <c r="N1630" s="30"/>
      <c r="O1630" s="30"/>
      <c r="P1630" s="30"/>
      <c r="Q1630" s="30"/>
      <c r="R1630" s="30"/>
      <c r="S1630" s="30"/>
      <c r="T1630" s="30"/>
      <c r="U1630" s="30"/>
    </row>
    <row r="1631" spans="10:21">
      <c r="J1631" s="30"/>
      <c r="K1631" s="30"/>
      <c r="L1631" s="30"/>
      <c r="M1631" s="30"/>
      <c r="N1631" s="30"/>
      <c r="O1631" s="30"/>
      <c r="P1631" s="30"/>
      <c r="Q1631" s="30"/>
      <c r="R1631" s="30"/>
      <c r="S1631" s="30"/>
      <c r="T1631" s="30"/>
      <c r="U1631" s="30"/>
    </row>
    <row r="1632" spans="10:21">
      <c r="J1632" s="30"/>
      <c r="K1632" s="30"/>
      <c r="L1632" s="30"/>
      <c r="M1632" s="30"/>
      <c r="N1632" s="30"/>
      <c r="O1632" s="30"/>
      <c r="P1632" s="30"/>
      <c r="Q1632" s="30"/>
      <c r="R1632" s="30"/>
      <c r="S1632" s="30"/>
      <c r="T1632" s="30"/>
      <c r="U1632" s="30"/>
    </row>
    <row r="1633" spans="10:21">
      <c r="J1633" s="30"/>
      <c r="K1633" s="30"/>
      <c r="L1633" s="30"/>
      <c r="M1633" s="30"/>
      <c r="N1633" s="30"/>
      <c r="O1633" s="30"/>
      <c r="P1633" s="30"/>
      <c r="Q1633" s="30"/>
      <c r="R1633" s="30"/>
      <c r="S1633" s="30"/>
      <c r="T1633" s="30"/>
      <c r="U1633" s="30"/>
    </row>
    <row r="1634" spans="10:21">
      <c r="J1634" s="30"/>
      <c r="K1634" s="30"/>
      <c r="L1634" s="30"/>
      <c r="M1634" s="30"/>
      <c r="N1634" s="30"/>
      <c r="O1634" s="30"/>
      <c r="P1634" s="30"/>
      <c r="Q1634" s="30"/>
      <c r="R1634" s="30"/>
      <c r="S1634" s="30"/>
      <c r="T1634" s="30"/>
      <c r="U1634" s="30"/>
    </row>
    <row r="1635" spans="10:21">
      <c r="J1635" s="30"/>
      <c r="K1635" s="30"/>
      <c r="L1635" s="30"/>
      <c r="M1635" s="30"/>
      <c r="N1635" s="30"/>
      <c r="O1635" s="30"/>
      <c r="P1635" s="30"/>
      <c r="Q1635" s="30"/>
      <c r="R1635" s="30"/>
      <c r="S1635" s="30"/>
      <c r="T1635" s="30"/>
      <c r="U1635" s="30"/>
    </row>
    <row r="1636" spans="10:21">
      <c r="J1636" s="30"/>
      <c r="K1636" s="30"/>
      <c r="L1636" s="30"/>
      <c r="M1636" s="30"/>
      <c r="N1636" s="30"/>
      <c r="O1636" s="30"/>
      <c r="P1636" s="30"/>
      <c r="Q1636" s="30"/>
      <c r="R1636" s="30"/>
      <c r="S1636" s="30"/>
      <c r="T1636" s="30"/>
      <c r="U1636" s="30"/>
    </row>
    <row r="1637" spans="10:21">
      <c r="J1637" s="30"/>
      <c r="K1637" s="30"/>
      <c r="L1637" s="30"/>
      <c r="M1637" s="30"/>
      <c r="N1637" s="30"/>
      <c r="O1637" s="30"/>
      <c r="P1637" s="30"/>
      <c r="Q1637" s="30"/>
      <c r="R1637" s="30"/>
      <c r="S1637" s="30"/>
      <c r="T1637" s="30"/>
      <c r="U1637" s="30"/>
    </row>
    <row r="1638" spans="10:21">
      <c r="J1638" s="30"/>
      <c r="K1638" s="30"/>
      <c r="L1638" s="30"/>
      <c r="M1638" s="30"/>
      <c r="N1638" s="30"/>
      <c r="O1638" s="30"/>
      <c r="P1638" s="30"/>
      <c r="Q1638" s="30"/>
      <c r="R1638" s="30"/>
      <c r="S1638" s="30"/>
      <c r="T1638" s="30"/>
      <c r="U1638" s="30"/>
    </row>
    <row r="1639" spans="10:21">
      <c r="J1639" s="30"/>
      <c r="K1639" s="30"/>
      <c r="L1639" s="30"/>
      <c r="M1639" s="30"/>
      <c r="N1639" s="30"/>
      <c r="O1639" s="30"/>
      <c r="P1639" s="30"/>
      <c r="Q1639" s="30"/>
      <c r="R1639" s="30"/>
      <c r="S1639" s="30"/>
      <c r="T1639" s="30"/>
      <c r="U1639" s="30"/>
    </row>
    <row r="1640" spans="10:21">
      <c r="J1640" s="30"/>
      <c r="K1640" s="30"/>
      <c r="L1640" s="30"/>
      <c r="M1640" s="30"/>
      <c r="N1640" s="30"/>
      <c r="O1640" s="30"/>
      <c r="P1640" s="30"/>
      <c r="Q1640" s="30"/>
      <c r="R1640" s="30"/>
      <c r="S1640" s="30"/>
      <c r="T1640" s="30"/>
      <c r="U1640" s="30"/>
    </row>
    <row r="1641" spans="10:21">
      <c r="J1641" s="30"/>
      <c r="K1641" s="30"/>
      <c r="L1641" s="30"/>
      <c r="M1641" s="30"/>
      <c r="N1641" s="30"/>
      <c r="O1641" s="30"/>
      <c r="P1641" s="30"/>
      <c r="Q1641" s="30"/>
      <c r="R1641" s="30"/>
      <c r="S1641" s="30"/>
      <c r="T1641" s="30"/>
      <c r="U1641" s="30"/>
    </row>
    <row r="1642" spans="10:21">
      <c r="J1642" s="30"/>
      <c r="K1642" s="30"/>
      <c r="L1642" s="30"/>
      <c r="M1642" s="30"/>
      <c r="N1642" s="30"/>
      <c r="O1642" s="30"/>
      <c r="P1642" s="30"/>
      <c r="Q1642" s="30"/>
      <c r="R1642" s="30"/>
      <c r="S1642" s="30"/>
      <c r="T1642" s="30"/>
      <c r="U1642" s="30"/>
    </row>
    <row r="1643" spans="10:21">
      <c r="J1643" s="30"/>
      <c r="K1643" s="30"/>
      <c r="L1643" s="30"/>
      <c r="M1643" s="30"/>
      <c r="N1643" s="30"/>
      <c r="O1643" s="30"/>
      <c r="P1643" s="30"/>
      <c r="Q1643" s="30"/>
      <c r="R1643" s="30"/>
      <c r="S1643" s="30"/>
      <c r="T1643" s="30"/>
      <c r="U1643" s="30"/>
    </row>
    <row r="1644" spans="10:21">
      <c r="J1644" s="30"/>
      <c r="K1644" s="30"/>
      <c r="L1644" s="30"/>
      <c r="M1644" s="30"/>
      <c r="N1644" s="30"/>
      <c r="O1644" s="30"/>
      <c r="P1644" s="30"/>
      <c r="Q1644" s="30"/>
      <c r="R1644" s="30"/>
      <c r="S1644" s="30"/>
      <c r="T1644" s="30"/>
      <c r="U1644" s="30"/>
    </row>
    <row r="1645" spans="10:21">
      <c r="J1645" s="30"/>
      <c r="K1645" s="30"/>
      <c r="L1645" s="30"/>
      <c r="M1645" s="30"/>
      <c r="N1645" s="30"/>
      <c r="O1645" s="30"/>
      <c r="P1645" s="30"/>
      <c r="Q1645" s="30"/>
      <c r="R1645" s="30"/>
      <c r="S1645" s="30"/>
      <c r="T1645" s="30"/>
      <c r="U1645" s="30"/>
    </row>
    <row r="1646" spans="10:21">
      <c r="J1646" s="30"/>
      <c r="K1646" s="30"/>
      <c r="L1646" s="30"/>
      <c r="M1646" s="30"/>
      <c r="N1646" s="30"/>
      <c r="O1646" s="30"/>
      <c r="P1646" s="30"/>
      <c r="Q1646" s="30"/>
      <c r="R1646" s="30"/>
      <c r="S1646" s="30"/>
      <c r="T1646" s="30"/>
      <c r="U1646" s="30"/>
    </row>
    <row r="1647" spans="10:21">
      <c r="J1647" s="30"/>
      <c r="K1647" s="30"/>
      <c r="L1647" s="30"/>
      <c r="M1647" s="30"/>
      <c r="N1647" s="30"/>
      <c r="O1647" s="30"/>
      <c r="P1647" s="30"/>
      <c r="Q1647" s="30"/>
      <c r="R1647" s="30"/>
      <c r="S1647" s="30"/>
      <c r="T1647" s="30"/>
      <c r="U1647" s="30"/>
    </row>
    <row r="1648" spans="10:21">
      <c r="J1648" s="30"/>
      <c r="K1648" s="30"/>
      <c r="L1648" s="30"/>
      <c r="M1648" s="30"/>
      <c r="N1648" s="30"/>
      <c r="O1648" s="30"/>
      <c r="P1648" s="30"/>
      <c r="Q1648" s="30"/>
      <c r="R1648" s="30"/>
      <c r="S1648" s="30"/>
      <c r="T1648" s="30"/>
      <c r="U1648" s="30"/>
    </row>
    <row r="1649" spans="10:21">
      <c r="J1649" s="30"/>
      <c r="K1649" s="30"/>
      <c r="L1649" s="30"/>
      <c r="M1649" s="30"/>
      <c r="N1649" s="30"/>
      <c r="O1649" s="30"/>
      <c r="P1649" s="30"/>
      <c r="Q1649" s="30"/>
      <c r="R1649" s="30"/>
      <c r="S1649" s="30"/>
      <c r="T1649" s="30"/>
      <c r="U1649" s="30"/>
    </row>
    <row r="1650" spans="10:21">
      <c r="J1650" s="30"/>
      <c r="K1650" s="30"/>
      <c r="L1650" s="30"/>
      <c r="M1650" s="30"/>
      <c r="N1650" s="30"/>
      <c r="O1650" s="30"/>
      <c r="P1650" s="30"/>
      <c r="Q1650" s="30"/>
      <c r="R1650" s="30"/>
      <c r="S1650" s="30"/>
      <c r="T1650" s="30"/>
      <c r="U1650" s="30"/>
    </row>
    <row r="1651" spans="10:21">
      <c r="J1651" s="30"/>
      <c r="K1651" s="30"/>
      <c r="L1651" s="30"/>
      <c r="M1651" s="30"/>
      <c r="N1651" s="30"/>
      <c r="O1651" s="30"/>
      <c r="P1651" s="30"/>
      <c r="Q1651" s="30"/>
      <c r="R1651" s="30"/>
      <c r="S1651" s="30"/>
      <c r="T1651" s="30"/>
      <c r="U1651" s="30"/>
    </row>
    <row r="1652" spans="10:21">
      <c r="J1652" s="30"/>
      <c r="K1652" s="30"/>
      <c r="L1652" s="30"/>
      <c r="M1652" s="30"/>
      <c r="N1652" s="30"/>
      <c r="O1652" s="30"/>
      <c r="P1652" s="30"/>
      <c r="Q1652" s="30"/>
      <c r="R1652" s="30"/>
      <c r="S1652" s="30"/>
      <c r="T1652" s="30"/>
      <c r="U1652" s="30"/>
    </row>
    <row r="1653" spans="10:21">
      <c r="J1653" s="30"/>
      <c r="K1653" s="30"/>
      <c r="L1653" s="30"/>
      <c r="M1653" s="30"/>
      <c r="N1653" s="30"/>
      <c r="O1653" s="30"/>
      <c r="P1653" s="30"/>
      <c r="Q1653" s="30"/>
      <c r="R1653" s="30"/>
      <c r="S1653" s="30"/>
      <c r="T1653" s="30"/>
      <c r="U1653" s="30"/>
    </row>
    <row r="1654" spans="10:21">
      <c r="J1654" s="30"/>
      <c r="K1654" s="30"/>
      <c r="L1654" s="30"/>
      <c r="M1654" s="30"/>
      <c r="N1654" s="30"/>
      <c r="O1654" s="30"/>
      <c r="P1654" s="30"/>
      <c r="Q1654" s="30"/>
      <c r="R1654" s="30"/>
      <c r="S1654" s="30"/>
      <c r="T1654" s="30"/>
      <c r="U1654" s="30"/>
    </row>
    <row r="1655" spans="10:21">
      <c r="J1655" s="30"/>
      <c r="K1655" s="30"/>
      <c r="L1655" s="30"/>
      <c r="M1655" s="30"/>
      <c r="N1655" s="30"/>
      <c r="O1655" s="30"/>
      <c r="P1655" s="30"/>
      <c r="Q1655" s="30"/>
      <c r="R1655" s="30"/>
      <c r="S1655" s="30"/>
      <c r="T1655" s="30"/>
      <c r="U1655" s="30"/>
    </row>
    <row r="1656" spans="10:21">
      <c r="J1656" s="30"/>
      <c r="K1656" s="30"/>
      <c r="L1656" s="30"/>
      <c r="M1656" s="30"/>
      <c r="N1656" s="30"/>
      <c r="O1656" s="30"/>
      <c r="P1656" s="30"/>
      <c r="Q1656" s="30"/>
      <c r="R1656" s="30"/>
      <c r="S1656" s="30"/>
      <c r="T1656" s="30"/>
      <c r="U1656" s="30"/>
    </row>
    <row r="1657" spans="10:21">
      <c r="J1657" s="30"/>
      <c r="K1657" s="30"/>
      <c r="L1657" s="30"/>
      <c r="M1657" s="30"/>
      <c r="N1657" s="30"/>
      <c r="O1657" s="30"/>
      <c r="P1657" s="30"/>
      <c r="Q1657" s="30"/>
      <c r="R1657" s="30"/>
      <c r="S1657" s="30"/>
      <c r="T1657" s="30"/>
      <c r="U1657" s="30"/>
    </row>
    <row r="1658" spans="10:21">
      <c r="J1658" s="30"/>
      <c r="K1658" s="30"/>
      <c r="L1658" s="30"/>
      <c r="M1658" s="30"/>
      <c r="N1658" s="30"/>
      <c r="O1658" s="30"/>
      <c r="P1658" s="30"/>
      <c r="Q1658" s="30"/>
      <c r="R1658" s="30"/>
      <c r="S1658" s="30"/>
      <c r="T1658" s="30"/>
      <c r="U1658" s="30"/>
    </row>
    <row r="1659" spans="10:21">
      <c r="J1659" s="30"/>
      <c r="K1659" s="30"/>
      <c r="L1659" s="30"/>
      <c r="M1659" s="30"/>
      <c r="N1659" s="30"/>
      <c r="O1659" s="30"/>
      <c r="P1659" s="30"/>
      <c r="Q1659" s="30"/>
      <c r="R1659" s="30"/>
      <c r="S1659" s="30"/>
      <c r="T1659" s="30"/>
      <c r="U1659" s="30"/>
    </row>
    <row r="1660" spans="10:21">
      <c r="J1660" s="30"/>
      <c r="K1660" s="30"/>
      <c r="L1660" s="30"/>
      <c r="M1660" s="30"/>
      <c r="N1660" s="30"/>
      <c r="O1660" s="30"/>
      <c r="P1660" s="30"/>
      <c r="Q1660" s="30"/>
      <c r="R1660" s="30"/>
      <c r="S1660" s="30"/>
      <c r="T1660" s="30"/>
      <c r="U1660" s="30"/>
    </row>
    <row r="1661" spans="10:21">
      <c r="J1661" s="30"/>
      <c r="K1661" s="30"/>
      <c r="L1661" s="30"/>
      <c r="M1661" s="30"/>
      <c r="N1661" s="30"/>
      <c r="O1661" s="30"/>
      <c r="P1661" s="30"/>
      <c r="Q1661" s="30"/>
      <c r="R1661" s="30"/>
      <c r="S1661" s="30"/>
      <c r="T1661" s="30"/>
      <c r="U1661" s="30"/>
    </row>
    <row r="1662" spans="10:21">
      <c r="J1662" s="30"/>
      <c r="K1662" s="30"/>
      <c r="L1662" s="30"/>
      <c r="M1662" s="30"/>
      <c r="N1662" s="30"/>
      <c r="O1662" s="30"/>
      <c r="P1662" s="30"/>
      <c r="Q1662" s="30"/>
      <c r="R1662" s="30"/>
      <c r="S1662" s="30"/>
      <c r="T1662" s="30"/>
      <c r="U1662" s="30"/>
    </row>
    <row r="1663" spans="10:21">
      <c r="J1663" s="30"/>
      <c r="K1663" s="30"/>
      <c r="L1663" s="30"/>
      <c r="M1663" s="30"/>
      <c r="N1663" s="30"/>
      <c r="O1663" s="30"/>
      <c r="P1663" s="30"/>
      <c r="Q1663" s="30"/>
      <c r="R1663" s="30"/>
      <c r="S1663" s="30"/>
      <c r="T1663" s="30"/>
      <c r="U1663" s="30"/>
    </row>
    <row r="1664" spans="10:21">
      <c r="J1664" s="30"/>
      <c r="K1664" s="30"/>
      <c r="L1664" s="30"/>
      <c r="M1664" s="30"/>
      <c r="N1664" s="30"/>
      <c r="O1664" s="30"/>
      <c r="P1664" s="30"/>
      <c r="Q1664" s="30"/>
      <c r="R1664" s="30"/>
      <c r="S1664" s="30"/>
      <c r="T1664" s="30"/>
      <c r="U1664" s="30"/>
    </row>
    <row r="1665" spans="10:21">
      <c r="J1665" s="30"/>
      <c r="K1665" s="30"/>
      <c r="L1665" s="30"/>
      <c r="M1665" s="30"/>
      <c r="N1665" s="30"/>
      <c r="O1665" s="30"/>
      <c r="P1665" s="30"/>
      <c r="Q1665" s="30"/>
      <c r="R1665" s="30"/>
      <c r="S1665" s="30"/>
      <c r="T1665" s="30"/>
      <c r="U1665" s="30"/>
    </row>
    <row r="1666" spans="10:21">
      <c r="J1666" s="30"/>
      <c r="K1666" s="30"/>
      <c r="L1666" s="30"/>
      <c r="M1666" s="30"/>
      <c r="N1666" s="30"/>
      <c r="O1666" s="30"/>
      <c r="P1666" s="30"/>
      <c r="Q1666" s="30"/>
      <c r="R1666" s="30"/>
      <c r="S1666" s="30"/>
      <c r="T1666" s="30"/>
      <c r="U1666" s="30"/>
    </row>
    <row r="1667" spans="10:21">
      <c r="J1667" s="30"/>
      <c r="K1667" s="30"/>
      <c r="L1667" s="30"/>
      <c r="M1667" s="30"/>
      <c r="N1667" s="30"/>
      <c r="O1667" s="30"/>
      <c r="P1667" s="30"/>
      <c r="Q1667" s="30"/>
      <c r="R1667" s="30"/>
      <c r="S1667" s="30"/>
      <c r="T1667" s="30"/>
      <c r="U1667" s="30"/>
    </row>
    <row r="1668" spans="10:21">
      <c r="J1668" s="30"/>
      <c r="K1668" s="30"/>
      <c r="L1668" s="30"/>
      <c r="M1668" s="30"/>
      <c r="N1668" s="30"/>
      <c r="O1668" s="30"/>
      <c r="P1668" s="30"/>
      <c r="Q1668" s="30"/>
      <c r="R1668" s="30"/>
      <c r="S1668" s="30"/>
      <c r="T1668" s="30"/>
      <c r="U1668" s="30"/>
    </row>
    <row r="1669" spans="10:21">
      <c r="J1669" s="30"/>
      <c r="K1669" s="30"/>
      <c r="L1669" s="30"/>
      <c r="M1669" s="30"/>
      <c r="N1669" s="30"/>
      <c r="O1669" s="30"/>
      <c r="P1669" s="30"/>
      <c r="Q1669" s="30"/>
      <c r="R1669" s="30"/>
      <c r="S1669" s="30"/>
      <c r="T1669" s="30"/>
      <c r="U1669" s="30"/>
    </row>
    <row r="1670" spans="10:21">
      <c r="J1670" s="30"/>
      <c r="K1670" s="30"/>
      <c r="L1670" s="30"/>
      <c r="M1670" s="30"/>
      <c r="N1670" s="30"/>
      <c r="O1670" s="30"/>
      <c r="P1670" s="30"/>
      <c r="Q1670" s="30"/>
      <c r="R1670" s="30"/>
      <c r="S1670" s="30"/>
      <c r="T1670" s="30"/>
      <c r="U1670" s="30"/>
    </row>
    <row r="1671" spans="10:21">
      <c r="J1671" s="30"/>
      <c r="K1671" s="30"/>
      <c r="L1671" s="30"/>
      <c r="M1671" s="30"/>
      <c r="N1671" s="30"/>
      <c r="O1671" s="30"/>
      <c r="P1671" s="30"/>
      <c r="Q1671" s="30"/>
      <c r="R1671" s="30"/>
      <c r="S1671" s="30"/>
      <c r="T1671" s="30"/>
      <c r="U1671" s="30"/>
    </row>
    <row r="1672" spans="10:21">
      <c r="J1672" s="30"/>
      <c r="K1672" s="30"/>
      <c r="L1672" s="30"/>
      <c r="M1672" s="30"/>
      <c r="N1672" s="30"/>
      <c r="O1672" s="30"/>
      <c r="P1672" s="30"/>
      <c r="Q1672" s="30"/>
      <c r="R1672" s="30"/>
      <c r="S1672" s="30"/>
      <c r="T1672" s="30"/>
      <c r="U1672" s="30"/>
    </row>
    <row r="1673" spans="10:21">
      <c r="J1673" s="30"/>
      <c r="K1673" s="30"/>
      <c r="L1673" s="30"/>
      <c r="M1673" s="30"/>
      <c r="N1673" s="30"/>
      <c r="O1673" s="30"/>
      <c r="P1673" s="30"/>
      <c r="Q1673" s="30"/>
      <c r="R1673" s="30"/>
      <c r="S1673" s="30"/>
      <c r="T1673" s="30"/>
      <c r="U1673" s="30"/>
    </row>
    <row r="1674" spans="10:21">
      <c r="J1674" s="30"/>
      <c r="K1674" s="30"/>
      <c r="L1674" s="30"/>
      <c r="M1674" s="30"/>
      <c r="N1674" s="30"/>
      <c r="O1674" s="30"/>
      <c r="P1674" s="30"/>
      <c r="Q1674" s="30"/>
      <c r="R1674" s="30"/>
      <c r="S1674" s="30"/>
      <c r="T1674" s="30"/>
      <c r="U1674" s="30"/>
    </row>
    <row r="1675" spans="10:21">
      <c r="J1675" s="30"/>
      <c r="K1675" s="30"/>
      <c r="L1675" s="30"/>
      <c r="M1675" s="30"/>
      <c r="N1675" s="30"/>
      <c r="O1675" s="30"/>
      <c r="P1675" s="30"/>
      <c r="Q1675" s="30"/>
      <c r="R1675" s="30"/>
      <c r="S1675" s="30"/>
      <c r="T1675" s="30"/>
      <c r="U1675" s="30"/>
    </row>
    <row r="1676" spans="10:21">
      <c r="J1676" s="30"/>
      <c r="K1676" s="30"/>
      <c r="L1676" s="30"/>
      <c r="M1676" s="30"/>
      <c r="N1676" s="30"/>
      <c r="O1676" s="30"/>
      <c r="P1676" s="30"/>
      <c r="Q1676" s="30"/>
      <c r="R1676" s="30"/>
      <c r="S1676" s="30"/>
      <c r="T1676" s="30"/>
      <c r="U1676" s="30"/>
    </row>
    <row r="1677" spans="10:21">
      <c r="J1677" s="30"/>
      <c r="K1677" s="30"/>
      <c r="L1677" s="30"/>
      <c r="M1677" s="30"/>
      <c r="N1677" s="30"/>
      <c r="O1677" s="30"/>
      <c r="P1677" s="30"/>
      <c r="Q1677" s="30"/>
      <c r="R1677" s="30"/>
      <c r="S1677" s="30"/>
      <c r="T1677" s="30"/>
      <c r="U1677" s="30"/>
    </row>
    <row r="1678" spans="10:21">
      <c r="J1678" s="30"/>
      <c r="K1678" s="30"/>
      <c r="L1678" s="30"/>
      <c r="M1678" s="30"/>
      <c r="N1678" s="30"/>
      <c r="O1678" s="30"/>
      <c r="P1678" s="30"/>
      <c r="Q1678" s="30"/>
      <c r="R1678" s="30"/>
      <c r="S1678" s="30"/>
      <c r="T1678" s="30"/>
      <c r="U1678" s="30"/>
    </row>
    <row r="1679" spans="10:21">
      <c r="J1679" s="30"/>
      <c r="K1679" s="30"/>
      <c r="L1679" s="30"/>
      <c r="M1679" s="30"/>
      <c r="N1679" s="30"/>
      <c r="O1679" s="30"/>
      <c r="P1679" s="30"/>
      <c r="Q1679" s="30"/>
      <c r="R1679" s="30"/>
      <c r="S1679" s="30"/>
      <c r="T1679" s="30"/>
      <c r="U1679" s="30"/>
    </row>
    <row r="1680" spans="10:21">
      <c r="J1680" s="30"/>
      <c r="K1680" s="30"/>
      <c r="L1680" s="30"/>
      <c r="M1680" s="30"/>
      <c r="N1680" s="30"/>
      <c r="O1680" s="30"/>
      <c r="P1680" s="30"/>
      <c r="Q1680" s="30"/>
      <c r="R1680" s="30"/>
      <c r="S1680" s="30"/>
      <c r="T1680" s="30"/>
      <c r="U1680" s="30"/>
    </row>
    <row r="1681" spans="10:21">
      <c r="J1681" s="30"/>
      <c r="K1681" s="30"/>
      <c r="L1681" s="30"/>
      <c r="M1681" s="30"/>
      <c r="N1681" s="30"/>
      <c r="O1681" s="30"/>
      <c r="P1681" s="30"/>
      <c r="Q1681" s="30"/>
      <c r="R1681" s="30"/>
      <c r="S1681" s="30"/>
      <c r="T1681" s="30"/>
      <c r="U1681" s="30"/>
    </row>
    <row r="1682" spans="10:21">
      <c r="J1682" s="30"/>
      <c r="K1682" s="30"/>
      <c r="L1682" s="30"/>
      <c r="M1682" s="30"/>
      <c r="N1682" s="30"/>
      <c r="O1682" s="30"/>
      <c r="P1682" s="30"/>
      <c r="Q1682" s="30"/>
      <c r="R1682" s="30"/>
      <c r="S1682" s="30"/>
      <c r="T1682" s="30"/>
      <c r="U1682" s="30"/>
    </row>
    <row r="1683" spans="10:21">
      <c r="J1683" s="30"/>
      <c r="K1683" s="30"/>
      <c r="L1683" s="30"/>
      <c r="M1683" s="30"/>
      <c r="N1683" s="30"/>
      <c r="O1683" s="30"/>
      <c r="P1683" s="30"/>
      <c r="Q1683" s="30"/>
      <c r="R1683" s="30"/>
      <c r="S1683" s="30"/>
      <c r="T1683" s="30"/>
      <c r="U1683" s="30"/>
    </row>
    <row r="1684" spans="10:21">
      <c r="J1684" s="30"/>
      <c r="K1684" s="30"/>
      <c r="L1684" s="30"/>
      <c r="M1684" s="30"/>
      <c r="N1684" s="30"/>
      <c r="O1684" s="30"/>
      <c r="P1684" s="30"/>
      <c r="Q1684" s="30"/>
      <c r="R1684" s="30"/>
      <c r="S1684" s="30"/>
      <c r="T1684" s="30"/>
      <c r="U1684" s="30"/>
    </row>
    <row r="1685" spans="10:21">
      <c r="J1685" s="30"/>
      <c r="K1685" s="30"/>
      <c r="L1685" s="30"/>
      <c r="M1685" s="30"/>
      <c r="N1685" s="30"/>
      <c r="O1685" s="30"/>
      <c r="P1685" s="30"/>
      <c r="Q1685" s="30"/>
      <c r="R1685" s="30"/>
      <c r="S1685" s="30"/>
      <c r="T1685" s="30"/>
      <c r="U1685" s="30"/>
    </row>
    <row r="1686" spans="10:21">
      <c r="J1686" s="30"/>
      <c r="K1686" s="30"/>
      <c r="L1686" s="30"/>
      <c r="M1686" s="30"/>
      <c r="N1686" s="30"/>
      <c r="O1686" s="30"/>
      <c r="P1686" s="30"/>
      <c r="Q1686" s="30"/>
      <c r="R1686" s="30"/>
      <c r="S1686" s="30"/>
      <c r="T1686" s="30"/>
      <c r="U1686" s="30"/>
    </row>
    <row r="1687" spans="10:21">
      <c r="J1687" s="30"/>
      <c r="K1687" s="30"/>
      <c r="L1687" s="30"/>
      <c r="M1687" s="30"/>
      <c r="N1687" s="30"/>
      <c r="O1687" s="30"/>
      <c r="P1687" s="30"/>
      <c r="Q1687" s="30"/>
      <c r="R1687" s="30"/>
      <c r="S1687" s="30"/>
      <c r="T1687" s="30"/>
      <c r="U1687" s="30"/>
    </row>
    <row r="1688" spans="10:21">
      <c r="J1688" s="30"/>
      <c r="K1688" s="30"/>
      <c r="L1688" s="30"/>
      <c r="M1688" s="30"/>
      <c r="N1688" s="30"/>
      <c r="O1688" s="30"/>
      <c r="P1688" s="30"/>
      <c r="Q1688" s="30"/>
      <c r="R1688" s="30"/>
      <c r="S1688" s="30"/>
      <c r="T1688" s="30"/>
      <c r="U1688" s="30"/>
    </row>
    <row r="1689" spans="10:21">
      <c r="J1689" s="30"/>
      <c r="K1689" s="30"/>
      <c r="L1689" s="30"/>
      <c r="M1689" s="30"/>
      <c r="N1689" s="30"/>
      <c r="O1689" s="30"/>
      <c r="P1689" s="30"/>
      <c r="Q1689" s="30"/>
      <c r="R1689" s="30"/>
      <c r="S1689" s="30"/>
      <c r="T1689" s="30"/>
      <c r="U1689" s="30"/>
    </row>
    <row r="1690" spans="10:21">
      <c r="J1690" s="30"/>
      <c r="K1690" s="30"/>
      <c r="L1690" s="30"/>
      <c r="M1690" s="30"/>
      <c r="N1690" s="30"/>
      <c r="O1690" s="30"/>
      <c r="P1690" s="30"/>
      <c r="Q1690" s="30"/>
      <c r="R1690" s="30"/>
      <c r="S1690" s="30"/>
      <c r="T1690" s="30"/>
      <c r="U1690" s="30"/>
    </row>
    <row r="1691" spans="10:21">
      <c r="J1691" s="30"/>
      <c r="K1691" s="30"/>
      <c r="L1691" s="30"/>
      <c r="M1691" s="30"/>
      <c r="N1691" s="30"/>
      <c r="O1691" s="30"/>
      <c r="P1691" s="30"/>
      <c r="Q1691" s="30"/>
      <c r="R1691" s="30"/>
      <c r="S1691" s="30"/>
      <c r="T1691" s="30"/>
      <c r="U1691" s="30"/>
    </row>
    <row r="1692" spans="10:21">
      <c r="J1692" s="30"/>
      <c r="K1692" s="30"/>
      <c r="L1692" s="30"/>
      <c r="M1692" s="30"/>
      <c r="N1692" s="30"/>
      <c r="O1692" s="30"/>
      <c r="P1692" s="30"/>
      <c r="Q1692" s="30"/>
      <c r="R1692" s="30"/>
      <c r="S1692" s="30"/>
      <c r="T1692" s="30"/>
      <c r="U1692" s="30"/>
    </row>
    <row r="1693" spans="10:21">
      <c r="J1693" s="30"/>
      <c r="K1693" s="30"/>
      <c r="L1693" s="30"/>
      <c r="M1693" s="30"/>
      <c r="N1693" s="30"/>
      <c r="O1693" s="30"/>
      <c r="P1693" s="30"/>
      <c r="Q1693" s="30"/>
      <c r="R1693" s="30"/>
      <c r="S1693" s="30"/>
      <c r="T1693" s="30"/>
      <c r="U1693" s="30"/>
    </row>
    <row r="1694" spans="10:21">
      <c r="J1694" s="30"/>
      <c r="K1694" s="30"/>
      <c r="L1694" s="30"/>
      <c r="M1694" s="30"/>
      <c r="N1694" s="30"/>
      <c r="O1694" s="30"/>
      <c r="P1694" s="30"/>
      <c r="Q1694" s="30"/>
      <c r="R1694" s="30"/>
      <c r="S1694" s="30"/>
      <c r="T1694" s="30"/>
      <c r="U1694" s="30"/>
    </row>
    <row r="1695" spans="10:21">
      <c r="J1695" s="30"/>
      <c r="K1695" s="30"/>
      <c r="L1695" s="30"/>
      <c r="M1695" s="30"/>
      <c r="N1695" s="30"/>
      <c r="O1695" s="30"/>
      <c r="P1695" s="30"/>
      <c r="Q1695" s="30"/>
      <c r="R1695" s="30"/>
      <c r="S1695" s="30"/>
      <c r="T1695" s="30"/>
      <c r="U1695" s="30"/>
    </row>
    <row r="1696" spans="10:21">
      <c r="J1696" s="30"/>
      <c r="K1696" s="30"/>
      <c r="L1696" s="30"/>
      <c r="M1696" s="30"/>
      <c r="N1696" s="30"/>
      <c r="O1696" s="30"/>
      <c r="P1696" s="30"/>
      <c r="Q1696" s="30"/>
      <c r="R1696" s="30"/>
      <c r="S1696" s="30"/>
      <c r="T1696" s="30"/>
      <c r="U1696" s="30"/>
    </row>
    <row r="1697" spans="10:21">
      <c r="J1697" s="30"/>
      <c r="K1697" s="30"/>
      <c r="L1697" s="30"/>
      <c r="M1697" s="30"/>
      <c r="N1697" s="30"/>
      <c r="O1697" s="30"/>
      <c r="P1697" s="30"/>
      <c r="Q1697" s="30"/>
      <c r="R1697" s="30"/>
      <c r="S1697" s="30"/>
      <c r="T1697" s="30"/>
      <c r="U1697" s="30"/>
    </row>
    <row r="1698" spans="10:21">
      <c r="J1698" s="30"/>
      <c r="K1698" s="30"/>
      <c r="L1698" s="30"/>
      <c r="M1698" s="30"/>
      <c r="N1698" s="30"/>
      <c r="O1698" s="30"/>
      <c r="P1698" s="30"/>
      <c r="Q1698" s="30"/>
      <c r="R1698" s="30"/>
      <c r="S1698" s="30"/>
      <c r="T1698" s="30"/>
      <c r="U1698" s="30"/>
    </row>
    <row r="1699" spans="10:21">
      <c r="J1699" s="30"/>
      <c r="K1699" s="30"/>
      <c r="L1699" s="30"/>
      <c r="M1699" s="30"/>
      <c r="N1699" s="30"/>
      <c r="O1699" s="30"/>
      <c r="P1699" s="30"/>
      <c r="Q1699" s="30"/>
      <c r="R1699" s="30"/>
      <c r="S1699" s="30"/>
      <c r="T1699" s="30"/>
      <c r="U1699" s="30"/>
    </row>
    <row r="1700" spans="10:21">
      <c r="J1700" s="30"/>
      <c r="K1700" s="30"/>
      <c r="L1700" s="30"/>
      <c r="M1700" s="30"/>
      <c r="N1700" s="30"/>
      <c r="O1700" s="30"/>
      <c r="P1700" s="30"/>
      <c r="Q1700" s="30"/>
      <c r="R1700" s="30"/>
      <c r="S1700" s="30"/>
      <c r="T1700" s="30"/>
      <c r="U1700" s="30"/>
    </row>
    <row r="1701" spans="10:21">
      <c r="J1701" s="30"/>
      <c r="K1701" s="30"/>
      <c r="L1701" s="30"/>
      <c r="M1701" s="30"/>
      <c r="N1701" s="30"/>
      <c r="O1701" s="30"/>
      <c r="P1701" s="30"/>
      <c r="Q1701" s="30"/>
      <c r="R1701" s="30"/>
      <c r="S1701" s="30"/>
      <c r="T1701" s="30"/>
      <c r="U1701" s="30"/>
    </row>
    <row r="1702" spans="10:21">
      <c r="J1702" s="30"/>
      <c r="K1702" s="30"/>
      <c r="L1702" s="30"/>
      <c r="M1702" s="30"/>
      <c r="N1702" s="30"/>
      <c r="O1702" s="30"/>
      <c r="P1702" s="30"/>
      <c r="Q1702" s="30"/>
      <c r="R1702" s="30"/>
      <c r="S1702" s="30"/>
      <c r="T1702" s="30"/>
      <c r="U1702" s="30"/>
    </row>
    <row r="1703" spans="10:21">
      <c r="J1703" s="30"/>
      <c r="K1703" s="30"/>
      <c r="L1703" s="30"/>
      <c r="M1703" s="30"/>
      <c r="N1703" s="30"/>
      <c r="O1703" s="30"/>
      <c r="P1703" s="30"/>
      <c r="Q1703" s="30"/>
      <c r="R1703" s="30"/>
      <c r="S1703" s="30"/>
      <c r="T1703" s="30"/>
      <c r="U1703" s="30"/>
    </row>
    <row r="1704" spans="10:21">
      <c r="J1704" s="30"/>
      <c r="K1704" s="30"/>
      <c r="L1704" s="30"/>
      <c r="M1704" s="30"/>
      <c r="N1704" s="30"/>
      <c r="O1704" s="30"/>
      <c r="P1704" s="30"/>
      <c r="Q1704" s="30"/>
      <c r="R1704" s="30"/>
      <c r="S1704" s="30"/>
      <c r="T1704" s="30"/>
      <c r="U1704" s="30"/>
    </row>
    <row r="1705" spans="10:21">
      <c r="J1705" s="30"/>
      <c r="K1705" s="30"/>
      <c r="L1705" s="30"/>
      <c r="M1705" s="30"/>
      <c r="N1705" s="30"/>
      <c r="O1705" s="30"/>
      <c r="P1705" s="30"/>
      <c r="Q1705" s="30"/>
      <c r="R1705" s="30"/>
      <c r="S1705" s="30"/>
      <c r="T1705" s="30"/>
      <c r="U1705" s="30"/>
    </row>
    <row r="1706" spans="10:21">
      <c r="J1706" s="30"/>
      <c r="K1706" s="30"/>
      <c r="L1706" s="30"/>
      <c r="M1706" s="30"/>
      <c r="N1706" s="30"/>
      <c r="O1706" s="30"/>
      <c r="P1706" s="30"/>
      <c r="Q1706" s="30"/>
      <c r="R1706" s="30"/>
      <c r="S1706" s="30"/>
      <c r="T1706" s="30"/>
      <c r="U1706" s="30"/>
    </row>
    <row r="1707" spans="10:21">
      <c r="J1707" s="30"/>
      <c r="K1707" s="30"/>
      <c r="L1707" s="30"/>
      <c r="M1707" s="30"/>
      <c r="N1707" s="30"/>
      <c r="O1707" s="30"/>
      <c r="P1707" s="30"/>
      <c r="Q1707" s="30"/>
      <c r="R1707" s="30"/>
      <c r="S1707" s="30"/>
      <c r="T1707" s="30"/>
      <c r="U1707" s="30"/>
    </row>
    <row r="1708" spans="10:21">
      <c r="J1708" s="30"/>
      <c r="K1708" s="30"/>
      <c r="L1708" s="30"/>
      <c r="M1708" s="30"/>
      <c r="N1708" s="30"/>
      <c r="O1708" s="30"/>
      <c r="P1708" s="30"/>
      <c r="Q1708" s="30"/>
      <c r="R1708" s="30"/>
      <c r="S1708" s="30"/>
      <c r="T1708" s="30"/>
      <c r="U1708" s="30"/>
    </row>
    <row r="1709" spans="10:21">
      <c r="J1709" s="30"/>
      <c r="K1709" s="30"/>
      <c r="L1709" s="30"/>
      <c r="M1709" s="30"/>
      <c r="N1709" s="30"/>
      <c r="O1709" s="30"/>
      <c r="P1709" s="30"/>
      <c r="Q1709" s="30"/>
      <c r="R1709" s="30"/>
      <c r="S1709" s="30"/>
      <c r="T1709" s="30"/>
      <c r="U1709" s="30"/>
    </row>
    <row r="1710" spans="10:21">
      <c r="J1710" s="30"/>
      <c r="K1710" s="30"/>
      <c r="L1710" s="30"/>
      <c r="M1710" s="30"/>
      <c r="N1710" s="30"/>
      <c r="O1710" s="30"/>
      <c r="P1710" s="30"/>
      <c r="Q1710" s="30"/>
      <c r="R1710" s="30"/>
      <c r="S1710" s="30"/>
      <c r="T1710" s="30"/>
      <c r="U1710" s="30"/>
    </row>
    <row r="1711" spans="10:21">
      <c r="J1711" s="30"/>
      <c r="K1711" s="30"/>
      <c r="L1711" s="30"/>
      <c r="M1711" s="30"/>
      <c r="N1711" s="30"/>
      <c r="O1711" s="30"/>
      <c r="P1711" s="30"/>
      <c r="Q1711" s="30"/>
      <c r="R1711" s="30"/>
      <c r="S1711" s="30"/>
      <c r="T1711" s="30"/>
      <c r="U1711" s="30"/>
    </row>
    <row r="1712" spans="10:21">
      <c r="J1712" s="30"/>
      <c r="K1712" s="30"/>
      <c r="L1712" s="30"/>
      <c r="M1712" s="30"/>
      <c r="N1712" s="30"/>
      <c r="O1712" s="30"/>
      <c r="P1712" s="30"/>
      <c r="Q1712" s="30"/>
      <c r="R1712" s="30"/>
      <c r="S1712" s="30"/>
      <c r="T1712" s="30"/>
      <c r="U1712" s="30"/>
    </row>
    <row r="1713" spans="10:21">
      <c r="J1713" s="30"/>
      <c r="K1713" s="30"/>
      <c r="L1713" s="30"/>
      <c r="M1713" s="30"/>
      <c r="N1713" s="30"/>
      <c r="O1713" s="30"/>
      <c r="P1713" s="30"/>
      <c r="Q1713" s="30"/>
      <c r="R1713" s="30"/>
      <c r="S1713" s="30"/>
      <c r="T1713" s="30"/>
      <c r="U1713" s="30"/>
    </row>
    <row r="1714" spans="10:21">
      <c r="J1714" s="30"/>
      <c r="K1714" s="30"/>
      <c r="L1714" s="30"/>
      <c r="M1714" s="30"/>
      <c r="N1714" s="30"/>
      <c r="O1714" s="30"/>
      <c r="P1714" s="30"/>
      <c r="Q1714" s="30"/>
      <c r="R1714" s="30"/>
      <c r="S1714" s="30"/>
      <c r="T1714" s="30"/>
      <c r="U1714" s="30"/>
    </row>
    <row r="1715" spans="10:21">
      <c r="J1715" s="30"/>
      <c r="K1715" s="30"/>
      <c r="L1715" s="30"/>
      <c r="M1715" s="30"/>
      <c r="N1715" s="30"/>
      <c r="O1715" s="30"/>
      <c r="P1715" s="30"/>
      <c r="Q1715" s="30"/>
      <c r="R1715" s="30"/>
      <c r="S1715" s="30"/>
      <c r="T1715" s="30"/>
      <c r="U1715" s="30"/>
    </row>
    <row r="1716" spans="10:21">
      <c r="J1716" s="30"/>
      <c r="K1716" s="30"/>
      <c r="L1716" s="30"/>
      <c r="M1716" s="30"/>
      <c r="N1716" s="30"/>
      <c r="O1716" s="30"/>
      <c r="P1716" s="30"/>
      <c r="Q1716" s="30"/>
      <c r="R1716" s="30"/>
      <c r="S1716" s="30"/>
      <c r="T1716" s="30"/>
      <c r="U1716" s="30"/>
    </row>
    <row r="1717" spans="10:21">
      <c r="J1717" s="30"/>
      <c r="K1717" s="30"/>
      <c r="L1717" s="30"/>
      <c r="M1717" s="30"/>
      <c r="N1717" s="30"/>
      <c r="O1717" s="30"/>
      <c r="P1717" s="30"/>
      <c r="Q1717" s="30"/>
      <c r="R1717" s="30"/>
      <c r="S1717" s="30"/>
      <c r="T1717" s="30"/>
      <c r="U1717" s="30"/>
    </row>
    <row r="1718" spans="10:21">
      <c r="J1718" s="30"/>
      <c r="K1718" s="30"/>
      <c r="L1718" s="30"/>
      <c r="M1718" s="30"/>
      <c r="N1718" s="30"/>
      <c r="O1718" s="30"/>
      <c r="P1718" s="30"/>
      <c r="Q1718" s="30"/>
      <c r="R1718" s="30"/>
      <c r="S1718" s="30"/>
      <c r="T1718" s="30"/>
      <c r="U1718" s="30"/>
    </row>
    <row r="1719" spans="10:21">
      <c r="J1719" s="30"/>
      <c r="K1719" s="30"/>
      <c r="L1719" s="30"/>
      <c r="M1719" s="30"/>
      <c r="N1719" s="30"/>
      <c r="O1719" s="30"/>
      <c r="P1719" s="30"/>
      <c r="Q1719" s="30"/>
      <c r="R1719" s="30"/>
      <c r="S1719" s="30"/>
      <c r="T1719" s="30"/>
      <c r="U1719" s="30"/>
    </row>
    <row r="1720" spans="10:21">
      <c r="J1720" s="30"/>
      <c r="K1720" s="30"/>
      <c r="L1720" s="30"/>
      <c r="M1720" s="30"/>
      <c r="N1720" s="30"/>
      <c r="O1720" s="30"/>
      <c r="P1720" s="30"/>
      <c r="Q1720" s="30"/>
      <c r="R1720" s="30"/>
      <c r="S1720" s="30"/>
      <c r="T1720" s="30"/>
      <c r="U1720" s="30"/>
    </row>
    <row r="1721" spans="10:21">
      <c r="J1721" s="30"/>
      <c r="K1721" s="30"/>
      <c r="L1721" s="30"/>
      <c r="M1721" s="30"/>
      <c r="N1721" s="30"/>
      <c r="O1721" s="30"/>
      <c r="P1721" s="30"/>
      <c r="Q1721" s="30"/>
      <c r="R1721" s="30"/>
      <c r="S1721" s="30"/>
      <c r="T1721" s="30"/>
      <c r="U1721" s="30"/>
    </row>
    <row r="1722" spans="10:21">
      <c r="J1722" s="30"/>
      <c r="K1722" s="30"/>
      <c r="L1722" s="30"/>
      <c r="M1722" s="30"/>
      <c r="N1722" s="30"/>
      <c r="O1722" s="30"/>
      <c r="P1722" s="30"/>
      <c r="Q1722" s="30"/>
      <c r="R1722" s="30"/>
      <c r="S1722" s="30"/>
      <c r="T1722" s="30"/>
      <c r="U1722" s="30"/>
    </row>
    <row r="1723" spans="10:21">
      <c r="J1723" s="30"/>
      <c r="K1723" s="30"/>
      <c r="L1723" s="30"/>
      <c r="M1723" s="30"/>
      <c r="N1723" s="30"/>
      <c r="O1723" s="30"/>
      <c r="P1723" s="30"/>
      <c r="Q1723" s="30"/>
      <c r="R1723" s="30"/>
      <c r="S1723" s="30"/>
      <c r="T1723" s="30"/>
      <c r="U1723" s="30"/>
    </row>
    <row r="1724" spans="10:21">
      <c r="J1724" s="30"/>
      <c r="K1724" s="30"/>
      <c r="L1724" s="30"/>
      <c r="M1724" s="30"/>
      <c r="N1724" s="30"/>
      <c r="O1724" s="30"/>
      <c r="P1724" s="30"/>
      <c r="Q1724" s="30"/>
      <c r="R1724" s="30"/>
      <c r="S1724" s="30"/>
      <c r="T1724" s="30"/>
      <c r="U1724" s="30"/>
    </row>
    <row r="1725" spans="10:21">
      <c r="J1725" s="30"/>
      <c r="K1725" s="30"/>
      <c r="L1725" s="30"/>
      <c r="M1725" s="30"/>
      <c r="N1725" s="30"/>
      <c r="O1725" s="30"/>
      <c r="P1725" s="30"/>
      <c r="Q1725" s="30"/>
      <c r="R1725" s="30"/>
      <c r="S1725" s="30"/>
      <c r="T1725" s="30"/>
      <c r="U1725" s="30"/>
    </row>
    <row r="1726" spans="10:21">
      <c r="J1726" s="30"/>
      <c r="K1726" s="30"/>
      <c r="L1726" s="30"/>
      <c r="M1726" s="30"/>
      <c r="N1726" s="30"/>
      <c r="O1726" s="30"/>
      <c r="P1726" s="30"/>
      <c r="Q1726" s="30"/>
      <c r="R1726" s="30"/>
      <c r="S1726" s="30"/>
      <c r="T1726" s="30"/>
      <c r="U1726" s="30"/>
    </row>
    <row r="1727" spans="10:21">
      <c r="J1727" s="30"/>
      <c r="K1727" s="30"/>
      <c r="L1727" s="30"/>
      <c r="M1727" s="30"/>
      <c r="N1727" s="30"/>
      <c r="O1727" s="30"/>
      <c r="P1727" s="30"/>
      <c r="Q1727" s="30"/>
      <c r="R1727" s="30"/>
      <c r="S1727" s="30"/>
      <c r="T1727" s="30"/>
      <c r="U1727" s="30"/>
    </row>
    <row r="1728" spans="10:21">
      <c r="J1728" s="30"/>
      <c r="K1728" s="30"/>
      <c r="L1728" s="30"/>
      <c r="M1728" s="30"/>
      <c r="N1728" s="30"/>
      <c r="O1728" s="30"/>
      <c r="P1728" s="30"/>
      <c r="Q1728" s="30"/>
      <c r="R1728" s="30"/>
      <c r="S1728" s="30"/>
      <c r="T1728" s="30"/>
      <c r="U1728" s="30"/>
    </row>
    <row r="1729" spans="10:21">
      <c r="J1729" s="30"/>
      <c r="K1729" s="30"/>
      <c r="L1729" s="30"/>
      <c r="M1729" s="30"/>
      <c r="N1729" s="30"/>
      <c r="O1729" s="30"/>
      <c r="P1729" s="30"/>
      <c r="Q1729" s="30"/>
      <c r="R1729" s="30"/>
      <c r="S1729" s="30"/>
      <c r="T1729" s="30"/>
      <c r="U1729" s="30"/>
    </row>
    <row r="1730" spans="10:21">
      <c r="J1730" s="30"/>
      <c r="K1730" s="30"/>
      <c r="L1730" s="30"/>
      <c r="M1730" s="30"/>
      <c r="N1730" s="30"/>
      <c r="O1730" s="30"/>
      <c r="P1730" s="30"/>
      <c r="Q1730" s="30"/>
      <c r="R1730" s="30"/>
      <c r="S1730" s="30"/>
      <c r="T1730" s="30"/>
      <c r="U1730" s="30"/>
    </row>
    <row r="1731" spans="10:21">
      <c r="J1731" s="30"/>
      <c r="K1731" s="30"/>
      <c r="L1731" s="30"/>
      <c r="M1731" s="30"/>
      <c r="N1731" s="30"/>
      <c r="O1731" s="30"/>
      <c r="P1731" s="30"/>
      <c r="Q1731" s="30"/>
      <c r="R1731" s="30"/>
      <c r="S1731" s="30"/>
      <c r="T1731" s="30"/>
      <c r="U1731" s="30"/>
    </row>
    <row r="1732" spans="10:21">
      <c r="J1732" s="30"/>
      <c r="K1732" s="30"/>
      <c r="L1732" s="30"/>
      <c r="M1732" s="30"/>
      <c r="N1732" s="30"/>
      <c r="O1732" s="30"/>
      <c r="P1732" s="30"/>
      <c r="Q1732" s="30"/>
      <c r="R1732" s="30"/>
      <c r="S1732" s="30"/>
      <c r="T1732" s="30"/>
      <c r="U1732" s="30"/>
    </row>
    <row r="1733" spans="10:21">
      <c r="J1733" s="30"/>
      <c r="K1733" s="30"/>
      <c r="L1733" s="30"/>
      <c r="M1733" s="30"/>
      <c r="N1733" s="30"/>
      <c r="O1733" s="30"/>
      <c r="P1733" s="30"/>
      <c r="Q1733" s="30"/>
      <c r="R1733" s="30"/>
      <c r="S1733" s="30"/>
      <c r="T1733" s="30"/>
      <c r="U1733" s="30"/>
    </row>
    <row r="1734" spans="10:21">
      <c r="J1734" s="30"/>
      <c r="K1734" s="30"/>
      <c r="L1734" s="30"/>
      <c r="M1734" s="30"/>
      <c r="N1734" s="30"/>
      <c r="O1734" s="30"/>
      <c r="P1734" s="30"/>
      <c r="Q1734" s="30"/>
      <c r="R1734" s="30"/>
      <c r="S1734" s="30"/>
      <c r="T1734" s="30"/>
      <c r="U1734" s="30"/>
    </row>
    <row r="1735" spans="10:21">
      <c r="J1735" s="30"/>
      <c r="K1735" s="30"/>
      <c r="L1735" s="30"/>
      <c r="M1735" s="30"/>
      <c r="N1735" s="30"/>
      <c r="O1735" s="30"/>
      <c r="P1735" s="30"/>
      <c r="Q1735" s="30"/>
      <c r="R1735" s="30"/>
      <c r="S1735" s="30"/>
      <c r="T1735" s="30"/>
      <c r="U1735" s="30"/>
    </row>
    <row r="1736" spans="10:21">
      <c r="J1736" s="30"/>
      <c r="K1736" s="30"/>
      <c r="L1736" s="30"/>
      <c r="M1736" s="30"/>
      <c r="N1736" s="30"/>
      <c r="O1736" s="30"/>
      <c r="P1736" s="30"/>
      <c r="Q1736" s="30"/>
      <c r="R1736" s="30"/>
      <c r="S1736" s="30"/>
      <c r="T1736" s="30"/>
      <c r="U1736" s="30"/>
    </row>
    <row r="1737" spans="10:21">
      <c r="J1737" s="30"/>
      <c r="K1737" s="30"/>
      <c r="L1737" s="30"/>
      <c r="M1737" s="30"/>
      <c r="N1737" s="30"/>
      <c r="O1737" s="30"/>
      <c r="P1737" s="30"/>
      <c r="Q1737" s="30"/>
      <c r="R1737" s="30"/>
      <c r="S1737" s="30"/>
      <c r="T1737" s="30"/>
      <c r="U1737" s="30"/>
    </row>
    <row r="1738" spans="10:21">
      <c r="J1738" s="30"/>
      <c r="K1738" s="30"/>
      <c r="L1738" s="30"/>
      <c r="M1738" s="30"/>
      <c r="N1738" s="30"/>
      <c r="O1738" s="30"/>
      <c r="P1738" s="30"/>
      <c r="Q1738" s="30"/>
      <c r="R1738" s="30"/>
      <c r="S1738" s="30"/>
      <c r="T1738" s="30"/>
      <c r="U1738" s="30"/>
    </row>
    <row r="1739" spans="10:21">
      <c r="J1739" s="30"/>
      <c r="K1739" s="30"/>
      <c r="L1739" s="30"/>
      <c r="M1739" s="30"/>
      <c r="N1739" s="30"/>
      <c r="O1739" s="30"/>
      <c r="P1739" s="30"/>
      <c r="Q1739" s="30"/>
      <c r="R1739" s="30"/>
      <c r="S1739" s="30"/>
      <c r="T1739" s="30"/>
      <c r="U1739" s="30"/>
    </row>
    <row r="1740" spans="10:21">
      <c r="J1740" s="30"/>
      <c r="K1740" s="30"/>
      <c r="L1740" s="30"/>
      <c r="M1740" s="30"/>
      <c r="N1740" s="30"/>
      <c r="O1740" s="30"/>
      <c r="P1740" s="30"/>
      <c r="Q1740" s="30"/>
      <c r="R1740" s="30"/>
      <c r="S1740" s="30"/>
      <c r="T1740" s="30"/>
      <c r="U1740" s="30"/>
    </row>
    <row r="1741" spans="10:21">
      <c r="J1741" s="30"/>
      <c r="K1741" s="30"/>
      <c r="L1741" s="30"/>
      <c r="M1741" s="30"/>
      <c r="N1741" s="30"/>
      <c r="O1741" s="30"/>
      <c r="P1741" s="30"/>
      <c r="Q1741" s="30"/>
      <c r="R1741" s="30"/>
      <c r="S1741" s="30"/>
      <c r="T1741" s="30"/>
      <c r="U1741" s="30"/>
    </row>
    <row r="1742" spans="10:21">
      <c r="J1742" s="30"/>
      <c r="K1742" s="30"/>
      <c r="L1742" s="30"/>
      <c r="M1742" s="30"/>
      <c r="N1742" s="30"/>
      <c r="O1742" s="30"/>
      <c r="P1742" s="30"/>
      <c r="Q1742" s="30"/>
      <c r="R1742" s="30"/>
      <c r="S1742" s="30"/>
      <c r="T1742" s="30"/>
      <c r="U1742" s="30"/>
    </row>
    <row r="1743" spans="10:21">
      <c r="J1743" s="30"/>
      <c r="K1743" s="30"/>
      <c r="L1743" s="30"/>
      <c r="M1743" s="30"/>
      <c r="N1743" s="30"/>
      <c r="O1743" s="30"/>
      <c r="P1743" s="30"/>
      <c r="Q1743" s="30"/>
      <c r="R1743" s="30"/>
      <c r="S1743" s="30"/>
      <c r="T1743" s="30"/>
      <c r="U1743" s="30"/>
    </row>
    <row r="1744" spans="10:21">
      <c r="J1744" s="30"/>
      <c r="K1744" s="30"/>
      <c r="L1744" s="30"/>
      <c r="M1744" s="30"/>
      <c r="N1744" s="30"/>
      <c r="O1744" s="30"/>
      <c r="P1744" s="30"/>
      <c r="Q1744" s="30"/>
      <c r="R1744" s="30"/>
      <c r="S1744" s="30"/>
      <c r="T1744" s="30"/>
      <c r="U1744" s="30"/>
    </row>
    <row r="1745" spans="10:21">
      <c r="J1745" s="30"/>
      <c r="K1745" s="30"/>
      <c r="L1745" s="30"/>
      <c r="M1745" s="30"/>
      <c r="N1745" s="30"/>
      <c r="O1745" s="30"/>
      <c r="P1745" s="30"/>
      <c r="Q1745" s="30"/>
      <c r="R1745" s="30"/>
      <c r="S1745" s="30"/>
      <c r="T1745" s="30"/>
      <c r="U1745" s="30"/>
    </row>
    <row r="1746" spans="10:21">
      <c r="J1746" s="30"/>
      <c r="K1746" s="30"/>
      <c r="L1746" s="30"/>
      <c r="M1746" s="30"/>
      <c r="N1746" s="30"/>
      <c r="O1746" s="30"/>
      <c r="P1746" s="30"/>
      <c r="Q1746" s="30"/>
      <c r="R1746" s="30"/>
      <c r="S1746" s="30"/>
      <c r="T1746" s="30"/>
      <c r="U1746" s="30"/>
    </row>
    <row r="1747" spans="10:21">
      <c r="J1747" s="30"/>
      <c r="K1747" s="30"/>
      <c r="L1747" s="30"/>
      <c r="M1747" s="30"/>
      <c r="N1747" s="30"/>
      <c r="O1747" s="30"/>
      <c r="P1747" s="30"/>
      <c r="Q1747" s="30"/>
      <c r="R1747" s="30"/>
      <c r="S1747" s="30"/>
      <c r="T1747" s="30"/>
      <c r="U1747" s="30"/>
    </row>
    <row r="1748" spans="10:21">
      <c r="J1748" s="30"/>
      <c r="K1748" s="30"/>
      <c r="L1748" s="30"/>
      <c r="M1748" s="30"/>
      <c r="N1748" s="30"/>
      <c r="O1748" s="30"/>
      <c r="P1748" s="30"/>
      <c r="Q1748" s="30"/>
      <c r="R1748" s="30"/>
      <c r="S1748" s="30"/>
      <c r="T1748" s="30"/>
      <c r="U1748" s="30"/>
    </row>
    <row r="1749" spans="10:21">
      <c r="J1749" s="30"/>
      <c r="K1749" s="30"/>
      <c r="L1749" s="30"/>
      <c r="M1749" s="30"/>
      <c r="N1749" s="30"/>
      <c r="O1749" s="30"/>
      <c r="P1749" s="30"/>
      <c r="Q1749" s="30"/>
      <c r="R1749" s="30"/>
      <c r="S1749" s="30"/>
      <c r="T1749" s="30"/>
      <c r="U1749" s="30"/>
    </row>
    <row r="1750" spans="10:21">
      <c r="J1750" s="30"/>
      <c r="K1750" s="30"/>
      <c r="L1750" s="30"/>
      <c r="M1750" s="30"/>
      <c r="N1750" s="30"/>
      <c r="O1750" s="30"/>
      <c r="P1750" s="30"/>
      <c r="Q1750" s="30"/>
      <c r="R1750" s="30"/>
      <c r="S1750" s="30"/>
      <c r="T1750" s="30"/>
      <c r="U1750" s="30"/>
    </row>
    <row r="1751" spans="10:21">
      <c r="J1751" s="30"/>
      <c r="K1751" s="30"/>
      <c r="L1751" s="30"/>
      <c r="M1751" s="30"/>
      <c r="N1751" s="30"/>
      <c r="O1751" s="30"/>
      <c r="P1751" s="30"/>
      <c r="Q1751" s="30"/>
      <c r="R1751" s="30"/>
      <c r="S1751" s="30"/>
      <c r="T1751" s="30"/>
      <c r="U1751" s="30"/>
    </row>
    <row r="1752" spans="10:21">
      <c r="J1752" s="30"/>
      <c r="K1752" s="30"/>
      <c r="L1752" s="30"/>
      <c r="M1752" s="30"/>
      <c r="N1752" s="30"/>
      <c r="O1752" s="30"/>
      <c r="P1752" s="30"/>
      <c r="Q1752" s="30"/>
      <c r="R1752" s="30"/>
      <c r="S1752" s="30"/>
      <c r="T1752" s="30"/>
      <c r="U1752" s="30"/>
    </row>
    <row r="1753" spans="10:21">
      <c r="J1753" s="30"/>
      <c r="K1753" s="30"/>
      <c r="L1753" s="30"/>
      <c r="M1753" s="30"/>
      <c r="N1753" s="30"/>
      <c r="O1753" s="30"/>
      <c r="P1753" s="30"/>
      <c r="Q1753" s="30"/>
      <c r="R1753" s="30"/>
      <c r="S1753" s="30"/>
      <c r="T1753" s="30"/>
      <c r="U1753" s="30"/>
    </row>
    <row r="1754" spans="10:21">
      <c r="J1754" s="30"/>
      <c r="K1754" s="30"/>
      <c r="L1754" s="30"/>
      <c r="M1754" s="30"/>
      <c r="N1754" s="30"/>
      <c r="O1754" s="30"/>
      <c r="P1754" s="30"/>
      <c r="Q1754" s="30"/>
      <c r="R1754" s="30"/>
      <c r="S1754" s="30"/>
      <c r="T1754" s="30"/>
      <c r="U1754" s="30"/>
    </row>
    <row r="1755" spans="10:21">
      <c r="J1755" s="30"/>
      <c r="K1755" s="30"/>
      <c r="L1755" s="30"/>
      <c r="M1755" s="30"/>
      <c r="N1755" s="30"/>
      <c r="O1755" s="30"/>
      <c r="P1755" s="30"/>
      <c r="Q1755" s="30"/>
      <c r="R1755" s="30"/>
      <c r="S1755" s="30"/>
      <c r="T1755" s="30"/>
      <c r="U1755" s="30"/>
    </row>
    <row r="1756" spans="10:21">
      <c r="J1756" s="30"/>
      <c r="K1756" s="30"/>
      <c r="L1756" s="30"/>
      <c r="M1756" s="30"/>
      <c r="N1756" s="30"/>
      <c r="O1756" s="30"/>
      <c r="P1756" s="30"/>
      <c r="Q1756" s="30"/>
      <c r="R1756" s="30"/>
      <c r="S1756" s="30"/>
      <c r="T1756" s="30"/>
      <c r="U1756" s="30"/>
    </row>
    <row r="1757" spans="10:21">
      <c r="J1757" s="30"/>
      <c r="K1757" s="30"/>
      <c r="L1757" s="30"/>
      <c r="M1757" s="30"/>
      <c r="N1757" s="30"/>
      <c r="O1757" s="30"/>
      <c r="P1757" s="30"/>
      <c r="Q1757" s="30"/>
      <c r="R1757" s="30"/>
      <c r="S1757" s="30"/>
      <c r="T1757" s="30"/>
      <c r="U1757" s="30"/>
    </row>
    <row r="1758" spans="10:21">
      <c r="J1758" s="30"/>
      <c r="K1758" s="30"/>
      <c r="L1758" s="30"/>
      <c r="M1758" s="30"/>
      <c r="N1758" s="30"/>
      <c r="O1758" s="30"/>
      <c r="P1758" s="30"/>
      <c r="Q1758" s="30"/>
      <c r="R1758" s="30"/>
      <c r="S1758" s="30"/>
      <c r="T1758" s="30"/>
      <c r="U1758" s="30"/>
    </row>
    <row r="1759" spans="10:21">
      <c r="J1759" s="30"/>
      <c r="K1759" s="30"/>
      <c r="L1759" s="30"/>
      <c r="M1759" s="30"/>
      <c r="N1759" s="30"/>
      <c r="O1759" s="30"/>
      <c r="P1759" s="30"/>
      <c r="Q1759" s="30"/>
      <c r="R1759" s="30"/>
      <c r="S1759" s="30"/>
      <c r="T1759" s="30"/>
      <c r="U1759" s="30"/>
    </row>
    <row r="1760" spans="10:21">
      <c r="J1760" s="30"/>
      <c r="K1760" s="30"/>
      <c r="L1760" s="30"/>
      <c r="M1760" s="30"/>
      <c r="N1760" s="30"/>
      <c r="O1760" s="30"/>
      <c r="P1760" s="30"/>
      <c r="Q1760" s="30"/>
      <c r="R1760" s="30"/>
      <c r="S1760" s="30"/>
      <c r="T1760" s="30"/>
      <c r="U1760" s="30"/>
    </row>
    <row r="1761" spans="10:21">
      <c r="J1761" s="30"/>
      <c r="K1761" s="30"/>
      <c r="L1761" s="30"/>
      <c r="M1761" s="30"/>
      <c r="N1761" s="30"/>
      <c r="O1761" s="30"/>
      <c r="P1761" s="30"/>
      <c r="Q1761" s="30"/>
      <c r="R1761" s="30"/>
      <c r="S1761" s="30"/>
      <c r="T1761" s="30"/>
      <c r="U1761" s="30"/>
    </row>
    <row r="1762" spans="10:21">
      <c r="J1762" s="30"/>
      <c r="K1762" s="30"/>
      <c r="L1762" s="30"/>
      <c r="M1762" s="30"/>
      <c r="N1762" s="30"/>
      <c r="O1762" s="30"/>
      <c r="P1762" s="30"/>
      <c r="Q1762" s="30"/>
      <c r="R1762" s="30"/>
      <c r="S1762" s="30"/>
      <c r="T1762" s="30"/>
      <c r="U1762" s="30"/>
    </row>
    <row r="1763" spans="10:21">
      <c r="J1763" s="30"/>
      <c r="K1763" s="30"/>
      <c r="L1763" s="30"/>
      <c r="M1763" s="30"/>
      <c r="N1763" s="30"/>
      <c r="O1763" s="30"/>
      <c r="P1763" s="30"/>
      <c r="Q1763" s="30"/>
      <c r="R1763" s="30"/>
      <c r="S1763" s="30"/>
      <c r="T1763" s="30"/>
      <c r="U1763" s="30"/>
    </row>
    <row r="1764" spans="10:21">
      <c r="J1764" s="30"/>
      <c r="K1764" s="30"/>
      <c r="L1764" s="30"/>
      <c r="M1764" s="30"/>
      <c r="N1764" s="30"/>
      <c r="O1764" s="30"/>
      <c r="P1764" s="30"/>
      <c r="Q1764" s="30"/>
      <c r="R1764" s="30"/>
      <c r="S1764" s="30"/>
      <c r="T1764" s="30"/>
      <c r="U1764" s="30"/>
    </row>
    <row r="1765" spans="10:21">
      <c r="J1765" s="30"/>
      <c r="K1765" s="30"/>
      <c r="L1765" s="30"/>
      <c r="M1765" s="30"/>
      <c r="N1765" s="30"/>
      <c r="O1765" s="30"/>
      <c r="P1765" s="30"/>
      <c r="Q1765" s="30"/>
      <c r="R1765" s="30"/>
      <c r="S1765" s="30"/>
      <c r="T1765" s="30"/>
      <c r="U1765" s="30"/>
    </row>
    <row r="1766" spans="10:21">
      <c r="J1766" s="30"/>
      <c r="K1766" s="30"/>
      <c r="L1766" s="30"/>
      <c r="M1766" s="30"/>
      <c r="N1766" s="30"/>
      <c r="O1766" s="30"/>
      <c r="P1766" s="30"/>
      <c r="Q1766" s="30"/>
      <c r="R1766" s="30"/>
      <c r="S1766" s="30"/>
      <c r="T1766" s="30"/>
      <c r="U1766" s="30"/>
    </row>
    <row r="1767" spans="10:21">
      <c r="J1767" s="30"/>
      <c r="K1767" s="30"/>
      <c r="L1767" s="30"/>
      <c r="M1767" s="30"/>
      <c r="N1767" s="30"/>
      <c r="O1767" s="30"/>
      <c r="P1767" s="30"/>
      <c r="Q1767" s="30"/>
      <c r="R1767" s="30"/>
      <c r="S1767" s="30"/>
      <c r="T1767" s="30"/>
      <c r="U1767" s="30"/>
    </row>
    <row r="1768" spans="10:21">
      <c r="J1768" s="30"/>
      <c r="K1768" s="30"/>
      <c r="L1768" s="30"/>
      <c r="M1768" s="30"/>
      <c r="N1768" s="30"/>
      <c r="O1768" s="30"/>
      <c r="P1768" s="30"/>
      <c r="Q1768" s="30"/>
      <c r="R1768" s="30"/>
      <c r="S1768" s="30"/>
      <c r="T1768" s="30"/>
      <c r="U1768" s="30"/>
    </row>
    <row r="1769" spans="10:21">
      <c r="J1769" s="30"/>
      <c r="K1769" s="30"/>
      <c r="L1769" s="30"/>
      <c r="M1769" s="30"/>
      <c r="N1769" s="30"/>
      <c r="O1769" s="30"/>
      <c r="P1769" s="30"/>
      <c r="Q1769" s="30"/>
      <c r="R1769" s="30"/>
      <c r="S1769" s="30"/>
      <c r="T1769" s="30"/>
      <c r="U1769" s="30"/>
    </row>
    <row r="1770" spans="10:21">
      <c r="J1770" s="30"/>
      <c r="K1770" s="30"/>
      <c r="L1770" s="30"/>
      <c r="M1770" s="30"/>
      <c r="N1770" s="30"/>
      <c r="O1770" s="30"/>
      <c r="P1770" s="30"/>
      <c r="Q1770" s="30"/>
      <c r="R1770" s="30"/>
      <c r="S1770" s="30"/>
      <c r="T1770" s="30"/>
      <c r="U1770" s="30"/>
    </row>
    <row r="1771" spans="10:21">
      <c r="J1771" s="30"/>
      <c r="K1771" s="30"/>
      <c r="L1771" s="30"/>
      <c r="M1771" s="30"/>
      <c r="N1771" s="30"/>
      <c r="O1771" s="30"/>
      <c r="P1771" s="30"/>
      <c r="Q1771" s="30"/>
      <c r="R1771" s="30"/>
      <c r="S1771" s="30"/>
      <c r="T1771" s="30"/>
      <c r="U1771" s="30"/>
    </row>
    <row r="1772" spans="10:21">
      <c r="J1772" s="30"/>
      <c r="K1772" s="30"/>
      <c r="L1772" s="30"/>
      <c r="M1772" s="30"/>
      <c r="N1772" s="30"/>
      <c r="O1772" s="30"/>
      <c r="P1772" s="30"/>
      <c r="Q1772" s="30"/>
      <c r="R1772" s="30"/>
      <c r="S1772" s="30"/>
      <c r="T1772" s="30"/>
      <c r="U1772" s="30"/>
    </row>
    <row r="1773" spans="10:21">
      <c r="J1773" s="30"/>
      <c r="K1773" s="30"/>
      <c r="L1773" s="30"/>
      <c r="M1773" s="30"/>
      <c r="N1773" s="30"/>
      <c r="O1773" s="30"/>
      <c r="P1773" s="30"/>
      <c r="Q1773" s="30"/>
      <c r="R1773" s="30"/>
      <c r="S1773" s="30"/>
      <c r="T1773" s="30"/>
      <c r="U1773" s="30"/>
    </row>
    <row r="1774" spans="10:21">
      <c r="J1774" s="30"/>
      <c r="K1774" s="30"/>
      <c r="L1774" s="30"/>
      <c r="M1774" s="30"/>
      <c r="N1774" s="30"/>
      <c r="O1774" s="30"/>
      <c r="P1774" s="30"/>
      <c r="Q1774" s="30"/>
      <c r="R1774" s="30"/>
      <c r="S1774" s="30"/>
      <c r="T1774" s="30"/>
      <c r="U1774" s="30"/>
    </row>
    <row r="1775" spans="10:21">
      <c r="J1775" s="30"/>
      <c r="K1775" s="30"/>
      <c r="L1775" s="30"/>
      <c r="M1775" s="30"/>
      <c r="N1775" s="30"/>
      <c r="O1775" s="30"/>
      <c r="P1775" s="30"/>
      <c r="Q1775" s="30"/>
      <c r="R1775" s="30"/>
      <c r="S1775" s="30"/>
      <c r="T1775" s="30"/>
      <c r="U1775" s="30"/>
    </row>
    <row r="1776" spans="10:21">
      <c r="J1776" s="30"/>
      <c r="K1776" s="30"/>
      <c r="L1776" s="30"/>
      <c r="M1776" s="30"/>
      <c r="N1776" s="30"/>
      <c r="O1776" s="30"/>
      <c r="P1776" s="30"/>
      <c r="Q1776" s="30"/>
      <c r="R1776" s="30"/>
      <c r="S1776" s="30"/>
      <c r="T1776" s="30"/>
      <c r="U1776" s="30"/>
    </row>
  </sheetData>
  <autoFilter ref="P1:P1776" xr:uid="{BFACFCA5-8B59-E945-A282-138901D2B0D1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7A1F-202D-D74F-A3F2-EF6377A561F8}">
  <dimension ref="A1:R455"/>
  <sheetViews>
    <sheetView topLeftCell="G3" workbookViewId="0">
      <selection activeCell="L71" sqref="L71"/>
    </sheetView>
  </sheetViews>
  <sheetFormatPr defaultColWidth="11" defaultRowHeight="15.95"/>
  <cols>
    <col min="2" max="2" width="27" customWidth="1"/>
    <col min="3" max="3" width="16" customWidth="1"/>
    <col min="5" max="5" width="16.875" customWidth="1"/>
    <col min="7" max="7" width="26.375" customWidth="1"/>
    <col min="8" max="8" width="18.875" customWidth="1"/>
    <col min="10" max="10" width="16.375" customWidth="1"/>
    <col min="11" max="11" width="10.875" style="1"/>
    <col min="12" max="12" width="30.375" style="1" customWidth="1"/>
    <col min="13" max="13" width="25.875" style="1" customWidth="1"/>
    <col min="14" max="14" width="10.875" style="1"/>
    <col min="15" max="15" width="16.375" customWidth="1"/>
  </cols>
  <sheetData>
    <row r="1" spans="1:18" ht="20.100000000000001" thickBot="1">
      <c r="A1" s="117" t="s">
        <v>0</v>
      </c>
      <c r="B1" s="118"/>
      <c r="C1" s="118"/>
      <c r="D1" s="118"/>
      <c r="E1" s="34" t="s">
        <v>1816</v>
      </c>
      <c r="F1" s="114" t="s">
        <v>85</v>
      </c>
      <c r="G1" s="115"/>
      <c r="H1" s="115"/>
      <c r="I1" s="115"/>
      <c r="J1" s="56" t="s">
        <v>1816</v>
      </c>
      <c r="K1" s="121" t="s">
        <v>1</v>
      </c>
      <c r="L1" s="121"/>
      <c r="M1" s="121"/>
      <c r="N1" s="121"/>
      <c r="O1" s="57" t="s">
        <v>1817</v>
      </c>
    </row>
    <row r="2" spans="1:18">
      <c r="A2" s="110" t="s">
        <v>3</v>
      </c>
      <c r="B2" s="110" t="s">
        <v>4</v>
      </c>
      <c r="C2" s="5" t="s">
        <v>5</v>
      </c>
      <c r="D2" s="37">
        <v>1</v>
      </c>
      <c r="E2" s="38">
        <f>453/631</f>
        <v>0.71790808240887483</v>
      </c>
      <c r="F2" s="106" t="s">
        <v>87</v>
      </c>
      <c r="G2" s="106" t="s">
        <v>88</v>
      </c>
      <c r="H2" s="20" t="s">
        <v>89</v>
      </c>
      <c r="I2" s="37">
        <v>1</v>
      </c>
      <c r="J2" s="50">
        <f>12/631</f>
        <v>1.9017432646592711E-2</v>
      </c>
      <c r="K2" s="110" t="s">
        <v>6</v>
      </c>
      <c r="L2" s="112" t="s">
        <v>7</v>
      </c>
      <c r="M2" s="20" t="s">
        <v>8</v>
      </c>
      <c r="N2" s="37">
        <v>1</v>
      </c>
      <c r="O2" s="69">
        <f>88/631</f>
        <v>0.13946117274167988</v>
      </c>
    </row>
    <row r="3" spans="1:18">
      <c r="A3" s="110"/>
      <c r="B3" s="110"/>
      <c r="C3" s="5" t="s">
        <v>11</v>
      </c>
      <c r="D3" s="12">
        <v>2</v>
      </c>
      <c r="E3" s="40">
        <f>145/631</f>
        <v>0.22979397781299524</v>
      </c>
      <c r="F3" s="107"/>
      <c r="G3" s="107"/>
      <c r="H3" s="7" t="s">
        <v>90</v>
      </c>
      <c r="I3" s="12">
        <v>2</v>
      </c>
      <c r="J3" s="51">
        <f>75/631</f>
        <v>0.11885895404120443</v>
      </c>
      <c r="K3" s="110"/>
      <c r="L3" s="112"/>
      <c r="M3" s="24" t="s">
        <v>12</v>
      </c>
      <c r="N3" s="59">
        <v>2</v>
      </c>
      <c r="O3" s="70">
        <f>273/631</f>
        <v>0.43264659270998418</v>
      </c>
    </row>
    <row r="4" spans="1:18" ht="17.100000000000001" thickBot="1">
      <c r="A4" s="116"/>
      <c r="B4" s="116"/>
      <c r="C4" s="9" t="s">
        <v>13</v>
      </c>
      <c r="D4" s="41">
        <v>3</v>
      </c>
      <c r="E4" s="42">
        <f>33/631</f>
        <v>5.2297939778129951E-2</v>
      </c>
      <c r="F4" s="107"/>
      <c r="G4" s="107"/>
      <c r="H4" s="7" t="s">
        <v>93</v>
      </c>
      <c r="I4" s="12">
        <v>3</v>
      </c>
      <c r="J4" s="51">
        <f>154/631</f>
        <v>0.24405705229793978</v>
      </c>
      <c r="K4" s="110"/>
      <c r="L4" s="112"/>
      <c r="M4" s="7" t="s">
        <v>14</v>
      </c>
      <c r="N4" s="12">
        <v>3</v>
      </c>
      <c r="O4" s="71">
        <f>44/631</f>
        <v>6.9730586370839939E-2</v>
      </c>
      <c r="Q4" s="63"/>
      <c r="R4" s="63"/>
    </row>
    <row r="5" spans="1:18">
      <c r="A5" s="109" t="s">
        <v>15</v>
      </c>
      <c r="B5" s="110" t="s">
        <v>16</v>
      </c>
      <c r="C5" s="5" t="s">
        <v>17</v>
      </c>
      <c r="D5" s="12">
        <v>1</v>
      </c>
      <c r="E5" s="40">
        <f>120/631</f>
        <v>0.19017432646592711</v>
      </c>
      <c r="F5" s="107"/>
      <c r="G5" s="107"/>
      <c r="H5" s="7" t="s">
        <v>95</v>
      </c>
      <c r="I5" s="12">
        <v>4</v>
      </c>
      <c r="J5" s="51">
        <f>268/631</f>
        <v>0.4247226624405705</v>
      </c>
      <c r="K5" s="110"/>
      <c r="L5" s="112"/>
      <c r="M5" s="7" t="s">
        <v>18</v>
      </c>
      <c r="N5" s="37">
        <v>4</v>
      </c>
      <c r="O5" s="70">
        <f>141/631</f>
        <v>0.22345483359746435</v>
      </c>
      <c r="Q5" s="63"/>
    </row>
    <row r="6" spans="1:18" ht="17.100000000000001" thickBot="1">
      <c r="A6" s="110"/>
      <c r="B6" s="110"/>
      <c r="C6" s="5" t="s">
        <v>19</v>
      </c>
      <c r="D6" s="37">
        <v>2</v>
      </c>
      <c r="E6" s="39">
        <f>92/631</f>
        <v>0.14580031695721077</v>
      </c>
      <c r="F6" s="108"/>
      <c r="G6" s="108"/>
      <c r="H6" s="11" t="s">
        <v>97</v>
      </c>
      <c r="I6" s="41">
        <v>5</v>
      </c>
      <c r="J6" s="52">
        <f>122/631</f>
        <v>0.19334389857369255</v>
      </c>
      <c r="K6" s="116"/>
      <c r="L6" s="113"/>
      <c r="M6" s="66" t="s">
        <v>20</v>
      </c>
      <c r="N6" s="67">
        <v>5</v>
      </c>
      <c r="O6" s="72">
        <f>85/631</f>
        <v>0.1347068145800317</v>
      </c>
      <c r="P6" s="62"/>
    </row>
    <row r="7" spans="1:18">
      <c r="A7" s="110"/>
      <c r="B7" s="110"/>
      <c r="C7" s="5" t="s">
        <v>21</v>
      </c>
      <c r="D7" s="37">
        <v>3</v>
      </c>
      <c r="E7" s="39">
        <f>111/631</f>
        <v>0.17591125198098256</v>
      </c>
      <c r="F7" s="107" t="s">
        <v>99</v>
      </c>
      <c r="G7" s="107" t="s">
        <v>100</v>
      </c>
      <c r="H7" s="20" t="s">
        <v>89</v>
      </c>
      <c r="I7" s="12">
        <v>1</v>
      </c>
      <c r="J7" s="54">
        <f>9/631</f>
        <v>1.4263074484944533E-2</v>
      </c>
      <c r="K7" s="109" t="s">
        <v>22</v>
      </c>
      <c r="L7" s="109" t="s">
        <v>23</v>
      </c>
      <c r="M7" s="7" t="s">
        <v>24</v>
      </c>
      <c r="N7" s="12">
        <v>1</v>
      </c>
      <c r="O7" s="71">
        <f>10/631</f>
        <v>1.5847860538827259E-2</v>
      </c>
      <c r="P7" s="62"/>
      <c r="Q7" s="63"/>
    </row>
    <row r="8" spans="1:18">
      <c r="A8" s="110"/>
      <c r="B8" s="110"/>
      <c r="C8" s="5" t="s">
        <v>25</v>
      </c>
      <c r="D8" s="37">
        <v>4</v>
      </c>
      <c r="E8" s="45">
        <f>92/631</f>
        <v>0.14580031695721077</v>
      </c>
      <c r="F8" s="107"/>
      <c r="G8" s="107"/>
      <c r="H8" s="7" t="s">
        <v>90</v>
      </c>
      <c r="I8" s="18">
        <v>2</v>
      </c>
      <c r="J8" s="51">
        <f>42/631</f>
        <v>6.6561014263074481E-2</v>
      </c>
      <c r="K8" s="110"/>
      <c r="L8" s="110"/>
      <c r="M8" s="7" t="s">
        <v>26</v>
      </c>
      <c r="N8" s="37">
        <v>2</v>
      </c>
      <c r="O8" s="80">
        <f>38/631</f>
        <v>6.0221870047543584E-2</v>
      </c>
      <c r="P8" s="63"/>
      <c r="Q8" s="63"/>
    </row>
    <row r="9" spans="1:18">
      <c r="A9" s="110"/>
      <c r="B9" s="110"/>
      <c r="C9" s="5" t="s">
        <v>28</v>
      </c>
      <c r="D9" s="18">
        <v>5</v>
      </c>
      <c r="E9" s="35">
        <f>39/631</f>
        <v>6.1806656101426306E-2</v>
      </c>
      <c r="F9" s="107"/>
      <c r="G9" s="107"/>
      <c r="H9" s="7" t="s">
        <v>93</v>
      </c>
      <c r="I9" s="37">
        <v>3</v>
      </c>
      <c r="J9" s="51">
        <f>98/631</f>
        <v>0.15530903328050713</v>
      </c>
      <c r="K9" s="110"/>
      <c r="L9" s="110"/>
      <c r="M9" s="7" t="s">
        <v>29</v>
      </c>
      <c r="N9" s="37">
        <v>3</v>
      </c>
      <c r="O9" s="70">
        <f>21/631</f>
        <v>3.328050713153724E-2</v>
      </c>
    </row>
    <row r="10" spans="1:18" ht="17.100000000000001" thickBot="1">
      <c r="A10" s="116"/>
      <c r="B10" s="116"/>
      <c r="C10" s="9" t="s">
        <v>30</v>
      </c>
      <c r="D10" s="32">
        <v>6</v>
      </c>
      <c r="E10" s="44">
        <f>177/631</f>
        <v>0.28050713153724249</v>
      </c>
      <c r="F10" s="107"/>
      <c r="G10" s="107"/>
      <c r="H10" s="7" t="s">
        <v>95</v>
      </c>
      <c r="I10" s="12">
        <v>4</v>
      </c>
      <c r="J10" s="54">
        <f>248/631</f>
        <v>0.39302694136291599</v>
      </c>
      <c r="K10" s="110"/>
      <c r="L10" s="110"/>
      <c r="M10" s="24" t="s">
        <v>31</v>
      </c>
      <c r="N10" s="60">
        <v>4</v>
      </c>
      <c r="O10" s="70">
        <f>499/631</f>
        <v>0.79080824088748014</v>
      </c>
    </row>
    <row r="11" spans="1:18" ht="17.100000000000001" thickBot="1">
      <c r="A11" s="109" t="s">
        <v>32</v>
      </c>
      <c r="B11" s="106" t="s">
        <v>33</v>
      </c>
      <c r="C11" s="5" t="s">
        <v>34</v>
      </c>
      <c r="D11" s="43">
        <v>1</v>
      </c>
      <c r="E11" s="38">
        <f>96/631</f>
        <v>0.15213946117274169</v>
      </c>
      <c r="F11" s="108"/>
      <c r="G11" s="108"/>
      <c r="H11" s="11" t="s">
        <v>97</v>
      </c>
      <c r="I11" s="41">
        <v>5</v>
      </c>
      <c r="J11" s="52">
        <f>234/631</f>
        <v>0.37083993660855785</v>
      </c>
      <c r="K11" s="116"/>
      <c r="L11" s="116"/>
      <c r="M11" s="66" t="s">
        <v>20</v>
      </c>
      <c r="N11" s="41">
        <v>5</v>
      </c>
      <c r="O11" s="72">
        <f>305/631</f>
        <v>0.48335974643423135</v>
      </c>
    </row>
    <row r="12" spans="1:18">
      <c r="A12" s="110"/>
      <c r="B12" s="107"/>
      <c r="C12" s="5" t="s">
        <v>36</v>
      </c>
      <c r="D12" s="37">
        <v>2</v>
      </c>
      <c r="E12" s="39">
        <f>62/631</f>
        <v>9.8256735340728998E-2</v>
      </c>
      <c r="F12" s="107" t="s">
        <v>106</v>
      </c>
      <c r="G12" s="107" t="s">
        <v>107</v>
      </c>
      <c r="H12" s="20" t="s">
        <v>89</v>
      </c>
      <c r="I12" s="12">
        <v>1</v>
      </c>
      <c r="J12" s="53">
        <f>3/631</f>
        <v>4.7543581616481777E-3</v>
      </c>
      <c r="K12" s="110" t="s">
        <v>35</v>
      </c>
      <c r="L12" s="110" t="s">
        <v>37</v>
      </c>
      <c r="M12" s="7" t="s">
        <v>38</v>
      </c>
      <c r="N12" s="12">
        <v>1</v>
      </c>
      <c r="O12" s="71">
        <f>43/631</f>
        <v>6.8145800316957217E-2</v>
      </c>
    </row>
    <row r="13" spans="1:18">
      <c r="A13" s="110"/>
      <c r="B13" s="107"/>
      <c r="C13" s="5" t="s">
        <v>40</v>
      </c>
      <c r="D13" s="37">
        <v>3</v>
      </c>
      <c r="E13" s="39">
        <f>37/631</f>
        <v>5.8637083993660855E-2</v>
      </c>
      <c r="F13" s="107"/>
      <c r="G13" s="107"/>
      <c r="H13" s="7" t="s">
        <v>90</v>
      </c>
      <c r="I13" s="12">
        <v>2</v>
      </c>
      <c r="J13" s="51">
        <f>24/631</f>
        <v>3.8034865293185421E-2</v>
      </c>
      <c r="K13" s="110"/>
      <c r="L13" s="110"/>
      <c r="M13" s="24" t="s">
        <v>41</v>
      </c>
      <c r="N13" s="60">
        <v>2</v>
      </c>
      <c r="O13" s="70">
        <f>406/631</f>
        <v>0.64342313787638672</v>
      </c>
    </row>
    <row r="14" spans="1:18">
      <c r="A14" s="110"/>
      <c r="B14" s="107"/>
      <c r="C14" s="5" t="s">
        <v>43</v>
      </c>
      <c r="D14" s="37">
        <v>4</v>
      </c>
      <c r="E14" s="39">
        <f>24/631</f>
        <v>3.8034865293185421E-2</v>
      </c>
      <c r="F14" s="107"/>
      <c r="G14" s="107"/>
      <c r="H14" s="7" t="s">
        <v>93</v>
      </c>
      <c r="I14" s="12">
        <v>3</v>
      </c>
      <c r="J14" s="51">
        <f>44/631</f>
        <v>6.9730586370839939E-2</v>
      </c>
      <c r="K14" s="110"/>
      <c r="L14" s="110"/>
      <c r="M14" s="7" t="s">
        <v>44</v>
      </c>
      <c r="N14" s="37">
        <v>3</v>
      </c>
      <c r="O14" s="70">
        <f>49/631</f>
        <v>7.7654516640253565E-2</v>
      </c>
    </row>
    <row r="15" spans="1:18">
      <c r="A15" s="110"/>
      <c r="B15" s="107"/>
      <c r="C15" s="5" t="s">
        <v>46</v>
      </c>
      <c r="D15" s="37">
        <v>5</v>
      </c>
      <c r="E15" s="39">
        <f>177/631</f>
        <v>0.28050713153724249</v>
      </c>
      <c r="F15" s="107"/>
      <c r="G15" s="107"/>
      <c r="H15" s="7" t="s">
        <v>95</v>
      </c>
      <c r="I15" s="12">
        <v>4</v>
      </c>
      <c r="J15" s="54">
        <f>178/631</f>
        <v>0.28209191759112517</v>
      </c>
      <c r="K15" s="110"/>
      <c r="L15" s="110"/>
      <c r="M15" s="7" t="s">
        <v>47</v>
      </c>
      <c r="N15" s="37">
        <v>4</v>
      </c>
      <c r="O15" s="70">
        <f>61/631</f>
        <v>9.6671949286846276E-2</v>
      </c>
    </row>
    <row r="16" spans="1:18" ht="17.100000000000001" thickBot="1">
      <c r="A16" s="110"/>
      <c r="B16" s="107"/>
      <c r="C16" s="7" t="s">
        <v>49</v>
      </c>
      <c r="D16" s="37">
        <v>6</v>
      </c>
      <c r="E16" s="39">
        <f>54/631</f>
        <v>8.5578446909667191E-2</v>
      </c>
      <c r="F16" s="108"/>
      <c r="G16" s="108"/>
      <c r="H16" s="11" t="s">
        <v>97</v>
      </c>
      <c r="I16" s="41">
        <v>5</v>
      </c>
      <c r="J16" s="52">
        <f>382/631</f>
        <v>0.60538827258320127</v>
      </c>
      <c r="K16" s="116"/>
      <c r="L16" s="110"/>
      <c r="M16" s="66" t="s">
        <v>50</v>
      </c>
      <c r="N16" s="67">
        <v>5</v>
      </c>
      <c r="O16" s="72">
        <f>72/631</f>
        <v>0.11410459587955626</v>
      </c>
    </row>
    <row r="17" spans="1:15">
      <c r="A17" s="110"/>
      <c r="B17" s="107"/>
      <c r="C17" s="5" t="s">
        <v>52</v>
      </c>
      <c r="D17" s="37">
        <v>7</v>
      </c>
      <c r="E17" s="39">
        <f>53/631</f>
        <v>8.3993660855784469E-2</v>
      </c>
      <c r="F17" s="107" t="s">
        <v>113</v>
      </c>
      <c r="G17" s="107" t="s">
        <v>114</v>
      </c>
      <c r="H17" s="6">
        <v>1</v>
      </c>
      <c r="I17" s="12">
        <v>1</v>
      </c>
      <c r="J17" s="54">
        <f>19/631</f>
        <v>3.0110935023771792E-2</v>
      </c>
      <c r="K17" s="111" t="s">
        <v>39</v>
      </c>
      <c r="L17" s="106" t="s">
        <v>53</v>
      </c>
      <c r="M17" s="5" t="s">
        <v>54</v>
      </c>
      <c r="N17" s="12">
        <v>1</v>
      </c>
      <c r="O17" s="71">
        <f>95/631</f>
        <v>0.15055467511885895</v>
      </c>
    </row>
    <row r="18" spans="1:15">
      <c r="A18" s="110"/>
      <c r="B18" s="107"/>
      <c r="C18" s="5" t="s">
        <v>56</v>
      </c>
      <c r="D18" s="37">
        <v>8</v>
      </c>
      <c r="E18" s="39">
        <f>10/631</f>
        <v>1.5847860538827259E-2</v>
      </c>
      <c r="F18" s="107"/>
      <c r="G18" s="107"/>
      <c r="H18" s="8">
        <v>2</v>
      </c>
      <c r="I18" s="33">
        <v>2</v>
      </c>
      <c r="J18" s="51">
        <f>68/631</f>
        <v>0.10776545166402536</v>
      </c>
      <c r="K18" s="112"/>
      <c r="L18" s="107"/>
      <c r="M18" s="64" t="s">
        <v>57</v>
      </c>
      <c r="N18" s="60">
        <v>2</v>
      </c>
      <c r="O18" s="70">
        <f>465/631</f>
        <v>0.73692551505546755</v>
      </c>
    </row>
    <row r="19" spans="1:15">
      <c r="A19" s="110"/>
      <c r="B19" s="107"/>
      <c r="C19" s="5" t="s">
        <v>59</v>
      </c>
      <c r="D19" s="37">
        <v>9</v>
      </c>
      <c r="E19" s="39">
        <f>10/631</f>
        <v>1.5847860538827259E-2</v>
      </c>
      <c r="F19" s="107"/>
      <c r="G19" s="107"/>
      <c r="H19" s="8">
        <v>3</v>
      </c>
      <c r="I19" s="48">
        <v>3</v>
      </c>
      <c r="J19" s="51">
        <f>243/631</f>
        <v>0.38510301109350237</v>
      </c>
      <c r="K19" s="112"/>
      <c r="L19" s="107"/>
      <c r="M19" s="5" t="s">
        <v>60</v>
      </c>
      <c r="N19" s="37">
        <v>3</v>
      </c>
      <c r="O19" s="70">
        <f>49/631</f>
        <v>7.7654516640253565E-2</v>
      </c>
    </row>
    <row r="20" spans="1:15">
      <c r="A20" s="110"/>
      <c r="B20" s="107"/>
      <c r="C20" s="5" t="s">
        <v>62</v>
      </c>
      <c r="D20" s="37">
        <v>10</v>
      </c>
      <c r="E20" s="39">
        <f>38/631</f>
        <v>6.0221870047543584E-2</v>
      </c>
      <c r="F20" s="107"/>
      <c r="G20" s="107"/>
      <c r="H20" s="8">
        <v>4</v>
      </c>
      <c r="I20" s="48">
        <v>4</v>
      </c>
      <c r="J20" s="51">
        <f>234/631</f>
        <v>0.37083993660855785</v>
      </c>
      <c r="K20" s="112"/>
      <c r="L20" s="107"/>
      <c r="M20" s="5" t="s">
        <v>63</v>
      </c>
      <c r="N20" s="37">
        <v>4</v>
      </c>
      <c r="O20" s="75">
        <f>2/631</f>
        <v>3.1695721077654518E-3</v>
      </c>
    </row>
    <row r="21" spans="1:15" ht="17.100000000000001" thickBot="1">
      <c r="A21" s="110"/>
      <c r="B21" s="107"/>
      <c r="C21" s="5" t="s">
        <v>65</v>
      </c>
      <c r="D21" s="32">
        <v>11</v>
      </c>
      <c r="E21" s="44">
        <f>70/631</f>
        <v>0.11093502377179081</v>
      </c>
      <c r="F21" s="108"/>
      <c r="G21" s="108"/>
      <c r="H21" s="10">
        <v>5</v>
      </c>
      <c r="I21" s="33">
        <v>5</v>
      </c>
      <c r="J21" s="55">
        <f>67/631</f>
        <v>0.10618066561014262</v>
      </c>
      <c r="K21" s="113"/>
      <c r="L21" s="108"/>
      <c r="M21" s="79" t="s">
        <v>50</v>
      </c>
      <c r="N21" s="41">
        <v>5</v>
      </c>
      <c r="O21" s="72">
        <f>20/431</f>
        <v>4.6403712296983757E-2</v>
      </c>
    </row>
    <row r="22" spans="1:15" ht="18.95">
      <c r="A22" s="106" t="s">
        <v>66</v>
      </c>
      <c r="B22" s="106" t="s">
        <v>67</v>
      </c>
      <c r="C22" s="14" t="s">
        <v>68</v>
      </c>
      <c r="D22" s="43">
        <v>1</v>
      </c>
      <c r="E22" s="38">
        <f>351/631</f>
        <v>0.55625990491283672</v>
      </c>
      <c r="F22" s="3" t="s">
        <v>2</v>
      </c>
      <c r="G22" s="4"/>
      <c r="H22" s="4"/>
      <c r="I22" s="3"/>
      <c r="J22" s="76" t="s">
        <v>1816</v>
      </c>
      <c r="K22" s="109" t="s">
        <v>42</v>
      </c>
      <c r="L22" s="110" t="s">
        <v>69</v>
      </c>
      <c r="M22" s="7" t="s">
        <v>70</v>
      </c>
      <c r="N22" s="12">
        <v>1</v>
      </c>
      <c r="O22" s="71">
        <f>42/631</f>
        <v>6.6561014263074481E-2</v>
      </c>
    </row>
    <row r="23" spans="1:15">
      <c r="A23" s="107"/>
      <c r="B23" s="107"/>
      <c r="C23" s="5" t="s">
        <v>71</v>
      </c>
      <c r="D23" s="37">
        <v>2</v>
      </c>
      <c r="E23" s="39">
        <f>271/631</f>
        <v>0.42947702060221871</v>
      </c>
      <c r="F23" s="106" t="s">
        <v>9</v>
      </c>
      <c r="G23" s="107" t="s">
        <v>10</v>
      </c>
      <c r="H23" s="1">
        <v>1</v>
      </c>
      <c r="I23" s="32">
        <v>1</v>
      </c>
      <c r="J23" s="77">
        <f>31/631</f>
        <v>4.9128367670364499E-2</v>
      </c>
      <c r="K23" s="110"/>
      <c r="L23" s="110"/>
      <c r="M23" s="7" t="s">
        <v>72</v>
      </c>
      <c r="N23" s="12">
        <v>2</v>
      </c>
      <c r="O23" s="73">
        <f>27/631</f>
        <v>4.2789223454833596E-2</v>
      </c>
    </row>
    <row r="24" spans="1:15">
      <c r="A24" s="107"/>
      <c r="B24" s="107"/>
      <c r="C24" s="5" t="s">
        <v>73</v>
      </c>
      <c r="D24" s="12">
        <v>3</v>
      </c>
      <c r="E24" s="46">
        <f>3/631</f>
        <v>4.7543581616481777E-3</v>
      </c>
      <c r="F24" s="107"/>
      <c r="G24" s="107"/>
      <c r="H24" s="1">
        <v>2</v>
      </c>
      <c r="I24" s="18">
        <v>2</v>
      </c>
      <c r="J24" s="77">
        <f>123/631</f>
        <v>0.19492868462757529</v>
      </c>
      <c r="K24" s="110"/>
      <c r="L24" s="110"/>
      <c r="M24" s="24" t="s">
        <v>74</v>
      </c>
      <c r="N24" s="60">
        <v>3</v>
      </c>
      <c r="O24" s="70">
        <f>484/631</f>
        <v>0.76703645007923926</v>
      </c>
    </row>
    <row r="25" spans="1:15" ht="17.100000000000001" thickBot="1">
      <c r="A25" s="108"/>
      <c r="B25" s="108"/>
      <c r="C25" s="9" t="s">
        <v>75</v>
      </c>
      <c r="D25" s="32">
        <v>4</v>
      </c>
      <c r="E25" s="44">
        <f>6/631</f>
        <v>9.5087163232963554E-3</v>
      </c>
      <c r="F25" s="107"/>
      <c r="G25" s="107"/>
      <c r="H25" s="1">
        <v>3</v>
      </c>
      <c r="I25" s="18">
        <v>3</v>
      </c>
      <c r="J25" s="77">
        <f>240/631</f>
        <v>0.38034865293185421</v>
      </c>
      <c r="K25" s="110"/>
      <c r="L25" s="110"/>
      <c r="M25" s="7" t="s">
        <v>76</v>
      </c>
      <c r="N25" s="18">
        <v>4</v>
      </c>
      <c r="O25" s="70">
        <f>35/631</f>
        <v>5.5467511885895403E-2</v>
      </c>
    </row>
    <row r="26" spans="1:15" ht="17.100000000000001" thickBot="1">
      <c r="A26" s="110" t="s">
        <v>77</v>
      </c>
      <c r="B26" s="110" t="s">
        <v>78</v>
      </c>
      <c r="C26" s="5" t="s">
        <v>79</v>
      </c>
      <c r="D26" s="43">
        <v>1</v>
      </c>
      <c r="E26" s="38">
        <f>157/631</f>
        <v>0.24881141045958796</v>
      </c>
      <c r="F26" s="107"/>
      <c r="G26" s="107"/>
      <c r="H26" s="1">
        <v>4</v>
      </c>
      <c r="I26" s="18">
        <v>4</v>
      </c>
      <c r="J26" s="77">
        <f>205/631</f>
        <v>0.32488114104595878</v>
      </c>
      <c r="K26" s="116"/>
      <c r="L26" s="116"/>
      <c r="M26" s="66" t="s">
        <v>50</v>
      </c>
      <c r="N26" s="41">
        <v>5</v>
      </c>
      <c r="O26" s="72">
        <f>42/631</f>
        <v>6.6561014263074481E-2</v>
      </c>
    </row>
    <row r="27" spans="1:15" ht="17.100000000000001" thickBot="1">
      <c r="A27" s="110"/>
      <c r="B27" s="110"/>
      <c r="C27" s="5" t="s">
        <v>80</v>
      </c>
      <c r="D27" s="37">
        <v>2</v>
      </c>
      <c r="E27" s="39">
        <f>306/631</f>
        <v>0.48494453248811409</v>
      </c>
      <c r="F27" s="108"/>
      <c r="G27" s="108"/>
      <c r="H27" s="12">
        <v>5</v>
      </c>
      <c r="I27" s="12">
        <v>5</v>
      </c>
      <c r="J27" s="78">
        <f>32/631</f>
        <v>5.0713153724247229E-2</v>
      </c>
      <c r="K27" s="109" t="s">
        <v>45</v>
      </c>
      <c r="L27" s="106" t="s">
        <v>81</v>
      </c>
      <c r="M27" s="64" t="s">
        <v>82</v>
      </c>
      <c r="N27" s="59">
        <v>1</v>
      </c>
      <c r="O27" s="71">
        <f>463/631</f>
        <v>0.73375594294770208</v>
      </c>
    </row>
    <row r="28" spans="1:15" ht="17.100000000000001" thickBot="1">
      <c r="A28" s="116"/>
      <c r="B28" s="116"/>
      <c r="C28" s="11" t="s">
        <v>1818</v>
      </c>
      <c r="D28" s="12">
        <v>3</v>
      </c>
      <c r="E28" s="36">
        <f>168/631</f>
        <v>0.26624405705229792</v>
      </c>
      <c r="K28" s="107"/>
      <c r="L28" s="107"/>
      <c r="M28" s="5" t="s">
        <v>84</v>
      </c>
      <c r="N28" s="37">
        <v>2</v>
      </c>
      <c r="O28" s="70">
        <f>68/631</f>
        <v>0.10776545166402536</v>
      </c>
    </row>
    <row r="29" spans="1:15">
      <c r="K29" s="107"/>
      <c r="L29" s="107"/>
      <c r="M29" s="19" t="s">
        <v>86</v>
      </c>
      <c r="N29" s="37">
        <v>3</v>
      </c>
      <c r="O29" s="70">
        <f>30/631</f>
        <v>4.7543581616481777E-2</v>
      </c>
    </row>
    <row r="30" spans="1:15" ht="17.100000000000001" thickBot="1">
      <c r="K30" s="107"/>
      <c r="L30" s="108"/>
      <c r="M30" s="66" t="s">
        <v>20</v>
      </c>
      <c r="N30" s="41">
        <v>4</v>
      </c>
      <c r="O30" s="72">
        <f>70/631</f>
        <v>0.11093502377179081</v>
      </c>
    </row>
    <row r="31" spans="1:15">
      <c r="K31" s="106" t="s">
        <v>48</v>
      </c>
      <c r="L31" s="106" t="s">
        <v>91</v>
      </c>
      <c r="M31" s="27" t="s">
        <v>92</v>
      </c>
      <c r="N31" s="59">
        <v>1</v>
      </c>
      <c r="O31" s="71">
        <f>170/631</f>
        <v>0.26941362916006339</v>
      </c>
    </row>
    <row r="32" spans="1:15">
      <c r="K32" s="107"/>
      <c r="L32" s="107"/>
      <c r="M32" s="2" t="s">
        <v>94</v>
      </c>
      <c r="N32" s="12">
        <v>2</v>
      </c>
      <c r="O32" s="71">
        <f>55/631</f>
        <v>8.7163232963549928E-2</v>
      </c>
    </row>
    <row r="33" spans="9:15">
      <c r="K33" s="107"/>
      <c r="L33" s="107"/>
      <c r="M33" s="2" t="s">
        <v>96</v>
      </c>
      <c r="N33" s="37">
        <v>3</v>
      </c>
      <c r="O33" s="70">
        <f>132/631</f>
        <v>0.2091917591125198</v>
      </c>
    </row>
    <row r="34" spans="9:15">
      <c r="K34" s="107"/>
      <c r="L34" s="107"/>
      <c r="M34" s="2" t="s">
        <v>98</v>
      </c>
      <c r="N34" s="12">
        <v>4</v>
      </c>
      <c r="O34" s="71">
        <f>132/631</f>
        <v>0.2091917591125198</v>
      </c>
    </row>
    <row r="35" spans="9:15" ht="17.100000000000001" thickBot="1">
      <c r="K35" s="107"/>
      <c r="L35" s="108"/>
      <c r="M35" s="66" t="s">
        <v>20</v>
      </c>
      <c r="N35" s="41">
        <v>5</v>
      </c>
      <c r="O35" s="72">
        <f>142/631</f>
        <v>0.22503961965134706</v>
      </c>
    </row>
    <row r="36" spans="9:15">
      <c r="K36" s="106" t="s">
        <v>51</v>
      </c>
      <c r="L36" s="106" t="s">
        <v>101</v>
      </c>
      <c r="M36" s="2" t="s">
        <v>102</v>
      </c>
      <c r="N36" s="12">
        <v>1</v>
      </c>
      <c r="O36" s="71">
        <f>23/631</f>
        <v>3.6450079239302692E-2</v>
      </c>
    </row>
    <row r="37" spans="9:15">
      <c r="K37" s="107"/>
      <c r="L37" s="107"/>
      <c r="M37" s="27" t="s">
        <v>103</v>
      </c>
      <c r="N37" s="60">
        <v>2</v>
      </c>
      <c r="O37" s="70">
        <f>297/631</f>
        <v>0.47068145800316957</v>
      </c>
    </row>
    <row r="38" spans="9:15">
      <c r="K38" s="107"/>
      <c r="L38" s="107"/>
      <c r="M38" s="2" t="s">
        <v>104</v>
      </c>
      <c r="N38" s="12">
        <v>3</v>
      </c>
      <c r="O38" s="71">
        <f>106/631</f>
        <v>0.16798732171156894</v>
      </c>
    </row>
    <row r="39" spans="9:15">
      <c r="K39" s="107"/>
      <c r="L39" s="107"/>
      <c r="M39" s="2" t="s">
        <v>105</v>
      </c>
      <c r="N39" s="37">
        <v>4</v>
      </c>
      <c r="O39" s="70">
        <f>52/631</f>
        <v>8.2408874801901746E-2</v>
      </c>
    </row>
    <row r="40" spans="9:15" ht="17.100000000000001" thickBot="1">
      <c r="K40" s="107"/>
      <c r="L40" s="107"/>
      <c r="M40" s="66" t="s">
        <v>20</v>
      </c>
      <c r="N40" s="68">
        <v>5</v>
      </c>
      <c r="O40" s="74">
        <f>153/631</f>
        <v>0.24247226624405704</v>
      </c>
    </row>
    <row r="41" spans="9:15">
      <c r="K41" s="123" t="s">
        <v>55</v>
      </c>
      <c r="L41" s="109" t="s">
        <v>108</v>
      </c>
      <c r="M41" s="27" t="s">
        <v>109</v>
      </c>
      <c r="N41" s="59">
        <v>1</v>
      </c>
      <c r="O41" s="71">
        <f>204/631</f>
        <v>0.3232963549920761</v>
      </c>
    </row>
    <row r="42" spans="9:15">
      <c r="K42" s="123"/>
      <c r="L42" s="110"/>
      <c r="M42" s="2" t="s">
        <v>110</v>
      </c>
      <c r="N42" s="12">
        <v>2</v>
      </c>
      <c r="O42" s="71">
        <f>33/631</f>
        <v>5.2297939778129951E-2</v>
      </c>
    </row>
    <row r="43" spans="9:15">
      <c r="K43" s="123"/>
      <c r="L43" s="110"/>
      <c r="M43" s="2" t="s">
        <v>111</v>
      </c>
      <c r="N43" s="18">
        <v>3</v>
      </c>
      <c r="O43" s="73">
        <f>139/631</f>
        <v>0.2202852614896989</v>
      </c>
    </row>
    <row r="44" spans="9:15">
      <c r="I44" s="63"/>
      <c r="J44" s="63"/>
      <c r="K44" s="123"/>
      <c r="L44" s="110"/>
      <c r="M44" s="2" t="s">
        <v>112</v>
      </c>
      <c r="N44" s="37">
        <v>4</v>
      </c>
      <c r="O44" s="70">
        <f>138/631</f>
        <v>0.21870047543581617</v>
      </c>
    </row>
    <row r="45" spans="9:15" ht="17.100000000000001" thickBot="1">
      <c r="I45" s="63"/>
      <c r="J45" s="63"/>
      <c r="K45" s="123"/>
      <c r="L45" s="110"/>
      <c r="M45" s="66" t="s">
        <v>20</v>
      </c>
      <c r="N45" s="68">
        <v>5</v>
      </c>
      <c r="O45" s="74">
        <f>117/631</f>
        <v>0.18541996830427893</v>
      </c>
    </row>
    <row r="46" spans="9:15">
      <c r="I46" s="63"/>
      <c r="J46" s="63"/>
      <c r="K46" s="123" t="s">
        <v>58</v>
      </c>
      <c r="L46" s="106" t="s">
        <v>115</v>
      </c>
      <c r="M46" s="2" t="s">
        <v>116</v>
      </c>
      <c r="N46" s="12">
        <v>1</v>
      </c>
      <c r="O46" s="71">
        <f>23/631</f>
        <v>3.6450079239302692E-2</v>
      </c>
    </row>
    <row r="47" spans="9:15">
      <c r="I47" s="63"/>
      <c r="J47" s="63"/>
      <c r="K47" s="123"/>
      <c r="L47" s="107"/>
      <c r="M47" s="2" t="s">
        <v>117</v>
      </c>
      <c r="N47" s="18">
        <v>2</v>
      </c>
      <c r="O47" s="73">
        <f>33/631</f>
        <v>5.2297939778129951E-2</v>
      </c>
    </row>
    <row r="48" spans="9:15">
      <c r="I48" s="63"/>
      <c r="J48" s="63"/>
      <c r="K48" s="123"/>
      <c r="L48" s="107"/>
      <c r="M48" s="27" t="s">
        <v>118</v>
      </c>
      <c r="N48" s="60">
        <v>3</v>
      </c>
      <c r="O48" s="70">
        <f>451/631</f>
        <v>0.71473851030110935</v>
      </c>
    </row>
    <row r="49" spans="9:15">
      <c r="I49" s="63"/>
      <c r="J49" s="63"/>
      <c r="K49" s="123"/>
      <c r="L49" s="107"/>
      <c r="M49" s="2" t="s">
        <v>119</v>
      </c>
      <c r="N49" s="37">
        <v>4</v>
      </c>
      <c r="O49" s="70">
        <f>28/631</f>
        <v>4.4374009508716325E-2</v>
      </c>
    </row>
    <row r="50" spans="9:15" ht="17.100000000000001" thickBot="1">
      <c r="I50" s="63"/>
      <c r="J50" s="63"/>
      <c r="K50" s="123"/>
      <c r="L50" s="108"/>
      <c r="M50" s="66" t="s">
        <v>20</v>
      </c>
      <c r="N50" s="68">
        <v>5</v>
      </c>
      <c r="O50" s="74">
        <f>96/631</f>
        <v>0.15213946117274169</v>
      </c>
    </row>
    <row r="51" spans="9:15">
      <c r="I51" s="63"/>
      <c r="J51" s="63"/>
      <c r="K51" s="123" t="s">
        <v>61</v>
      </c>
      <c r="L51" s="106" t="s">
        <v>120</v>
      </c>
      <c r="M51" s="2" t="s">
        <v>121</v>
      </c>
      <c r="N51" s="18">
        <v>1</v>
      </c>
      <c r="O51" s="73">
        <f>20/631</f>
        <v>3.1695721077654518E-2</v>
      </c>
    </row>
    <row r="52" spans="9:15">
      <c r="J52" s="63"/>
      <c r="K52" s="123"/>
      <c r="L52" s="107"/>
      <c r="M52" s="2" t="s">
        <v>122</v>
      </c>
      <c r="N52" s="37">
        <v>2</v>
      </c>
      <c r="O52" s="70">
        <f>92/631</f>
        <v>0.14580031695721077</v>
      </c>
    </row>
    <row r="53" spans="9:15">
      <c r="J53" s="63"/>
      <c r="K53" s="123"/>
      <c r="L53" s="107"/>
      <c r="M53" s="2" t="s">
        <v>123</v>
      </c>
      <c r="N53" s="12">
        <v>3</v>
      </c>
      <c r="O53" s="71">
        <f>89/631</f>
        <v>0.14104595879556259</v>
      </c>
    </row>
    <row r="54" spans="9:15">
      <c r="J54" s="63"/>
      <c r="K54" s="123"/>
      <c r="L54" s="107"/>
      <c r="M54" s="27" t="s">
        <v>124</v>
      </c>
      <c r="N54" s="58">
        <v>4</v>
      </c>
      <c r="O54" s="73">
        <f>388/631</f>
        <v>0.61489698890649758</v>
      </c>
    </row>
    <row r="55" spans="9:15" ht="17.100000000000001" thickBot="1">
      <c r="J55" s="63"/>
      <c r="K55" s="123"/>
      <c r="L55" s="108"/>
      <c r="M55" s="66" t="s">
        <v>20</v>
      </c>
      <c r="N55" s="41">
        <v>5</v>
      </c>
      <c r="O55" s="72">
        <f>42/631</f>
        <v>6.6561014263074481E-2</v>
      </c>
    </row>
    <row r="56" spans="9:15">
      <c r="J56" s="63"/>
      <c r="K56" s="123" t="s">
        <v>64</v>
      </c>
      <c r="L56" s="106" t="s">
        <v>125</v>
      </c>
      <c r="M56" s="2" t="s">
        <v>126</v>
      </c>
      <c r="N56" s="18">
        <v>1</v>
      </c>
      <c r="O56" s="73">
        <f>28/631</f>
        <v>4.4374009508716325E-2</v>
      </c>
    </row>
    <row r="57" spans="9:15">
      <c r="K57" s="123"/>
      <c r="L57" s="107"/>
      <c r="M57" s="2" t="s">
        <v>127</v>
      </c>
      <c r="N57" s="37">
        <v>2</v>
      </c>
      <c r="O57" s="70">
        <f>92/631</f>
        <v>0.14580031695721077</v>
      </c>
    </row>
    <row r="58" spans="9:15">
      <c r="K58" s="123"/>
      <c r="L58" s="124"/>
      <c r="M58" s="61" t="s">
        <v>128</v>
      </c>
      <c r="N58" s="65">
        <v>3</v>
      </c>
      <c r="O58" s="71">
        <f>491/631</f>
        <v>0.77812995245641836</v>
      </c>
    </row>
    <row r="59" spans="9:15">
      <c r="K59" s="123"/>
      <c r="L59" s="107"/>
      <c r="M59" s="7" t="s">
        <v>129</v>
      </c>
      <c r="N59" s="12">
        <v>4</v>
      </c>
      <c r="O59" s="71">
        <f>28/431</f>
        <v>6.4965197215777259E-2</v>
      </c>
    </row>
    <row r="60" spans="9:15" ht="17.100000000000001" thickBot="1">
      <c r="K60" s="123"/>
      <c r="L60" s="108"/>
      <c r="M60" s="9" t="s">
        <v>20</v>
      </c>
      <c r="N60" s="12">
        <v>5</v>
      </c>
      <c r="O60" s="74">
        <f>38/631</f>
        <v>6.0221870047543584E-2</v>
      </c>
    </row>
    <row r="455" ht="15" customHeight="1"/>
  </sheetData>
  <mergeCells count="47">
    <mergeCell ref="K56:K60"/>
    <mergeCell ref="L56:L60"/>
    <mergeCell ref="K41:K45"/>
    <mergeCell ref="L41:L45"/>
    <mergeCell ref="K46:K50"/>
    <mergeCell ref="L46:L50"/>
    <mergeCell ref="K51:K55"/>
    <mergeCell ref="L51:L55"/>
    <mergeCell ref="K27:K30"/>
    <mergeCell ref="L27:L30"/>
    <mergeCell ref="K31:K35"/>
    <mergeCell ref="L31:L35"/>
    <mergeCell ref="K36:K40"/>
    <mergeCell ref="L36:L40"/>
    <mergeCell ref="K12:K16"/>
    <mergeCell ref="L12:L16"/>
    <mergeCell ref="K17:K21"/>
    <mergeCell ref="L17:L21"/>
    <mergeCell ref="K22:K26"/>
    <mergeCell ref="L22:L26"/>
    <mergeCell ref="G12:G16"/>
    <mergeCell ref="F17:F21"/>
    <mergeCell ref="G17:G21"/>
    <mergeCell ref="F23:F27"/>
    <mergeCell ref="G23:G27"/>
    <mergeCell ref="K1:N1"/>
    <mergeCell ref="K2:K6"/>
    <mergeCell ref="L2:L6"/>
    <mergeCell ref="K7:K11"/>
    <mergeCell ref="L7:L11"/>
    <mergeCell ref="F12:F16"/>
    <mergeCell ref="A1:D1"/>
    <mergeCell ref="A2:A4"/>
    <mergeCell ref="B2:B4"/>
    <mergeCell ref="A5:A10"/>
    <mergeCell ref="B5:B10"/>
    <mergeCell ref="A11:A21"/>
    <mergeCell ref="F1:I1"/>
    <mergeCell ref="F2:F6"/>
    <mergeCell ref="G2:G6"/>
    <mergeCell ref="F7:F11"/>
    <mergeCell ref="G7:G11"/>
    <mergeCell ref="B11:B21"/>
    <mergeCell ref="A22:A25"/>
    <mergeCell ref="B22:B25"/>
    <mergeCell ref="A26:A28"/>
    <mergeCell ref="B26:B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882E-DBE7-4A4C-A8C9-400E49343D63}">
  <dimension ref="A1:AM632"/>
  <sheetViews>
    <sheetView topLeftCell="I1" workbookViewId="0">
      <selection activeCell="F1" sqref="F1:F1048576"/>
    </sheetView>
  </sheetViews>
  <sheetFormatPr defaultColWidth="11" defaultRowHeight="15.95"/>
  <cols>
    <col min="2" max="22" width="10.875" customWidth="1"/>
    <col min="23" max="23" width="14.5" customWidth="1"/>
    <col min="27" max="27" width="15.375" customWidth="1"/>
    <col min="28" max="28" width="15" customWidth="1"/>
    <col min="29" max="29" width="14" customWidth="1"/>
    <col min="31" max="31" width="21.875" customWidth="1"/>
    <col min="32" max="33" width="13.625" customWidth="1"/>
    <col min="35" max="35" width="18.5" customWidth="1"/>
    <col min="36" max="36" width="14.125" customWidth="1"/>
    <col min="37" max="37" width="16" customWidth="1"/>
  </cols>
  <sheetData>
    <row r="1" spans="1:39" ht="18.95" thickBot="1">
      <c r="A1" s="22" t="s">
        <v>3</v>
      </c>
      <c r="B1" s="22" t="s">
        <v>15</v>
      </c>
      <c r="C1" s="22" t="s">
        <v>32</v>
      </c>
      <c r="D1" s="22" t="s">
        <v>66</v>
      </c>
      <c r="E1" s="22" t="s">
        <v>77</v>
      </c>
      <c r="F1" s="22" t="s">
        <v>87</v>
      </c>
      <c r="G1" s="22" t="s">
        <v>99</v>
      </c>
      <c r="H1" s="22" t="s">
        <v>106</v>
      </c>
      <c r="I1" s="22" t="s">
        <v>113</v>
      </c>
      <c r="J1" s="22" t="s">
        <v>1811</v>
      </c>
      <c r="K1" s="22" t="s">
        <v>22</v>
      </c>
      <c r="L1" s="22" t="s">
        <v>35</v>
      </c>
      <c r="M1" s="22" t="s">
        <v>39</v>
      </c>
      <c r="N1" s="22" t="s">
        <v>42</v>
      </c>
      <c r="O1" s="22" t="s">
        <v>45</v>
      </c>
      <c r="P1" s="22" t="s">
        <v>48</v>
      </c>
      <c r="Q1" s="22" t="s">
        <v>51</v>
      </c>
      <c r="R1" s="22" t="s">
        <v>55</v>
      </c>
      <c r="S1" s="22" t="s">
        <v>58</v>
      </c>
      <c r="T1" s="22" t="s">
        <v>61</v>
      </c>
      <c r="U1" s="22" t="s">
        <v>64</v>
      </c>
      <c r="V1" s="22" t="s">
        <v>9</v>
      </c>
      <c r="W1" s="22" t="s">
        <v>1812</v>
      </c>
      <c r="X1" s="22" t="s">
        <v>1813</v>
      </c>
      <c r="AD1" s="94"/>
      <c r="AE1" s="94"/>
      <c r="AG1" s="94"/>
      <c r="AJ1" s="94"/>
      <c r="AK1" s="94"/>
      <c r="AL1" s="94"/>
    </row>
    <row r="2" spans="1:39">
      <c r="A2" s="1">
        <v>2</v>
      </c>
      <c r="B2" s="1">
        <v>6</v>
      </c>
      <c r="C2" s="1">
        <v>6</v>
      </c>
      <c r="D2" s="1">
        <v>1</v>
      </c>
      <c r="E2" s="1">
        <v>3</v>
      </c>
      <c r="F2" s="1">
        <v>4</v>
      </c>
      <c r="G2" s="1">
        <v>5</v>
      </c>
      <c r="H2" s="1">
        <v>5</v>
      </c>
      <c r="I2" s="29">
        <v>4</v>
      </c>
      <c r="J2" s="28">
        <v>2</v>
      </c>
      <c r="K2" s="87">
        <v>2</v>
      </c>
      <c r="L2" s="87">
        <v>3</v>
      </c>
      <c r="M2" s="28">
        <v>2</v>
      </c>
      <c r="N2" s="28">
        <v>3</v>
      </c>
      <c r="O2" s="28">
        <v>1</v>
      </c>
      <c r="P2" s="87">
        <v>1</v>
      </c>
      <c r="Q2" s="28">
        <v>2</v>
      </c>
      <c r="R2" s="28">
        <v>1</v>
      </c>
      <c r="S2" s="28">
        <v>3</v>
      </c>
      <c r="T2" s="28">
        <v>4</v>
      </c>
      <c r="U2" s="28">
        <v>3</v>
      </c>
      <c r="V2" s="1">
        <v>3</v>
      </c>
      <c r="W2" s="90">
        <v>9</v>
      </c>
      <c r="X2" s="94">
        <f>W2/12</f>
        <v>0.75</v>
      </c>
      <c r="Y2" t="s">
        <v>1819</v>
      </c>
      <c r="Z2" s="94">
        <f>AVERAGE(X2:X632)</f>
        <v>0.6010301109350239</v>
      </c>
      <c r="AA2" s="98" t="s">
        <v>1820</v>
      </c>
      <c r="AB2" s="98" t="s">
        <v>1821</v>
      </c>
      <c r="AC2" s="98" t="s">
        <v>1822</v>
      </c>
      <c r="AE2" s="98" t="s">
        <v>1823</v>
      </c>
      <c r="AF2" s="98" t="s">
        <v>1821</v>
      </c>
      <c r="AG2" s="98" t="s">
        <v>1822</v>
      </c>
      <c r="AI2" s="47" t="s">
        <v>1824</v>
      </c>
      <c r="AJ2" s="47" t="s">
        <v>1821</v>
      </c>
      <c r="AK2" s="47" t="s">
        <v>1822</v>
      </c>
      <c r="AM2" s="94"/>
    </row>
    <row r="3" spans="1:39">
      <c r="A3" s="1">
        <v>2</v>
      </c>
      <c r="B3" s="1">
        <v>6</v>
      </c>
      <c r="C3" s="1">
        <v>6</v>
      </c>
      <c r="D3" s="1">
        <v>1</v>
      </c>
      <c r="E3" s="1">
        <v>3</v>
      </c>
      <c r="F3" s="1">
        <v>4</v>
      </c>
      <c r="G3" s="1">
        <v>5</v>
      </c>
      <c r="H3" s="1">
        <v>5</v>
      </c>
      <c r="I3" s="29">
        <v>4</v>
      </c>
      <c r="J3" s="28">
        <v>2</v>
      </c>
      <c r="K3" s="28">
        <v>4</v>
      </c>
      <c r="L3" s="28">
        <v>2</v>
      </c>
      <c r="M3" s="28">
        <v>2</v>
      </c>
      <c r="N3" s="28">
        <v>3</v>
      </c>
      <c r="O3" s="28">
        <v>1</v>
      </c>
      <c r="P3" s="87">
        <v>1</v>
      </c>
      <c r="Q3" s="87">
        <v>3</v>
      </c>
      <c r="R3" s="28">
        <v>1</v>
      </c>
      <c r="S3" s="28">
        <v>3</v>
      </c>
      <c r="T3" s="28">
        <v>4</v>
      </c>
      <c r="U3" s="28">
        <v>3</v>
      </c>
      <c r="V3" s="1">
        <v>4</v>
      </c>
      <c r="W3" s="91">
        <v>10</v>
      </c>
      <c r="X3" s="94">
        <f t="shared" ref="X3:X66" si="0">W3/12</f>
        <v>0.83333333333333337</v>
      </c>
      <c r="AA3" s="31" t="s">
        <v>1825</v>
      </c>
      <c r="AB3" s="97">
        <v>0.59819109243022273</v>
      </c>
      <c r="AC3" s="31">
        <v>454</v>
      </c>
      <c r="AE3" t="s">
        <v>68</v>
      </c>
      <c r="AF3" s="94">
        <v>0.60398860398860366</v>
      </c>
      <c r="AG3">
        <v>351</v>
      </c>
      <c r="AH3" s="63"/>
      <c r="AI3" s="49" t="s">
        <v>89</v>
      </c>
      <c r="AJ3" s="94">
        <v>0.25</v>
      </c>
      <c r="AK3">
        <v>3</v>
      </c>
    </row>
    <row r="4" spans="1:39">
      <c r="A4" s="1">
        <v>2</v>
      </c>
      <c r="B4" s="1">
        <v>6</v>
      </c>
      <c r="C4" s="1">
        <v>6</v>
      </c>
      <c r="D4" s="1">
        <v>1</v>
      </c>
      <c r="E4" s="1">
        <v>3</v>
      </c>
      <c r="F4" s="1">
        <v>2</v>
      </c>
      <c r="G4" s="1">
        <v>5</v>
      </c>
      <c r="H4" s="1">
        <v>5</v>
      </c>
      <c r="I4" s="29">
        <v>4</v>
      </c>
      <c r="J4" s="87">
        <v>1</v>
      </c>
      <c r="K4" s="28">
        <v>4</v>
      </c>
      <c r="L4" s="28">
        <v>2</v>
      </c>
      <c r="M4" s="28">
        <v>2</v>
      </c>
      <c r="N4" s="28">
        <v>3</v>
      </c>
      <c r="O4" s="28">
        <v>1</v>
      </c>
      <c r="P4" s="87">
        <v>5</v>
      </c>
      <c r="Q4" s="28">
        <v>2</v>
      </c>
      <c r="R4" s="28">
        <v>1</v>
      </c>
      <c r="S4" s="28">
        <v>3</v>
      </c>
      <c r="T4" s="28">
        <v>4</v>
      </c>
      <c r="U4" s="28">
        <v>3</v>
      </c>
      <c r="V4" s="1">
        <v>4</v>
      </c>
      <c r="W4" s="91">
        <v>10</v>
      </c>
      <c r="X4" s="94">
        <f t="shared" si="0"/>
        <v>0.83333333333333337</v>
      </c>
      <c r="AA4" t="s">
        <v>1826</v>
      </c>
      <c r="AB4" s="94">
        <v>0.5263888888888888</v>
      </c>
      <c r="AC4">
        <v>120</v>
      </c>
      <c r="AE4" t="s">
        <v>71</v>
      </c>
      <c r="AF4" s="94">
        <v>0.59255842558425542</v>
      </c>
      <c r="AG4">
        <v>271</v>
      </c>
      <c r="AH4" s="63"/>
      <c r="AI4" s="49" t="s">
        <v>90</v>
      </c>
      <c r="AJ4" s="94">
        <v>0.35416666666666657</v>
      </c>
      <c r="AK4">
        <v>24</v>
      </c>
    </row>
    <row r="5" spans="1:39">
      <c r="A5" s="1">
        <v>1</v>
      </c>
      <c r="B5" s="1">
        <v>1</v>
      </c>
      <c r="C5" s="1">
        <v>11</v>
      </c>
      <c r="D5" s="1">
        <v>1</v>
      </c>
      <c r="E5" s="1">
        <v>2</v>
      </c>
      <c r="F5" s="1">
        <v>2</v>
      </c>
      <c r="G5" s="1">
        <v>4</v>
      </c>
      <c r="H5" s="1">
        <v>5</v>
      </c>
      <c r="I5" s="29">
        <v>4</v>
      </c>
      <c r="J5" s="28">
        <v>2</v>
      </c>
      <c r="K5" s="28">
        <v>4</v>
      </c>
      <c r="L5" s="28">
        <v>2</v>
      </c>
      <c r="M5" s="28">
        <v>2</v>
      </c>
      <c r="N5" s="28">
        <v>3</v>
      </c>
      <c r="O5" s="87">
        <v>4</v>
      </c>
      <c r="P5" s="87">
        <v>1</v>
      </c>
      <c r="Q5" s="28">
        <v>2</v>
      </c>
      <c r="R5" s="28">
        <v>1</v>
      </c>
      <c r="S5" s="28">
        <v>3</v>
      </c>
      <c r="T5" s="28">
        <v>4</v>
      </c>
      <c r="U5" s="28">
        <v>3</v>
      </c>
      <c r="V5" s="1">
        <v>3</v>
      </c>
      <c r="W5" s="91">
        <v>10</v>
      </c>
      <c r="X5" s="94">
        <f t="shared" si="0"/>
        <v>0.83333333333333337</v>
      </c>
      <c r="AA5" t="s">
        <v>19</v>
      </c>
      <c r="AB5" s="94">
        <v>0.55253623188405798</v>
      </c>
      <c r="AC5">
        <v>92</v>
      </c>
      <c r="AE5" t="s">
        <v>1827</v>
      </c>
      <c r="AF5" s="94">
        <v>0.75</v>
      </c>
      <c r="AG5" s="96">
        <v>3</v>
      </c>
      <c r="AH5" s="63"/>
      <c r="AI5" s="49" t="s">
        <v>93</v>
      </c>
      <c r="AJ5" s="94">
        <v>0.50946969696969702</v>
      </c>
      <c r="AK5">
        <v>44</v>
      </c>
    </row>
    <row r="6" spans="1:39">
      <c r="A6" s="1">
        <v>1</v>
      </c>
      <c r="B6" s="1">
        <v>2</v>
      </c>
      <c r="C6" s="1">
        <v>11</v>
      </c>
      <c r="D6" s="1">
        <v>2</v>
      </c>
      <c r="E6" s="1">
        <v>2</v>
      </c>
      <c r="F6" s="1">
        <v>5</v>
      </c>
      <c r="G6" s="1">
        <v>5</v>
      </c>
      <c r="H6" s="1">
        <v>5</v>
      </c>
      <c r="I6" s="29">
        <v>3</v>
      </c>
      <c r="J6" s="87">
        <v>4</v>
      </c>
      <c r="K6" s="28">
        <v>4</v>
      </c>
      <c r="L6" s="28">
        <v>2</v>
      </c>
      <c r="M6" s="28">
        <v>2</v>
      </c>
      <c r="N6" s="87">
        <v>1</v>
      </c>
      <c r="O6" s="28">
        <v>1</v>
      </c>
      <c r="P6" s="87">
        <v>2</v>
      </c>
      <c r="Q6" s="87">
        <v>1</v>
      </c>
      <c r="R6" s="87">
        <v>3</v>
      </c>
      <c r="S6" s="87">
        <v>4</v>
      </c>
      <c r="T6" s="28">
        <v>4</v>
      </c>
      <c r="U6" s="28">
        <v>3</v>
      </c>
      <c r="V6" s="1">
        <v>3</v>
      </c>
      <c r="W6" s="91">
        <v>6</v>
      </c>
      <c r="X6" s="94">
        <f t="shared" si="0"/>
        <v>0.5</v>
      </c>
      <c r="AA6" t="s">
        <v>21</v>
      </c>
      <c r="AB6" s="94">
        <v>0.60735735735735752</v>
      </c>
      <c r="AC6">
        <v>111</v>
      </c>
      <c r="AE6" t="s">
        <v>1828</v>
      </c>
      <c r="AF6" s="94">
        <v>0.73611111111111105</v>
      </c>
      <c r="AG6" s="96">
        <v>6</v>
      </c>
      <c r="AH6" s="63"/>
      <c r="AI6" s="49" t="s">
        <v>95</v>
      </c>
      <c r="AJ6" s="100">
        <v>0.54073033707865181</v>
      </c>
      <c r="AK6">
        <v>178</v>
      </c>
      <c r="AM6" s="94"/>
    </row>
    <row r="7" spans="1:39">
      <c r="A7" s="1">
        <v>2</v>
      </c>
      <c r="B7" s="1">
        <v>6</v>
      </c>
      <c r="C7" s="1">
        <v>11</v>
      </c>
      <c r="D7" s="1">
        <v>2</v>
      </c>
      <c r="E7" s="1">
        <v>2</v>
      </c>
      <c r="F7" s="1">
        <v>2</v>
      </c>
      <c r="G7" s="1">
        <v>4</v>
      </c>
      <c r="H7" s="1">
        <v>5</v>
      </c>
      <c r="I7" s="29">
        <v>4</v>
      </c>
      <c r="J7" s="28">
        <v>2</v>
      </c>
      <c r="K7" s="28">
        <v>4</v>
      </c>
      <c r="L7" s="28">
        <v>2</v>
      </c>
      <c r="M7" s="28">
        <v>2</v>
      </c>
      <c r="N7" s="28">
        <v>3</v>
      </c>
      <c r="O7" s="87">
        <v>4</v>
      </c>
      <c r="P7" s="87">
        <v>3</v>
      </c>
      <c r="Q7" s="87">
        <v>5</v>
      </c>
      <c r="R7" s="87">
        <v>4</v>
      </c>
      <c r="S7" s="87">
        <v>5</v>
      </c>
      <c r="T7" s="28">
        <v>4</v>
      </c>
      <c r="U7" s="28">
        <v>3</v>
      </c>
      <c r="V7" s="1">
        <v>3</v>
      </c>
      <c r="W7" s="91">
        <v>7</v>
      </c>
      <c r="X7" s="94">
        <f t="shared" si="0"/>
        <v>0.58333333333333337</v>
      </c>
      <c r="AA7" t="s">
        <v>1829</v>
      </c>
      <c r="AB7" s="94">
        <v>0.63586956521739135</v>
      </c>
      <c r="AC7">
        <v>92</v>
      </c>
      <c r="AI7" s="49" t="s">
        <v>97</v>
      </c>
      <c r="AJ7" s="102">
        <v>0.65794066317626532</v>
      </c>
      <c r="AK7" s="30">
        <v>382</v>
      </c>
    </row>
    <row r="8" spans="1:39">
      <c r="A8" s="1">
        <v>2</v>
      </c>
      <c r="B8" s="1">
        <v>6</v>
      </c>
      <c r="C8" s="1">
        <v>6</v>
      </c>
      <c r="D8" s="1">
        <v>1</v>
      </c>
      <c r="E8" s="1">
        <v>3</v>
      </c>
      <c r="F8" s="1">
        <v>3</v>
      </c>
      <c r="G8" s="1">
        <v>5</v>
      </c>
      <c r="H8" s="1">
        <v>5</v>
      </c>
      <c r="I8" s="29">
        <v>5</v>
      </c>
      <c r="J8" s="28">
        <v>2</v>
      </c>
      <c r="K8" s="28">
        <v>4</v>
      </c>
      <c r="L8" s="87">
        <v>4</v>
      </c>
      <c r="M8" s="28">
        <v>2</v>
      </c>
      <c r="N8" s="28">
        <v>3</v>
      </c>
      <c r="O8" s="28">
        <v>1</v>
      </c>
      <c r="P8" s="28">
        <v>4</v>
      </c>
      <c r="Q8" s="87">
        <v>3</v>
      </c>
      <c r="R8" s="28">
        <v>1</v>
      </c>
      <c r="S8" s="28">
        <v>3</v>
      </c>
      <c r="T8" s="28">
        <v>4</v>
      </c>
      <c r="U8" s="28">
        <v>3</v>
      </c>
      <c r="V8" s="1">
        <v>4</v>
      </c>
      <c r="W8" s="91">
        <v>10</v>
      </c>
      <c r="X8" s="94">
        <f t="shared" si="0"/>
        <v>0.83333333333333337</v>
      </c>
      <c r="AA8" t="s">
        <v>28</v>
      </c>
      <c r="AB8" s="94">
        <v>0.66880341880341876</v>
      </c>
      <c r="AC8">
        <v>39</v>
      </c>
      <c r="AE8" s="98" t="s">
        <v>1830</v>
      </c>
      <c r="AF8" s="98" t="s">
        <v>1821</v>
      </c>
      <c r="AG8" s="98" t="s">
        <v>1822</v>
      </c>
    </row>
    <row r="9" spans="1:39">
      <c r="A9" s="1">
        <v>2</v>
      </c>
      <c r="B9" s="1">
        <v>6</v>
      </c>
      <c r="C9" s="1">
        <v>6</v>
      </c>
      <c r="D9" s="1">
        <v>1</v>
      </c>
      <c r="E9" s="1">
        <v>1</v>
      </c>
      <c r="F9" s="1">
        <v>5</v>
      </c>
      <c r="G9" s="1">
        <v>5</v>
      </c>
      <c r="H9" s="1">
        <v>5</v>
      </c>
      <c r="I9" s="29">
        <v>3</v>
      </c>
      <c r="J9" s="28">
        <v>2</v>
      </c>
      <c r="K9" s="87">
        <v>3</v>
      </c>
      <c r="L9" s="28">
        <v>2</v>
      </c>
      <c r="M9" s="28">
        <v>2</v>
      </c>
      <c r="N9" s="28">
        <v>3</v>
      </c>
      <c r="O9" s="87">
        <v>4</v>
      </c>
      <c r="P9" s="87">
        <v>5</v>
      </c>
      <c r="Q9" s="87">
        <v>4</v>
      </c>
      <c r="R9" s="87">
        <v>4</v>
      </c>
      <c r="S9" s="28">
        <v>3</v>
      </c>
      <c r="T9" s="28">
        <v>4</v>
      </c>
      <c r="U9" s="28">
        <v>3</v>
      </c>
      <c r="V9" s="1">
        <v>3</v>
      </c>
      <c r="W9" s="91">
        <v>7</v>
      </c>
      <c r="X9" s="94">
        <f t="shared" si="0"/>
        <v>0.58333333333333337</v>
      </c>
      <c r="AA9" s="31" t="s">
        <v>1831</v>
      </c>
      <c r="AB9" s="97">
        <v>0.6591779867641937</v>
      </c>
      <c r="AC9" s="31">
        <f>SUM(AC10:AC11)</f>
        <v>178</v>
      </c>
      <c r="AE9" t="s">
        <v>79</v>
      </c>
      <c r="AF9" s="94">
        <v>0.53290870488322728</v>
      </c>
      <c r="AG9">
        <v>157</v>
      </c>
      <c r="AI9" s="99" t="s">
        <v>1832</v>
      </c>
      <c r="AJ9" s="47" t="s">
        <v>1821</v>
      </c>
      <c r="AK9" s="47" t="s">
        <v>1822</v>
      </c>
    </row>
    <row r="10" spans="1:39">
      <c r="A10" s="1">
        <v>2</v>
      </c>
      <c r="B10" s="1">
        <v>6</v>
      </c>
      <c r="C10" s="1">
        <v>6</v>
      </c>
      <c r="D10" s="1">
        <v>1</v>
      </c>
      <c r="E10" s="1">
        <v>3</v>
      </c>
      <c r="F10" s="1">
        <v>4</v>
      </c>
      <c r="G10" s="1">
        <v>5</v>
      </c>
      <c r="H10" s="1">
        <v>5</v>
      </c>
      <c r="I10" s="29">
        <v>4</v>
      </c>
      <c r="J10" s="28">
        <v>2</v>
      </c>
      <c r="K10" s="28">
        <v>4</v>
      </c>
      <c r="L10" s="28">
        <v>2</v>
      </c>
      <c r="M10" s="28">
        <v>2</v>
      </c>
      <c r="N10" s="28">
        <v>3</v>
      </c>
      <c r="O10" s="28">
        <v>1</v>
      </c>
      <c r="P10" s="87">
        <v>1</v>
      </c>
      <c r="Q10" s="28">
        <v>2</v>
      </c>
      <c r="R10" s="87">
        <v>4</v>
      </c>
      <c r="S10" s="28">
        <v>3</v>
      </c>
      <c r="T10" s="87">
        <v>2</v>
      </c>
      <c r="U10" s="28">
        <v>3</v>
      </c>
      <c r="V10" s="1">
        <v>3</v>
      </c>
      <c r="W10" s="91">
        <v>9</v>
      </c>
      <c r="X10" s="94">
        <f t="shared" si="0"/>
        <v>0.75</v>
      </c>
      <c r="AA10" t="s">
        <v>1833</v>
      </c>
      <c r="AB10" s="94">
        <v>0.62643678160919536</v>
      </c>
      <c r="AC10">
        <v>145</v>
      </c>
      <c r="AE10" t="s">
        <v>80</v>
      </c>
      <c r="AF10" s="94">
        <v>0.61928104575163367</v>
      </c>
      <c r="AG10">
        <v>306</v>
      </c>
      <c r="AI10" s="49" t="s">
        <v>89</v>
      </c>
      <c r="AJ10" s="94">
        <v>0.28703703703703698</v>
      </c>
      <c r="AK10">
        <v>9</v>
      </c>
    </row>
    <row r="11" spans="1:39">
      <c r="A11" s="1">
        <v>2</v>
      </c>
      <c r="B11" s="1">
        <v>6</v>
      </c>
      <c r="C11" s="1">
        <v>6</v>
      </c>
      <c r="D11" s="1">
        <v>2</v>
      </c>
      <c r="E11" s="1">
        <v>1</v>
      </c>
      <c r="F11" s="1">
        <v>5</v>
      </c>
      <c r="G11" s="1">
        <v>4</v>
      </c>
      <c r="H11" s="1">
        <v>5</v>
      </c>
      <c r="I11" s="29">
        <v>5</v>
      </c>
      <c r="J11" s="87">
        <v>4</v>
      </c>
      <c r="K11" s="28">
        <v>4</v>
      </c>
      <c r="L11" s="28">
        <v>2</v>
      </c>
      <c r="M11" s="28">
        <v>2</v>
      </c>
      <c r="N11" s="28">
        <v>3</v>
      </c>
      <c r="O11" s="28">
        <v>1</v>
      </c>
      <c r="P11" s="87">
        <v>5</v>
      </c>
      <c r="Q11" s="87">
        <v>4</v>
      </c>
      <c r="R11" s="87">
        <v>4</v>
      </c>
      <c r="S11" s="28">
        <v>3</v>
      </c>
      <c r="T11" s="87">
        <v>2</v>
      </c>
      <c r="U11" s="28">
        <v>3</v>
      </c>
      <c r="V11" s="1">
        <v>5</v>
      </c>
      <c r="W11" s="91">
        <v>7</v>
      </c>
      <c r="X11" s="94">
        <f t="shared" si="0"/>
        <v>0.58333333333333337</v>
      </c>
      <c r="AA11" t="s">
        <v>1834</v>
      </c>
      <c r="AB11" s="94">
        <v>0.69191919191919204</v>
      </c>
      <c r="AC11">
        <v>33</v>
      </c>
      <c r="AE11" t="s">
        <v>1818</v>
      </c>
      <c r="AF11" s="94">
        <v>0.63144841269841256</v>
      </c>
      <c r="AG11">
        <v>164</v>
      </c>
      <c r="AI11" s="49" t="s">
        <v>90</v>
      </c>
      <c r="AJ11" s="94">
        <v>0.47222222222222221</v>
      </c>
      <c r="AK11">
        <v>42</v>
      </c>
    </row>
    <row r="12" spans="1:39">
      <c r="A12" s="1">
        <v>2</v>
      </c>
      <c r="B12" s="1">
        <v>6</v>
      </c>
      <c r="C12" s="1">
        <v>6</v>
      </c>
      <c r="D12" s="1">
        <v>1</v>
      </c>
      <c r="E12" s="1">
        <v>2</v>
      </c>
      <c r="F12" s="1">
        <v>4</v>
      </c>
      <c r="G12" s="1">
        <v>4</v>
      </c>
      <c r="H12" s="1">
        <v>4</v>
      </c>
      <c r="I12" s="29">
        <v>3</v>
      </c>
      <c r="J12" s="28">
        <v>2</v>
      </c>
      <c r="K12" s="28">
        <v>4</v>
      </c>
      <c r="L12" s="28">
        <v>2</v>
      </c>
      <c r="M12" s="28">
        <v>2</v>
      </c>
      <c r="N12" s="28">
        <v>3</v>
      </c>
      <c r="O12" s="28">
        <v>1</v>
      </c>
      <c r="P12" s="87">
        <v>2</v>
      </c>
      <c r="Q12" s="28">
        <v>2</v>
      </c>
      <c r="R12" s="28">
        <v>1</v>
      </c>
      <c r="S12" s="28">
        <v>3</v>
      </c>
      <c r="T12" s="28">
        <v>4</v>
      </c>
      <c r="U12" s="28">
        <v>3</v>
      </c>
      <c r="V12" s="1">
        <v>3</v>
      </c>
      <c r="W12" s="91">
        <v>11</v>
      </c>
      <c r="X12" s="94">
        <f t="shared" si="0"/>
        <v>0.91666666666666663</v>
      </c>
      <c r="AI12" s="49" t="s">
        <v>93</v>
      </c>
      <c r="AJ12" s="94">
        <v>0.55187074829931959</v>
      </c>
      <c r="AK12">
        <v>98</v>
      </c>
    </row>
    <row r="13" spans="1:39">
      <c r="A13" s="1">
        <v>2</v>
      </c>
      <c r="B13" s="1">
        <v>6</v>
      </c>
      <c r="C13" s="1">
        <v>6</v>
      </c>
      <c r="D13" s="1">
        <v>1</v>
      </c>
      <c r="E13" s="1">
        <v>1</v>
      </c>
      <c r="F13" s="1">
        <v>3</v>
      </c>
      <c r="G13" s="1">
        <v>2</v>
      </c>
      <c r="H13" s="1">
        <v>5</v>
      </c>
      <c r="I13" s="29">
        <v>4</v>
      </c>
      <c r="J13" s="87">
        <v>4</v>
      </c>
      <c r="K13" s="28">
        <v>4</v>
      </c>
      <c r="L13" s="28">
        <v>2</v>
      </c>
      <c r="M13" s="28">
        <v>2</v>
      </c>
      <c r="N13" s="28">
        <v>3</v>
      </c>
      <c r="O13" s="28">
        <v>1</v>
      </c>
      <c r="P13" s="87">
        <v>3</v>
      </c>
      <c r="Q13" s="28">
        <v>2</v>
      </c>
      <c r="R13" s="28">
        <v>1</v>
      </c>
      <c r="S13" s="28">
        <v>3</v>
      </c>
      <c r="T13" s="28">
        <v>4</v>
      </c>
      <c r="U13" s="28">
        <v>3</v>
      </c>
      <c r="V13" s="1">
        <v>4</v>
      </c>
      <c r="W13" s="91">
        <v>10</v>
      </c>
      <c r="X13" s="94">
        <f t="shared" si="0"/>
        <v>0.83333333333333337</v>
      </c>
      <c r="AA13" s="98" t="s">
        <v>1835</v>
      </c>
      <c r="AB13" s="98" t="s">
        <v>1821</v>
      </c>
      <c r="AC13" s="98" t="s">
        <v>1822</v>
      </c>
      <c r="AE13" s="47" t="s">
        <v>1836</v>
      </c>
      <c r="AF13" s="47" t="s">
        <v>1821</v>
      </c>
      <c r="AG13" s="47" t="s">
        <v>1822</v>
      </c>
      <c r="AI13" s="49" t="s">
        <v>95</v>
      </c>
      <c r="AJ13" s="94">
        <v>0.60987903225806417</v>
      </c>
      <c r="AK13">
        <v>248</v>
      </c>
    </row>
    <row r="14" spans="1:39">
      <c r="A14" s="1">
        <v>2</v>
      </c>
      <c r="B14" s="1">
        <v>6</v>
      </c>
      <c r="C14" s="1">
        <v>6</v>
      </c>
      <c r="D14" s="1">
        <v>2</v>
      </c>
      <c r="E14" s="1">
        <v>1</v>
      </c>
      <c r="F14" s="1">
        <v>4</v>
      </c>
      <c r="G14" s="1">
        <v>5</v>
      </c>
      <c r="H14" s="1">
        <v>5</v>
      </c>
      <c r="I14" s="29">
        <v>4</v>
      </c>
      <c r="J14" s="28">
        <v>2</v>
      </c>
      <c r="K14" s="28">
        <v>4</v>
      </c>
      <c r="L14" s="28">
        <v>2</v>
      </c>
      <c r="M14" s="28">
        <v>2</v>
      </c>
      <c r="N14" s="28">
        <v>3</v>
      </c>
      <c r="O14" s="28">
        <v>1</v>
      </c>
      <c r="P14" s="87">
        <v>5</v>
      </c>
      <c r="Q14" s="28">
        <v>2</v>
      </c>
      <c r="R14" s="28">
        <v>1</v>
      </c>
      <c r="S14" s="28">
        <v>3</v>
      </c>
      <c r="T14" s="28">
        <v>4</v>
      </c>
      <c r="U14" s="28">
        <v>3</v>
      </c>
      <c r="V14" s="1">
        <v>4</v>
      </c>
      <c r="W14" s="91">
        <v>11</v>
      </c>
      <c r="X14" s="94">
        <f t="shared" si="0"/>
        <v>0.91666666666666663</v>
      </c>
      <c r="AA14" t="s">
        <v>34</v>
      </c>
      <c r="AB14" s="94">
        <v>0.57378472222222199</v>
      </c>
      <c r="AC14">
        <v>96</v>
      </c>
      <c r="AE14">
        <v>1</v>
      </c>
      <c r="AF14" s="94">
        <v>0.41228070175438603</v>
      </c>
      <c r="AG14">
        <v>19</v>
      </c>
      <c r="AI14" s="49" t="s">
        <v>97</v>
      </c>
      <c r="AJ14" s="94">
        <v>0.64743589743589791</v>
      </c>
      <c r="AK14">
        <v>234</v>
      </c>
    </row>
    <row r="15" spans="1:39">
      <c r="A15" s="1">
        <v>2</v>
      </c>
      <c r="B15" s="1">
        <v>6</v>
      </c>
      <c r="C15" s="1">
        <v>6</v>
      </c>
      <c r="D15" s="1">
        <v>1</v>
      </c>
      <c r="E15" s="1">
        <v>2</v>
      </c>
      <c r="F15" s="1">
        <v>5</v>
      </c>
      <c r="G15" s="1">
        <v>5</v>
      </c>
      <c r="H15" s="1">
        <v>5</v>
      </c>
      <c r="I15" s="29">
        <v>5</v>
      </c>
      <c r="J15" s="87">
        <v>3</v>
      </c>
      <c r="K15" s="28">
        <v>4</v>
      </c>
      <c r="L15" s="28">
        <v>2</v>
      </c>
      <c r="M15" s="28">
        <v>2</v>
      </c>
      <c r="N15" s="28">
        <v>3</v>
      </c>
      <c r="O15" s="28">
        <v>1</v>
      </c>
      <c r="P15" s="28">
        <v>4</v>
      </c>
      <c r="Q15" s="28">
        <v>2</v>
      </c>
      <c r="R15" s="87">
        <v>4</v>
      </c>
      <c r="S15" s="87">
        <v>5</v>
      </c>
      <c r="T15" s="28">
        <v>4</v>
      </c>
      <c r="U15" s="28">
        <v>3</v>
      </c>
      <c r="V15" s="1">
        <v>4</v>
      </c>
      <c r="W15" s="91">
        <v>9</v>
      </c>
      <c r="X15" s="94">
        <f t="shared" si="0"/>
        <v>0.75</v>
      </c>
      <c r="AA15" t="s">
        <v>36</v>
      </c>
      <c r="AB15" s="94">
        <v>0.49059139784946237</v>
      </c>
      <c r="AC15">
        <v>62</v>
      </c>
      <c r="AE15">
        <v>2</v>
      </c>
      <c r="AF15" s="94">
        <v>0.50980392156862764</v>
      </c>
      <c r="AG15">
        <v>68</v>
      </c>
    </row>
    <row r="16" spans="1:39">
      <c r="A16" s="1">
        <v>2</v>
      </c>
      <c r="B16" s="1">
        <v>6</v>
      </c>
      <c r="C16" s="1">
        <v>10</v>
      </c>
      <c r="D16" s="1">
        <v>1</v>
      </c>
      <c r="E16" s="1">
        <v>2</v>
      </c>
      <c r="F16" s="1">
        <v>5</v>
      </c>
      <c r="G16" s="1">
        <v>5</v>
      </c>
      <c r="H16" s="1">
        <v>5</v>
      </c>
      <c r="I16" s="29">
        <v>4</v>
      </c>
      <c r="J16" s="28">
        <v>2</v>
      </c>
      <c r="K16" s="28">
        <v>4</v>
      </c>
      <c r="L16" s="28">
        <v>2</v>
      </c>
      <c r="M16" s="28">
        <v>2</v>
      </c>
      <c r="N16" s="28">
        <v>3</v>
      </c>
      <c r="O16" s="28">
        <v>1</v>
      </c>
      <c r="P16" s="87">
        <v>1</v>
      </c>
      <c r="Q16" s="28">
        <v>2</v>
      </c>
      <c r="R16" s="87">
        <v>4</v>
      </c>
      <c r="S16" s="28">
        <v>3</v>
      </c>
      <c r="T16" s="28">
        <v>4</v>
      </c>
      <c r="U16" s="28">
        <v>3</v>
      </c>
      <c r="V16" s="1">
        <v>4</v>
      </c>
      <c r="W16" s="91">
        <v>10</v>
      </c>
      <c r="X16" s="94">
        <f t="shared" si="0"/>
        <v>0.83333333333333337</v>
      </c>
      <c r="AA16" t="s">
        <v>40</v>
      </c>
      <c r="AB16" s="94">
        <v>0.53378378378378366</v>
      </c>
      <c r="AC16">
        <v>37</v>
      </c>
      <c r="AE16">
        <v>3</v>
      </c>
      <c r="AF16" s="94">
        <v>0.58230452674897115</v>
      </c>
      <c r="AG16">
        <v>243</v>
      </c>
      <c r="AI16" s="101" t="s">
        <v>1837</v>
      </c>
      <c r="AJ16" s="47" t="s">
        <v>1821</v>
      </c>
      <c r="AK16" s="47" t="s">
        <v>1822</v>
      </c>
    </row>
    <row r="17" spans="1:37">
      <c r="A17" s="1">
        <v>2</v>
      </c>
      <c r="B17" s="1">
        <v>6</v>
      </c>
      <c r="C17" s="1">
        <v>10</v>
      </c>
      <c r="D17" s="1">
        <v>1</v>
      </c>
      <c r="E17" s="1">
        <v>2</v>
      </c>
      <c r="F17" s="1">
        <v>2</v>
      </c>
      <c r="G17" s="1">
        <v>4</v>
      </c>
      <c r="H17" s="1">
        <v>4</v>
      </c>
      <c r="I17" s="29">
        <v>3</v>
      </c>
      <c r="J17" s="87">
        <v>4</v>
      </c>
      <c r="K17" s="28">
        <v>4</v>
      </c>
      <c r="L17" s="28">
        <v>2</v>
      </c>
      <c r="M17" s="87">
        <v>3</v>
      </c>
      <c r="N17" s="28">
        <v>3</v>
      </c>
      <c r="O17" s="28">
        <v>1</v>
      </c>
      <c r="P17" s="28">
        <v>4</v>
      </c>
      <c r="Q17" s="87">
        <v>3</v>
      </c>
      <c r="R17" s="87">
        <v>3</v>
      </c>
      <c r="S17" s="28">
        <v>3</v>
      </c>
      <c r="T17" s="28">
        <v>4</v>
      </c>
      <c r="U17" s="28">
        <v>3</v>
      </c>
      <c r="V17" s="1">
        <v>4</v>
      </c>
      <c r="W17" s="91">
        <v>8</v>
      </c>
      <c r="X17" s="94">
        <f t="shared" si="0"/>
        <v>0.66666666666666663</v>
      </c>
      <c r="AA17" t="s">
        <v>43</v>
      </c>
      <c r="AB17" s="94">
        <v>0.53125000000000011</v>
      </c>
      <c r="AC17">
        <v>24</v>
      </c>
      <c r="AE17">
        <v>4</v>
      </c>
      <c r="AF17" s="94">
        <v>0.64636752136752107</v>
      </c>
      <c r="AG17">
        <v>234</v>
      </c>
      <c r="AI17" s="49" t="s">
        <v>89</v>
      </c>
      <c r="AJ17" s="94">
        <v>0.3125</v>
      </c>
      <c r="AK17">
        <v>12</v>
      </c>
    </row>
    <row r="18" spans="1:37">
      <c r="A18" s="1">
        <v>1</v>
      </c>
      <c r="B18" s="1">
        <v>3</v>
      </c>
      <c r="C18" s="1">
        <v>5</v>
      </c>
      <c r="D18" s="1">
        <v>2</v>
      </c>
      <c r="E18" s="1">
        <v>3</v>
      </c>
      <c r="F18" s="1">
        <v>3</v>
      </c>
      <c r="G18" s="1">
        <v>3</v>
      </c>
      <c r="H18" s="1">
        <v>4</v>
      </c>
      <c r="I18" s="29">
        <v>2</v>
      </c>
      <c r="J18" s="87">
        <v>4</v>
      </c>
      <c r="K18" s="28">
        <v>4</v>
      </c>
      <c r="L18" s="87">
        <v>3</v>
      </c>
      <c r="M18" s="87">
        <v>3</v>
      </c>
      <c r="N18" s="28">
        <v>3</v>
      </c>
      <c r="O18" s="28">
        <v>1</v>
      </c>
      <c r="P18" s="87">
        <v>1</v>
      </c>
      <c r="Q18" s="87">
        <v>3</v>
      </c>
      <c r="R18" s="87">
        <v>5</v>
      </c>
      <c r="S18" s="87">
        <v>5</v>
      </c>
      <c r="T18" s="28">
        <v>4</v>
      </c>
      <c r="U18" s="28">
        <v>3</v>
      </c>
      <c r="V18" s="1">
        <v>2</v>
      </c>
      <c r="W18" s="91">
        <v>5</v>
      </c>
      <c r="X18" s="94">
        <f t="shared" si="0"/>
        <v>0.41666666666666669</v>
      </c>
      <c r="AA18" t="s">
        <v>46</v>
      </c>
      <c r="AB18" s="94">
        <v>0.65348399246704314</v>
      </c>
      <c r="AC18">
        <v>177</v>
      </c>
      <c r="AE18">
        <v>5</v>
      </c>
      <c r="AF18" s="94">
        <v>0.65671641791044788</v>
      </c>
      <c r="AG18">
        <v>67</v>
      </c>
      <c r="AI18" s="49" t="s">
        <v>90</v>
      </c>
      <c r="AJ18" s="94">
        <v>0.5588888888888891</v>
      </c>
      <c r="AK18">
        <v>75</v>
      </c>
    </row>
    <row r="19" spans="1:37">
      <c r="A19" s="1">
        <v>1</v>
      </c>
      <c r="B19" s="1">
        <v>4</v>
      </c>
      <c r="C19" s="1">
        <v>5</v>
      </c>
      <c r="D19" s="1">
        <v>2</v>
      </c>
      <c r="E19" s="1">
        <v>1</v>
      </c>
      <c r="F19" s="1">
        <v>4</v>
      </c>
      <c r="G19" s="1">
        <v>4</v>
      </c>
      <c r="H19" s="1">
        <v>4</v>
      </c>
      <c r="I19" s="29">
        <v>4</v>
      </c>
      <c r="J19" s="87">
        <v>4</v>
      </c>
      <c r="K19" s="28">
        <v>4</v>
      </c>
      <c r="L19" s="28">
        <v>2</v>
      </c>
      <c r="M19" s="28">
        <v>2</v>
      </c>
      <c r="N19" s="28">
        <v>3</v>
      </c>
      <c r="O19" s="28">
        <v>1</v>
      </c>
      <c r="P19" s="87">
        <v>2</v>
      </c>
      <c r="Q19" s="28">
        <v>2</v>
      </c>
      <c r="R19" s="87">
        <v>4</v>
      </c>
      <c r="S19" s="28">
        <v>3</v>
      </c>
      <c r="T19" s="87">
        <v>1</v>
      </c>
      <c r="U19" s="28">
        <v>3</v>
      </c>
      <c r="V19" s="1">
        <v>4</v>
      </c>
      <c r="W19" s="91">
        <v>8</v>
      </c>
      <c r="X19" s="94">
        <f t="shared" si="0"/>
        <v>0.66666666666666663</v>
      </c>
      <c r="AA19" t="s">
        <v>49</v>
      </c>
      <c r="AB19" s="94">
        <v>0.72839506172839508</v>
      </c>
      <c r="AC19">
        <v>54</v>
      </c>
      <c r="AI19" s="49" t="s">
        <v>93</v>
      </c>
      <c r="AJ19" s="94">
        <v>0.56764069264069283</v>
      </c>
      <c r="AK19">
        <v>154</v>
      </c>
    </row>
    <row r="20" spans="1:37">
      <c r="A20" s="1">
        <v>1</v>
      </c>
      <c r="B20" s="1">
        <v>2</v>
      </c>
      <c r="C20" s="1">
        <v>5</v>
      </c>
      <c r="D20" s="1">
        <v>2</v>
      </c>
      <c r="E20" s="1">
        <v>2</v>
      </c>
      <c r="F20" s="1">
        <v>3</v>
      </c>
      <c r="G20" s="1">
        <v>3</v>
      </c>
      <c r="H20" s="1">
        <v>4</v>
      </c>
      <c r="I20" s="29">
        <v>3</v>
      </c>
      <c r="J20" s="87">
        <v>4</v>
      </c>
      <c r="K20" s="28">
        <v>4</v>
      </c>
      <c r="L20" s="87">
        <v>3</v>
      </c>
      <c r="M20" s="28">
        <v>2</v>
      </c>
      <c r="N20" s="28">
        <v>3</v>
      </c>
      <c r="O20" s="28">
        <v>1</v>
      </c>
      <c r="P20" s="87">
        <v>3</v>
      </c>
      <c r="Q20" s="28">
        <v>2</v>
      </c>
      <c r="R20" s="87">
        <v>5</v>
      </c>
      <c r="S20" s="87">
        <v>5</v>
      </c>
      <c r="T20" s="28">
        <v>4</v>
      </c>
      <c r="U20" s="28">
        <v>3</v>
      </c>
      <c r="V20" s="1">
        <v>3</v>
      </c>
      <c r="W20" s="91">
        <v>7</v>
      </c>
      <c r="X20" s="94">
        <f t="shared" si="0"/>
        <v>0.58333333333333337</v>
      </c>
      <c r="AA20" t="s">
        <v>52</v>
      </c>
      <c r="AB20" s="94">
        <v>0.5880503144654089</v>
      </c>
      <c r="AC20">
        <v>53</v>
      </c>
      <c r="AI20" s="49" t="s">
        <v>95</v>
      </c>
      <c r="AJ20" s="94">
        <v>0.64365671641791</v>
      </c>
      <c r="AK20">
        <v>268</v>
      </c>
    </row>
    <row r="21" spans="1:37">
      <c r="A21" s="1">
        <v>1</v>
      </c>
      <c r="B21" s="1">
        <v>3</v>
      </c>
      <c r="C21" s="1">
        <v>5</v>
      </c>
      <c r="D21" s="1">
        <v>1</v>
      </c>
      <c r="E21" s="1">
        <v>2</v>
      </c>
      <c r="F21" s="1">
        <v>5</v>
      </c>
      <c r="G21" s="1">
        <v>5</v>
      </c>
      <c r="H21" s="1">
        <v>5</v>
      </c>
      <c r="I21" s="29">
        <v>4</v>
      </c>
      <c r="J21" s="28">
        <v>2</v>
      </c>
      <c r="K21" s="28">
        <v>4</v>
      </c>
      <c r="L21" s="28">
        <v>2</v>
      </c>
      <c r="M21" s="28">
        <v>2</v>
      </c>
      <c r="N21" s="28">
        <v>3</v>
      </c>
      <c r="O21" s="28">
        <v>1</v>
      </c>
      <c r="P21" s="87">
        <v>5</v>
      </c>
      <c r="Q21" s="28">
        <v>2</v>
      </c>
      <c r="R21" s="28">
        <v>1</v>
      </c>
      <c r="S21" s="28">
        <v>3</v>
      </c>
      <c r="T21" s="28">
        <v>4</v>
      </c>
      <c r="U21" s="28">
        <v>3</v>
      </c>
      <c r="V21" s="1">
        <v>4</v>
      </c>
      <c r="W21" s="92">
        <v>11</v>
      </c>
      <c r="X21" s="94">
        <f t="shared" si="0"/>
        <v>0.91666666666666663</v>
      </c>
      <c r="AA21" t="s">
        <v>56</v>
      </c>
      <c r="AB21" s="94">
        <v>0.55833333333333335</v>
      </c>
      <c r="AC21">
        <v>10</v>
      </c>
      <c r="AI21" s="49" t="s">
        <v>97</v>
      </c>
      <c r="AJ21" s="94">
        <v>0.60382513661202153</v>
      </c>
      <c r="AK21">
        <v>122</v>
      </c>
    </row>
    <row r="22" spans="1:37">
      <c r="A22" s="1">
        <v>1</v>
      </c>
      <c r="B22" s="1">
        <v>4</v>
      </c>
      <c r="C22" s="1">
        <v>5</v>
      </c>
      <c r="D22" s="1">
        <v>1</v>
      </c>
      <c r="E22" s="1">
        <v>3</v>
      </c>
      <c r="F22" s="1">
        <v>3</v>
      </c>
      <c r="G22" s="1">
        <v>4</v>
      </c>
      <c r="H22" s="1">
        <v>4</v>
      </c>
      <c r="I22" s="29">
        <v>3</v>
      </c>
      <c r="J22" s="28">
        <v>2</v>
      </c>
      <c r="K22" s="28">
        <v>4</v>
      </c>
      <c r="L22" s="28">
        <v>2</v>
      </c>
      <c r="M22" s="28">
        <v>2</v>
      </c>
      <c r="N22" s="28">
        <v>3</v>
      </c>
      <c r="O22" s="28">
        <v>1</v>
      </c>
      <c r="P22" s="87">
        <v>1</v>
      </c>
      <c r="Q22" s="28">
        <v>2</v>
      </c>
      <c r="R22" s="28">
        <v>1</v>
      </c>
      <c r="S22" s="28">
        <v>3</v>
      </c>
      <c r="T22" s="28">
        <v>4</v>
      </c>
      <c r="U22" s="28">
        <v>3</v>
      </c>
      <c r="V22" s="1">
        <v>4</v>
      </c>
      <c r="W22" s="92">
        <v>11</v>
      </c>
      <c r="X22" s="94">
        <f t="shared" si="0"/>
        <v>0.91666666666666663</v>
      </c>
      <c r="AA22" t="s">
        <v>59</v>
      </c>
      <c r="AB22" s="94">
        <v>0.66666666666666663</v>
      </c>
      <c r="AC22">
        <v>10</v>
      </c>
    </row>
    <row r="23" spans="1:37">
      <c r="A23" s="1">
        <v>1</v>
      </c>
      <c r="B23" s="1">
        <v>5</v>
      </c>
      <c r="C23" s="1">
        <v>5</v>
      </c>
      <c r="D23" s="1">
        <v>2</v>
      </c>
      <c r="E23" s="1">
        <v>2</v>
      </c>
      <c r="F23" s="1">
        <v>4</v>
      </c>
      <c r="G23" s="1">
        <v>5</v>
      </c>
      <c r="H23" s="1">
        <v>5</v>
      </c>
      <c r="I23" s="29">
        <v>5</v>
      </c>
      <c r="J23" s="28">
        <v>2</v>
      </c>
      <c r="K23" s="28">
        <v>4</v>
      </c>
      <c r="L23" s="28">
        <v>2</v>
      </c>
      <c r="M23" s="28">
        <v>2</v>
      </c>
      <c r="N23" s="28">
        <v>3</v>
      </c>
      <c r="O23" s="28">
        <v>1</v>
      </c>
      <c r="P23" s="28">
        <v>4</v>
      </c>
      <c r="Q23" s="28">
        <v>2</v>
      </c>
      <c r="R23" s="28">
        <v>1</v>
      </c>
      <c r="S23" s="28">
        <v>3</v>
      </c>
      <c r="T23" s="28">
        <v>4</v>
      </c>
      <c r="U23" s="28">
        <v>3</v>
      </c>
      <c r="V23" s="1">
        <v>5</v>
      </c>
      <c r="W23" s="92">
        <v>12</v>
      </c>
      <c r="X23" s="94">
        <f t="shared" si="0"/>
        <v>1</v>
      </c>
      <c r="AA23" t="s">
        <v>62</v>
      </c>
      <c r="AB23" s="94">
        <v>0.54385964912280704</v>
      </c>
      <c r="AC23">
        <v>38</v>
      </c>
    </row>
    <row r="24" spans="1:37">
      <c r="A24" s="1">
        <v>3</v>
      </c>
      <c r="B24" s="1">
        <v>6</v>
      </c>
      <c r="C24" s="1">
        <v>5</v>
      </c>
      <c r="D24" s="1">
        <v>2</v>
      </c>
      <c r="E24" s="1">
        <v>1</v>
      </c>
      <c r="F24" s="1">
        <v>4</v>
      </c>
      <c r="G24" s="1">
        <v>5</v>
      </c>
      <c r="H24" s="1">
        <v>4</v>
      </c>
      <c r="I24" s="29">
        <v>3</v>
      </c>
      <c r="J24" s="28">
        <v>2</v>
      </c>
      <c r="K24" s="28">
        <v>4</v>
      </c>
      <c r="L24" s="87">
        <v>4</v>
      </c>
      <c r="M24" s="28">
        <v>2</v>
      </c>
      <c r="N24" s="28">
        <v>3</v>
      </c>
      <c r="O24" s="28">
        <v>1</v>
      </c>
      <c r="P24" s="87">
        <v>1</v>
      </c>
      <c r="Q24" s="28">
        <v>2</v>
      </c>
      <c r="R24" s="87">
        <v>5</v>
      </c>
      <c r="S24" s="87">
        <v>5</v>
      </c>
      <c r="T24" s="28">
        <v>4</v>
      </c>
      <c r="U24" s="28">
        <v>3</v>
      </c>
      <c r="V24" s="1">
        <v>3</v>
      </c>
      <c r="W24" s="92">
        <v>8</v>
      </c>
      <c r="X24" s="94">
        <f t="shared" si="0"/>
        <v>0.66666666666666663</v>
      </c>
      <c r="AA24" t="s">
        <v>65</v>
      </c>
      <c r="AB24" s="94">
        <v>0.60238095238095246</v>
      </c>
      <c r="AC24">
        <v>70</v>
      </c>
    </row>
    <row r="25" spans="1:37">
      <c r="A25" s="1">
        <v>1</v>
      </c>
      <c r="B25" s="1">
        <v>5</v>
      </c>
      <c r="C25" s="1">
        <v>5</v>
      </c>
      <c r="D25" s="1">
        <v>1</v>
      </c>
      <c r="E25" s="1">
        <v>2</v>
      </c>
      <c r="F25" s="1">
        <v>3</v>
      </c>
      <c r="G25" s="1">
        <v>5</v>
      </c>
      <c r="H25" s="1">
        <v>5</v>
      </c>
      <c r="I25" s="29">
        <v>3</v>
      </c>
      <c r="J25" s="87">
        <v>5</v>
      </c>
      <c r="K25" s="28">
        <v>4</v>
      </c>
      <c r="L25" s="28">
        <v>2</v>
      </c>
      <c r="M25" s="28">
        <v>2</v>
      </c>
      <c r="N25" s="28">
        <v>3</v>
      </c>
      <c r="O25" s="28">
        <v>1</v>
      </c>
      <c r="P25" s="87">
        <v>3</v>
      </c>
      <c r="Q25" s="28">
        <v>2</v>
      </c>
      <c r="R25" s="87">
        <v>4</v>
      </c>
      <c r="S25" s="28">
        <v>3</v>
      </c>
      <c r="T25" s="87">
        <v>3</v>
      </c>
      <c r="U25" s="28">
        <v>3</v>
      </c>
      <c r="V25" s="1">
        <v>2</v>
      </c>
      <c r="W25" s="92">
        <v>8</v>
      </c>
      <c r="X25" s="94">
        <f t="shared" si="0"/>
        <v>0.66666666666666663</v>
      </c>
    </row>
    <row r="26" spans="1:37">
      <c r="A26" s="1">
        <v>3</v>
      </c>
      <c r="B26" s="1">
        <v>6</v>
      </c>
      <c r="C26" s="1">
        <v>5</v>
      </c>
      <c r="D26" s="1">
        <v>1</v>
      </c>
      <c r="E26" s="1">
        <v>2</v>
      </c>
      <c r="F26" s="1">
        <v>2</v>
      </c>
      <c r="G26" s="1">
        <v>5</v>
      </c>
      <c r="H26" s="1">
        <v>5</v>
      </c>
      <c r="I26" s="29">
        <v>3</v>
      </c>
      <c r="J26" s="28">
        <v>2</v>
      </c>
      <c r="K26" s="28">
        <v>4</v>
      </c>
      <c r="L26" s="28">
        <v>2</v>
      </c>
      <c r="M26" s="28">
        <v>2</v>
      </c>
      <c r="N26" s="28">
        <v>3</v>
      </c>
      <c r="O26" s="28">
        <v>1</v>
      </c>
      <c r="P26" s="87">
        <v>3</v>
      </c>
      <c r="Q26" s="87">
        <v>3</v>
      </c>
      <c r="R26" s="28">
        <v>1</v>
      </c>
      <c r="S26" s="87">
        <v>5</v>
      </c>
      <c r="T26" s="28">
        <v>4</v>
      </c>
      <c r="U26" s="28">
        <v>3</v>
      </c>
      <c r="V26" s="1">
        <v>4</v>
      </c>
      <c r="W26" s="92">
        <v>9</v>
      </c>
      <c r="X26" s="94">
        <f t="shared" si="0"/>
        <v>0.75</v>
      </c>
    </row>
    <row r="27" spans="1:37">
      <c r="A27" s="1">
        <v>1</v>
      </c>
      <c r="B27" s="1">
        <v>3</v>
      </c>
      <c r="C27" s="1">
        <v>5</v>
      </c>
      <c r="D27" s="1">
        <v>2</v>
      </c>
      <c r="E27" s="1">
        <v>2</v>
      </c>
      <c r="F27" s="1">
        <v>3</v>
      </c>
      <c r="G27" s="1">
        <v>3</v>
      </c>
      <c r="H27" s="1">
        <v>4</v>
      </c>
      <c r="I27" s="29">
        <v>2</v>
      </c>
      <c r="J27" s="87">
        <v>5</v>
      </c>
      <c r="K27" s="28">
        <v>4</v>
      </c>
      <c r="L27" s="28">
        <v>2</v>
      </c>
      <c r="M27" s="28">
        <v>2</v>
      </c>
      <c r="N27" s="28">
        <v>3</v>
      </c>
      <c r="O27" s="28">
        <v>1</v>
      </c>
      <c r="P27" s="87">
        <v>3</v>
      </c>
      <c r="Q27" s="28">
        <v>2</v>
      </c>
      <c r="R27" s="28">
        <v>1</v>
      </c>
      <c r="S27" s="28">
        <v>3</v>
      </c>
      <c r="T27" s="28">
        <v>4</v>
      </c>
      <c r="U27" s="28">
        <v>3</v>
      </c>
      <c r="V27" s="1">
        <v>2</v>
      </c>
      <c r="W27" s="92">
        <v>10</v>
      </c>
      <c r="X27" s="94">
        <f t="shared" si="0"/>
        <v>0.83333333333333337</v>
      </c>
    </row>
    <row r="28" spans="1:37">
      <c r="A28" s="1">
        <v>2</v>
      </c>
      <c r="B28" s="1">
        <v>6</v>
      </c>
      <c r="C28" s="1">
        <v>1</v>
      </c>
      <c r="D28" s="1">
        <v>2</v>
      </c>
      <c r="E28" s="1">
        <v>3</v>
      </c>
      <c r="F28" s="1">
        <v>4</v>
      </c>
      <c r="G28" s="1">
        <v>4</v>
      </c>
      <c r="H28" s="1">
        <v>5</v>
      </c>
      <c r="I28" s="29">
        <v>4</v>
      </c>
      <c r="J28" s="28">
        <v>2</v>
      </c>
      <c r="K28" s="28">
        <v>4</v>
      </c>
      <c r="L28" s="28">
        <v>2</v>
      </c>
      <c r="M28" s="28">
        <v>2</v>
      </c>
      <c r="N28" s="28">
        <v>3</v>
      </c>
      <c r="O28" s="28">
        <v>1</v>
      </c>
      <c r="P28" s="28">
        <v>4</v>
      </c>
      <c r="Q28" s="28">
        <v>2</v>
      </c>
      <c r="R28" s="28">
        <v>1</v>
      </c>
      <c r="S28" s="28">
        <v>3</v>
      </c>
      <c r="T28" s="28">
        <v>4</v>
      </c>
      <c r="U28" s="28">
        <v>3</v>
      </c>
      <c r="V28" s="1">
        <v>4</v>
      </c>
      <c r="W28" s="92">
        <v>12</v>
      </c>
      <c r="X28" s="94">
        <f t="shared" si="0"/>
        <v>1</v>
      </c>
    </row>
    <row r="29" spans="1:37">
      <c r="A29" s="1">
        <v>3</v>
      </c>
      <c r="B29" s="1">
        <v>6</v>
      </c>
      <c r="C29" s="1">
        <v>1</v>
      </c>
      <c r="D29" s="1">
        <v>1</v>
      </c>
      <c r="E29" s="1">
        <v>3</v>
      </c>
      <c r="F29" s="1">
        <v>4</v>
      </c>
      <c r="G29" s="1">
        <v>4</v>
      </c>
      <c r="H29" s="1">
        <v>5</v>
      </c>
      <c r="I29" s="29">
        <v>3</v>
      </c>
      <c r="J29" s="87">
        <v>4</v>
      </c>
      <c r="K29" s="28">
        <v>4</v>
      </c>
      <c r="L29" s="87">
        <v>5</v>
      </c>
      <c r="M29" s="28">
        <v>2</v>
      </c>
      <c r="N29" s="28">
        <v>3</v>
      </c>
      <c r="O29" s="28">
        <v>1</v>
      </c>
      <c r="P29" s="87">
        <v>2</v>
      </c>
      <c r="Q29" s="87">
        <v>4</v>
      </c>
      <c r="R29" s="87">
        <v>5</v>
      </c>
      <c r="S29" s="87">
        <v>5</v>
      </c>
      <c r="T29" s="87">
        <v>5</v>
      </c>
      <c r="U29" s="28">
        <v>3</v>
      </c>
      <c r="V29" s="1">
        <v>2</v>
      </c>
      <c r="W29" s="92">
        <v>5</v>
      </c>
      <c r="X29" s="94">
        <f t="shared" si="0"/>
        <v>0.41666666666666669</v>
      </c>
    </row>
    <row r="30" spans="1:37">
      <c r="A30" s="1">
        <v>1</v>
      </c>
      <c r="B30" s="1">
        <v>3</v>
      </c>
      <c r="C30" s="1">
        <v>5</v>
      </c>
      <c r="D30" s="1">
        <v>2</v>
      </c>
      <c r="E30" s="1">
        <v>2</v>
      </c>
      <c r="F30" s="1">
        <v>5</v>
      </c>
      <c r="G30" s="1">
        <v>5</v>
      </c>
      <c r="H30" s="1">
        <v>5</v>
      </c>
      <c r="I30" s="29">
        <v>2</v>
      </c>
      <c r="J30" s="87">
        <v>1</v>
      </c>
      <c r="K30" s="28">
        <v>4</v>
      </c>
      <c r="L30" s="28">
        <v>2</v>
      </c>
      <c r="M30" s="28">
        <v>2</v>
      </c>
      <c r="N30" s="87">
        <v>1</v>
      </c>
      <c r="O30" s="87">
        <v>4</v>
      </c>
      <c r="P30" s="87">
        <v>1</v>
      </c>
      <c r="Q30" s="87">
        <v>3</v>
      </c>
      <c r="R30" s="87">
        <v>4</v>
      </c>
      <c r="S30" s="87">
        <v>5</v>
      </c>
      <c r="T30" s="28">
        <v>4</v>
      </c>
      <c r="U30" s="28">
        <v>3</v>
      </c>
      <c r="V30" s="1">
        <v>3</v>
      </c>
      <c r="W30" s="92">
        <v>5</v>
      </c>
      <c r="X30" s="94">
        <f t="shared" si="0"/>
        <v>0.41666666666666669</v>
      </c>
    </row>
    <row r="31" spans="1:37">
      <c r="A31" s="1">
        <v>1</v>
      </c>
      <c r="B31" s="1">
        <v>4</v>
      </c>
      <c r="C31" s="1">
        <v>5</v>
      </c>
      <c r="D31" s="1">
        <v>1</v>
      </c>
      <c r="E31" s="1">
        <v>2</v>
      </c>
      <c r="F31" s="1">
        <v>5</v>
      </c>
      <c r="G31" s="1">
        <v>5</v>
      </c>
      <c r="H31" s="1">
        <v>5</v>
      </c>
      <c r="I31" s="29">
        <v>4</v>
      </c>
      <c r="J31" s="28">
        <v>2</v>
      </c>
      <c r="K31" s="28">
        <v>4</v>
      </c>
      <c r="L31" s="28">
        <v>2</v>
      </c>
      <c r="M31" s="28">
        <v>2</v>
      </c>
      <c r="N31" s="28">
        <v>3</v>
      </c>
      <c r="O31" s="28">
        <v>1</v>
      </c>
      <c r="P31" s="87">
        <v>3</v>
      </c>
      <c r="Q31" s="28">
        <v>2</v>
      </c>
      <c r="R31" s="28">
        <v>1</v>
      </c>
      <c r="S31" s="28">
        <v>3</v>
      </c>
      <c r="T31" s="28">
        <v>4</v>
      </c>
      <c r="U31" s="28">
        <v>3</v>
      </c>
      <c r="V31" s="1">
        <v>3</v>
      </c>
      <c r="W31" s="92">
        <v>11</v>
      </c>
      <c r="X31" s="94">
        <f t="shared" si="0"/>
        <v>0.91666666666666663</v>
      </c>
    </row>
    <row r="32" spans="1:37">
      <c r="A32" s="1">
        <v>1</v>
      </c>
      <c r="B32" s="1">
        <v>4</v>
      </c>
      <c r="C32" s="1">
        <v>5</v>
      </c>
      <c r="D32" s="1">
        <v>2</v>
      </c>
      <c r="E32" s="1">
        <v>3</v>
      </c>
      <c r="F32" s="1">
        <v>4</v>
      </c>
      <c r="G32" s="1">
        <v>4</v>
      </c>
      <c r="H32" s="1">
        <v>5</v>
      </c>
      <c r="I32" s="29">
        <v>4</v>
      </c>
      <c r="J32" s="28">
        <v>2</v>
      </c>
      <c r="K32" s="28">
        <v>4</v>
      </c>
      <c r="L32" s="28">
        <v>2</v>
      </c>
      <c r="M32" s="28">
        <v>2</v>
      </c>
      <c r="N32" s="28">
        <v>3</v>
      </c>
      <c r="O32" s="28">
        <v>1</v>
      </c>
      <c r="P32" s="87">
        <v>3</v>
      </c>
      <c r="Q32" s="28">
        <v>2</v>
      </c>
      <c r="R32" s="87">
        <v>3</v>
      </c>
      <c r="S32" s="87">
        <v>2</v>
      </c>
      <c r="T32" s="87">
        <v>3</v>
      </c>
      <c r="U32" s="28">
        <v>3</v>
      </c>
      <c r="V32" s="1">
        <v>3</v>
      </c>
      <c r="W32" s="92">
        <v>8</v>
      </c>
      <c r="X32" s="94">
        <f t="shared" si="0"/>
        <v>0.66666666666666663</v>
      </c>
    </row>
    <row r="33" spans="1:32">
      <c r="A33" s="1">
        <v>1</v>
      </c>
      <c r="B33" s="1">
        <v>2</v>
      </c>
      <c r="C33" s="1">
        <v>5</v>
      </c>
      <c r="D33" s="1">
        <v>2</v>
      </c>
      <c r="E33" s="1">
        <v>2</v>
      </c>
      <c r="F33" s="1">
        <v>3</v>
      </c>
      <c r="G33" s="1">
        <v>4</v>
      </c>
      <c r="H33" s="1">
        <v>4</v>
      </c>
      <c r="I33" s="29">
        <v>2</v>
      </c>
      <c r="J33" s="28">
        <v>2</v>
      </c>
      <c r="K33" s="87">
        <v>5</v>
      </c>
      <c r="L33" s="87">
        <v>5</v>
      </c>
      <c r="M33" s="28">
        <v>2</v>
      </c>
      <c r="N33" s="28">
        <v>3</v>
      </c>
      <c r="O33" s="87">
        <v>2</v>
      </c>
      <c r="P33" s="87">
        <v>2</v>
      </c>
      <c r="Q33" s="87">
        <v>5</v>
      </c>
      <c r="R33" s="87">
        <v>5</v>
      </c>
      <c r="S33" s="87">
        <v>5</v>
      </c>
      <c r="T33" s="28">
        <v>4</v>
      </c>
      <c r="U33" s="28">
        <v>3</v>
      </c>
      <c r="V33" s="1">
        <v>2</v>
      </c>
      <c r="W33" s="92">
        <v>5</v>
      </c>
      <c r="X33" s="94">
        <f t="shared" si="0"/>
        <v>0.41666666666666669</v>
      </c>
    </row>
    <row r="34" spans="1:32">
      <c r="A34" s="1">
        <v>1</v>
      </c>
      <c r="B34" s="1">
        <v>4</v>
      </c>
      <c r="C34" s="1">
        <v>5</v>
      </c>
      <c r="D34" s="1">
        <v>2</v>
      </c>
      <c r="E34" s="1">
        <v>2</v>
      </c>
      <c r="F34" s="1">
        <v>4</v>
      </c>
      <c r="G34" s="1">
        <v>3</v>
      </c>
      <c r="H34" s="1">
        <v>4</v>
      </c>
      <c r="I34" s="29">
        <v>3</v>
      </c>
      <c r="J34" s="87">
        <v>5</v>
      </c>
      <c r="K34" s="87">
        <v>5</v>
      </c>
      <c r="L34" s="87">
        <v>5</v>
      </c>
      <c r="M34" s="28">
        <v>2</v>
      </c>
      <c r="N34" s="28">
        <v>3</v>
      </c>
      <c r="O34" s="87">
        <v>2</v>
      </c>
      <c r="P34" s="87">
        <v>3</v>
      </c>
      <c r="Q34" s="87">
        <v>5</v>
      </c>
      <c r="R34" s="87">
        <v>5</v>
      </c>
      <c r="S34" s="28">
        <v>3</v>
      </c>
      <c r="T34" s="28">
        <v>4</v>
      </c>
      <c r="U34" s="28">
        <v>3</v>
      </c>
      <c r="V34" s="1">
        <v>2</v>
      </c>
      <c r="W34" s="92">
        <v>5</v>
      </c>
      <c r="X34" s="94">
        <f t="shared" si="0"/>
        <v>0.41666666666666669</v>
      </c>
    </row>
    <row r="35" spans="1:32">
      <c r="A35" s="1">
        <v>1</v>
      </c>
      <c r="B35" s="1">
        <v>3</v>
      </c>
      <c r="C35" s="1">
        <v>5</v>
      </c>
      <c r="D35" s="1">
        <v>1</v>
      </c>
      <c r="E35" s="1">
        <v>2</v>
      </c>
      <c r="F35" s="1">
        <v>4</v>
      </c>
      <c r="G35" s="1">
        <v>4</v>
      </c>
      <c r="H35" s="1">
        <v>4</v>
      </c>
      <c r="I35" s="29">
        <v>3</v>
      </c>
      <c r="J35" s="87">
        <v>5</v>
      </c>
      <c r="K35" s="87">
        <v>5</v>
      </c>
      <c r="L35" s="87">
        <v>5</v>
      </c>
      <c r="M35" s="28">
        <v>2</v>
      </c>
      <c r="N35" s="28">
        <v>3</v>
      </c>
      <c r="O35" s="28">
        <v>1</v>
      </c>
      <c r="P35" s="87">
        <v>2</v>
      </c>
      <c r="Q35" s="87">
        <v>5</v>
      </c>
      <c r="R35" s="87">
        <v>4</v>
      </c>
      <c r="S35" s="28">
        <v>3</v>
      </c>
      <c r="T35" s="87">
        <v>5</v>
      </c>
      <c r="U35" s="28">
        <v>3</v>
      </c>
      <c r="V35" s="1">
        <v>2</v>
      </c>
      <c r="W35" s="92">
        <v>5</v>
      </c>
      <c r="X35" s="94">
        <f t="shared" si="0"/>
        <v>0.41666666666666669</v>
      </c>
    </row>
    <row r="36" spans="1:32">
      <c r="A36" s="1">
        <v>1</v>
      </c>
      <c r="B36" s="1">
        <v>1</v>
      </c>
      <c r="C36" s="1">
        <v>5</v>
      </c>
      <c r="D36" s="1">
        <v>2</v>
      </c>
      <c r="E36" s="1">
        <v>1</v>
      </c>
      <c r="F36" s="1">
        <v>5</v>
      </c>
      <c r="G36" s="1">
        <v>5</v>
      </c>
      <c r="H36" s="1">
        <v>5</v>
      </c>
      <c r="I36" s="29">
        <v>4</v>
      </c>
      <c r="J36" s="87">
        <v>4</v>
      </c>
      <c r="K36" s="28">
        <v>4</v>
      </c>
      <c r="L36" s="28">
        <v>2</v>
      </c>
      <c r="M36" s="28">
        <v>2</v>
      </c>
      <c r="N36" s="87">
        <v>1</v>
      </c>
      <c r="O36" s="87">
        <v>4</v>
      </c>
      <c r="P36" s="87">
        <v>2</v>
      </c>
      <c r="Q36" s="28">
        <v>2</v>
      </c>
      <c r="R36" s="28">
        <v>1</v>
      </c>
      <c r="S36" s="28">
        <v>3</v>
      </c>
      <c r="T36" s="28">
        <v>4</v>
      </c>
      <c r="U36" s="28">
        <v>3</v>
      </c>
      <c r="V36" s="1">
        <v>4</v>
      </c>
      <c r="W36" s="92">
        <v>8</v>
      </c>
      <c r="X36" s="94">
        <f t="shared" si="0"/>
        <v>0.66666666666666663</v>
      </c>
    </row>
    <row r="37" spans="1:32">
      <c r="A37" s="1">
        <v>1</v>
      </c>
      <c r="B37" s="1">
        <v>2</v>
      </c>
      <c r="C37" s="1">
        <v>5</v>
      </c>
      <c r="D37" s="1">
        <v>1</v>
      </c>
      <c r="E37" s="1">
        <v>3</v>
      </c>
      <c r="F37" s="1">
        <v>3</v>
      </c>
      <c r="G37" s="1">
        <v>5</v>
      </c>
      <c r="H37" s="1">
        <v>5</v>
      </c>
      <c r="I37" s="29">
        <v>5</v>
      </c>
      <c r="J37" s="28">
        <v>2</v>
      </c>
      <c r="K37" s="28">
        <v>4</v>
      </c>
      <c r="L37" s="28">
        <v>2</v>
      </c>
      <c r="M37" s="28">
        <v>2</v>
      </c>
      <c r="N37" s="28">
        <v>3</v>
      </c>
      <c r="O37" s="28">
        <v>1</v>
      </c>
      <c r="P37" s="28">
        <v>4</v>
      </c>
      <c r="Q37" s="28">
        <v>2</v>
      </c>
      <c r="R37" s="87">
        <v>4</v>
      </c>
      <c r="S37" s="28">
        <v>3</v>
      </c>
      <c r="T37" s="28">
        <v>4</v>
      </c>
      <c r="U37" s="28">
        <v>3</v>
      </c>
      <c r="V37" s="1">
        <v>5</v>
      </c>
      <c r="W37" s="92">
        <v>11</v>
      </c>
      <c r="X37" s="94">
        <f t="shared" si="0"/>
        <v>0.91666666666666663</v>
      </c>
    </row>
    <row r="38" spans="1:32">
      <c r="A38" s="1">
        <v>1</v>
      </c>
      <c r="B38" s="1">
        <v>4</v>
      </c>
      <c r="C38" s="1">
        <v>5</v>
      </c>
      <c r="D38" s="1">
        <v>2</v>
      </c>
      <c r="E38" s="1">
        <v>3</v>
      </c>
      <c r="F38" s="1">
        <v>5</v>
      </c>
      <c r="G38" s="1">
        <v>2</v>
      </c>
      <c r="H38" s="1">
        <v>4</v>
      </c>
      <c r="I38" s="29">
        <v>4</v>
      </c>
      <c r="J38" s="28">
        <v>2</v>
      </c>
      <c r="K38" s="28">
        <v>4</v>
      </c>
      <c r="L38" s="28">
        <v>2</v>
      </c>
      <c r="M38" s="28">
        <v>2</v>
      </c>
      <c r="N38" s="28">
        <v>3</v>
      </c>
      <c r="O38" s="28">
        <v>1</v>
      </c>
      <c r="P38" s="87">
        <v>3</v>
      </c>
      <c r="Q38" s="28">
        <v>2</v>
      </c>
      <c r="R38" s="28">
        <v>1</v>
      </c>
      <c r="S38" s="28">
        <v>3</v>
      </c>
      <c r="T38" s="87">
        <v>3</v>
      </c>
      <c r="U38" s="28">
        <v>3</v>
      </c>
      <c r="V38" s="1">
        <v>4</v>
      </c>
      <c r="W38" s="92">
        <v>10</v>
      </c>
      <c r="X38" s="94">
        <f t="shared" si="0"/>
        <v>0.83333333333333337</v>
      </c>
    </row>
    <row r="39" spans="1:32">
      <c r="A39" s="1">
        <v>1</v>
      </c>
      <c r="B39" s="1">
        <v>4</v>
      </c>
      <c r="C39" s="1">
        <v>5</v>
      </c>
      <c r="D39" s="1">
        <v>1</v>
      </c>
      <c r="E39" s="1">
        <v>2</v>
      </c>
      <c r="F39" s="1">
        <v>3</v>
      </c>
      <c r="G39" s="1">
        <v>5</v>
      </c>
      <c r="H39" s="1">
        <v>5</v>
      </c>
      <c r="I39" s="29">
        <v>3</v>
      </c>
      <c r="J39" s="87">
        <v>4</v>
      </c>
      <c r="K39" s="28">
        <v>4</v>
      </c>
      <c r="L39" s="28">
        <v>2</v>
      </c>
      <c r="M39" s="28">
        <v>2</v>
      </c>
      <c r="N39" s="87">
        <v>1</v>
      </c>
      <c r="O39" s="28">
        <v>1</v>
      </c>
      <c r="P39" s="28">
        <v>4</v>
      </c>
      <c r="Q39" s="28">
        <v>2</v>
      </c>
      <c r="R39" s="28">
        <v>1</v>
      </c>
      <c r="S39" s="28">
        <v>3</v>
      </c>
      <c r="T39" s="87">
        <v>3</v>
      </c>
      <c r="U39" s="28">
        <v>3</v>
      </c>
      <c r="V39" s="1">
        <v>4</v>
      </c>
      <c r="W39" s="92">
        <v>9</v>
      </c>
      <c r="X39" s="94">
        <f t="shared" si="0"/>
        <v>0.75</v>
      </c>
    </row>
    <row r="40" spans="1:32">
      <c r="A40" s="1">
        <v>1</v>
      </c>
      <c r="B40" s="1">
        <v>4</v>
      </c>
      <c r="C40" s="1">
        <v>5</v>
      </c>
      <c r="D40" s="1">
        <v>2</v>
      </c>
      <c r="E40" s="1">
        <v>2</v>
      </c>
      <c r="F40" s="1">
        <v>4</v>
      </c>
      <c r="G40" s="1">
        <v>4</v>
      </c>
      <c r="H40" s="1">
        <v>4</v>
      </c>
      <c r="I40" s="29">
        <v>5</v>
      </c>
      <c r="J40" s="87">
        <v>3</v>
      </c>
      <c r="K40" s="28">
        <v>4</v>
      </c>
      <c r="L40" s="87">
        <v>5</v>
      </c>
      <c r="M40" s="28">
        <v>2</v>
      </c>
      <c r="N40" s="28">
        <v>3</v>
      </c>
      <c r="O40" s="28">
        <v>1</v>
      </c>
      <c r="P40" s="87">
        <v>5</v>
      </c>
      <c r="Q40" s="87">
        <v>3</v>
      </c>
      <c r="R40" s="87">
        <v>5</v>
      </c>
      <c r="S40" s="28">
        <v>3</v>
      </c>
      <c r="T40" s="28">
        <v>4</v>
      </c>
      <c r="U40" s="28">
        <v>3</v>
      </c>
      <c r="V40" s="1">
        <v>4</v>
      </c>
      <c r="W40" s="92">
        <v>7</v>
      </c>
      <c r="X40" s="94">
        <f t="shared" si="0"/>
        <v>0.58333333333333337</v>
      </c>
    </row>
    <row r="41" spans="1:32">
      <c r="A41" s="1">
        <v>1</v>
      </c>
      <c r="B41" s="1">
        <v>1</v>
      </c>
      <c r="C41" s="1">
        <v>5</v>
      </c>
      <c r="D41" s="1">
        <v>1</v>
      </c>
      <c r="E41" s="1">
        <v>2</v>
      </c>
      <c r="F41" s="1">
        <v>4</v>
      </c>
      <c r="G41" s="1">
        <v>4</v>
      </c>
      <c r="H41" s="1">
        <v>5</v>
      </c>
      <c r="I41" s="29">
        <v>3</v>
      </c>
      <c r="J41" s="28">
        <v>2</v>
      </c>
      <c r="K41" s="28">
        <v>4</v>
      </c>
      <c r="L41" s="28">
        <v>2</v>
      </c>
      <c r="M41" s="28">
        <v>2</v>
      </c>
      <c r="N41" s="28">
        <v>3</v>
      </c>
      <c r="O41" s="28">
        <v>1</v>
      </c>
      <c r="P41" s="87">
        <v>3</v>
      </c>
      <c r="Q41" s="87">
        <v>5</v>
      </c>
      <c r="R41" s="87">
        <v>4</v>
      </c>
      <c r="S41" s="28">
        <v>3</v>
      </c>
      <c r="T41" s="28">
        <v>4</v>
      </c>
      <c r="U41" s="28">
        <v>3</v>
      </c>
      <c r="V41" s="1">
        <v>2</v>
      </c>
      <c r="W41" s="92">
        <v>9</v>
      </c>
      <c r="X41" s="94">
        <f t="shared" si="0"/>
        <v>0.75</v>
      </c>
    </row>
    <row r="42" spans="1:32">
      <c r="A42" s="1">
        <v>3</v>
      </c>
      <c r="B42" s="1">
        <v>6</v>
      </c>
      <c r="C42" s="1">
        <v>5</v>
      </c>
      <c r="D42" s="1">
        <v>1</v>
      </c>
      <c r="E42" s="1">
        <v>3</v>
      </c>
      <c r="F42" s="1">
        <v>4</v>
      </c>
      <c r="G42" s="1">
        <v>3</v>
      </c>
      <c r="H42" s="1">
        <v>4</v>
      </c>
      <c r="I42" s="29">
        <v>3</v>
      </c>
      <c r="J42" s="28">
        <v>2</v>
      </c>
      <c r="K42" s="28">
        <v>4</v>
      </c>
      <c r="L42" s="28">
        <v>2</v>
      </c>
      <c r="M42" s="28">
        <v>2</v>
      </c>
      <c r="N42" s="28">
        <v>3</v>
      </c>
      <c r="O42" s="28">
        <v>1</v>
      </c>
      <c r="P42" s="87">
        <v>5</v>
      </c>
      <c r="Q42" s="87">
        <v>5</v>
      </c>
      <c r="R42" s="87">
        <v>4</v>
      </c>
      <c r="S42" s="28">
        <v>3</v>
      </c>
      <c r="T42" s="28">
        <v>4</v>
      </c>
      <c r="U42" s="28">
        <v>3</v>
      </c>
      <c r="V42" s="1">
        <v>3</v>
      </c>
      <c r="W42" s="92">
        <v>9</v>
      </c>
      <c r="X42" s="94">
        <f t="shared" si="0"/>
        <v>0.75</v>
      </c>
    </row>
    <row r="43" spans="1:32">
      <c r="A43" s="1">
        <v>1</v>
      </c>
      <c r="B43" s="1">
        <v>2</v>
      </c>
      <c r="C43" s="1">
        <v>5</v>
      </c>
      <c r="D43" s="1">
        <v>1</v>
      </c>
      <c r="E43" s="1">
        <v>2</v>
      </c>
      <c r="F43" s="1">
        <v>3</v>
      </c>
      <c r="G43" s="1">
        <v>4</v>
      </c>
      <c r="H43" s="1">
        <v>4</v>
      </c>
      <c r="I43" s="29">
        <v>3</v>
      </c>
      <c r="J43" s="87">
        <v>1</v>
      </c>
      <c r="K43" s="28">
        <v>4</v>
      </c>
      <c r="L43" s="28">
        <v>2</v>
      </c>
      <c r="M43" s="87">
        <v>3</v>
      </c>
      <c r="N43" s="28">
        <v>3</v>
      </c>
      <c r="O43" s="28">
        <v>1</v>
      </c>
      <c r="P43" s="87">
        <v>2</v>
      </c>
      <c r="Q43" s="28">
        <v>2</v>
      </c>
      <c r="R43" s="87">
        <v>3</v>
      </c>
      <c r="S43" s="28">
        <v>3</v>
      </c>
      <c r="T43" s="28">
        <v>4</v>
      </c>
      <c r="U43" s="28">
        <v>3</v>
      </c>
      <c r="V43" s="1">
        <v>3</v>
      </c>
      <c r="W43" s="92">
        <v>8</v>
      </c>
      <c r="X43" s="94">
        <f t="shared" si="0"/>
        <v>0.66666666666666663</v>
      </c>
    </row>
    <row r="44" spans="1:32">
      <c r="A44" s="1">
        <v>2</v>
      </c>
      <c r="B44" s="1">
        <v>6</v>
      </c>
      <c r="C44" s="1">
        <v>11</v>
      </c>
      <c r="D44" s="1">
        <v>1</v>
      </c>
      <c r="E44" s="1">
        <v>3</v>
      </c>
      <c r="F44" s="1">
        <v>5</v>
      </c>
      <c r="G44" s="1">
        <v>5</v>
      </c>
      <c r="H44" s="1">
        <v>5</v>
      </c>
      <c r="I44" s="29">
        <v>5</v>
      </c>
      <c r="J44" s="28">
        <v>2</v>
      </c>
      <c r="K44" s="28">
        <v>4</v>
      </c>
      <c r="L44" s="28">
        <v>2</v>
      </c>
      <c r="M44" s="28">
        <v>2</v>
      </c>
      <c r="N44" s="28">
        <v>3</v>
      </c>
      <c r="O44" s="28">
        <v>1</v>
      </c>
      <c r="P44" s="87">
        <v>1</v>
      </c>
      <c r="Q44" s="87">
        <v>3</v>
      </c>
      <c r="R44" s="28">
        <v>1</v>
      </c>
      <c r="S44" s="28">
        <v>3</v>
      </c>
      <c r="T44" s="28">
        <v>4</v>
      </c>
      <c r="U44" s="28">
        <v>3</v>
      </c>
      <c r="V44" s="1">
        <v>5</v>
      </c>
      <c r="W44" s="92">
        <v>10</v>
      </c>
      <c r="X44" s="94">
        <f t="shared" si="0"/>
        <v>0.83333333333333337</v>
      </c>
    </row>
    <row r="45" spans="1:32">
      <c r="A45" s="1">
        <v>1</v>
      </c>
      <c r="B45" s="1">
        <v>1</v>
      </c>
      <c r="C45" s="1">
        <v>3</v>
      </c>
      <c r="D45" s="1">
        <v>2</v>
      </c>
      <c r="E45" s="1">
        <v>3</v>
      </c>
      <c r="F45" s="1">
        <v>3</v>
      </c>
      <c r="G45" s="1">
        <v>3</v>
      </c>
      <c r="H45" s="1">
        <v>4</v>
      </c>
      <c r="I45" s="29">
        <v>4</v>
      </c>
      <c r="J45" s="28">
        <v>2</v>
      </c>
      <c r="K45" s="28">
        <v>4</v>
      </c>
      <c r="L45" s="87">
        <v>5</v>
      </c>
      <c r="M45" s="28">
        <v>2</v>
      </c>
      <c r="N45" s="28">
        <v>3</v>
      </c>
      <c r="O45" s="28">
        <v>1</v>
      </c>
      <c r="P45" s="87">
        <v>5</v>
      </c>
      <c r="Q45" s="28">
        <v>2</v>
      </c>
      <c r="R45" s="28">
        <v>1</v>
      </c>
      <c r="S45" s="28">
        <v>3</v>
      </c>
      <c r="T45" s="87">
        <v>5</v>
      </c>
      <c r="U45" s="28">
        <v>3</v>
      </c>
      <c r="V45" s="1">
        <v>4</v>
      </c>
      <c r="W45" s="92">
        <v>9</v>
      </c>
      <c r="X45" s="94">
        <f t="shared" si="0"/>
        <v>0.75</v>
      </c>
    </row>
    <row r="46" spans="1:32">
      <c r="A46" s="1">
        <v>3</v>
      </c>
      <c r="B46" s="1">
        <v>6</v>
      </c>
      <c r="C46" s="1">
        <v>11</v>
      </c>
      <c r="D46" s="1">
        <v>1</v>
      </c>
      <c r="E46" s="1">
        <v>1</v>
      </c>
      <c r="F46" s="1">
        <v>4</v>
      </c>
      <c r="G46" s="1">
        <v>5</v>
      </c>
      <c r="H46" s="1">
        <v>5</v>
      </c>
      <c r="I46" s="29">
        <v>3</v>
      </c>
      <c r="J46" s="28">
        <v>2</v>
      </c>
      <c r="K46" s="28">
        <v>4</v>
      </c>
      <c r="L46" s="28">
        <v>2</v>
      </c>
      <c r="M46" s="28">
        <v>2</v>
      </c>
      <c r="N46" s="28">
        <v>3</v>
      </c>
      <c r="O46" s="28">
        <v>1</v>
      </c>
      <c r="P46" s="87">
        <v>1</v>
      </c>
      <c r="Q46" s="87">
        <v>3</v>
      </c>
      <c r="R46" s="28">
        <v>1</v>
      </c>
      <c r="S46" s="28">
        <v>3</v>
      </c>
      <c r="T46" s="28">
        <v>4</v>
      </c>
      <c r="U46" s="28">
        <v>3</v>
      </c>
      <c r="V46" s="1">
        <v>3</v>
      </c>
      <c r="W46" s="92">
        <v>10</v>
      </c>
      <c r="X46" s="94">
        <f t="shared" si="0"/>
        <v>0.83333333333333337</v>
      </c>
    </row>
    <row r="47" spans="1:32">
      <c r="A47" s="1">
        <v>2</v>
      </c>
      <c r="B47" s="1">
        <v>6</v>
      </c>
      <c r="C47" s="1">
        <v>11</v>
      </c>
      <c r="D47" s="1">
        <v>2</v>
      </c>
      <c r="E47" s="1">
        <v>3</v>
      </c>
      <c r="F47" s="1">
        <v>4</v>
      </c>
      <c r="G47" s="1">
        <v>5</v>
      </c>
      <c r="H47" s="1">
        <v>5</v>
      </c>
      <c r="I47" s="29">
        <v>4</v>
      </c>
      <c r="J47" s="28">
        <v>2</v>
      </c>
      <c r="K47" s="28">
        <v>4</v>
      </c>
      <c r="L47" s="28">
        <v>2</v>
      </c>
      <c r="M47" s="28">
        <v>2</v>
      </c>
      <c r="N47" s="28">
        <v>3</v>
      </c>
      <c r="O47" s="28">
        <v>1</v>
      </c>
      <c r="P47" s="87">
        <v>1</v>
      </c>
      <c r="Q47" s="87">
        <v>4</v>
      </c>
      <c r="R47" s="28">
        <v>1</v>
      </c>
      <c r="S47" s="28">
        <v>3</v>
      </c>
      <c r="T47" s="28">
        <v>4</v>
      </c>
      <c r="U47" s="87">
        <v>5</v>
      </c>
      <c r="V47" s="1">
        <v>4</v>
      </c>
      <c r="W47" s="92">
        <v>9</v>
      </c>
      <c r="X47" s="94">
        <f t="shared" si="0"/>
        <v>0.75</v>
      </c>
      <c r="AF47" s="94"/>
    </row>
    <row r="48" spans="1:32">
      <c r="A48" s="1">
        <v>2</v>
      </c>
      <c r="B48" s="1">
        <v>6</v>
      </c>
      <c r="C48" s="1">
        <v>5</v>
      </c>
      <c r="D48" s="1">
        <v>2</v>
      </c>
      <c r="E48" s="1">
        <v>3</v>
      </c>
      <c r="F48" s="1">
        <v>4</v>
      </c>
      <c r="G48" s="1">
        <v>4</v>
      </c>
      <c r="H48" s="1">
        <v>5</v>
      </c>
      <c r="I48" s="29">
        <v>3</v>
      </c>
      <c r="J48" s="28">
        <v>2</v>
      </c>
      <c r="K48" s="28">
        <v>4</v>
      </c>
      <c r="L48" s="28">
        <v>2</v>
      </c>
      <c r="M48" s="87">
        <v>1</v>
      </c>
      <c r="N48" s="28">
        <v>3</v>
      </c>
      <c r="O48" s="87">
        <v>3</v>
      </c>
      <c r="P48" s="87">
        <v>5</v>
      </c>
      <c r="Q48" s="87">
        <v>5</v>
      </c>
      <c r="R48" s="28">
        <v>1</v>
      </c>
      <c r="S48" s="28">
        <v>3</v>
      </c>
      <c r="T48" s="28">
        <v>4</v>
      </c>
      <c r="U48" s="28">
        <v>3</v>
      </c>
      <c r="V48" s="1">
        <v>4</v>
      </c>
      <c r="W48" s="92">
        <v>8</v>
      </c>
      <c r="X48" s="94">
        <f t="shared" si="0"/>
        <v>0.66666666666666663</v>
      </c>
    </row>
    <row r="49" spans="1:32">
      <c r="A49" s="1">
        <v>3</v>
      </c>
      <c r="B49" s="1">
        <v>6</v>
      </c>
      <c r="C49" s="1">
        <v>5</v>
      </c>
      <c r="D49" s="1">
        <v>2</v>
      </c>
      <c r="E49" s="1">
        <v>2</v>
      </c>
      <c r="F49" s="1">
        <v>4</v>
      </c>
      <c r="G49" s="1">
        <v>4</v>
      </c>
      <c r="H49" s="1">
        <v>5</v>
      </c>
      <c r="I49" s="29">
        <v>3</v>
      </c>
      <c r="J49" s="28">
        <v>2</v>
      </c>
      <c r="K49" s="28">
        <v>4</v>
      </c>
      <c r="L49" s="28">
        <v>2</v>
      </c>
      <c r="M49" s="28">
        <v>2</v>
      </c>
      <c r="N49" s="28">
        <v>3</v>
      </c>
      <c r="O49" s="28">
        <v>1</v>
      </c>
      <c r="P49" s="28">
        <v>4</v>
      </c>
      <c r="Q49" s="28">
        <v>2</v>
      </c>
      <c r="R49" s="28">
        <v>1</v>
      </c>
      <c r="S49" s="28">
        <v>3</v>
      </c>
      <c r="T49" s="28">
        <v>4</v>
      </c>
      <c r="U49" s="28">
        <v>3</v>
      </c>
      <c r="V49" s="1">
        <v>3</v>
      </c>
      <c r="W49" s="92">
        <v>12</v>
      </c>
      <c r="X49" s="94">
        <f t="shared" si="0"/>
        <v>1</v>
      </c>
    </row>
    <row r="50" spans="1:32">
      <c r="A50" s="1">
        <v>1</v>
      </c>
      <c r="B50" s="1">
        <v>1</v>
      </c>
      <c r="C50" s="1">
        <v>6</v>
      </c>
      <c r="D50" s="1">
        <v>2</v>
      </c>
      <c r="E50" s="1">
        <v>1</v>
      </c>
      <c r="F50" s="1">
        <v>3</v>
      </c>
      <c r="G50" s="1">
        <v>3</v>
      </c>
      <c r="H50" s="1">
        <v>4</v>
      </c>
      <c r="I50" s="29">
        <v>4</v>
      </c>
      <c r="J50" s="87">
        <v>3</v>
      </c>
      <c r="K50" s="28">
        <v>4</v>
      </c>
      <c r="L50" s="87">
        <v>5</v>
      </c>
      <c r="M50" s="28">
        <v>2</v>
      </c>
      <c r="N50" s="28">
        <v>3</v>
      </c>
      <c r="O50" s="28">
        <v>1</v>
      </c>
      <c r="P50" s="28">
        <v>4</v>
      </c>
      <c r="Q50" s="87">
        <v>5</v>
      </c>
      <c r="R50" s="87">
        <v>5</v>
      </c>
      <c r="S50" s="28">
        <v>3</v>
      </c>
      <c r="T50" s="28">
        <v>4</v>
      </c>
      <c r="U50" s="28">
        <v>3</v>
      </c>
      <c r="V50" s="1">
        <v>3</v>
      </c>
      <c r="W50" s="92">
        <v>8</v>
      </c>
      <c r="X50" s="94">
        <f t="shared" si="0"/>
        <v>0.66666666666666663</v>
      </c>
    </row>
    <row r="51" spans="1:32">
      <c r="A51" s="1">
        <v>3</v>
      </c>
      <c r="B51" s="1">
        <v>6</v>
      </c>
      <c r="C51" s="1">
        <v>5</v>
      </c>
      <c r="D51" s="1">
        <v>2</v>
      </c>
      <c r="E51" s="1">
        <v>3</v>
      </c>
      <c r="F51" s="1">
        <v>3</v>
      </c>
      <c r="G51" s="1">
        <v>4</v>
      </c>
      <c r="H51" s="1">
        <v>5</v>
      </c>
      <c r="I51" s="29">
        <v>5</v>
      </c>
      <c r="J51" s="87">
        <v>5</v>
      </c>
      <c r="K51" s="28">
        <v>4</v>
      </c>
      <c r="L51" s="87">
        <v>5</v>
      </c>
      <c r="M51" s="28">
        <v>2</v>
      </c>
      <c r="N51" s="28">
        <v>3</v>
      </c>
      <c r="O51" s="28">
        <v>1</v>
      </c>
      <c r="P51" s="28">
        <v>4</v>
      </c>
      <c r="Q51" s="87">
        <v>3</v>
      </c>
      <c r="R51" s="87">
        <v>5</v>
      </c>
      <c r="S51" s="28">
        <v>3</v>
      </c>
      <c r="T51" s="28">
        <v>4</v>
      </c>
      <c r="U51" s="28">
        <v>3</v>
      </c>
      <c r="V51" s="1">
        <v>4</v>
      </c>
      <c r="W51" s="92">
        <v>8</v>
      </c>
      <c r="X51" s="94">
        <f t="shared" si="0"/>
        <v>0.66666666666666663</v>
      </c>
      <c r="AF51" s="94"/>
    </row>
    <row r="52" spans="1:32">
      <c r="A52" s="1">
        <v>1</v>
      </c>
      <c r="B52" s="1">
        <v>3</v>
      </c>
      <c r="C52" s="1">
        <v>5</v>
      </c>
      <c r="D52" s="1">
        <v>1</v>
      </c>
      <c r="E52" s="1">
        <v>3</v>
      </c>
      <c r="F52" s="1">
        <v>4</v>
      </c>
      <c r="G52" s="1">
        <v>3</v>
      </c>
      <c r="H52" s="1">
        <v>5</v>
      </c>
      <c r="I52" s="29">
        <v>3</v>
      </c>
      <c r="J52" s="87">
        <v>1</v>
      </c>
      <c r="K52" s="28">
        <v>4</v>
      </c>
      <c r="L52" s="28">
        <v>2</v>
      </c>
      <c r="M52" s="28">
        <v>2</v>
      </c>
      <c r="N52" s="28">
        <v>3</v>
      </c>
      <c r="O52" s="28">
        <v>1</v>
      </c>
      <c r="P52" s="87">
        <v>3</v>
      </c>
      <c r="Q52" s="28">
        <v>2</v>
      </c>
      <c r="R52" s="87">
        <v>4</v>
      </c>
      <c r="S52" s="28">
        <v>3</v>
      </c>
      <c r="T52" s="28">
        <v>4</v>
      </c>
      <c r="U52" s="28">
        <v>3</v>
      </c>
      <c r="V52" s="1">
        <v>3</v>
      </c>
      <c r="W52" s="92">
        <v>9</v>
      </c>
      <c r="X52" s="94">
        <f t="shared" si="0"/>
        <v>0.75</v>
      </c>
    </row>
    <row r="53" spans="1:32">
      <c r="A53" s="1">
        <v>1</v>
      </c>
      <c r="B53" s="1">
        <v>2</v>
      </c>
      <c r="C53" s="1">
        <v>5</v>
      </c>
      <c r="D53" s="1">
        <v>1</v>
      </c>
      <c r="E53" s="1">
        <v>3</v>
      </c>
      <c r="F53" s="1">
        <v>2</v>
      </c>
      <c r="G53" s="1">
        <v>4</v>
      </c>
      <c r="H53" s="1">
        <v>4</v>
      </c>
      <c r="I53" s="29">
        <v>3</v>
      </c>
      <c r="J53" s="87">
        <v>4</v>
      </c>
      <c r="K53" s="28">
        <v>4</v>
      </c>
      <c r="L53" s="28">
        <v>2</v>
      </c>
      <c r="M53" s="28">
        <v>2</v>
      </c>
      <c r="N53" s="28">
        <v>3</v>
      </c>
      <c r="O53" s="87">
        <v>4</v>
      </c>
      <c r="P53" s="87">
        <v>5</v>
      </c>
      <c r="Q53" s="28">
        <v>2</v>
      </c>
      <c r="R53" s="87">
        <v>3</v>
      </c>
      <c r="S53" s="28">
        <v>3</v>
      </c>
      <c r="T53" s="28">
        <v>4</v>
      </c>
      <c r="U53" s="28">
        <v>3</v>
      </c>
      <c r="V53" s="1">
        <v>3</v>
      </c>
      <c r="W53" s="92">
        <v>8</v>
      </c>
      <c r="X53" s="94">
        <f t="shared" si="0"/>
        <v>0.66666666666666663</v>
      </c>
    </row>
    <row r="54" spans="1:32">
      <c r="A54" s="1">
        <v>1</v>
      </c>
      <c r="B54" s="1">
        <v>2</v>
      </c>
      <c r="C54" s="1">
        <v>5</v>
      </c>
      <c r="D54" s="1">
        <v>1</v>
      </c>
      <c r="E54" s="1">
        <v>2</v>
      </c>
      <c r="F54" s="1">
        <v>3</v>
      </c>
      <c r="G54" s="1">
        <v>5</v>
      </c>
      <c r="H54" s="1">
        <v>5</v>
      </c>
      <c r="I54" s="29">
        <v>3</v>
      </c>
      <c r="J54" s="28">
        <v>2</v>
      </c>
      <c r="K54" s="28">
        <v>4</v>
      </c>
      <c r="L54" s="28">
        <v>2</v>
      </c>
      <c r="M54" s="28">
        <v>2</v>
      </c>
      <c r="N54" s="28">
        <v>3</v>
      </c>
      <c r="O54" s="28">
        <v>1</v>
      </c>
      <c r="P54" s="87">
        <v>3</v>
      </c>
      <c r="Q54" s="87">
        <v>3</v>
      </c>
      <c r="R54" s="28">
        <v>1</v>
      </c>
      <c r="S54" s="28">
        <v>3</v>
      </c>
      <c r="T54" s="28">
        <v>4</v>
      </c>
      <c r="U54" s="28">
        <v>3</v>
      </c>
      <c r="V54" s="1">
        <v>4</v>
      </c>
      <c r="W54" s="92">
        <v>10</v>
      </c>
      <c r="X54" s="94">
        <f t="shared" si="0"/>
        <v>0.83333333333333337</v>
      </c>
    </row>
    <row r="55" spans="1:32">
      <c r="A55" s="1">
        <v>1</v>
      </c>
      <c r="B55" s="1">
        <v>2</v>
      </c>
      <c r="C55" s="1">
        <v>3</v>
      </c>
      <c r="D55" s="1">
        <v>1</v>
      </c>
      <c r="E55" s="1">
        <v>2</v>
      </c>
      <c r="F55" s="1">
        <v>3</v>
      </c>
      <c r="G55" s="1">
        <v>3</v>
      </c>
      <c r="H55" s="1">
        <v>4</v>
      </c>
      <c r="I55" s="29">
        <v>3</v>
      </c>
      <c r="J55" s="87">
        <v>3</v>
      </c>
      <c r="K55" s="28">
        <v>4</v>
      </c>
      <c r="L55" s="87">
        <v>5</v>
      </c>
      <c r="M55" s="28">
        <v>2</v>
      </c>
      <c r="N55" s="28">
        <v>3</v>
      </c>
      <c r="O55" s="87">
        <v>2</v>
      </c>
      <c r="P55" s="87">
        <v>5</v>
      </c>
      <c r="Q55" s="87">
        <v>4</v>
      </c>
      <c r="R55" s="87">
        <v>5</v>
      </c>
      <c r="S55" s="28">
        <v>3</v>
      </c>
      <c r="T55" s="28">
        <v>4</v>
      </c>
      <c r="U55" s="28">
        <v>3</v>
      </c>
      <c r="V55" s="1">
        <v>3</v>
      </c>
      <c r="W55" s="92">
        <v>6</v>
      </c>
      <c r="X55" s="94">
        <f t="shared" si="0"/>
        <v>0.5</v>
      </c>
    </row>
    <row r="56" spans="1:32">
      <c r="A56" s="1">
        <v>2</v>
      </c>
      <c r="B56" s="1">
        <v>6</v>
      </c>
      <c r="C56" s="1">
        <v>2</v>
      </c>
      <c r="D56" s="1">
        <v>2</v>
      </c>
      <c r="E56" s="1">
        <v>2</v>
      </c>
      <c r="F56" s="1">
        <v>4</v>
      </c>
      <c r="G56" s="1">
        <v>4</v>
      </c>
      <c r="H56" s="1">
        <v>4</v>
      </c>
      <c r="I56" s="29">
        <v>4</v>
      </c>
      <c r="J56" s="28">
        <v>2</v>
      </c>
      <c r="K56" s="87">
        <v>5</v>
      </c>
      <c r="L56" s="28">
        <v>2</v>
      </c>
      <c r="M56" s="87">
        <v>1</v>
      </c>
      <c r="N56" s="87">
        <v>5</v>
      </c>
      <c r="O56" s="28">
        <v>1</v>
      </c>
      <c r="P56" s="87">
        <v>5</v>
      </c>
      <c r="Q56" s="87">
        <v>5</v>
      </c>
      <c r="R56" s="87">
        <v>3</v>
      </c>
      <c r="S56" s="87">
        <v>5</v>
      </c>
      <c r="T56" s="87">
        <v>2</v>
      </c>
      <c r="U56" s="87">
        <v>5</v>
      </c>
      <c r="V56" s="1">
        <v>4</v>
      </c>
      <c r="W56" s="92">
        <v>3</v>
      </c>
      <c r="X56" s="94">
        <f t="shared" si="0"/>
        <v>0.25</v>
      </c>
    </row>
    <row r="57" spans="1:32">
      <c r="A57" s="1">
        <v>2</v>
      </c>
      <c r="B57" s="1">
        <v>6</v>
      </c>
      <c r="C57" s="1">
        <v>2</v>
      </c>
      <c r="D57" s="1">
        <v>1</v>
      </c>
      <c r="E57" s="1">
        <v>2</v>
      </c>
      <c r="F57" s="1">
        <v>5</v>
      </c>
      <c r="G57" s="1">
        <v>5</v>
      </c>
      <c r="H57" s="1">
        <v>4</v>
      </c>
      <c r="I57" s="29">
        <v>4</v>
      </c>
      <c r="J57" s="87">
        <v>4</v>
      </c>
      <c r="K57" s="28">
        <v>4</v>
      </c>
      <c r="L57" s="87">
        <v>5</v>
      </c>
      <c r="M57" s="87">
        <v>5</v>
      </c>
      <c r="N57" s="87">
        <v>5</v>
      </c>
      <c r="O57" s="28">
        <v>1</v>
      </c>
      <c r="P57" s="28">
        <v>4</v>
      </c>
      <c r="Q57" s="87">
        <v>3</v>
      </c>
      <c r="R57" s="87">
        <v>3</v>
      </c>
      <c r="S57" s="87">
        <v>5</v>
      </c>
      <c r="T57" s="28">
        <v>4</v>
      </c>
      <c r="U57" s="87">
        <v>5</v>
      </c>
      <c r="V57" s="1">
        <v>3</v>
      </c>
      <c r="W57" s="92">
        <v>4</v>
      </c>
      <c r="X57" s="94">
        <f t="shared" si="0"/>
        <v>0.33333333333333331</v>
      </c>
    </row>
    <row r="58" spans="1:32">
      <c r="A58" s="1">
        <v>2</v>
      </c>
      <c r="B58" s="1">
        <v>6</v>
      </c>
      <c r="C58" s="1">
        <v>2</v>
      </c>
      <c r="D58" s="1">
        <v>1</v>
      </c>
      <c r="E58" s="1">
        <v>1</v>
      </c>
      <c r="F58" s="1">
        <v>4</v>
      </c>
      <c r="G58" s="1">
        <v>5</v>
      </c>
      <c r="H58" s="1">
        <v>5</v>
      </c>
      <c r="I58" s="29">
        <v>3</v>
      </c>
      <c r="J58" s="28">
        <v>2</v>
      </c>
      <c r="K58" s="87">
        <v>1</v>
      </c>
      <c r="L58" s="87">
        <v>5</v>
      </c>
      <c r="M58" s="87">
        <v>5</v>
      </c>
      <c r="N58" s="28">
        <v>3</v>
      </c>
      <c r="O58" s="28">
        <v>1</v>
      </c>
      <c r="P58" s="87">
        <v>5</v>
      </c>
      <c r="Q58" s="28">
        <v>2</v>
      </c>
      <c r="R58" s="87">
        <v>4</v>
      </c>
      <c r="S58" s="87">
        <v>5</v>
      </c>
      <c r="T58" s="87">
        <v>3</v>
      </c>
      <c r="U58" s="87">
        <v>2</v>
      </c>
      <c r="V58" s="1">
        <v>2</v>
      </c>
      <c r="W58" s="92">
        <v>4</v>
      </c>
      <c r="X58" s="94">
        <f t="shared" si="0"/>
        <v>0.33333333333333331</v>
      </c>
    </row>
    <row r="59" spans="1:32">
      <c r="A59" s="1">
        <v>2</v>
      </c>
      <c r="B59" s="1">
        <v>6</v>
      </c>
      <c r="C59" s="1">
        <v>5</v>
      </c>
      <c r="D59" s="1">
        <v>2</v>
      </c>
      <c r="E59" s="1">
        <v>3</v>
      </c>
      <c r="F59" s="1">
        <v>3</v>
      </c>
      <c r="G59" s="1">
        <v>2</v>
      </c>
      <c r="H59" s="1">
        <v>5</v>
      </c>
      <c r="I59" s="29">
        <v>3</v>
      </c>
      <c r="J59" s="87">
        <v>5</v>
      </c>
      <c r="K59" s="28">
        <v>4</v>
      </c>
      <c r="L59" s="87">
        <v>5</v>
      </c>
      <c r="M59" s="28">
        <v>2</v>
      </c>
      <c r="N59" s="28">
        <v>3</v>
      </c>
      <c r="O59" s="28">
        <v>1</v>
      </c>
      <c r="P59" s="87">
        <v>5</v>
      </c>
      <c r="Q59" s="28">
        <v>2</v>
      </c>
      <c r="R59" s="87">
        <v>4</v>
      </c>
      <c r="S59" s="87">
        <v>5</v>
      </c>
      <c r="T59" s="87">
        <v>3</v>
      </c>
      <c r="U59" s="28">
        <v>3</v>
      </c>
      <c r="V59" s="1">
        <v>3</v>
      </c>
      <c r="W59" s="92">
        <v>6</v>
      </c>
      <c r="X59" s="94">
        <f t="shared" si="0"/>
        <v>0.5</v>
      </c>
    </row>
    <row r="60" spans="1:32">
      <c r="A60" s="1">
        <v>2</v>
      </c>
      <c r="B60" s="1">
        <v>6</v>
      </c>
      <c r="C60" s="1">
        <v>2</v>
      </c>
      <c r="D60" s="1">
        <v>1</v>
      </c>
      <c r="E60" s="1">
        <v>2</v>
      </c>
      <c r="F60" s="1">
        <v>5</v>
      </c>
      <c r="G60" s="1">
        <v>4</v>
      </c>
      <c r="H60" s="1">
        <v>4</v>
      </c>
      <c r="I60" s="29">
        <v>3</v>
      </c>
      <c r="J60" s="87">
        <v>5</v>
      </c>
      <c r="K60" s="28">
        <v>4</v>
      </c>
      <c r="L60" s="28">
        <v>2</v>
      </c>
      <c r="M60" s="28">
        <v>2</v>
      </c>
      <c r="N60" s="28">
        <v>3</v>
      </c>
      <c r="O60" s="28">
        <v>1</v>
      </c>
      <c r="P60" s="28">
        <v>4</v>
      </c>
      <c r="Q60" s="28">
        <v>2</v>
      </c>
      <c r="R60" s="28">
        <v>1</v>
      </c>
      <c r="S60" s="87">
        <v>5</v>
      </c>
      <c r="T60" s="87">
        <v>2</v>
      </c>
      <c r="U60" s="28">
        <v>3</v>
      </c>
      <c r="V60" s="1">
        <v>3</v>
      </c>
      <c r="W60" s="92">
        <v>9</v>
      </c>
      <c r="X60" s="94">
        <f t="shared" si="0"/>
        <v>0.75</v>
      </c>
    </row>
    <row r="61" spans="1:32">
      <c r="A61" s="1">
        <v>3</v>
      </c>
      <c r="B61" s="1">
        <v>6</v>
      </c>
      <c r="C61" s="1">
        <v>1</v>
      </c>
      <c r="D61" s="1">
        <v>2</v>
      </c>
      <c r="E61" s="1">
        <v>2</v>
      </c>
      <c r="F61" s="1">
        <v>5</v>
      </c>
      <c r="G61" s="1">
        <v>4</v>
      </c>
      <c r="H61" s="1">
        <v>5</v>
      </c>
      <c r="I61" s="29">
        <v>4</v>
      </c>
      <c r="J61" s="28">
        <v>2</v>
      </c>
      <c r="K61" s="28">
        <v>4</v>
      </c>
      <c r="L61" s="28">
        <v>2</v>
      </c>
      <c r="M61" s="28">
        <v>2</v>
      </c>
      <c r="N61" s="28">
        <v>3</v>
      </c>
      <c r="O61" s="28">
        <v>1</v>
      </c>
      <c r="P61" s="87">
        <v>1</v>
      </c>
      <c r="Q61" s="87">
        <v>3</v>
      </c>
      <c r="R61" s="28">
        <v>1</v>
      </c>
      <c r="S61" s="28">
        <v>3</v>
      </c>
      <c r="T61" s="28">
        <v>4</v>
      </c>
      <c r="U61" s="28">
        <v>3</v>
      </c>
      <c r="V61" s="1">
        <v>5</v>
      </c>
      <c r="W61" s="92">
        <v>10</v>
      </c>
      <c r="X61" s="94">
        <f t="shared" si="0"/>
        <v>0.83333333333333337</v>
      </c>
    </row>
    <row r="62" spans="1:32">
      <c r="A62" s="1">
        <v>2</v>
      </c>
      <c r="B62" s="1">
        <v>6</v>
      </c>
      <c r="C62" s="1">
        <v>2</v>
      </c>
      <c r="D62" s="1">
        <v>2</v>
      </c>
      <c r="E62" s="1">
        <v>1</v>
      </c>
      <c r="F62" s="1">
        <v>4</v>
      </c>
      <c r="G62" s="1">
        <v>4</v>
      </c>
      <c r="H62" s="1">
        <v>4</v>
      </c>
      <c r="I62" s="29">
        <v>3</v>
      </c>
      <c r="J62" s="87">
        <v>4</v>
      </c>
      <c r="K62" s="28">
        <v>4</v>
      </c>
      <c r="L62" s="87">
        <v>5</v>
      </c>
      <c r="M62" s="28">
        <v>2</v>
      </c>
      <c r="N62" s="28">
        <v>3</v>
      </c>
      <c r="O62" s="28">
        <v>1</v>
      </c>
      <c r="P62" s="87">
        <v>1</v>
      </c>
      <c r="Q62" s="87">
        <v>5</v>
      </c>
      <c r="R62" s="28">
        <v>1</v>
      </c>
      <c r="S62" s="87">
        <v>2</v>
      </c>
      <c r="T62" s="87">
        <v>5</v>
      </c>
      <c r="U62" s="87">
        <v>4</v>
      </c>
      <c r="V62" s="1">
        <v>4</v>
      </c>
      <c r="W62" s="92">
        <v>5</v>
      </c>
      <c r="X62" s="94">
        <f t="shared" si="0"/>
        <v>0.41666666666666669</v>
      </c>
    </row>
    <row r="63" spans="1:32">
      <c r="A63" s="1">
        <v>1</v>
      </c>
      <c r="B63" s="1">
        <v>3</v>
      </c>
      <c r="C63" s="1">
        <v>5</v>
      </c>
      <c r="D63" s="1">
        <v>2</v>
      </c>
      <c r="E63" s="1">
        <v>2</v>
      </c>
      <c r="F63" s="1">
        <v>4</v>
      </c>
      <c r="G63" s="1">
        <v>4</v>
      </c>
      <c r="H63" s="1">
        <v>4</v>
      </c>
      <c r="I63" s="29">
        <v>3</v>
      </c>
      <c r="J63" s="87">
        <v>5</v>
      </c>
      <c r="K63" s="28">
        <v>4</v>
      </c>
      <c r="L63" s="28">
        <v>2</v>
      </c>
      <c r="M63" s="87">
        <v>1</v>
      </c>
      <c r="N63" s="28">
        <v>3</v>
      </c>
      <c r="O63" s="87">
        <v>4</v>
      </c>
      <c r="P63" s="87">
        <v>1</v>
      </c>
      <c r="Q63" s="28">
        <v>2</v>
      </c>
      <c r="R63" s="87">
        <v>3</v>
      </c>
      <c r="S63" s="28">
        <v>3</v>
      </c>
      <c r="T63" s="28">
        <v>4</v>
      </c>
      <c r="U63" s="28">
        <v>3</v>
      </c>
      <c r="V63" s="1">
        <v>3</v>
      </c>
      <c r="W63" s="92">
        <v>7</v>
      </c>
      <c r="X63" s="94">
        <f t="shared" si="0"/>
        <v>0.58333333333333337</v>
      </c>
    </row>
    <row r="64" spans="1:32">
      <c r="A64" s="1">
        <v>1</v>
      </c>
      <c r="B64" s="1">
        <v>4</v>
      </c>
      <c r="C64" s="1">
        <v>5</v>
      </c>
      <c r="D64" s="1">
        <v>2</v>
      </c>
      <c r="E64" s="1">
        <v>1</v>
      </c>
      <c r="F64" s="1">
        <v>4</v>
      </c>
      <c r="G64" s="1">
        <v>5</v>
      </c>
      <c r="H64" s="1">
        <v>5</v>
      </c>
      <c r="I64" s="29">
        <v>3</v>
      </c>
      <c r="J64" s="87">
        <v>1</v>
      </c>
      <c r="K64" s="87">
        <v>5</v>
      </c>
      <c r="L64" s="28">
        <v>2</v>
      </c>
      <c r="M64" s="87">
        <v>1</v>
      </c>
      <c r="N64" s="87">
        <v>1</v>
      </c>
      <c r="O64" s="87">
        <v>4</v>
      </c>
      <c r="P64" s="87">
        <v>2</v>
      </c>
      <c r="Q64" s="87">
        <v>1</v>
      </c>
      <c r="R64" s="87">
        <v>5</v>
      </c>
      <c r="S64" s="87">
        <v>2</v>
      </c>
      <c r="T64" s="28">
        <v>4</v>
      </c>
      <c r="U64" s="87">
        <v>1</v>
      </c>
      <c r="V64" s="1">
        <v>4</v>
      </c>
      <c r="W64" s="92">
        <v>2</v>
      </c>
      <c r="X64" s="94">
        <f t="shared" si="0"/>
        <v>0.16666666666666666</v>
      </c>
    </row>
    <row r="65" spans="1:35">
      <c r="A65" s="1">
        <v>1</v>
      </c>
      <c r="B65" s="1">
        <v>3</v>
      </c>
      <c r="C65" s="1">
        <v>3</v>
      </c>
      <c r="D65" s="1">
        <v>2</v>
      </c>
      <c r="E65" s="1">
        <v>2</v>
      </c>
      <c r="F65" s="1">
        <v>3</v>
      </c>
      <c r="G65" s="1">
        <v>3</v>
      </c>
      <c r="H65" s="1">
        <v>4</v>
      </c>
      <c r="I65" s="29">
        <v>4</v>
      </c>
      <c r="J65" s="87">
        <v>1</v>
      </c>
      <c r="K65" s="28">
        <v>4</v>
      </c>
      <c r="L65" s="87">
        <v>5</v>
      </c>
      <c r="M65" s="87">
        <v>5</v>
      </c>
      <c r="N65" s="28">
        <v>3</v>
      </c>
      <c r="O65" s="87">
        <v>3</v>
      </c>
      <c r="P65" s="87">
        <v>5</v>
      </c>
      <c r="Q65" s="87">
        <v>5</v>
      </c>
      <c r="R65" s="87">
        <v>5</v>
      </c>
      <c r="S65" s="87">
        <v>4</v>
      </c>
      <c r="T65" s="28">
        <v>4</v>
      </c>
      <c r="U65" s="87">
        <v>1</v>
      </c>
      <c r="V65" s="1">
        <v>4</v>
      </c>
      <c r="W65" s="92">
        <v>3</v>
      </c>
      <c r="X65" s="94">
        <f t="shared" si="0"/>
        <v>0.25</v>
      </c>
    </row>
    <row r="66" spans="1:35">
      <c r="A66" s="1">
        <v>1</v>
      </c>
      <c r="B66" s="1">
        <v>2</v>
      </c>
      <c r="C66" s="1">
        <v>5</v>
      </c>
      <c r="D66" s="1">
        <v>2</v>
      </c>
      <c r="E66" s="1">
        <v>2</v>
      </c>
      <c r="F66" s="1">
        <v>4</v>
      </c>
      <c r="G66" s="1">
        <v>4</v>
      </c>
      <c r="H66" s="1">
        <v>5</v>
      </c>
      <c r="I66" s="29">
        <v>3</v>
      </c>
      <c r="J66" s="87">
        <v>5</v>
      </c>
      <c r="K66" s="28">
        <v>4</v>
      </c>
      <c r="L66" s="28">
        <v>2</v>
      </c>
      <c r="M66" s="28">
        <v>2</v>
      </c>
      <c r="N66" s="28">
        <v>3</v>
      </c>
      <c r="O66" s="28">
        <v>1</v>
      </c>
      <c r="P66" s="87">
        <v>5</v>
      </c>
      <c r="Q66" s="28">
        <v>2</v>
      </c>
      <c r="R66" s="87">
        <v>5</v>
      </c>
      <c r="S66" s="28">
        <v>3</v>
      </c>
      <c r="T66" s="28">
        <v>4</v>
      </c>
      <c r="U66" s="28">
        <v>3</v>
      </c>
      <c r="V66" s="1">
        <v>2</v>
      </c>
      <c r="W66" s="92">
        <v>9</v>
      </c>
      <c r="X66" s="94">
        <f t="shared" si="0"/>
        <v>0.75</v>
      </c>
    </row>
    <row r="67" spans="1:35">
      <c r="A67" s="1">
        <v>1</v>
      </c>
      <c r="B67" s="1">
        <v>4</v>
      </c>
      <c r="C67" s="1">
        <v>5</v>
      </c>
      <c r="D67" s="1">
        <v>2</v>
      </c>
      <c r="E67" s="1">
        <v>2</v>
      </c>
      <c r="F67" s="1">
        <v>3</v>
      </c>
      <c r="G67" s="1">
        <v>3</v>
      </c>
      <c r="H67" s="1">
        <v>3</v>
      </c>
      <c r="I67" s="29">
        <v>4</v>
      </c>
      <c r="J67" s="87">
        <v>5</v>
      </c>
      <c r="K67" s="28">
        <v>4</v>
      </c>
      <c r="L67" s="28">
        <v>2</v>
      </c>
      <c r="M67" s="28">
        <v>2</v>
      </c>
      <c r="N67" s="28">
        <v>3</v>
      </c>
      <c r="O67" s="87">
        <v>4</v>
      </c>
      <c r="P67" s="87">
        <v>5</v>
      </c>
      <c r="Q67" s="87">
        <v>3</v>
      </c>
      <c r="R67" s="87">
        <v>5</v>
      </c>
      <c r="S67" s="87">
        <v>1</v>
      </c>
      <c r="T67" s="28">
        <v>4</v>
      </c>
      <c r="U67" s="28">
        <v>3</v>
      </c>
      <c r="V67" s="1">
        <v>3</v>
      </c>
      <c r="W67" s="92">
        <v>6</v>
      </c>
      <c r="X67" s="94">
        <f t="shared" ref="X67:X130" si="1">W67/12</f>
        <v>0.5</v>
      </c>
    </row>
    <row r="68" spans="1:35">
      <c r="A68" s="1">
        <v>2</v>
      </c>
      <c r="B68" s="1">
        <v>6</v>
      </c>
      <c r="C68" s="1">
        <v>11</v>
      </c>
      <c r="D68" s="1">
        <v>1</v>
      </c>
      <c r="E68" s="1">
        <v>2</v>
      </c>
      <c r="F68" s="1">
        <v>4</v>
      </c>
      <c r="G68" s="1">
        <v>5</v>
      </c>
      <c r="H68" s="1">
        <v>5</v>
      </c>
      <c r="I68" s="29">
        <v>3</v>
      </c>
      <c r="J68" s="28">
        <v>2</v>
      </c>
      <c r="K68" s="28">
        <v>4</v>
      </c>
      <c r="L68" s="28">
        <v>2</v>
      </c>
      <c r="M68" s="28">
        <v>2</v>
      </c>
      <c r="N68" s="28">
        <v>3</v>
      </c>
      <c r="O68" s="28">
        <v>1</v>
      </c>
      <c r="P68" s="28">
        <v>4</v>
      </c>
      <c r="Q68" s="28">
        <v>2</v>
      </c>
      <c r="R68" s="87">
        <v>4</v>
      </c>
      <c r="S68" s="28">
        <v>3</v>
      </c>
      <c r="T68" s="28">
        <v>4</v>
      </c>
      <c r="U68" s="28">
        <v>3</v>
      </c>
      <c r="V68" s="1">
        <v>3</v>
      </c>
      <c r="W68" s="92">
        <v>11</v>
      </c>
      <c r="X68" s="94">
        <f t="shared" si="1"/>
        <v>0.91666666666666663</v>
      </c>
    </row>
    <row r="69" spans="1:35">
      <c r="A69" s="1">
        <v>1</v>
      </c>
      <c r="B69" s="1">
        <v>1</v>
      </c>
      <c r="C69" s="1">
        <v>7</v>
      </c>
      <c r="D69" s="1">
        <v>1</v>
      </c>
      <c r="E69" s="1">
        <v>2</v>
      </c>
      <c r="F69" s="1">
        <v>4</v>
      </c>
      <c r="G69" s="1">
        <v>3</v>
      </c>
      <c r="H69" s="1">
        <v>4</v>
      </c>
      <c r="I69" s="29">
        <v>1</v>
      </c>
      <c r="J69" s="87">
        <v>1</v>
      </c>
      <c r="K69" s="28">
        <v>4</v>
      </c>
      <c r="L69" s="28">
        <v>2</v>
      </c>
      <c r="M69" s="28">
        <v>2</v>
      </c>
      <c r="N69" s="28">
        <v>3</v>
      </c>
      <c r="O69" s="28">
        <v>1</v>
      </c>
      <c r="P69" s="87">
        <v>1</v>
      </c>
      <c r="Q69" s="87">
        <v>1</v>
      </c>
      <c r="R69" s="28">
        <v>1</v>
      </c>
      <c r="S69" s="28">
        <v>3</v>
      </c>
      <c r="T69" s="28">
        <v>4</v>
      </c>
      <c r="U69" s="28">
        <v>3</v>
      </c>
      <c r="V69" s="1">
        <v>3</v>
      </c>
      <c r="W69" s="92">
        <v>9</v>
      </c>
      <c r="X69" s="94">
        <f t="shared" si="1"/>
        <v>0.75</v>
      </c>
      <c r="AI69" s="94"/>
    </row>
    <row r="70" spans="1:35">
      <c r="A70" s="1">
        <v>1</v>
      </c>
      <c r="B70" s="1">
        <v>5</v>
      </c>
      <c r="C70" s="1">
        <v>5</v>
      </c>
      <c r="D70" s="1">
        <v>1</v>
      </c>
      <c r="E70" s="1">
        <v>2</v>
      </c>
      <c r="F70" s="1">
        <v>4</v>
      </c>
      <c r="G70" s="1">
        <v>4</v>
      </c>
      <c r="H70" s="1">
        <v>5</v>
      </c>
      <c r="I70" s="29">
        <v>3</v>
      </c>
      <c r="J70" s="87">
        <v>5</v>
      </c>
      <c r="K70" s="28">
        <v>4</v>
      </c>
      <c r="L70" s="28">
        <v>2</v>
      </c>
      <c r="M70" s="28">
        <v>2</v>
      </c>
      <c r="N70" s="28">
        <v>3</v>
      </c>
      <c r="O70" s="28">
        <v>1</v>
      </c>
      <c r="P70" s="28">
        <v>4</v>
      </c>
      <c r="Q70" s="87">
        <v>5</v>
      </c>
      <c r="R70" s="87">
        <v>4</v>
      </c>
      <c r="S70" s="28">
        <v>3</v>
      </c>
      <c r="T70" s="87">
        <v>5</v>
      </c>
      <c r="U70" s="28">
        <v>3</v>
      </c>
      <c r="V70" s="1">
        <v>4</v>
      </c>
      <c r="W70" s="92">
        <v>8</v>
      </c>
      <c r="X70" s="94">
        <f t="shared" si="1"/>
        <v>0.66666666666666663</v>
      </c>
    </row>
    <row r="71" spans="1:35">
      <c r="A71" s="1">
        <v>1</v>
      </c>
      <c r="B71" s="1">
        <v>3</v>
      </c>
      <c r="C71" s="1">
        <v>5</v>
      </c>
      <c r="D71" s="1">
        <v>2</v>
      </c>
      <c r="E71" s="1">
        <v>2</v>
      </c>
      <c r="F71" s="1">
        <v>4</v>
      </c>
      <c r="G71" s="1">
        <v>5</v>
      </c>
      <c r="H71" s="1">
        <v>5</v>
      </c>
      <c r="I71" s="29">
        <v>2</v>
      </c>
      <c r="J71" s="87">
        <v>4</v>
      </c>
      <c r="K71" s="28">
        <v>4</v>
      </c>
      <c r="L71" s="28">
        <v>2</v>
      </c>
      <c r="M71" s="28">
        <v>2</v>
      </c>
      <c r="N71" s="28">
        <v>3</v>
      </c>
      <c r="O71" s="28">
        <v>1</v>
      </c>
      <c r="P71" s="87">
        <v>3</v>
      </c>
      <c r="Q71" s="28">
        <v>2</v>
      </c>
      <c r="R71" s="87">
        <v>3</v>
      </c>
      <c r="S71" s="28">
        <v>3</v>
      </c>
      <c r="T71" s="87">
        <v>3</v>
      </c>
      <c r="U71" s="28">
        <v>3</v>
      </c>
      <c r="V71" s="1">
        <v>3</v>
      </c>
      <c r="W71" s="92">
        <v>8</v>
      </c>
      <c r="X71" s="94">
        <f t="shared" si="1"/>
        <v>0.66666666666666663</v>
      </c>
    </row>
    <row r="72" spans="1:35">
      <c r="A72" s="1">
        <v>1</v>
      </c>
      <c r="B72" s="1">
        <v>4</v>
      </c>
      <c r="C72" s="1">
        <v>5</v>
      </c>
      <c r="D72" s="1">
        <v>2</v>
      </c>
      <c r="E72" s="1">
        <v>2</v>
      </c>
      <c r="F72" s="1">
        <v>4</v>
      </c>
      <c r="G72" s="1">
        <v>4</v>
      </c>
      <c r="H72" s="1">
        <v>4</v>
      </c>
      <c r="I72" s="29">
        <v>3</v>
      </c>
      <c r="J72" s="28">
        <v>2</v>
      </c>
      <c r="K72" s="28">
        <v>4</v>
      </c>
      <c r="L72" s="28">
        <v>2</v>
      </c>
      <c r="M72" s="28">
        <v>2</v>
      </c>
      <c r="N72" s="28">
        <v>3</v>
      </c>
      <c r="O72" s="28">
        <v>1</v>
      </c>
      <c r="P72" s="28">
        <v>4</v>
      </c>
      <c r="Q72" s="28">
        <v>2</v>
      </c>
      <c r="R72" s="87">
        <v>2</v>
      </c>
      <c r="S72" s="28">
        <v>3</v>
      </c>
      <c r="T72" s="28">
        <v>4</v>
      </c>
      <c r="U72" s="28">
        <v>3</v>
      </c>
      <c r="V72" s="1">
        <v>4</v>
      </c>
      <c r="W72" s="92">
        <v>11</v>
      </c>
      <c r="X72" s="94">
        <f t="shared" si="1"/>
        <v>0.91666666666666663</v>
      </c>
    </row>
    <row r="73" spans="1:35">
      <c r="A73" s="1">
        <v>1</v>
      </c>
      <c r="B73" s="1">
        <v>5</v>
      </c>
      <c r="C73" s="1">
        <v>5</v>
      </c>
      <c r="D73" s="1">
        <v>1</v>
      </c>
      <c r="E73" s="1">
        <v>2</v>
      </c>
      <c r="F73" s="1">
        <v>4</v>
      </c>
      <c r="G73" s="1">
        <v>5</v>
      </c>
      <c r="H73" s="1">
        <v>5</v>
      </c>
      <c r="I73" s="29">
        <v>4</v>
      </c>
      <c r="J73" s="87">
        <v>1</v>
      </c>
      <c r="K73" s="28">
        <v>4</v>
      </c>
      <c r="L73" s="28">
        <v>2</v>
      </c>
      <c r="M73" s="28">
        <v>2</v>
      </c>
      <c r="N73" s="28">
        <v>3</v>
      </c>
      <c r="O73" s="28">
        <v>1</v>
      </c>
      <c r="P73" s="87">
        <v>5</v>
      </c>
      <c r="Q73" s="28">
        <v>2</v>
      </c>
      <c r="R73" s="87">
        <v>5</v>
      </c>
      <c r="S73" s="28">
        <v>3</v>
      </c>
      <c r="T73" s="28">
        <v>4</v>
      </c>
      <c r="U73" s="28">
        <v>3</v>
      </c>
      <c r="V73" s="1">
        <v>3</v>
      </c>
      <c r="W73" s="92">
        <v>9</v>
      </c>
      <c r="X73" s="94">
        <f t="shared" si="1"/>
        <v>0.75</v>
      </c>
    </row>
    <row r="74" spans="1:35">
      <c r="A74" s="1">
        <v>2</v>
      </c>
      <c r="B74" s="1">
        <v>6</v>
      </c>
      <c r="C74" s="1">
        <v>10</v>
      </c>
      <c r="D74" s="1">
        <v>1</v>
      </c>
      <c r="E74" s="1">
        <v>2</v>
      </c>
      <c r="F74" s="1">
        <v>3</v>
      </c>
      <c r="G74" s="1">
        <v>5</v>
      </c>
      <c r="H74" s="1">
        <v>5</v>
      </c>
      <c r="I74" s="29">
        <v>3</v>
      </c>
      <c r="J74" s="28">
        <v>2</v>
      </c>
      <c r="K74" s="28">
        <v>4</v>
      </c>
      <c r="L74" s="87">
        <v>4</v>
      </c>
      <c r="M74" s="28">
        <v>2</v>
      </c>
      <c r="N74" s="28">
        <v>3</v>
      </c>
      <c r="O74" s="28">
        <v>1</v>
      </c>
      <c r="P74" s="87">
        <v>5</v>
      </c>
      <c r="Q74" s="87">
        <v>5</v>
      </c>
      <c r="R74" s="28">
        <v>1</v>
      </c>
      <c r="S74" s="28">
        <v>3</v>
      </c>
      <c r="T74" s="28">
        <v>4</v>
      </c>
      <c r="U74" s="28">
        <v>3</v>
      </c>
      <c r="V74" s="1">
        <v>3</v>
      </c>
      <c r="W74" s="92">
        <v>9</v>
      </c>
      <c r="X74" s="94">
        <f t="shared" si="1"/>
        <v>0.75</v>
      </c>
    </row>
    <row r="75" spans="1:35">
      <c r="A75" s="1">
        <v>2</v>
      </c>
      <c r="B75" s="1">
        <v>6</v>
      </c>
      <c r="C75" s="1">
        <v>5</v>
      </c>
      <c r="D75" s="1">
        <v>1</v>
      </c>
      <c r="E75" s="1">
        <v>1</v>
      </c>
      <c r="F75" s="1">
        <v>4</v>
      </c>
      <c r="G75" s="1">
        <v>5</v>
      </c>
      <c r="H75" s="1">
        <v>5</v>
      </c>
      <c r="I75" s="29">
        <v>4</v>
      </c>
      <c r="J75" s="87">
        <v>4</v>
      </c>
      <c r="K75" s="28">
        <v>4</v>
      </c>
      <c r="L75" s="28">
        <v>2</v>
      </c>
      <c r="M75" s="87">
        <v>3</v>
      </c>
      <c r="N75" s="87">
        <v>4</v>
      </c>
      <c r="O75" s="87">
        <v>2</v>
      </c>
      <c r="P75" s="87">
        <v>3</v>
      </c>
      <c r="Q75" s="28">
        <v>2</v>
      </c>
      <c r="R75" s="87">
        <v>3</v>
      </c>
      <c r="S75" s="28">
        <v>3</v>
      </c>
      <c r="T75" s="28">
        <v>4</v>
      </c>
      <c r="U75" s="28">
        <v>3</v>
      </c>
      <c r="V75" s="1">
        <v>4</v>
      </c>
      <c r="W75" s="92">
        <v>6</v>
      </c>
      <c r="X75" s="94">
        <f t="shared" si="1"/>
        <v>0.5</v>
      </c>
    </row>
    <row r="76" spans="1:35">
      <c r="A76" s="1">
        <v>2</v>
      </c>
      <c r="B76" s="1">
        <v>6</v>
      </c>
      <c r="C76" s="1">
        <v>5</v>
      </c>
      <c r="D76" s="1">
        <v>2</v>
      </c>
      <c r="E76" s="1">
        <v>2</v>
      </c>
      <c r="F76" s="1">
        <v>4</v>
      </c>
      <c r="G76" s="1">
        <v>4</v>
      </c>
      <c r="H76" s="1">
        <v>4</v>
      </c>
      <c r="I76" s="29">
        <v>4</v>
      </c>
      <c r="J76" s="87">
        <v>4</v>
      </c>
      <c r="K76" s="28">
        <v>4</v>
      </c>
      <c r="L76" s="28">
        <v>2</v>
      </c>
      <c r="M76" s="28">
        <v>2</v>
      </c>
      <c r="N76" s="28">
        <v>3</v>
      </c>
      <c r="O76" s="28">
        <v>1</v>
      </c>
      <c r="P76" s="28">
        <v>4</v>
      </c>
      <c r="Q76" s="28">
        <v>2</v>
      </c>
      <c r="R76" s="28">
        <v>1</v>
      </c>
      <c r="S76" s="28">
        <v>3</v>
      </c>
      <c r="T76" s="28">
        <v>4</v>
      </c>
      <c r="U76" s="28">
        <v>3</v>
      </c>
      <c r="V76" s="1">
        <v>5</v>
      </c>
      <c r="W76" s="92">
        <v>11</v>
      </c>
      <c r="X76" s="94">
        <f t="shared" si="1"/>
        <v>0.91666666666666663</v>
      </c>
    </row>
    <row r="77" spans="1:35">
      <c r="A77" s="1">
        <v>1</v>
      </c>
      <c r="B77" s="1">
        <v>3</v>
      </c>
      <c r="C77" s="1">
        <v>7</v>
      </c>
      <c r="D77" s="1">
        <v>1</v>
      </c>
      <c r="E77" s="1">
        <v>3</v>
      </c>
      <c r="F77" s="1">
        <v>3</v>
      </c>
      <c r="G77" s="1">
        <v>3</v>
      </c>
      <c r="H77" s="1">
        <v>5</v>
      </c>
      <c r="I77" s="29">
        <v>3</v>
      </c>
      <c r="J77" s="87">
        <v>1</v>
      </c>
      <c r="K77" s="28">
        <v>4</v>
      </c>
      <c r="L77" s="28">
        <v>2</v>
      </c>
      <c r="M77" s="28">
        <v>2</v>
      </c>
      <c r="N77" s="28">
        <v>3</v>
      </c>
      <c r="O77" s="28">
        <v>1</v>
      </c>
      <c r="P77" s="87">
        <v>3</v>
      </c>
      <c r="Q77" s="87">
        <v>3</v>
      </c>
      <c r="R77" s="87">
        <v>3</v>
      </c>
      <c r="S77" s="28">
        <v>3</v>
      </c>
      <c r="T77" s="87">
        <v>2</v>
      </c>
      <c r="U77" s="28">
        <v>3</v>
      </c>
      <c r="V77" s="1">
        <v>1</v>
      </c>
      <c r="W77" s="92">
        <v>7</v>
      </c>
      <c r="X77" s="94">
        <f t="shared" si="1"/>
        <v>0.58333333333333337</v>
      </c>
    </row>
    <row r="78" spans="1:35">
      <c r="A78" s="1">
        <v>2</v>
      </c>
      <c r="B78" s="1">
        <v>6</v>
      </c>
      <c r="C78" s="1">
        <v>2</v>
      </c>
      <c r="D78" s="1">
        <v>1</v>
      </c>
      <c r="E78" s="1">
        <v>2</v>
      </c>
      <c r="F78" s="1">
        <v>4</v>
      </c>
      <c r="G78" s="1">
        <v>5</v>
      </c>
      <c r="H78" s="1">
        <v>3</v>
      </c>
      <c r="I78" s="29">
        <v>4</v>
      </c>
      <c r="J78" s="87">
        <v>5</v>
      </c>
      <c r="K78" s="28">
        <v>4</v>
      </c>
      <c r="L78" s="28">
        <v>2</v>
      </c>
      <c r="M78" s="28">
        <v>2</v>
      </c>
      <c r="N78" s="28">
        <v>3</v>
      </c>
      <c r="O78" s="28">
        <v>1</v>
      </c>
      <c r="P78" s="87">
        <v>5</v>
      </c>
      <c r="Q78" s="87">
        <v>5</v>
      </c>
      <c r="R78" s="87">
        <v>5</v>
      </c>
      <c r="S78" s="28">
        <v>3</v>
      </c>
      <c r="T78" s="28">
        <v>4</v>
      </c>
      <c r="U78" s="28">
        <v>3</v>
      </c>
      <c r="V78" s="1">
        <v>4</v>
      </c>
      <c r="W78" s="92">
        <v>8</v>
      </c>
      <c r="X78" s="94">
        <f t="shared" si="1"/>
        <v>0.66666666666666663</v>
      </c>
    </row>
    <row r="79" spans="1:35">
      <c r="A79" s="1">
        <v>1</v>
      </c>
      <c r="B79" s="1">
        <v>1</v>
      </c>
      <c r="C79" s="1">
        <v>7</v>
      </c>
      <c r="D79" s="1">
        <v>1</v>
      </c>
      <c r="E79" s="1">
        <v>3</v>
      </c>
      <c r="F79" s="1">
        <v>5</v>
      </c>
      <c r="G79" s="1">
        <v>5</v>
      </c>
      <c r="H79" s="1">
        <v>5</v>
      </c>
      <c r="I79" s="29">
        <v>4</v>
      </c>
      <c r="J79" s="28">
        <v>2</v>
      </c>
      <c r="K79" s="28">
        <v>4</v>
      </c>
      <c r="L79" s="28">
        <v>2</v>
      </c>
      <c r="M79" s="87">
        <v>5</v>
      </c>
      <c r="N79" s="28">
        <v>3</v>
      </c>
      <c r="O79" s="28">
        <v>1</v>
      </c>
      <c r="P79" s="87">
        <v>5</v>
      </c>
      <c r="Q79" s="87">
        <v>3</v>
      </c>
      <c r="R79" s="87">
        <v>4</v>
      </c>
      <c r="S79" s="28">
        <v>3</v>
      </c>
      <c r="T79" s="28">
        <v>4</v>
      </c>
      <c r="U79" s="28">
        <v>3</v>
      </c>
      <c r="V79" s="1">
        <v>3</v>
      </c>
      <c r="W79" s="92">
        <v>8</v>
      </c>
      <c r="X79" s="94">
        <f t="shared" si="1"/>
        <v>0.66666666666666663</v>
      </c>
    </row>
    <row r="80" spans="1:35">
      <c r="A80" s="1">
        <v>1</v>
      </c>
      <c r="B80" s="1">
        <v>4</v>
      </c>
      <c r="C80" s="1">
        <v>5</v>
      </c>
      <c r="D80" s="1">
        <v>2</v>
      </c>
      <c r="E80" s="1">
        <v>2</v>
      </c>
      <c r="F80" s="1">
        <v>4</v>
      </c>
      <c r="G80" s="1">
        <v>5</v>
      </c>
      <c r="H80" s="1">
        <v>3</v>
      </c>
      <c r="I80" s="29">
        <v>3</v>
      </c>
      <c r="J80" s="28">
        <v>2</v>
      </c>
      <c r="K80" s="28">
        <v>4</v>
      </c>
      <c r="L80" s="28">
        <v>2</v>
      </c>
      <c r="M80" s="28">
        <v>2</v>
      </c>
      <c r="N80" s="28">
        <v>3</v>
      </c>
      <c r="O80" s="28">
        <v>1</v>
      </c>
      <c r="P80" s="87">
        <v>5</v>
      </c>
      <c r="Q80" s="87">
        <v>5</v>
      </c>
      <c r="R80" s="87">
        <v>5</v>
      </c>
      <c r="S80" s="28">
        <v>3</v>
      </c>
      <c r="T80" s="28">
        <v>4</v>
      </c>
      <c r="U80" s="28">
        <v>3</v>
      </c>
      <c r="V80" s="1">
        <v>3</v>
      </c>
      <c r="W80" s="92">
        <v>9</v>
      </c>
      <c r="X80" s="94">
        <f t="shared" si="1"/>
        <v>0.75</v>
      </c>
    </row>
    <row r="81" spans="1:35">
      <c r="A81" s="1">
        <v>1</v>
      </c>
      <c r="B81" s="1">
        <v>4</v>
      </c>
      <c r="C81" s="1">
        <v>5</v>
      </c>
      <c r="D81" s="1">
        <v>1</v>
      </c>
      <c r="E81" s="1">
        <v>2</v>
      </c>
      <c r="F81" s="1">
        <v>4</v>
      </c>
      <c r="G81" s="1">
        <v>5</v>
      </c>
      <c r="H81" s="1">
        <v>5</v>
      </c>
      <c r="I81" s="29">
        <v>4</v>
      </c>
      <c r="J81" s="28">
        <v>2</v>
      </c>
      <c r="K81" s="28">
        <v>4</v>
      </c>
      <c r="L81" s="87">
        <v>1</v>
      </c>
      <c r="M81" s="28">
        <v>2</v>
      </c>
      <c r="N81" s="28">
        <v>3</v>
      </c>
      <c r="O81" s="28">
        <v>1</v>
      </c>
      <c r="P81" s="87">
        <v>2</v>
      </c>
      <c r="Q81" s="28">
        <v>2</v>
      </c>
      <c r="R81" s="87">
        <v>3</v>
      </c>
      <c r="S81" s="28">
        <v>3</v>
      </c>
      <c r="T81" s="28">
        <v>4</v>
      </c>
      <c r="U81" s="28">
        <v>3</v>
      </c>
      <c r="V81" s="1">
        <v>3</v>
      </c>
      <c r="W81" s="92">
        <v>9</v>
      </c>
      <c r="X81" s="94">
        <f t="shared" si="1"/>
        <v>0.75</v>
      </c>
    </row>
    <row r="82" spans="1:35">
      <c r="A82" s="1">
        <v>2</v>
      </c>
      <c r="B82" s="1">
        <v>6</v>
      </c>
      <c r="C82" s="1">
        <v>6</v>
      </c>
      <c r="D82" s="1">
        <v>2</v>
      </c>
      <c r="E82" s="1">
        <v>1</v>
      </c>
      <c r="F82" s="1">
        <v>4</v>
      </c>
      <c r="G82" s="1">
        <v>3</v>
      </c>
      <c r="H82" s="1">
        <v>4</v>
      </c>
      <c r="I82" s="29">
        <v>4</v>
      </c>
      <c r="J82" s="87">
        <v>3</v>
      </c>
      <c r="K82" s="28">
        <v>4</v>
      </c>
      <c r="L82" s="28">
        <v>2</v>
      </c>
      <c r="M82" s="28">
        <v>2</v>
      </c>
      <c r="N82" s="28">
        <v>3</v>
      </c>
      <c r="O82" s="28">
        <v>1</v>
      </c>
      <c r="P82" s="87">
        <v>3</v>
      </c>
      <c r="Q82" s="28">
        <v>2</v>
      </c>
      <c r="R82" s="28">
        <v>1</v>
      </c>
      <c r="S82" s="28">
        <v>3</v>
      </c>
      <c r="T82" s="28">
        <v>4</v>
      </c>
      <c r="U82" s="28">
        <v>3</v>
      </c>
      <c r="V82" s="1">
        <v>4</v>
      </c>
      <c r="W82" s="92">
        <v>10</v>
      </c>
      <c r="X82" s="94">
        <f t="shared" si="1"/>
        <v>0.83333333333333337</v>
      </c>
    </row>
    <row r="83" spans="1:35">
      <c r="A83" s="1">
        <v>2</v>
      </c>
      <c r="B83" s="1">
        <v>6</v>
      </c>
      <c r="C83" s="1">
        <v>6</v>
      </c>
      <c r="D83" s="1">
        <v>2</v>
      </c>
      <c r="E83" s="1">
        <v>3</v>
      </c>
      <c r="F83" s="1">
        <v>4</v>
      </c>
      <c r="G83" s="1">
        <v>5</v>
      </c>
      <c r="H83" s="1">
        <v>5</v>
      </c>
      <c r="I83" s="29">
        <v>4</v>
      </c>
      <c r="J83" s="28">
        <v>2</v>
      </c>
      <c r="K83" s="28">
        <v>4</v>
      </c>
      <c r="L83" s="28">
        <v>2</v>
      </c>
      <c r="M83" s="28">
        <v>2</v>
      </c>
      <c r="N83" s="28">
        <v>3</v>
      </c>
      <c r="O83" s="28">
        <v>1</v>
      </c>
      <c r="P83" s="28">
        <v>4</v>
      </c>
      <c r="Q83" s="28">
        <v>2</v>
      </c>
      <c r="R83" s="28">
        <v>1</v>
      </c>
      <c r="S83" s="28">
        <v>3</v>
      </c>
      <c r="T83" s="28">
        <v>4</v>
      </c>
      <c r="U83" s="28">
        <v>3</v>
      </c>
      <c r="V83" s="1">
        <v>4</v>
      </c>
      <c r="W83" s="92">
        <v>12</v>
      </c>
      <c r="X83" s="94">
        <f t="shared" si="1"/>
        <v>1</v>
      </c>
    </row>
    <row r="84" spans="1:35">
      <c r="A84" s="1">
        <v>2</v>
      </c>
      <c r="B84" s="1">
        <v>6</v>
      </c>
      <c r="C84" s="1">
        <v>6</v>
      </c>
      <c r="D84" s="1">
        <v>4</v>
      </c>
      <c r="E84" s="1">
        <v>3</v>
      </c>
      <c r="F84" s="1">
        <v>3</v>
      </c>
      <c r="G84" s="1">
        <v>3</v>
      </c>
      <c r="H84" s="1">
        <v>3</v>
      </c>
      <c r="I84" s="29">
        <v>2</v>
      </c>
      <c r="J84" s="87">
        <v>5</v>
      </c>
      <c r="K84" s="28">
        <v>4</v>
      </c>
      <c r="L84" s="28">
        <v>2</v>
      </c>
      <c r="M84" s="28">
        <v>2</v>
      </c>
      <c r="N84" s="28">
        <v>3</v>
      </c>
      <c r="O84" s="87">
        <v>4</v>
      </c>
      <c r="P84" s="87">
        <v>5</v>
      </c>
      <c r="Q84" s="87">
        <v>5</v>
      </c>
      <c r="R84" s="87">
        <v>5</v>
      </c>
      <c r="S84" s="87">
        <v>5</v>
      </c>
      <c r="T84" s="87">
        <v>2</v>
      </c>
      <c r="U84" s="28">
        <v>3</v>
      </c>
      <c r="V84" s="1">
        <v>2</v>
      </c>
      <c r="W84" s="92">
        <v>5</v>
      </c>
      <c r="X84" s="94">
        <f t="shared" si="1"/>
        <v>0.41666666666666669</v>
      </c>
      <c r="AI84" s="94"/>
    </row>
    <row r="85" spans="1:35">
      <c r="A85" s="1">
        <v>3</v>
      </c>
      <c r="B85" s="1">
        <v>6</v>
      </c>
      <c r="C85" s="1">
        <v>5</v>
      </c>
      <c r="D85" s="1">
        <v>2</v>
      </c>
      <c r="E85" s="1">
        <v>1</v>
      </c>
      <c r="F85" s="1">
        <v>5</v>
      </c>
      <c r="G85" s="1">
        <v>4</v>
      </c>
      <c r="H85" s="1">
        <v>3</v>
      </c>
      <c r="I85" s="29">
        <v>3</v>
      </c>
      <c r="J85" s="87">
        <v>4</v>
      </c>
      <c r="K85" s="28">
        <v>4</v>
      </c>
      <c r="L85" s="87">
        <v>4</v>
      </c>
      <c r="M85" s="87">
        <v>1</v>
      </c>
      <c r="N85" s="28">
        <v>3</v>
      </c>
      <c r="O85" s="28">
        <v>1</v>
      </c>
      <c r="P85" s="87">
        <v>1</v>
      </c>
      <c r="Q85" s="28">
        <v>2</v>
      </c>
      <c r="R85" s="87">
        <v>4</v>
      </c>
      <c r="S85" s="87">
        <v>2</v>
      </c>
      <c r="T85" s="28">
        <v>4</v>
      </c>
      <c r="U85" s="87">
        <v>2</v>
      </c>
      <c r="V85" s="1">
        <v>2</v>
      </c>
      <c r="W85" s="92">
        <v>5</v>
      </c>
      <c r="X85" s="94">
        <f t="shared" si="1"/>
        <v>0.41666666666666669</v>
      </c>
    </row>
    <row r="86" spans="1:35">
      <c r="A86" s="1">
        <v>2</v>
      </c>
      <c r="B86" s="1">
        <v>6</v>
      </c>
      <c r="C86" s="1">
        <v>6</v>
      </c>
      <c r="D86" s="1">
        <v>1</v>
      </c>
      <c r="E86" s="1">
        <v>1</v>
      </c>
      <c r="F86" s="1">
        <v>4</v>
      </c>
      <c r="G86" s="1">
        <v>4</v>
      </c>
      <c r="H86" s="1">
        <v>5</v>
      </c>
      <c r="I86" s="29">
        <v>4</v>
      </c>
      <c r="J86" s="87">
        <v>4</v>
      </c>
      <c r="K86" s="28">
        <v>4</v>
      </c>
      <c r="L86" s="28">
        <v>2</v>
      </c>
      <c r="M86" s="87">
        <v>3</v>
      </c>
      <c r="N86" s="28">
        <v>3</v>
      </c>
      <c r="O86" s="28">
        <v>1</v>
      </c>
      <c r="P86" s="87">
        <v>3</v>
      </c>
      <c r="Q86" s="28">
        <v>2</v>
      </c>
      <c r="R86" s="87">
        <v>3</v>
      </c>
      <c r="S86" s="28">
        <v>3</v>
      </c>
      <c r="T86" s="28">
        <v>4</v>
      </c>
      <c r="U86" s="28">
        <v>3</v>
      </c>
      <c r="V86" s="1">
        <v>3</v>
      </c>
      <c r="W86" s="92">
        <v>8</v>
      </c>
      <c r="X86" s="94">
        <f t="shared" si="1"/>
        <v>0.66666666666666663</v>
      </c>
    </row>
    <row r="87" spans="1:35">
      <c r="A87" s="1">
        <v>2</v>
      </c>
      <c r="B87" s="1">
        <v>6</v>
      </c>
      <c r="C87" s="1">
        <v>6</v>
      </c>
      <c r="D87" s="1">
        <v>1</v>
      </c>
      <c r="E87" s="1">
        <v>3</v>
      </c>
      <c r="F87" s="1">
        <v>4</v>
      </c>
      <c r="G87" s="1">
        <v>4</v>
      </c>
      <c r="H87" s="1">
        <v>5</v>
      </c>
      <c r="I87" s="29">
        <v>4</v>
      </c>
      <c r="J87" s="28">
        <v>2</v>
      </c>
      <c r="K87" s="28">
        <v>4</v>
      </c>
      <c r="L87" s="28">
        <v>2</v>
      </c>
      <c r="M87" s="28">
        <v>2</v>
      </c>
      <c r="N87" s="28">
        <v>3</v>
      </c>
      <c r="O87" s="28">
        <v>1</v>
      </c>
      <c r="P87" s="87">
        <v>3</v>
      </c>
      <c r="Q87" s="28">
        <v>2</v>
      </c>
      <c r="R87" s="28">
        <v>1</v>
      </c>
      <c r="S87" s="28">
        <v>3</v>
      </c>
      <c r="T87" s="28">
        <v>4</v>
      </c>
      <c r="U87" s="28">
        <v>3</v>
      </c>
      <c r="V87" s="1">
        <v>4</v>
      </c>
      <c r="W87" s="92">
        <v>11</v>
      </c>
      <c r="X87" s="94">
        <f t="shared" si="1"/>
        <v>0.91666666666666663</v>
      </c>
    </row>
    <row r="88" spans="1:35">
      <c r="A88" s="1">
        <v>2</v>
      </c>
      <c r="B88" s="1">
        <v>6</v>
      </c>
      <c r="C88" s="1">
        <v>5</v>
      </c>
      <c r="D88" s="1">
        <v>2</v>
      </c>
      <c r="E88" s="1">
        <v>2</v>
      </c>
      <c r="F88" s="1">
        <v>2</v>
      </c>
      <c r="G88" s="1">
        <v>4</v>
      </c>
      <c r="H88" s="1">
        <v>5</v>
      </c>
      <c r="I88" s="29">
        <v>4</v>
      </c>
      <c r="J88" s="28">
        <v>2</v>
      </c>
      <c r="K88" s="28">
        <v>4</v>
      </c>
      <c r="L88" s="87">
        <v>1</v>
      </c>
      <c r="M88" s="28">
        <v>2</v>
      </c>
      <c r="N88" s="28">
        <v>3</v>
      </c>
      <c r="O88" s="28">
        <v>1</v>
      </c>
      <c r="P88" s="87">
        <v>3</v>
      </c>
      <c r="Q88" s="87">
        <v>4</v>
      </c>
      <c r="R88" s="28">
        <v>1</v>
      </c>
      <c r="S88" s="28">
        <v>3</v>
      </c>
      <c r="T88" s="28">
        <v>4</v>
      </c>
      <c r="U88" s="28">
        <v>3</v>
      </c>
      <c r="V88" s="1">
        <v>4</v>
      </c>
      <c r="W88" s="92">
        <v>9</v>
      </c>
      <c r="X88" s="94">
        <f t="shared" si="1"/>
        <v>0.75</v>
      </c>
    </row>
    <row r="89" spans="1:35">
      <c r="A89" s="1">
        <v>3</v>
      </c>
      <c r="B89" s="1">
        <v>6</v>
      </c>
      <c r="C89" s="1">
        <v>11</v>
      </c>
      <c r="D89" s="1">
        <v>2</v>
      </c>
      <c r="E89" s="1">
        <v>2</v>
      </c>
      <c r="F89" s="1">
        <v>4</v>
      </c>
      <c r="G89" s="1">
        <v>5</v>
      </c>
      <c r="H89" s="1">
        <v>5</v>
      </c>
      <c r="I89" s="29">
        <v>3</v>
      </c>
      <c r="J89" s="28">
        <v>2</v>
      </c>
      <c r="K89" s="28">
        <v>4</v>
      </c>
      <c r="L89" s="28">
        <v>2</v>
      </c>
      <c r="M89" s="28">
        <v>2</v>
      </c>
      <c r="N89" s="28">
        <v>3</v>
      </c>
      <c r="O89" s="87">
        <v>4</v>
      </c>
      <c r="P89" s="28">
        <v>4</v>
      </c>
      <c r="Q89" s="28">
        <v>2</v>
      </c>
      <c r="R89" s="87">
        <v>4</v>
      </c>
      <c r="S89" s="28">
        <v>3</v>
      </c>
      <c r="T89" s="87">
        <v>2</v>
      </c>
      <c r="U89" s="28">
        <v>3</v>
      </c>
      <c r="V89" s="1">
        <v>3</v>
      </c>
      <c r="W89" s="92">
        <v>9</v>
      </c>
      <c r="X89" s="94">
        <f t="shared" si="1"/>
        <v>0.75</v>
      </c>
    </row>
    <row r="90" spans="1:35">
      <c r="A90" s="1">
        <v>2</v>
      </c>
      <c r="B90" s="1">
        <v>6</v>
      </c>
      <c r="C90" s="1">
        <v>2</v>
      </c>
      <c r="D90" s="1">
        <v>1</v>
      </c>
      <c r="E90" s="1">
        <v>3</v>
      </c>
      <c r="F90" s="1">
        <v>4</v>
      </c>
      <c r="G90" s="1">
        <v>4</v>
      </c>
      <c r="H90" s="1">
        <v>4</v>
      </c>
      <c r="I90" s="29">
        <v>3</v>
      </c>
      <c r="J90" s="87">
        <v>5</v>
      </c>
      <c r="K90" s="28">
        <v>4</v>
      </c>
      <c r="L90" s="87">
        <v>5</v>
      </c>
      <c r="M90" s="28">
        <v>2</v>
      </c>
      <c r="N90" s="87">
        <v>1</v>
      </c>
      <c r="O90" s="87">
        <v>4</v>
      </c>
      <c r="P90" s="87">
        <v>5</v>
      </c>
      <c r="Q90" s="87">
        <v>5</v>
      </c>
      <c r="R90" s="87">
        <v>4</v>
      </c>
      <c r="S90" s="87">
        <v>1</v>
      </c>
      <c r="T90" s="87">
        <v>1</v>
      </c>
      <c r="U90" s="28">
        <v>3</v>
      </c>
      <c r="V90" s="1">
        <v>3</v>
      </c>
      <c r="W90" s="92">
        <v>3</v>
      </c>
      <c r="X90" s="94">
        <f t="shared" si="1"/>
        <v>0.25</v>
      </c>
    </row>
    <row r="91" spans="1:35">
      <c r="A91" s="1">
        <v>2</v>
      </c>
      <c r="B91" s="1">
        <v>6</v>
      </c>
      <c r="C91" s="1">
        <v>2</v>
      </c>
      <c r="D91" s="1">
        <v>1</v>
      </c>
      <c r="E91" s="1">
        <v>1</v>
      </c>
      <c r="F91" s="1">
        <v>5</v>
      </c>
      <c r="G91" s="1">
        <v>5</v>
      </c>
      <c r="H91" s="1">
        <v>5</v>
      </c>
      <c r="I91" s="29">
        <v>4</v>
      </c>
      <c r="J91" s="87">
        <v>4</v>
      </c>
      <c r="K91" s="28">
        <v>4</v>
      </c>
      <c r="L91" s="87">
        <v>3</v>
      </c>
      <c r="M91" s="87">
        <v>1</v>
      </c>
      <c r="N91" s="28">
        <v>3</v>
      </c>
      <c r="O91" s="87">
        <v>2</v>
      </c>
      <c r="P91" s="87">
        <v>3</v>
      </c>
      <c r="Q91" s="28">
        <v>2</v>
      </c>
      <c r="R91" s="87">
        <v>3</v>
      </c>
      <c r="S91" s="87">
        <v>2</v>
      </c>
      <c r="T91" s="87">
        <v>2</v>
      </c>
      <c r="U91" s="28">
        <v>3</v>
      </c>
      <c r="V91" s="1">
        <v>3</v>
      </c>
      <c r="W91" s="92">
        <v>4</v>
      </c>
      <c r="X91" s="94">
        <f t="shared" si="1"/>
        <v>0.33333333333333331</v>
      </c>
    </row>
    <row r="92" spans="1:35">
      <c r="A92" s="1">
        <v>3</v>
      </c>
      <c r="B92" s="2">
        <v>6</v>
      </c>
      <c r="C92" s="1">
        <v>1</v>
      </c>
      <c r="D92" s="1">
        <v>1</v>
      </c>
      <c r="E92" s="1">
        <v>3</v>
      </c>
      <c r="F92" s="1">
        <v>4</v>
      </c>
      <c r="G92" s="1">
        <v>4</v>
      </c>
      <c r="H92" s="1">
        <v>5</v>
      </c>
      <c r="I92" s="29">
        <v>3</v>
      </c>
      <c r="J92" s="28">
        <v>2</v>
      </c>
      <c r="K92" s="28">
        <v>4</v>
      </c>
      <c r="L92" s="28">
        <v>2</v>
      </c>
      <c r="M92" s="28">
        <v>2</v>
      </c>
      <c r="N92" s="28">
        <v>3</v>
      </c>
      <c r="O92" s="28">
        <v>1</v>
      </c>
      <c r="P92" s="28">
        <v>4</v>
      </c>
      <c r="Q92" s="28">
        <v>2</v>
      </c>
      <c r="R92" s="28">
        <v>1</v>
      </c>
      <c r="S92" s="28">
        <v>3</v>
      </c>
      <c r="T92" s="28">
        <v>4</v>
      </c>
      <c r="U92" s="28">
        <v>3</v>
      </c>
      <c r="V92" s="1">
        <v>2</v>
      </c>
      <c r="W92" s="92">
        <v>12</v>
      </c>
      <c r="X92" s="94">
        <f t="shared" si="1"/>
        <v>1</v>
      </c>
    </row>
    <row r="93" spans="1:35">
      <c r="A93" s="1">
        <v>1</v>
      </c>
      <c r="B93" s="1">
        <v>3</v>
      </c>
      <c r="C93" s="1">
        <v>5</v>
      </c>
      <c r="D93" s="1">
        <v>2</v>
      </c>
      <c r="E93" s="1">
        <v>2</v>
      </c>
      <c r="F93" s="1">
        <v>1</v>
      </c>
      <c r="G93" s="1">
        <v>3</v>
      </c>
      <c r="H93" s="1">
        <v>5</v>
      </c>
      <c r="I93" s="29">
        <v>2</v>
      </c>
      <c r="J93" s="87">
        <v>5</v>
      </c>
      <c r="K93" s="28">
        <v>4</v>
      </c>
      <c r="L93" s="28">
        <v>2</v>
      </c>
      <c r="M93" s="28">
        <v>2</v>
      </c>
      <c r="N93" s="28">
        <v>3</v>
      </c>
      <c r="O93" s="28">
        <v>1</v>
      </c>
      <c r="P93" s="87">
        <v>5</v>
      </c>
      <c r="Q93" s="28">
        <v>2</v>
      </c>
      <c r="R93" s="87">
        <v>5</v>
      </c>
      <c r="S93" s="28">
        <v>3</v>
      </c>
      <c r="T93" s="87">
        <v>5</v>
      </c>
      <c r="U93" s="28">
        <v>3</v>
      </c>
      <c r="V93" s="1">
        <v>1</v>
      </c>
      <c r="W93" s="92">
        <v>8</v>
      </c>
      <c r="X93" s="94">
        <f t="shared" si="1"/>
        <v>0.66666666666666663</v>
      </c>
    </row>
    <row r="94" spans="1:35">
      <c r="A94" s="1">
        <v>2</v>
      </c>
      <c r="B94" s="1">
        <v>6</v>
      </c>
      <c r="C94" s="1">
        <v>6</v>
      </c>
      <c r="D94" s="1">
        <v>2</v>
      </c>
      <c r="E94" s="1">
        <v>1</v>
      </c>
      <c r="F94" s="1">
        <v>5</v>
      </c>
      <c r="G94" s="1">
        <v>5</v>
      </c>
      <c r="H94" s="1">
        <v>4</v>
      </c>
      <c r="I94" s="29">
        <v>4</v>
      </c>
      <c r="J94" s="87">
        <v>4</v>
      </c>
      <c r="K94" s="87">
        <v>3</v>
      </c>
      <c r="L94" s="87">
        <v>5</v>
      </c>
      <c r="M94" s="28">
        <v>2</v>
      </c>
      <c r="N94" s="87">
        <v>4</v>
      </c>
      <c r="O94" s="87">
        <v>4</v>
      </c>
      <c r="P94" s="87">
        <v>3</v>
      </c>
      <c r="Q94" s="87">
        <v>3</v>
      </c>
      <c r="R94" s="87">
        <v>4</v>
      </c>
      <c r="S94" s="87">
        <v>5</v>
      </c>
      <c r="T94" s="87">
        <v>5</v>
      </c>
      <c r="U94" s="87">
        <v>5</v>
      </c>
      <c r="V94" s="1">
        <v>4</v>
      </c>
      <c r="W94" s="92">
        <v>1</v>
      </c>
      <c r="X94" s="94">
        <f t="shared" si="1"/>
        <v>8.3333333333333329E-2</v>
      </c>
    </row>
    <row r="95" spans="1:35">
      <c r="A95" s="1">
        <v>2</v>
      </c>
      <c r="B95" s="1">
        <v>6</v>
      </c>
      <c r="C95" s="1">
        <v>5</v>
      </c>
      <c r="D95" s="1">
        <v>2</v>
      </c>
      <c r="E95" s="1">
        <v>1</v>
      </c>
      <c r="F95" s="1">
        <v>2</v>
      </c>
      <c r="G95" s="1">
        <v>3</v>
      </c>
      <c r="H95" s="1">
        <v>4</v>
      </c>
      <c r="I95" s="29">
        <v>4</v>
      </c>
      <c r="J95" s="28">
        <v>2</v>
      </c>
      <c r="K95" s="28">
        <v>4</v>
      </c>
      <c r="L95" s="87">
        <v>4</v>
      </c>
      <c r="M95" s="87">
        <v>3</v>
      </c>
      <c r="N95" s="28">
        <v>3</v>
      </c>
      <c r="O95" s="28">
        <v>1</v>
      </c>
      <c r="P95" s="87">
        <v>3</v>
      </c>
      <c r="Q95" s="87">
        <v>1</v>
      </c>
      <c r="R95" s="87">
        <v>2</v>
      </c>
      <c r="S95" s="28">
        <v>3</v>
      </c>
      <c r="T95" s="28">
        <v>4</v>
      </c>
      <c r="U95" s="28">
        <v>3</v>
      </c>
      <c r="V95" s="1">
        <v>4</v>
      </c>
      <c r="W95" s="92">
        <v>7</v>
      </c>
      <c r="X95" s="94">
        <f t="shared" si="1"/>
        <v>0.58333333333333337</v>
      </c>
    </row>
    <row r="96" spans="1:35">
      <c r="A96" s="1">
        <v>1</v>
      </c>
      <c r="B96" s="1">
        <v>3</v>
      </c>
      <c r="C96" s="1">
        <v>5</v>
      </c>
      <c r="D96" s="1">
        <v>1</v>
      </c>
      <c r="E96" s="1">
        <v>3</v>
      </c>
      <c r="F96" s="1">
        <v>2</v>
      </c>
      <c r="G96" s="1">
        <v>2</v>
      </c>
      <c r="H96" s="1">
        <v>5</v>
      </c>
      <c r="I96" s="29">
        <v>3</v>
      </c>
      <c r="J96" s="87">
        <v>4</v>
      </c>
      <c r="K96" s="28">
        <v>4</v>
      </c>
      <c r="L96" s="28">
        <v>2</v>
      </c>
      <c r="M96" s="87">
        <v>1</v>
      </c>
      <c r="N96" s="28">
        <v>3</v>
      </c>
      <c r="O96" s="28">
        <v>1</v>
      </c>
      <c r="P96" s="87">
        <v>5</v>
      </c>
      <c r="Q96" s="28">
        <v>2</v>
      </c>
      <c r="R96" s="87">
        <v>3</v>
      </c>
      <c r="S96" s="28">
        <v>3</v>
      </c>
      <c r="T96" s="28">
        <v>4</v>
      </c>
      <c r="U96" s="28">
        <v>3</v>
      </c>
      <c r="V96" s="1">
        <v>3</v>
      </c>
      <c r="W96" s="92">
        <v>8</v>
      </c>
      <c r="X96" s="94">
        <f t="shared" si="1"/>
        <v>0.66666666666666663</v>
      </c>
    </row>
    <row r="97" spans="1:24">
      <c r="A97" s="1">
        <v>1</v>
      </c>
      <c r="B97" s="1">
        <v>1</v>
      </c>
      <c r="C97" s="1">
        <v>5</v>
      </c>
      <c r="D97" s="1">
        <v>2</v>
      </c>
      <c r="E97" s="1">
        <v>2</v>
      </c>
      <c r="F97" s="2">
        <v>5</v>
      </c>
      <c r="G97" s="1">
        <v>4</v>
      </c>
      <c r="H97" s="1">
        <v>5</v>
      </c>
      <c r="I97" s="29">
        <v>3</v>
      </c>
      <c r="J97" s="87">
        <v>4</v>
      </c>
      <c r="K97" s="87">
        <v>3</v>
      </c>
      <c r="L97" s="87">
        <v>3</v>
      </c>
      <c r="M97" s="28">
        <v>2</v>
      </c>
      <c r="N97" s="28">
        <v>3</v>
      </c>
      <c r="O97" s="28">
        <v>1</v>
      </c>
      <c r="P97" s="87">
        <v>3</v>
      </c>
      <c r="Q97" s="87">
        <v>3</v>
      </c>
      <c r="R97" s="87">
        <v>5</v>
      </c>
      <c r="S97" s="87">
        <v>5</v>
      </c>
      <c r="T97" s="87">
        <v>3</v>
      </c>
      <c r="U97" s="87">
        <v>4</v>
      </c>
      <c r="V97" s="1">
        <v>3</v>
      </c>
      <c r="W97" s="92">
        <v>3</v>
      </c>
      <c r="X97" s="94">
        <f t="shared" si="1"/>
        <v>0.25</v>
      </c>
    </row>
    <row r="98" spans="1:24">
      <c r="A98" s="1">
        <v>1</v>
      </c>
      <c r="B98" s="1">
        <v>5</v>
      </c>
      <c r="C98" s="1">
        <v>5</v>
      </c>
      <c r="D98" s="1">
        <v>1</v>
      </c>
      <c r="E98" s="1">
        <v>2</v>
      </c>
      <c r="F98" s="1">
        <v>4</v>
      </c>
      <c r="G98" s="1">
        <v>4</v>
      </c>
      <c r="H98" s="1">
        <v>5</v>
      </c>
      <c r="I98" s="29">
        <v>5</v>
      </c>
      <c r="J98" s="28">
        <v>2</v>
      </c>
      <c r="K98" s="28">
        <v>4</v>
      </c>
      <c r="L98" s="28">
        <v>2</v>
      </c>
      <c r="M98" s="28">
        <v>2</v>
      </c>
      <c r="N98" s="28">
        <v>3</v>
      </c>
      <c r="O98" s="28">
        <v>1</v>
      </c>
      <c r="P98" s="87">
        <v>1</v>
      </c>
      <c r="Q98" s="28">
        <v>2</v>
      </c>
      <c r="R98" s="28">
        <v>1</v>
      </c>
      <c r="S98" s="28">
        <v>3</v>
      </c>
      <c r="T98" s="28">
        <v>4</v>
      </c>
      <c r="U98" s="28">
        <v>3</v>
      </c>
      <c r="V98" s="1">
        <v>4</v>
      </c>
      <c r="W98" s="92">
        <v>11</v>
      </c>
      <c r="X98" s="94">
        <f t="shared" si="1"/>
        <v>0.91666666666666663</v>
      </c>
    </row>
    <row r="99" spans="1:24">
      <c r="A99" s="1">
        <v>2</v>
      </c>
      <c r="B99" s="1">
        <v>6</v>
      </c>
      <c r="C99" s="1">
        <v>7</v>
      </c>
      <c r="D99" s="1">
        <v>2</v>
      </c>
      <c r="E99" s="1">
        <v>1</v>
      </c>
      <c r="F99" s="1">
        <v>3</v>
      </c>
      <c r="G99" s="1">
        <v>3</v>
      </c>
      <c r="H99" s="1">
        <v>3</v>
      </c>
      <c r="I99" s="29">
        <v>4</v>
      </c>
      <c r="J99" s="87">
        <v>4</v>
      </c>
      <c r="K99" s="28">
        <v>4</v>
      </c>
      <c r="L99" s="28">
        <v>2</v>
      </c>
      <c r="M99" s="87">
        <v>1</v>
      </c>
      <c r="N99" s="28">
        <v>3</v>
      </c>
      <c r="O99" s="28">
        <v>1</v>
      </c>
      <c r="P99" s="87">
        <v>5</v>
      </c>
      <c r="Q99" s="28">
        <v>2</v>
      </c>
      <c r="R99" s="87">
        <v>4</v>
      </c>
      <c r="S99" s="28">
        <v>3</v>
      </c>
      <c r="T99" s="87">
        <v>3</v>
      </c>
      <c r="U99" s="28">
        <v>3</v>
      </c>
      <c r="V99" s="1">
        <v>3</v>
      </c>
      <c r="W99" s="92">
        <v>7</v>
      </c>
      <c r="X99" s="94">
        <f t="shared" si="1"/>
        <v>0.58333333333333337</v>
      </c>
    </row>
    <row r="100" spans="1:24">
      <c r="A100" s="1">
        <v>2</v>
      </c>
      <c r="B100" s="1">
        <v>6</v>
      </c>
      <c r="C100" s="1">
        <v>5</v>
      </c>
      <c r="D100" s="1">
        <v>1</v>
      </c>
      <c r="E100" s="1">
        <v>1</v>
      </c>
      <c r="F100" s="1">
        <v>4</v>
      </c>
      <c r="G100" s="1">
        <v>4</v>
      </c>
      <c r="H100" s="1">
        <v>4</v>
      </c>
      <c r="I100" s="29">
        <v>4</v>
      </c>
      <c r="J100" s="28">
        <v>2</v>
      </c>
      <c r="K100" s="28">
        <v>4</v>
      </c>
      <c r="L100" s="28">
        <v>2</v>
      </c>
      <c r="M100" s="28">
        <v>2</v>
      </c>
      <c r="N100" s="28">
        <v>3</v>
      </c>
      <c r="O100" s="28">
        <v>1</v>
      </c>
      <c r="P100" s="28">
        <v>4</v>
      </c>
      <c r="Q100" s="28">
        <v>2</v>
      </c>
      <c r="R100" s="28">
        <v>1</v>
      </c>
      <c r="S100" s="28">
        <v>3</v>
      </c>
      <c r="T100" s="28">
        <v>4</v>
      </c>
      <c r="U100" s="28">
        <v>3</v>
      </c>
      <c r="V100" s="1">
        <v>4</v>
      </c>
      <c r="W100" s="92">
        <v>12</v>
      </c>
      <c r="X100" s="94">
        <f t="shared" si="1"/>
        <v>1</v>
      </c>
    </row>
    <row r="101" spans="1:24">
      <c r="A101" s="1">
        <v>1</v>
      </c>
      <c r="B101" s="1">
        <v>1</v>
      </c>
      <c r="C101" s="1">
        <v>2</v>
      </c>
      <c r="D101" s="1">
        <v>1</v>
      </c>
      <c r="E101" s="1">
        <v>2</v>
      </c>
      <c r="F101" s="1">
        <v>5</v>
      </c>
      <c r="G101" s="1">
        <v>4</v>
      </c>
      <c r="H101" s="1">
        <v>5</v>
      </c>
      <c r="I101" s="29">
        <v>4</v>
      </c>
      <c r="J101" s="87">
        <v>5</v>
      </c>
      <c r="K101" s="87">
        <v>5</v>
      </c>
      <c r="L101" s="87">
        <v>4</v>
      </c>
      <c r="M101" s="87">
        <v>1</v>
      </c>
      <c r="N101" s="28">
        <v>3</v>
      </c>
      <c r="O101" s="87">
        <v>2</v>
      </c>
      <c r="P101" s="87">
        <v>3</v>
      </c>
      <c r="Q101" s="87">
        <v>5</v>
      </c>
      <c r="R101" s="87">
        <v>3</v>
      </c>
      <c r="S101" s="87">
        <v>5</v>
      </c>
      <c r="T101" s="87">
        <v>5</v>
      </c>
      <c r="U101" s="87">
        <v>5</v>
      </c>
      <c r="V101" s="1">
        <v>3</v>
      </c>
      <c r="W101" s="92">
        <v>1</v>
      </c>
      <c r="X101" s="94">
        <f t="shared" si="1"/>
        <v>8.3333333333333329E-2</v>
      </c>
    </row>
    <row r="102" spans="1:24">
      <c r="A102" s="1">
        <v>1</v>
      </c>
      <c r="B102" s="1">
        <v>1</v>
      </c>
      <c r="C102" s="1">
        <v>2</v>
      </c>
      <c r="D102" s="1">
        <v>2</v>
      </c>
      <c r="E102" s="1">
        <v>2</v>
      </c>
      <c r="F102" s="1">
        <v>1</v>
      </c>
      <c r="G102" s="1">
        <v>1</v>
      </c>
      <c r="H102" s="1">
        <v>2</v>
      </c>
      <c r="I102" s="29">
        <v>4</v>
      </c>
      <c r="J102" s="87">
        <v>1</v>
      </c>
      <c r="K102" s="87">
        <v>5</v>
      </c>
      <c r="L102" s="28">
        <v>2</v>
      </c>
      <c r="M102" s="87">
        <v>1</v>
      </c>
      <c r="N102" s="87">
        <v>5</v>
      </c>
      <c r="O102" s="87">
        <v>4</v>
      </c>
      <c r="P102" s="28">
        <v>4</v>
      </c>
      <c r="Q102" s="87">
        <v>1</v>
      </c>
      <c r="R102" s="87">
        <v>3</v>
      </c>
      <c r="S102" s="87">
        <v>5</v>
      </c>
      <c r="T102" s="87">
        <v>2</v>
      </c>
      <c r="U102" s="87">
        <v>5</v>
      </c>
      <c r="V102" s="1">
        <v>3</v>
      </c>
      <c r="W102" s="92">
        <v>2</v>
      </c>
      <c r="X102" s="94">
        <f t="shared" si="1"/>
        <v>0.16666666666666666</v>
      </c>
    </row>
    <row r="103" spans="1:24">
      <c r="A103" s="1">
        <v>1</v>
      </c>
      <c r="B103" s="1">
        <v>1</v>
      </c>
      <c r="C103" s="1">
        <v>1</v>
      </c>
      <c r="D103" s="1">
        <v>1</v>
      </c>
      <c r="E103" s="1">
        <v>2</v>
      </c>
      <c r="F103" s="1">
        <v>4</v>
      </c>
      <c r="G103" s="1">
        <v>4</v>
      </c>
      <c r="H103" s="1">
        <v>4</v>
      </c>
      <c r="I103" s="29">
        <v>1</v>
      </c>
      <c r="J103" s="87">
        <v>5</v>
      </c>
      <c r="K103" s="87">
        <v>5</v>
      </c>
      <c r="L103" s="87">
        <v>5</v>
      </c>
      <c r="M103" s="28">
        <v>2</v>
      </c>
      <c r="N103" s="87">
        <v>5</v>
      </c>
      <c r="O103" s="87">
        <v>4</v>
      </c>
      <c r="P103" s="87">
        <v>5</v>
      </c>
      <c r="Q103" s="87">
        <v>5</v>
      </c>
      <c r="R103" s="87">
        <v>5</v>
      </c>
      <c r="S103" s="87">
        <v>5</v>
      </c>
      <c r="T103" s="87">
        <v>5</v>
      </c>
      <c r="U103" s="87">
        <v>5</v>
      </c>
      <c r="V103" s="1">
        <v>1</v>
      </c>
      <c r="W103" s="92">
        <v>1</v>
      </c>
      <c r="X103" s="94">
        <f t="shared" si="1"/>
        <v>8.3333333333333329E-2</v>
      </c>
    </row>
    <row r="104" spans="1:24">
      <c r="A104" s="1">
        <v>3</v>
      </c>
      <c r="B104" s="1">
        <v>6</v>
      </c>
      <c r="C104" s="1">
        <v>1</v>
      </c>
      <c r="D104" s="1">
        <v>2</v>
      </c>
      <c r="E104" s="1">
        <v>2</v>
      </c>
      <c r="F104" s="1">
        <v>4</v>
      </c>
      <c r="G104" s="1">
        <v>4</v>
      </c>
      <c r="H104" s="1">
        <v>4</v>
      </c>
      <c r="I104" s="29">
        <v>3</v>
      </c>
      <c r="J104" s="87">
        <v>1</v>
      </c>
      <c r="K104" s="28">
        <v>4</v>
      </c>
      <c r="L104" s="28">
        <v>2</v>
      </c>
      <c r="M104" s="28">
        <v>2</v>
      </c>
      <c r="N104" s="28">
        <v>3</v>
      </c>
      <c r="O104" s="28">
        <v>1</v>
      </c>
      <c r="P104" s="87">
        <v>3</v>
      </c>
      <c r="Q104" s="28">
        <v>2</v>
      </c>
      <c r="R104" s="87">
        <v>5</v>
      </c>
      <c r="S104" s="28">
        <v>3</v>
      </c>
      <c r="T104" s="87">
        <v>1</v>
      </c>
      <c r="U104" s="28">
        <v>3</v>
      </c>
      <c r="V104" s="1">
        <v>3</v>
      </c>
      <c r="W104" s="92">
        <v>8</v>
      </c>
      <c r="X104" s="94">
        <f t="shared" si="1"/>
        <v>0.66666666666666663</v>
      </c>
    </row>
    <row r="105" spans="1:24">
      <c r="A105" s="1">
        <v>1</v>
      </c>
      <c r="B105" s="1">
        <v>2</v>
      </c>
      <c r="C105" s="1">
        <v>1</v>
      </c>
      <c r="D105" s="1">
        <v>1</v>
      </c>
      <c r="E105" s="1">
        <v>2</v>
      </c>
      <c r="F105" s="1">
        <v>4</v>
      </c>
      <c r="G105" s="1">
        <v>4</v>
      </c>
      <c r="H105" s="1">
        <v>4</v>
      </c>
      <c r="I105" s="29">
        <v>3</v>
      </c>
      <c r="J105" s="87">
        <v>1</v>
      </c>
      <c r="K105" s="87">
        <v>2</v>
      </c>
      <c r="L105" s="87">
        <v>1</v>
      </c>
      <c r="M105" s="28">
        <v>2</v>
      </c>
      <c r="N105" s="87">
        <v>1</v>
      </c>
      <c r="O105" s="28">
        <v>1</v>
      </c>
      <c r="P105" s="87">
        <v>2</v>
      </c>
      <c r="Q105" s="87">
        <v>3</v>
      </c>
      <c r="R105" s="28">
        <v>1</v>
      </c>
      <c r="S105" s="28">
        <v>3</v>
      </c>
      <c r="T105" s="87">
        <v>2</v>
      </c>
      <c r="U105" s="87">
        <v>1</v>
      </c>
      <c r="V105" s="1">
        <v>4</v>
      </c>
      <c r="W105" s="92">
        <v>4</v>
      </c>
      <c r="X105" s="94">
        <f t="shared" si="1"/>
        <v>0.33333333333333331</v>
      </c>
    </row>
    <row r="106" spans="1:24">
      <c r="A106" s="1">
        <v>1</v>
      </c>
      <c r="B106" s="1">
        <v>1</v>
      </c>
      <c r="C106" s="1">
        <v>10</v>
      </c>
      <c r="D106" s="1">
        <v>1</v>
      </c>
      <c r="E106" s="1">
        <v>3</v>
      </c>
      <c r="F106" s="1">
        <v>4</v>
      </c>
      <c r="G106" s="1">
        <v>5</v>
      </c>
      <c r="H106" s="1">
        <v>5</v>
      </c>
      <c r="I106" s="29">
        <v>3</v>
      </c>
      <c r="J106" s="87">
        <v>1</v>
      </c>
      <c r="K106" s="28">
        <v>4</v>
      </c>
      <c r="L106" s="87">
        <v>1</v>
      </c>
      <c r="M106" s="87">
        <v>1</v>
      </c>
      <c r="N106" s="28">
        <v>3</v>
      </c>
      <c r="O106" s="28">
        <v>1</v>
      </c>
      <c r="P106" s="28">
        <v>4</v>
      </c>
      <c r="Q106" s="28">
        <v>2</v>
      </c>
      <c r="R106" s="87">
        <v>3</v>
      </c>
      <c r="S106" s="28">
        <v>3</v>
      </c>
      <c r="T106" s="28">
        <v>4</v>
      </c>
      <c r="U106" s="28">
        <v>3</v>
      </c>
      <c r="V106" s="1">
        <v>2</v>
      </c>
      <c r="W106" s="92">
        <v>8</v>
      </c>
      <c r="X106" s="94">
        <f t="shared" si="1"/>
        <v>0.66666666666666663</v>
      </c>
    </row>
    <row r="107" spans="1:24">
      <c r="A107" s="1">
        <v>1</v>
      </c>
      <c r="B107" s="1">
        <v>1</v>
      </c>
      <c r="C107" s="1">
        <v>11</v>
      </c>
      <c r="D107" s="1">
        <v>1</v>
      </c>
      <c r="E107" s="1">
        <v>2</v>
      </c>
      <c r="F107" s="1">
        <v>4</v>
      </c>
      <c r="G107" s="1">
        <v>4</v>
      </c>
      <c r="H107" s="1">
        <v>4</v>
      </c>
      <c r="I107" s="29">
        <v>3</v>
      </c>
      <c r="J107" s="87">
        <v>1</v>
      </c>
      <c r="K107" s="87">
        <v>2</v>
      </c>
      <c r="L107" s="28">
        <v>2</v>
      </c>
      <c r="M107" s="87">
        <v>3</v>
      </c>
      <c r="N107" s="28">
        <v>3</v>
      </c>
      <c r="O107" s="28">
        <v>1</v>
      </c>
      <c r="P107" s="87">
        <v>2</v>
      </c>
      <c r="Q107" s="87">
        <v>3</v>
      </c>
      <c r="R107" s="87">
        <v>3</v>
      </c>
      <c r="S107" s="28">
        <v>3</v>
      </c>
      <c r="T107" s="87">
        <v>2</v>
      </c>
      <c r="U107" s="87">
        <v>2</v>
      </c>
      <c r="V107" s="1">
        <v>3</v>
      </c>
      <c r="W107" s="92">
        <v>4</v>
      </c>
      <c r="X107" s="94">
        <f t="shared" si="1"/>
        <v>0.33333333333333331</v>
      </c>
    </row>
    <row r="108" spans="1:24">
      <c r="A108" s="1">
        <v>2</v>
      </c>
      <c r="B108" s="1">
        <v>6</v>
      </c>
      <c r="C108" s="1">
        <v>6</v>
      </c>
      <c r="D108" s="1">
        <v>2</v>
      </c>
      <c r="E108" s="1">
        <v>1</v>
      </c>
      <c r="F108" s="1">
        <v>5</v>
      </c>
      <c r="G108" s="1">
        <v>5</v>
      </c>
      <c r="H108" s="1">
        <v>5</v>
      </c>
      <c r="I108" s="29">
        <v>5</v>
      </c>
      <c r="J108" s="87">
        <v>4</v>
      </c>
      <c r="K108" s="28">
        <v>4</v>
      </c>
      <c r="L108" s="28">
        <v>2</v>
      </c>
      <c r="M108" s="28">
        <v>2</v>
      </c>
      <c r="N108" s="28">
        <v>3</v>
      </c>
      <c r="O108" s="28">
        <v>1</v>
      </c>
      <c r="P108" s="87">
        <v>1</v>
      </c>
      <c r="Q108" s="28">
        <v>2</v>
      </c>
      <c r="R108" s="87">
        <v>3</v>
      </c>
      <c r="S108" s="28">
        <v>3</v>
      </c>
      <c r="T108" s="28">
        <v>4</v>
      </c>
      <c r="U108" s="28">
        <v>3</v>
      </c>
      <c r="V108" s="1">
        <v>5</v>
      </c>
      <c r="W108" s="92">
        <v>9</v>
      </c>
      <c r="X108" s="94">
        <f t="shared" si="1"/>
        <v>0.75</v>
      </c>
    </row>
    <row r="109" spans="1:24">
      <c r="A109" s="1">
        <v>1</v>
      </c>
      <c r="B109" s="1">
        <v>2</v>
      </c>
      <c r="C109" s="1">
        <v>1</v>
      </c>
      <c r="D109" s="1">
        <v>2</v>
      </c>
      <c r="E109" s="1">
        <v>3</v>
      </c>
      <c r="F109" s="1">
        <v>4</v>
      </c>
      <c r="G109" s="1">
        <v>4</v>
      </c>
      <c r="H109" s="1">
        <v>5</v>
      </c>
      <c r="I109" s="29">
        <v>3</v>
      </c>
      <c r="J109" s="28">
        <v>2</v>
      </c>
      <c r="K109" s="28">
        <v>4</v>
      </c>
      <c r="L109" s="28">
        <v>2</v>
      </c>
      <c r="M109" s="87">
        <v>3</v>
      </c>
      <c r="N109" s="87">
        <v>1</v>
      </c>
      <c r="O109" s="28">
        <v>1</v>
      </c>
      <c r="P109" s="87">
        <v>1</v>
      </c>
      <c r="Q109" s="28">
        <v>2</v>
      </c>
      <c r="R109" s="28">
        <v>1</v>
      </c>
      <c r="S109" s="28">
        <v>3</v>
      </c>
      <c r="T109" s="87">
        <v>2</v>
      </c>
      <c r="U109" s="28">
        <v>3</v>
      </c>
      <c r="V109" s="1">
        <v>4</v>
      </c>
      <c r="W109" s="92">
        <v>8</v>
      </c>
      <c r="X109" s="94">
        <f t="shared" si="1"/>
        <v>0.66666666666666663</v>
      </c>
    </row>
    <row r="110" spans="1:24">
      <c r="A110" s="1">
        <v>1</v>
      </c>
      <c r="B110" s="1">
        <v>5</v>
      </c>
      <c r="C110" s="1">
        <v>5</v>
      </c>
      <c r="D110" s="1">
        <v>1</v>
      </c>
      <c r="E110" s="1">
        <v>2</v>
      </c>
      <c r="F110" s="1">
        <v>3</v>
      </c>
      <c r="G110" s="1">
        <v>4</v>
      </c>
      <c r="H110" s="1">
        <v>5</v>
      </c>
      <c r="I110" s="29">
        <v>5</v>
      </c>
      <c r="J110" s="28">
        <v>2</v>
      </c>
      <c r="K110" s="28">
        <v>4</v>
      </c>
      <c r="L110" s="28">
        <v>2</v>
      </c>
      <c r="M110" s="28">
        <v>2</v>
      </c>
      <c r="N110" s="28">
        <v>3</v>
      </c>
      <c r="O110" s="87">
        <v>4</v>
      </c>
      <c r="P110" s="87">
        <v>3</v>
      </c>
      <c r="Q110" s="28">
        <v>2</v>
      </c>
      <c r="R110" s="87">
        <v>5</v>
      </c>
      <c r="S110" s="28">
        <v>3</v>
      </c>
      <c r="T110" s="28">
        <v>4</v>
      </c>
      <c r="U110" s="28">
        <v>3</v>
      </c>
      <c r="V110" s="1">
        <v>3</v>
      </c>
      <c r="W110" s="92">
        <v>9</v>
      </c>
      <c r="X110" s="94">
        <f t="shared" si="1"/>
        <v>0.75</v>
      </c>
    </row>
    <row r="111" spans="1:24">
      <c r="A111" s="1">
        <v>1</v>
      </c>
      <c r="B111" s="1">
        <v>1</v>
      </c>
      <c r="C111" s="1">
        <v>5</v>
      </c>
      <c r="D111" s="1">
        <v>2</v>
      </c>
      <c r="E111" s="1">
        <v>3</v>
      </c>
      <c r="F111" s="1">
        <v>3</v>
      </c>
      <c r="G111" s="1">
        <v>4</v>
      </c>
      <c r="H111" s="1">
        <v>5</v>
      </c>
      <c r="I111" s="29">
        <v>1</v>
      </c>
      <c r="J111" s="87">
        <v>5</v>
      </c>
      <c r="K111" s="28">
        <v>4</v>
      </c>
      <c r="L111" s="28">
        <v>2</v>
      </c>
      <c r="M111" s="28">
        <v>2</v>
      </c>
      <c r="N111" s="87">
        <v>5</v>
      </c>
      <c r="O111" s="28">
        <v>1</v>
      </c>
      <c r="P111" s="28">
        <v>4</v>
      </c>
      <c r="Q111" s="87">
        <v>4</v>
      </c>
      <c r="R111" s="28">
        <v>1</v>
      </c>
      <c r="S111" s="87">
        <v>5</v>
      </c>
      <c r="T111" s="28">
        <v>4</v>
      </c>
      <c r="U111" s="28">
        <v>3</v>
      </c>
      <c r="V111" s="1">
        <v>2</v>
      </c>
      <c r="W111" s="92">
        <v>7</v>
      </c>
      <c r="X111" s="94">
        <f t="shared" si="1"/>
        <v>0.58333333333333337</v>
      </c>
    </row>
    <row r="112" spans="1:24">
      <c r="A112" s="1">
        <v>2</v>
      </c>
      <c r="B112" s="1">
        <v>6</v>
      </c>
      <c r="C112" s="1">
        <v>6</v>
      </c>
      <c r="D112" s="1">
        <v>1</v>
      </c>
      <c r="E112" s="1">
        <v>2</v>
      </c>
      <c r="F112" s="1">
        <v>5</v>
      </c>
      <c r="G112" s="1">
        <v>5</v>
      </c>
      <c r="H112" s="1">
        <v>5</v>
      </c>
      <c r="I112" s="29">
        <v>4</v>
      </c>
      <c r="J112" s="28">
        <v>2</v>
      </c>
      <c r="K112" s="28">
        <v>4</v>
      </c>
      <c r="L112" s="28">
        <v>2</v>
      </c>
      <c r="M112" s="28">
        <v>2</v>
      </c>
      <c r="N112" s="28">
        <v>3</v>
      </c>
      <c r="O112" s="28">
        <v>1</v>
      </c>
      <c r="P112" s="87">
        <v>1</v>
      </c>
      <c r="Q112" s="28">
        <v>2</v>
      </c>
      <c r="R112" s="87">
        <v>3</v>
      </c>
      <c r="S112" s="28">
        <v>3</v>
      </c>
      <c r="T112" s="28">
        <v>4</v>
      </c>
      <c r="U112" s="28">
        <v>3</v>
      </c>
      <c r="V112" s="1">
        <v>5</v>
      </c>
      <c r="W112" s="92">
        <v>10</v>
      </c>
      <c r="X112" s="94">
        <f t="shared" si="1"/>
        <v>0.83333333333333337</v>
      </c>
    </row>
    <row r="113" spans="1:24">
      <c r="A113" s="1">
        <v>1</v>
      </c>
      <c r="B113" s="1">
        <v>1</v>
      </c>
      <c r="C113" s="1">
        <v>5</v>
      </c>
      <c r="D113" s="1">
        <v>2</v>
      </c>
      <c r="E113" s="1">
        <v>1</v>
      </c>
      <c r="F113" s="1">
        <v>1</v>
      </c>
      <c r="G113" s="1">
        <v>4</v>
      </c>
      <c r="H113" s="1">
        <v>5</v>
      </c>
      <c r="I113" s="29">
        <v>3</v>
      </c>
      <c r="J113" s="87">
        <v>4</v>
      </c>
      <c r="K113" s="28">
        <v>4</v>
      </c>
      <c r="L113" s="87">
        <v>1</v>
      </c>
      <c r="M113" s="87">
        <v>1</v>
      </c>
      <c r="N113" s="28">
        <v>3</v>
      </c>
      <c r="O113" s="28">
        <v>1</v>
      </c>
      <c r="P113" s="87">
        <v>3</v>
      </c>
      <c r="Q113" s="87">
        <v>5</v>
      </c>
      <c r="R113" s="87">
        <v>3</v>
      </c>
      <c r="S113" s="87">
        <v>5</v>
      </c>
      <c r="T113" s="87">
        <v>2</v>
      </c>
      <c r="U113" s="87">
        <v>5</v>
      </c>
      <c r="V113" s="1">
        <v>2</v>
      </c>
      <c r="W113" s="92">
        <v>3</v>
      </c>
      <c r="X113" s="94">
        <f t="shared" si="1"/>
        <v>0.25</v>
      </c>
    </row>
    <row r="114" spans="1:24">
      <c r="A114" s="1">
        <v>1</v>
      </c>
      <c r="B114" s="1">
        <v>1</v>
      </c>
      <c r="C114" s="1">
        <v>9</v>
      </c>
      <c r="D114" s="1">
        <v>1</v>
      </c>
      <c r="E114" s="1">
        <v>3</v>
      </c>
      <c r="F114" s="1">
        <v>4</v>
      </c>
      <c r="G114" s="1">
        <v>5</v>
      </c>
      <c r="H114" s="1">
        <v>5</v>
      </c>
      <c r="I114" s="29">
        <v>3</v>
      </c>
      <c r="J114" s="28">
        <v>2</v>
      </c>
      <c r="K114" s="28">
        <v>4</v>
      </c>
      <c r="L114" s="28">
        <v>2</v>
      </c>
      <c r="M114" s="28">
        <v>2</v>
      </c>
      <c r="N114" s="28">
        <v>3</v>
      </c>
      <c r="O114" s="87">
        <v>2</v>
      </c>
      <c r="P114" s="87">
        <v>1</v>
      </c>
      <c r="Q114" s="87">
        <v>3</v>
      </c>
      <c r="R114" s="87">
        <v>4</v>
      </c>
      <c r="S114" s="28">
        <v>3</v>
      </c>
      <c r="T114" s="28">
        <v>4</v>
      </c>
      <c r="U114" s="28">
        <v>3</v>
      </c>
      <c r="V114" s="1">
        <v>4</v>
      </c>
      <c r="W114" s="92">
        <v>8</v>
      </c>
      <c r="X114" s="94">
        <f t="shared" si="1"/>
        <v>0.66666666666666663</v>
      </c>
    </row>
    <row r="115" spans="1:24">
      <c r="A115" s="1">
        <v>1</v>
      </c>
      <c r="B115" s="1">
        <v>1</v>
      </c>
      <c r="C115" s="1">
        <v>9</v>
      </c>
      <c r="D115" s="1">
        <v>1</v>
      </c>
      <c r="E115" s="1">
        <v>2</v>
      </c>
      <c r="F115" s="1">
        <v>4</v>
      </c>
      <c r="G115" s="1">
        <v>5</v>
      </c>
      <c r="H115" s="1">
        <v>5</v>
      </c>
      <c r="I115" s="29">
        <v>3</v>
      </c>
      <c r="J115" s="87">
        <v>4</v>
      </c>
      <c r="K115" s="28">
        <v>4</v>
      </c>
      <c r="L115" s="28">
        <v>2</v>
      </c>
      <c r="M115" s="28">
        <v>2</v>
      </c>
      <c r="N115" s="87">
        <v>4</v>
      </c>
      <c r="O115" s="28">
        <v>1</v>
      </c>
      <c r="P115" s="87">
        <v>1</v>
      </c>
      <c r="Q115" s="28">
        <v>2</v>
      </c>
      <c r="R115" s="28">
        <v>1</v>
      </c>
      <c r="S115" s="28">
        <v>3</v>
      </c>
      <c r="T115" s="28">
        <v>4</v>
      </c>
      <c r="U115" s="28">
        <v>3</v>
      </c>
      <c r="V115" s="1">
        <v>4</v>
      </c>
      <c r="W115" s="92">
        <v>9</v>
      </c>
      <c r="X115" s="94">
        <f t="shared" si="1"/>
        <v>0.75</v>
      </c>
    </row>
    <row r="116" spans="1:24">
      <c r="A116" s="1">
        <v>1</v>
      </c>
      <c r="B116" s="1">
        <v>2</v>
      </c>
      <c r="C116" s="1">
        <v>7</v>
      </c>
      <c r="D116" s="1">
        <v>1</v>
      </c>
      <c r="E116" s="1">
        <v>2</v>
      </c>
      <c r="F116" s="1">
        <v>3</v>
      </c>
      <c r="G116" s="1">
        <v>4</v>
      </c>
      <c r="H116" s="1">
        <v>5</v>
      </c>
      <c r="I116" s="29">
        <v>4</v>
      </c>
      <c r="J116" s="87">
        <v>3</v>
      </c>
      <c r="K116" s="28">
        <v>4</v>
      </c>
      <c r="L116" s="87">
        <v>1</v>
      </c>
      <c r="M116" s="28">
        <v>2</v>
      </c>
      <c r="N116" s="28">
        <v>3</v>
      </c>
      <c r="O116" s="87">
        <v>2</v>
      </c>
      <c r="P116" s="87">
        <v>5</v>
      </c>
      <c r="Q116" s="87">
        <v>5</v>
      </c>
      <c r="R116" s="87">
        <v>3</v>
      </c>
      <c r="S116" s="28">
        <v>3</v>
      </c>
      <c r="T116" s="28">
        <v>4</v>
      </c>
      <c r="U116" s="28">
        <v>3</v>
      </c>
      <c r="V116" s="1">
        <v>3</v>
      </c>
      <c r="W116" s="92">
        <v>6</v>
      </c>
      <c r="X116" s="94">
        <f t="shared" si="1"/>
        <v>0.5</v>
      </c>
    </row>
    <row r="117" spans="1:24">
      <c r="A117" s="1">
        <v>1</v>
      </c>
      <c r="B117" s="1">
        <v>1</v>
      </c>
      <c r="C117" s="1">
        <v>9</v>
      </c>
      <c r="D117" s="1">
        <v>1</v>
      </c>
      <c r="E117" s="1">
        <v>3</v>
      </c>
      <c r="F117" s="1">
        <v>4</v>
      </c>
      <c r="G117" s="1">
        <v>5</v>
      </c>
      <c r="H117" s="1">
        <v>5</v>
      </c>
      <c r="I117" s="29">
        <v>4</v>
      </c>
      <c r="J117" s="87">
        <v>4</v>
      </c>
      <c r="K117" s="28">
        <v>4</v>
      </c>
      <c r="L117" s="28">
        <v>2</v>
      </c>
      <c r="M117" s="28">
        <v>2</v>
      </c>
      <c r="N117" s="87">
        <v>4</v>
      </c>
      <c r="O117" s="28">
        <v>1</v>
      </c>
      <c r="P117" s="87">
        <v>1</v>
      </c>
      <c r="Q117" s="28">
        <v>2</v>
      </c>
      <c r="R117" s="87">
        <v>3</v>
      </c>
      <c r="S117" s="28">
        <v>3</v>
      </c>
      <c r="T117" s="28">
        <v>4</v>
      </c>
      <c r="U117" s="28">
        <v>3</v>
      </c>
      <c r="V117" s="1">
        <v>3</v>
      </c>
      <c r="W117" s="92">
        <v>8</v>
      </c>
      <c r="X117" s="94">
        <f t="shared" si="1"/>
        <v>0.66666666666666663</v>
      </c>
    </row>
    <row r="118" spans="1:24">
      <c r="A118" s="1">
        <v>1</v>
      </c>
      <c r="B118" s="1">
        <v>3</v>
      </c>
      <c r="C118" s="1">
        <v>3</v>
      </c>
      <c r="D118" s="1">
        <v>1</v>
      </c>
      <c r="E118" s="1">
        <v>2</v>
      </c>
      <c r="F118" s="1">
        <v>4</v>
      </c>
      <c r="G118" s="1">
        <v>5</v>
      </c>
      <c r="H118" s="1">
        <v>5</v>
      </c>
      <c r="I118" s="29">
        <v>3</v>
      </c>
      <c r="J118" s="87">
        <v>4</v>
      </c>
      <c r="K118" s="28">
        <v>4</v>
      </c>
      <c r="L118" s="28">
        <v>2</v>
      </c>
      <c r="M118" s="28">
        <v>2</v>
      </c>
      <c r="N118" s="28">
        <v>3</v>
      </c>
      <c r="O118" s="28">
        <v>1</v>
      </c>
      <c r="P118" s="28">
        <v>4</v>
      </c>
      <c r="Q118" s="28">
        <v>2</v>
      </c>
      <c r="R118" s="28">
        <v>1</v>
      </c>
      <c r="S118" s="28">
        <v>3</v>
      </c>
      <c r="T118" s="28">
        <v>4</v>
      </c>
      <c r="U118" s="28">
        <v>3</v>
      </c>
      <c r="V118" s="1">
        <v>3</v>
      </c>
      <c r="W118" s="92">
        <v>11</v>
      </c>
      <c r="X118" s="94">
        <f t="shared" si="1"/>
        <v>0.91666666666666663</v>
      </c>
    </row>
    <row r="119" spans="1:24">
      <c r="A119" s="1">
        <v>2</v>
      </c>
      <c r="B119" s="1">
        <v>6</v>
      </c>
      <c r="C119" s="1">
        <v>2</v>
      </c>
      <c r="D119" s="1">
        <v>2</v>
      </c>
      <c r="E119" s="1">
        <v>1</v>
      </c>
      <c r="F119" s="1">
        <v>5</v>
      </c>
      <c r="G119" s="1">
        <v>5</v>
      </c>
      <c r="H119" s="1">
        <v>5</v>
      </c>
      <c r="I119" s="29">
        <v>3</v>
      </c>
      <c r="J119" s="87">
        <v>3</v>
      </c>
      <c r="K119" s="28">
        <v>4</v>
      </c>
      <c r="L119" s="87">
        <v>4</v>
      </c>
      <c r="M119" s="87">
        <v>3</v>
      </c>
      <c r="N119" s="87">
        <v>4</v>
      </c>
      <c r="O119" s="87">
        <v>2</v>
      </c>
      <c r="P119" s="28">
        <v>4</v>
      </c>
      <c r="Q119" s="87">
        <v>3</v>
      </c>
      <c r="R119" s="87">
        <v>3</v>
      </c>
      <c r="S119" s="28">
        <v>3</v>
      </c>
      <c r="T119" s="87">
        <v>2</v>
      </c>
      <c r="U119" s="28">
        <v>3</v>
      </c>
      <c r="V119" s="1">
        <v>4</v>
      </c>
      <c r="W119" s="92">
        <v>4</v>
      </c>
      <c r="X119" s="94">
        <f t="shared" si="1"/>
        <v>0.33333333333333331</v>
      </c>
    </row>
    <row r="120" spans="1:24">
      <c r="A120" s="1">
        <v>1</v>
      </c>
      <c r="B120" s="1">
        <v>3</v>
      </c>
      <c r="C120" s="1">
        <v>5</v>
      </c>
      <c r="D120" s="1">
        <v>2</v>
      </c>
      <c r="E120" s="1">
        <v>2</v>
      </c>
      <c r="F120" s="1">
        <v>2</v>
      </c>
      <c r="G120" s="1">
        <v>4</v>
      </c>
      <c r="H120" s="1">
        <v>4</v>
      </c>
      <c r="I120" s="29">
        <v>3</v>
      </c>
      <c r="J120" s="28">
        <v>2</v>
      </c>
      <c r="K120" s="28">
        <v>4</v>
      </c>
      <c r="L120" s="87">
        <v>5</v>
      </c>
      <c r="M120" s="28">
        <v>2</v>
      </c>
      <c r="N120" s="28">
        <v>3</v>
      </c>
      <c r="O120" s="87">
        <v>4</v>
      </c>
      <c r="P120" s="87">
        <v>5</v>
      </c>
      <c r="Q120" s="28">
        <v>2</v>
      </c>
      <c r="R120" s="87">
        <v>4</v>
      </c>
      <c r="S120" s="28">
        <v>3</v>
      </c>
      <c r="T120" s="28">
        <v>4</v>
      </c>
      <c r="U120" s="28">
        <v>3</v>
      </c>
      <c r="V120" s="1">
        <v>3</v>
      </c>
      <c r="W120" s="92">
        <v>8</v>
      </c>
      <c r="X120" s="94">
        <f t="shared" si="1"/>
        <v>0.66666666666666663</v>
      </c>
    </row>
    <row r="121" spans="1:24">
      <c r="A121" s="1">
        <v>2</v>
      </c>
      <c r="B121" s="1">
        <v>6</v>
      </c>
      <c r="C121" s="1">
        <v>6</v>
      </c>
      <c r="D121" s="1">
        <v>2</v>
      </c>
      <c r="E121" s="1">
        <v>3</v>
      </c>
      <c r="F121" s="1">
        <v>4</v>
      </c>
      <c r="G121" s="1">
        <v>5</v>
      </c>
      <c r="H121" s="1">
        <v>5</v>
      </c>
      <c r="I121" s="29">
        <v>4</v>
      </c>
      <c r="J121" s="28">
        <v>2</v>
      </c>
      <c r="K121" s="28">
        <v>4</v>
      </c>
      <c r="L121" s="28">
        <v>2</v>
      </c>
      <c r="M121" s="28">
        <v>2</v>
      </c>
      <c r="N121" s="28">
        <v>3</v>
      </c>
      <c r="O121" s="28">
        <v>1</v>
      </c>
      <c r="P121" s="28">
        <v>4</v>
      </c>
      <c r="Q121" s="28">
        <v>2</v>
      </c>
      <c r="R121" s="28">
        <v>1</v>
      </c>
      <c r="S121" s="28">
        <v>3</v>
      </c>
      <c r="T121" s="28">
        <v>4</v>
      </c>
      <c r="U121" s="28">
        <v>3</v>
      </c>
      <c r="V121" s="1">
        <v>4</v>
      </c>
      <c r="W121" s="92">
        <v>12</v>
      </c>
      <c r="X121" s="94">
        <f t="shared" si="1"/>
        <v>1</v>
      </c>
    </row>
    <row r="122" spans="1:24">
      <c r="A122" s="1">
        <v>1</v>
      </c>
      <c r="B122" s="1">
        <v>4</v>
      </c>
      <c r="C122" s="1">
        <v>5</v>
      </c>
      <c r="D122" s="1">
        <v>1</v>
      </c>
      <c r="E122" s="1">
        <v>1</v>
      </c>
      <c r="F122" s="1">
        <v>5</v>
      </c>
      <c r="G122" s="1">
        <v>4</v>
      </c>
      <c r="H122" s="1">
        <v>5</v>
      </c>
      <c r="I122" s="29">
        <v>4</v>
      </c>
      <c r="J122" s="28">
        <v>2</v>
      </c>
      <c r="K122" s="28">
        <v>4</v>
      </c>
      <c r="L122" s="28">
        <v>2</v>
      </c>
      <c r="M122" s="87">
        <v>1</v>
      </c>
      <c r="N122" s="28">
        <v>3</v>
      </c>
      <c r="O122" s="28">
        <v>1</v>
      </c>
      <c r="P122" s="87">
        <v>5</v>
      </c>
      <c r="Q122" s="28">
        <v>2</v>
      </c>
      <c r="R122" s="87">
        <v>4</v>
      </c>
      <c r="S122" s="28">
        <v>3</v>
      </c>
      <c r="T122" s="28">
        <v>4</v>
      </c>
      <c r="U122" s="28">
        <v>3</v>
      </c>
      <c r="V122" s="1">
        <v>3</v>
      </c>
      <c r="W122" s="92">
        <v>9</v>
      </c>
      <c r="X122" s="94">
        <f t="shared" si="1"/>
        <v>0.75</v>
      </c>
    </row>
    <row r="123" spans="1:24">
      <c r="A123" s="1">
        <v>1</v>
      </c>
      <c r="B123" s="1">
        <v>2</v>
      </c>
      <c r="C123" s="1">
        <v>9</v>
      </c>
      <c r="D123" s="1">
        <v>2</v>
      </c>
      <c r="E123" s="1">
        <v>2</v>
      </c>
      <c r="F123" s="1">
        <v>4</v>
      </c>
      <c r="G123" s="1">
        <v>4</v>
      </c>
      <c r="H123" s="1">
        <v>5</v>
      </c>
      <c r="I123" s="29">
        <v>4</v>
      </c>
      <c r="J123" s="28">
        <v>2</v>
      </c>
      <c r="K123" s="28">
        <v>4</v>
      </c>
      <c r="L123" s="28">
        <v>2</v>
      </c>
      <c r="M123" s="28">
        <v>2</v>
      </c>
      <c r="N123" s="28">
        <v>3</v>
      </c>
      <c r="O123" s="28">
        <v>1</v>
      </c>
      <c r="P123" s="87">
        <v>5</v>
      </c>
      <c r="Q123" s="28">
        <v>2</v>
      </c>
      <c r="R123" s="87">
        <v>5</v>
      </c>
      <c r="S123" s="28">
        <v>3</v>
      </c>
      <c r="T123" s="28">
        <v>4</v>
      </c>
      <c r="U123" s="28">
        <v>3</v>
      </c>
      <c r="V123" s="1">
        <v>3</v>
      </c>
      <c r="W123" s="92">
        <v>10</v>
      </c>
      <c r="X123" s="94">
        <f t="shared" si="1"/>
        <v>0.83333333333333337</v>
      </c>
    </row>
    <row r="124" spans="1:24">
      <c r="A124" s="1">
        <v>1</v>
      </c>
      <c r="B124" s="1">
        <v>2</v>
      </c>
      <c r="C124" s="1">
        <v>11</v>
      </c>
      <c r="D124" s="1">
        <v>1</v>
      </c>
      <c r="E124" s="1">
        <v>2</v>
      </c>
      <c r="F124" s="1">
        <v>4</v>
      </c>
      <c r="G124" s="1">
        <v>5</v>
      </c>
      <c r="H124" s="1">
        <v>5</v>
      </c>
      <c r="I124" s="29">
        <v>4</v>
      </c>
      <c r="J124" s="28">
        <v>2</v>
      </c>
      <c r="K124" s="28">
        <v>4</v>
      </c>
      <c r="L124" s="28">
        <v>2</v>
      </c>
      <c r="M124" s="28">
        <v>2</v>
      </c>
      <c r="N124" s="28">
        <v>3</v>
      </c>
      <c r="O124" s="28">
        <v>1</v>
      </c>
      <c r="P124" s="87">
        <v>1</v>
      </c>
      <c r="Q124" s="28">
        <v>2</v>
      </c>
      <c r="R124" s="87">
        <v>2</v>
      </c>
      <c r="S124" s="28">
        <v>3</v>
      </c>
      <c r="T124" s="87">
        <v>2</v>
      </c>
      <c r="U124" s="28">
        <v>3</v>
      </c>
      <c r="V124" s="1">
        <v>2</v>
      </c>
      <c r="W124" s="92">
        <v>9</v>
      </c>
      <c r="X124" s="94">
        <f t="shared" si="1"/>
        <v>0.75</v>
      </c>
    </row>
    <row r="125" spans="1:24">
      <c r="A125" s="1">
        <v>1</v>
      </c>
      <c r="B125" s="1">
        <v>3</v>
      </c>
      <c r="C125" s="1">
        <v>5</v>
      </c>
      <c r="D125" s="1">
        <v>2</v>
      </c>
      <c r="E125" s="1">
        <v>2</v>
      </c>
      <c r="F125" s="1">
        <v>1</v>
      </c>
      <c r="G125" s="1">
        <v>3</v>
      </c>
      <c r="H125" s="1">
        <v>4</v>
      </c>
      <c r="I125" s="29">
        <v>4</v>
      </c>
      <c r="J125" s="87">
        <v>1</v>
      </c>
      <c r="K125" s="87">
        <v>5</v>
      </c>
      <c r="L125" s="28">
        <v>2</v>
      </c>
      <c r="M125" s="87">
        <v>1</v>
      </c>
      <c r="N125" s="87">
        <v>4</v>
      </c>
      <c r="O125" s="28">
        <v>1</v>
      </c>
      <c r="P125" s="87">
        <v>3</v>
      </c>
      <c r="Q125" s="28">
        <v>2</v>
      </c>
      <c r="R125" s="87">
        <v>3</v>
      </c>
      <c r="S125" s="87">
        <v>5</v>
      </c>
      <c r="T125" s="28">
        <v>4</v>
      </c>
      <c r="U125" s="28">
        <v>3</v>
      </c>
      <c r="V125" s="1">
        <v>3</v>
      </c>
      <c r="W125" s="92">
        <v>5</v>
      </c>
      <c r="X125" s="94">
        <f t="shared" si="1"/>
        <v>0.41666666666666669</v>
      </c>
    </row>
    <row r="126" spans="1:24">
      <c r="A126" s="1">
        <v>1</v>
      </c>
      <c r="B126" s="1">
        <v>2</v>
      </c>
      <c r="C126" s="1">
        <v>11</v>
      </c>
      <c r="D126" s="1">
        <v>1</v>
      </c>
      <c r="E126" s="1">
        <v>2</v>
      </c>
      <c r="F126" s="1">
        <v>4</v>
      </c>
      <c r="G126" s="1">
        <v>4</v>
      </c>
      <c r="H126" s="1">
        <v>4</v>
      </c>
      <c r="I126" s="29">
        <v>3</v>
      </c>
      <c r="J126" s="87">
        <v>4</v>
      </c>
      <c r="K126" s="28">
        <v>4</v>
      </c>
      <c r="L126" s="28">
        <v>2</v>
      </c>
      <c r="M126" s="28">
        <v>2</v>
      </c>
      <c r="N126" s="87">
        <v>4</v>
      </c>
      <c r="O126" s="87">
        <v>4</v>
      </c>
      <c r="P126" s="87">
        <v>1</v>
      </c>
      <c r="Q126" s="87">
        <v>5</v>
      </c>
      <c r="R126" s="87">
        <v>5</v>
      </c>
      <c r="S126" s="87">
        <v>5</v>
      </c>
      <c r="T126" s="87">
        <v>5</v>
      </c>
      <c r="U126" s="87">
        <v>5</v>
      </c>
      <c r="V126" s="1">
        <v>2</v>
      </c>
      <c r="W126" s="92">
        <v>3</v>
      </c>
      <c r="X126" s="94">
        <f t="shared" si="1"/>
        <v>0.25</v>
      </c>
    </row>
    <row r="127" spans="1:24">
      <c r="A127" s="1">
        <v>1</v>
      </c>
      <c r="B127" s="1">
        <v>2</v>
      </c>
      <c r="C127" s="1">
        <v>6</v>
      </c>
      <c r="D127" s="1">
        <v>2</v>
      </c>
      <c r="E127" s="1">
        <v>2</v>
      </c>
      <c r="F127" s="1">
        <v>2</v>
      </c>
      <c r="G127" s="1">
        <v>2</v>
      </c>
      <c r="H127" s="1">
        <v>4</v>
      </c>
      <c r="I127" s="29">
        <v>4</v>
      </c>
      <c r="J127" s="87">
        <v>3</v>
      </c>
      <c r="K127" s="28">
        <v>4</v>
      </c>
      <c r="L127" s="87">
        <v>5</v>
      </c>
      <c r="M127" s="28">
        <v>2</v>
      </c>
      <c r="N127" s="87">
        <v>4</v>
      </c>
      <c r="O127" s="28">
        <v>1</v>
      </c>
      <c r="P127" s="87">
        <v>1</v>
      </c>
      <c r="Q127" s="87">
        <v>5</v>
      </c>
      <c r="R127" s="87">
        <v>5</v>
      </c>
      <c r="S127" s="87">
        <v>4</v>
      </c>
      <c r="T127" s="28">
        <v>4</v>
      </c>
      <c r="U127" s="87">
        <v>5</v>
      </c>
      <c r="V127" s="1">
        <v>3</v>
      </c>
      <c r="W127" s="92">
        <v>4</v>
      </c>
      <c r="X127" s="94">
        <f t="shared" si="1"/>
        <v>0.33333333333333331</v>
      </c>
    </row>
    <row r="128" spans="1:24">
      <c r="A128" s="1">
        <v>2</v>
      </c>
      <c r="B128" s="1">
        <v>6</v>
      </c>
      <c r="C128" s="1">
        <v>5</v>
      </c>
      <c r="D128" s="1">
        <v>2</v>
      </c>
      <c r="E128" s="1">
        <v>1</v>
      </c>
      <c r="F128" s="1">
        <v>4</v>
      </c>
      <c r="G128" s="1">
        <v>4</v>
      </c>
      <c r="H128" s="1">
        <v>5</v>
      </c>
      <c r="I128" s="29">
        <v>3</v>
      </c>
      <c r="J128" s="28">
        <v>2</v>
      </c>
      <c r="K128" s="28">
        <v>4</v>
      </c>
      <c r="L128" s="87">
        <v>1</v>
      </c>
      <c r="M128" s="87">
        <v>1</v>
      </c>
      <c r="N128" s="87">
        <v>4</v>
      </c>
      <c r="O128" s="28">
        <v>1</v>
      </c>
      <c r="P128" s="87">
        <v>1</v>
      </c>
      <c r="Q128" s="87">
        <v>3</v>
      </c>
      <c r="R128" s="87">
        <v>5</v>
      </c>
      <c r="S128" s="28">
        <v>3</v>
      </c>
      <c r="T128" s="28">
        <v>4</v>
      </c>
      <c r="U128" s="28">
        <v>3</v>
      </c>
      <c r="V128" s="1">
        <v>3</v>
      </c>
      <c r="W128" s="92">
        <v>6</v>
      </c>
      <c r="X128" s="94">
        <f t="shared" si="1"/>
        <v>0.5</v>
      </c>
    </row>
    <row r="129" spans="1:24">
      <c r="A129" s="1">
        <v>2</v>
      </c>
      <c r="B129" s="1">
        <v>6</v>
      </c>
      <c r="C129" s="1">
        <v>5</v>
      </c>
      <c r="D129" s="1">
        <v>2</v>
      </c>
      <c r="E129" s="1">
        <v>1</v>
      </c>
      <c r="F129" s="1">
        <v>4</v>
      </c>
      <c r="G129" s="1">
        <v>4</v>
      </c>
      <c r="H129" s="1">
        <v>5</v>
      </c>
      <c r="I129" s="29">
        <v>4</v>
      </c>
      <c r="J129" s="87">
        <v>3</v>
      </c>
      <c r="K129" s="28">
        <v>4</v>
      </c>
      <c r="L129" s="28">
        <v>2</v>
      </c>
      <c r="M129" s="28">
        <v>2</v>
      </c>
      <c r="N129" s="28">
        <v>3</v>
      </c>
      <c r="O129" s="28">
        <v>1</v>
      </c>
      <c r="P129" s="87">
        <v>5</v>
      </c>
      <c r="Q129" s="28">
        <v>2</v>
      </c>
      <c r="R129" s="87">
        <v>5</v>
      </c>
      <c r="S129" s="28">
        <v>3</v>
      </c>
      <c r="T129" s="28">
        <v>4</v>
      </c>
      <c r="U129" s="28">
        <v>3</v>
      </c>
      <c r="V129" s="1">
        <v>3</v>
      </c>
      <c r="W129" s="92">
        <v>9</v>
      </c>
      <c r="X129" s="94">
        <f t="shared" si="1"/>
        <v>0.75</v>
      </c>
    </row>
    <row r="130" spans="1:24">
      <c r="A130" s="1">
        <v>2</v>
      </c>
      <c r="B130" s="1">
        <v>6</v>
      </c>
      <c r="C130" s="1">
        <v>5</v>
      </c>
      <c r="D130" s="1">
        <v>2</v>
      </c>
      <c r="E130" s="1">
        <v>2</v>
      </c>
      <c r="F130" s="1">
        <v>4</v>
      </c>
      <c r="G130" s="1">
        <v>4</v>
      </c>
      <c r="H130" s="1">
        <v>5</v>
      </c>
      <c r="I130" s="29">
        <v>3</v>
      </c>
      <c r="J130" s="28">
        <v>2</v>
      </c>
      <c r="K130" s="28">
        <v>4</v>
      </c>
      <c r="L130" s="28">
        <v>2</v>
      </c>
      <c r="M130" s="28">
        <v>2</v>
      </c>
      <c r="N130" s="28">
        <v>3</v>
      </c>
      <c r="O130" s="28">
        <v>1</v>
      </c>
      <c r="P130" s="87">
        <v>5</v>
      </c>
      <c r="Q130" s="28">
        <v>2</v>
      </c>
      <c r="R130" s="87">
        <v>4</v>
      </c>
      <c r="S130" s="28">
        <v>3</v>
      </c>
      <c r="T130" s="28">
        <v>4</v>
      </c>
      <c r="U130" s="28">
        <v>3</v>
      </c>
      <c r="V130" s="1">
        <v>4</v>
      </c>
      <c r="W130" s="92">
        <v>10</v>
      </c>
      <c r="X130" s="94">
        <f t="shared" si="1"/>
        <v>0.83333333333333337</v>
      </c>
    </row>
    <row r="131" spans="1:24">
      <c r="A131" s="1">
        <v>1</v>
      </c>
      <c r="B131" s="1">
        <v>1</v>
      </c>
      <c r="C131" s="1">
        <v>5</v>
      </c>
      <c r="D131" s="1">
        <v>2</v>
      </c>
      <c r="E131" s="1">
        <v>2</v>
      </c>
      <c r="F131" s="1">
        <v>1</v>
      </c>
      <c r="G131" s="1">
        <v>1</v>
      </c>
      <c r="H131" s="1">
        <v>2</v>
      </c>
      <c r="I131" s="29">
        <v>1</v>
      </c>
      <c r="J131" s="87">
        <v>5</v>
      </c>
      <c r="K131" s="28">
        <v>4</v>
      </c>
      <c r="L131" s="28">
        <v>2</v>
      </c>
      <c r="M131" s="87">
        <v>5</v>
      </c>
      <c r="N131" s="87">
        <v>5</v>
      </c>
      <c r="O131" s="28">
        <v>1</v>
      </c>
      <c r="P131" s="87">
        <v>3</v>
      </c>
      <c r="Q131" s="87">
        <v>5</v>
      </c>
      <c r="R131" s="87">
        <v>5</v>
      </c>
      <c r="S131" s="28">
        <v>3</v>
      </c>
      <c r="T131" s="28">
        <v>4</v>
      </c>
      <c r="U131" s="28">
        <v>3</v>
      </c>
      <c r="V131" s="1">
        <v>1</v>
      </c>
      <c r="W131" s="92">
        <v>6</v>
      </c>
      <c r="X131" s="94">
        <f t="shared" ref="X131:X194" si="2">W131/12</f>
        <v>0.5</v>
      </c>
    </row>
    <row r="132" spans="1:24">
      <c r="A132" s="1">
        <v>3</v>
      </c>
      <c r="B132" s="1">
        <v>6</v>
      </c>
      <c r="C132" s="1">
        <v>1</v>
      </c>
      <c r="D132" s="1">
        <v>1</v>
      </c>
      <c r="E132" s="1">
        <v>3</v>
      </c>
      <c r="F132" s="1">
        <v>5</v>
      </c>
      <c r="G132" s="1">
        <v>5</v>
      </c>
      <c r="H132" s="1">
        <v>5</v>
      </c>
      <c r="I132" s="29">
        <v>4</v>
      </c>
      <c r="J132" s="87">
        <v>5</v>
      </c>
      <c r="K132" s="28">
        <v>4</v>
      </c>
      <c r="L132" s="87">
        <v>3</v>
      </c>
      <c r="M132" s="87">
        <v>5</v>
      </c>
      <c r="N132" s="87">
        <v>5</v>
      </c>
      <c r="O132" s="28">
        <v>1</v>
      </c>
      <c r="P132" s="87">
        <v>3</v>
      </c>
      <c r="Q132" s="87">
        <v>5</v>
      </c>
      <c r="R132" s="87">
        <v>5</v>
      </c>
      <c r="S132" s="28">
        <v>3</v>
      </c>
      <c r="T132" s="28">
        <v>4</v>
      </c>
      <c r="U132" s="87">
        <v>4</v>
      </c>
      <c r="V132" s="1">
        <v>4</v>
      </c>
      <c r="W132" s="92">
        <v>4</v>
      </c>
      <c r="X132" s="94">
        <f t="shared" si="2"/>
        <v>0.33333333333333331</v>
      </c>
    </row>
    <row r="133" spans="1:24">
      <c r="A133" s="1">
        <v>1</v>
      </c>
      <c r="B133" s="1">
        <v>4</v>
      </c>
      <c r="C133" s="1">
        <v>5</v>
      </c>
      <c r="D133" s="1">
        <v>1</v>
      </c>
      <c r="E133" s="1">
        <v>2</v>
      </c>
      <c r="F133" s="1">
        <v>4</v>
      </c>
      <c r="G133" s="1">
        <v>5</v>
      </c>
      <c r="H133" s="1">
        <v>5</v>
      </c>
      <c r="I133" s="29">
        <v>3</v>
      </c>
      <c r="J133" s="28">
        <v>2</v>
      </c>
      <c r="K133" s="87">
        <v>1</v>
      </c>
      <c r="L133" s="28">
        <v>2</v>
      </c>
      <c r="M133" s="28">
        <v>2</v>
      </c>
      <c r="N133" s="28">
        <v>3</v>
      </c>
      <c r="O133" s="87">
        <v>4</v>
      </c>
      <c r="P133" s="87">
        <v>3</v>
      </c>
      <c r="Q133" s="28">
        <v>2</v>
      </c>
      <c r="R133" s="87">
        <v>2</v>
      </c>
      <c r="S133" s="28">
        <v>3</v>
      </c>
      <c r="T133" s="28">
        <v>4</v>
      </c>
      <c r="U133" s="28">
        <v>3</v>
      </c>
      <c r="V133" s="1">
        <v>2</v>
      </c>
      <c r="W133" s="92">
        <v>8</v>
      </c>
      <c r="X133" s="94">
        <f t="shared" si="2"/>
        <v>0.66666666666666663</v>
      </c>
    </row>
    <row r="134" spans="1:24">
      <c r="A134" s="1">
        <v>2</v>
      </c>
      <c r="B134" s="1">
        <v>6</v>
      </c>
      <c r="C134" s="1">
        <v>6</v>
      </c>
      <c r="D134" s="1">
        <v>2</v>
      </c>
      <c r="E134" s="1">
        <v>1</v>
      </c>
      <c r="F134" s="1">
        <v>4</v>
      </c>
      <c r="G134" s="1">
        <v>5</v>
      </c>
      <c r="H134" s="1">
        <v>5</v>
      </c>
      <c r="I134" s="29">
        <v>3</v>
      </c>
      <c r="J134" s="87">
        <v>1</v>
      </c>
      <c r="K134" s="28">
        <v>4</v>
      </c>
      <c r="L134" s="28">
        <v>2</v>
      </c>
      <c r="M134" s="87">
        <v>1</v>
      </c>
      <c r="N134" s="87">
        <v>4</v>
      </c>
      <c r="O134" s="87">
        <v>4</v>
      </c>
      <c r="P134" s="87">
        <v>3</v>
      </c>
      <c r="Q134" s="28">
        <v>2</v>
      </c>
      <c r="R134" s="87">
        <v>3</v>
      </c>
      <c r="S134" s="28">
        <v>3</v>
      </c>
      <c r="T134" s="87">
        <v>2</v>
      </c>
      <c r="U134" s="28">
        <v>3</v>
      </c>
      <c r="V134" s="1">
        <v>5</v>
      </c>
      <c r="W134" s="92">
        <v>5</v>
      </c>
      <c r="X134" s="94">
        <f t="shared" si="2"/>
        <v>0.41666666666666669</v>
      </c>
    </row>
    <row r="135" spans="1:24">
      <c r="A135" s="1">
        <v>1</v>
      </c>
      <c r="B135" s="1">
        <v>2</v>
      </c>
      <c r="C135" s="1">
        <v>3</v>
      </c>
      <c r="D135" s="1">
        <v>1</v>
      </c>
      <c r="E135" s="1">
        <v>2</v>
      </c>
      <c r="F135" s="1">
        <v>2</v>
      </c>
      <c r="G135" s="1">
        <v>5</v>
      </c>
      <c r="H135" s="1">
        <v>4</v>
      </c>
      <c r="I135" s="29">
        <v>3</v>
      </c>
      <c r="J135" s="87">
        <v>1</v>
      </c>
      <c r="K135" s="28">
        <v>4</v>
      </c>
      <c r="L135" s="87">
        <v>4</v>
      </c>
      <c r="M135" s="87">
        <v>1</v>
      </c>
      <c r="N135" s="28">
        <v>3</v>
      </c>
      <c r="O135" s="28">
        <v>1</v>
      </c>
      <c r="P135" s="28">
        <v>4</v>
      </c>
      <c r="Q135" s="87">
        <v>5</v>
      </c>
      <c r="R135" s="87">
        <v>5</v>
      </c>
      <c r="S135" s="28">
        <v>3</v>
      </c>
      <c r="T135" s="87">
        <v>2</v>
      </c>
      <c r="U135" s="28">
        <v>3</v>
      </c>
      <c r="V135" s="1">
        <v>3</v>
      </c>
      <c r="W135" s="92">
        <v>6</v>
      </c>
      <c r="X135" s="94">
        <f t="shared" si="2"/>
        <v>0.5</v>
      </c>
    </row>
    <row r="136" spans="1:24">
      <c r="A136" s="1">
        <v>1</v>
      </c>
      <c r="B136" s="1">
        <v>3</v>
      </c>
      <c r="C136" s="1">
        <v>5</v>
      </c>
      <c r="D136" s="1">
        <v>2</v>
      </c>
      <c r="E136" s="1">
        <v>2</v>
      </c>
      <c r="F136" s="1">
        <v>5</v>
      </c>
      <c r="G136" s="1">
        <v>5</v>
      </c>
      <c r="H136" s="1">
        <v>5</v>
      </c>
      <c r="I136" s="29">
        <v>3</v>
      </c>
      <c r="J136" s="28">
        <v>2</v>
      </c>
      <c r="K136" s="28">
        <v>4</v>
      </c>
      <c r="L136" s="28">
        <v>2</v>
      </c>
      <c r="M136" s="87">
        <v>1</v>
      </c>
      <c r="N136" s="28">
        <v>3</v>
      </c>
      <c r="O136" s="28">
        <v>1</v>
      </c>
      <c r="P136" s="28">
        <v>4</v>
      </c>
      <c r="Q136" s="28">
        <v>2</v>
      </c>
      <c r="R136" s="87">
        <v>4</v>
      </c>
      <c r="S136" s="28">
        <v>3</v>
      </c>
      <c r="T136" s="28">
        <v>4</v>
      </c>
      <c r="U136" s="28">
        <v>3</v>
      </c>
      <c r="V136" s="1">
        <v>3</v>
      </c>
      <c r="W136" s="92">
        <v>10</v>
      </c>
      <c r="X136" s="94">
        <f t="shared" si="2"/>
        <v>0.83333333333333337</v>
      </c>
    </row>
    <row r="137" spans="1:24">
      <c r="A137" s="1">
        <v>2</v>
      </c>
      <c r="B137" s="1">
        <v>6</v>
      </c>
      <c r="C137" s="1">
        <v>2</v>
      </c>
      <c r="D137" s="1">
        <v>1</v>
      </c>
      <c r="E137" s="1">
        <v>2</v>
      </c>
      <c r="F137" s="1">
        <v>4</v>
      </c>
      <c r="G137" s="1">
        <v>4</v>
      </c>
      <c r="H137" s="1">
        <v>5</v>
      </c>
      <c r="I137" s="29">
        <v>5</v>
      </c>
      <c r="J137" s="28">
        <v>2</v>
      </c>
      <c r="K137" s="28">
        <v>4</v>
      </c>
      <c r="L137" s="87">
        <v>4</v>
      </c>
      <c r="M137" s="28">
        <v>2</v>
      </c>
      <c r="N137" s="28">
        <v>3</v>
      </c>
      <c r="O137" s="28">
        <v>1</v>
      </c>
      <c r="P137" s="87">
        <v>1</v>
      </c>
      <c r="Q137" s="28">
        <v>2</v>
      </c>
      <c r="R137" s="87">
        <v>4</v>
      </c>
      <c r="S137" s="28">
        <v>3</v>
      </c>
      <c r="T137" s="28">
        <v>4</v>
      </c>
      <c r="U137" s="28">
        <v>3</v>
      </c>
      <c r="V137" s="1">
        <v>5</v>
      </c>
      <c r="W137" s="92">
        <v>9</v>
      </c>
      <c r="X137" s="94">
        <f t="shared" si="2"/>
        <v>0.75</v>
      </c>
    </row>
    <row r="138" spans="1:24">
      <c r="A138" s="1">
        <v>2</v>
      </c>
      <c r="B138" s="1">
        <v>6</v>
      </c>
      <c r="C138" s="1">
        <v>5</v>
      </c>
      <c r="D138" s="1">
        <v>2</v>
      </c>
      <c r="E138" s="1">
        <v>1</v>
      </c>
      <c r="F138" s="1">
        <v>5</v>
      </c>
      <c r="G138" s="1">
        <v>5</v>
      </c>
      <c r="H138" s="1">
        <v>5</v>
      </c>
      <c r="I138" s="29">
        <v>5</v>
      </c>
      <c r="J138" s="87">
        <v>1</v>
      </c>
      <c r="K138" s="28">
        <v>4</v>
      </c>
      <c r="L138" s="87">
        <v>4</v>
      </c>
      <c r="M138" s="28">
        <v>2</v>
      </c>
      <c r="N138" s="28">
        <v>3</v>
      </c>
      <c r="O138" s="87">
        <v>2</v>
      </c>
      <c r="P138" s="87">
        <v>3</v>
      </c>
      <c r="Q138" s="87">
        <v>5</v>
      </c>
      <c r="R138" s="87">
        <v>3</v>
      </c>
      <c r="S138" s="28">
        <v>3</v>
      </c>
      <c r="T138" s="28">
        <v>4</v>
      </c>
      <c r="U138" s="87">
        <v>1</v>
      </c>
      <c r="V138" s="1">
        <v>4</v>
      </c>
      <c r="W138" s="92">
        <v>5</v>
      </c>
      <c r="X138" s="94">
        <f t="shared" si="2"/>
        <v>0.41666666666666669</v>
      </c>
    </row>
    <row r="139" spans="1:24">
      <c r="A139" s="1">
        <v>2</v>
      </c>
      <c r="B139" s="1">
        <v>6</v>
      </c>
      <c r="C139" s="1">
        <v>2</v>
      </c>
      <c r="D139" s="1">
        <v>2</v>
      </c>
      <c r="E139" s="1">
        <v>1</v>
      </c>
      <c r="F139" s="1">
        <v>5</v>
      </c>
      <c r="G139" s="1">
        <v>4</v>
      </c>
      <c r="H139" s="1">
        <v>5</v>
      </c>
      <c r="I139" s="29">
        <v>3</v>
      </c>
      <c r="J139" s="87">
        <v>4</v>
      </c>
      <c r="K139" s="28">
        <v>4</v>
      </c>
      <c r="L139" s="87">
        <v>1</v>
      </c>
      <c r="M139" s="87">
        <v>3</v>
      </c>
      <c r="N139" s="87">
        <v>2</v>
      </c>
      <c r="O139" s="28">
        <v>1</v>
      </c>
      <c r="P139" s="87">
        <v>3</v>
      </c>
      <c r="Q139" s="87">
        <v>5</v>
      </c>
      <c r="R139" s="87">
        <v>3</v>
      </c>
      <c r="S139" s="87">
        <v>2</v>
      </c>
      <c r="T139" s="87">
        <v>2</v>
      </c>
      <c r="U139" s="28">
        <v>3</v>
      </c>
      <c r="V139" s="1">
        <v>4</v>
      </c>
      <c r="W139" s="92">
        <v>3</v>
      </c>
      <c r="X139" s="94">
        <f t="shared" si="2"/>
        <v>0.25</v>
      </c>
    </row>
    <row r="140" spans="1:24">
      <c r="A140" s="1">
        <v>1</v>
      </c>
      <c r="B140" s="1">
        <v>2</v>
      </c>
      <c r="C140" s="1">
        <v>5</v>
      </c>
      <c r="D140" s="1">
        <v>1</v>
      </c>
      <c r="E140" s="1">
        <v>2</v>
      </c>
      <c r="F140" s="1">
        <v>4</v>
      </c>
      <c r="G140" s="1">
        <v>4</v>
      </c>
      <c r="H140" s="1">
        <v>4</v>
      </c>
      <c r="I140" s="29">
        <v>2</v>
      </c>
      <c r="J140" s="28">
        <v>2</v>
      </c>
      <c r="K140" s="28">
        <v>4</v>
      </c>
      <c r="L140" s="28">
        <v>2</v>
      </c>
      <c r="M140" s="28">
        <v>2</v>
      </c>
      <c r="N140" s="28">
        <v>3</v>
      </c>
      <c r="O140" s="28">
        <v>1</v>
      </c>
      <c r="P140" s="87">
        <v>1</v>
      </c>
      <c r="Q140" s="87">
        <v>4</v>
      </c>
      <c r="R140" s="28">
        <v>1</v>
      </c>
      <c r="S140" s="28">
        <v>3</v>
      </c>
      <c r="T140" s="87">
        <v>2</v>
      </c>
      <c r="U140" s="28">
        <v>3</v>
      </c>
      <c r="V140" s="1">
        <v>2</v>
      </c>
      <c r="W140" s="92">
        <v>9</v>
      </c>
      <c r="X140" s="94">
        <f t="shared" si="2"/>
        <v>0.75</v>
      </c>
    </row>
    <row r="141" spans="1:24">
      <c r="A141" s="1">
        <v>2</v>
      </c>
      <c r="B141" s="1">
        <v>6</v>
      </c>
      <c r="C141" s="1">
        <v>6</v>
      </c>
      <c r="D141" s="1">
        <v>1</v>
      </c>
      <c r="E141" s="1">
        <v>1</v>
      </c>
      <c r="F141" s="1">
        <v>5</v>
      </c>
      <c r="G141" s="1">
        <v>5</v>
      </c>
      <c r="H141" s="1">
        <v>5</v>
      </c>
      <c r="I141" s="29">
        <v>5</v>
      </c>
      <c r="J141" s="87">
        <v>1</v>
      </c>
      <c r="K141" s="28">
        <v>4</v>
      </c>
      <c r="L141" s="87">
        <v>4</v>
      </c>
      <c r="M141" s="28">
        <v>2</v>
      </c>
      <c r="N141" s="28">
        <v>3</v>
      </c>
      <c r="O141" s="28">
        <v>1</v>
      </c>
      <c r="P141" s="87">
        <v>3</v>
      </c>
      <c r="Q141" s="87">
        <v>3</v>
      </c>
      <c r="R141" s="28">
        <v>1</v>
      </c>
      <c r="S141" s="28">
        <v>3</v>
      </c>
      <c r="T141" s="28">
        <v>4</v>
      </c>
      <c r="U141" s="28">
        <v>3</v>
      </c>
      <c r="V141" s="1">
        <v>5</v>
      </c>
      <c r="W141" s="92">
        <v>8</v>
      </c>
      <c r="X141" s="94">
        <f t="shared" si="2"/>
        <v>0.66666666666666663</v>
      </c>
    </row>
    <row r="142" spans="1:24">
      <c r="A142" s="1">
        <v>1</v>
      </c>
      <c r="B142" s="1">
        <v>2</v>
      </c>
      <c r="C142" s="1">
        <v>3</v>
      </c>
      <c r="D142" s="1">
        <v>2</v>
      </c>
      <c r="E142" s="1">
        <v>3</v>
      </c>
      <c r="F142" s="1">
        <v>3</v>
      </c>
      <c r="G142" s="1">
        <v>3</v>
      </c>
      <c r="H142" s="1">
        <v>4</v>
      </c>
      <c r="I142" s="29">
        <v>3</v>
      </c>
      <c r="J142" s="87">
        <v>5</v>
      </c>
      <c r="K142" s="87">
        <v>3</v>
      </c>
      <c r="L142" s="87">
        <v>5</v>
      </c>
      <c r="M142" s="28">
        <v>2</v>
      </c>
      <c r="N142" s="28">
        <v>3</v>
      </c>
      <c r="O142" s="87">
        <v>4</v>
      </c>
      <c r="P142" s="87">
        <v>5</v>
      </c>
      <c r="Q142" s="87">
        <v>5</v>
      </c>
      <c r="R142" s="87">
        <v>5</v>
      </c>
      <c r="S142" s="28">
        <v>3</v>
      </c>
      <c r="T142" s="28">
        <v>4</v>
      </c>
      <c r="U142" s="28">
        <v>3</v>
      </c>
      <c r="V142" s="1">
        <v>2</v>
      </c>
      <c r="W142" s="92">
        <v>5</v>
      </c>
      <c r="X142" s="94">
        <f t="shared" si="2"/>
        <v>0.41666666666666669</v>
      </c>
    </row>
    <row r="143" spans="1:24">
      <c r="A143" s="1">
        <v>3</v>
      </c>
      <c r="B143" s="1">
        <v>6</v>
      </c>
      <c r="C143" s="1">
        <v>5</v>
      </c>
      <c r="D143" s="1">
        <v>1</v>
      </c>
      <c r="E143" s="1">
        <v>1</v>
      </c>
      <c r="F143" s="1">
        <v>4</v>
      </c>
      <c r="G143" s="1">
        <v>5</v>
      </c>
      <c r="H143" s="1">
        <v>5</v>
      </c>
      <c r="I143" s="29">
        <v>3</v>
      </c>
      <c r="J143" s="87">
        <v>4</v>
      </c>
      <c r="K143" s="28">
        <v>4</v>
      </c>
      <c r="L143" s="87">
        <v>4</v>
      </c>
      <c r="M143" s="28">
        <v>2</v>
      </c>
      <c r="N143" s="28">
        <v>3</v>
      </c>
      <c r="O143" s="28">
        <v>1</v>
      </c>
      <c r="P143" s="87">
        <v>3</v>
      </c>
      <c r="Q143" s="87">
        <v>3</v>
      </c>
      <c r="R143" s="87">
        <v>3</v>
      </c>
      <c r="S143" s="28">
        <v>3</v>
      </c>
      <c r="T143" s="87">
        <v>3</v>
      </c>
      <c r="U143" s="28">
        <v>3</v>
      </c>
      <c r="V143" s="1">
        <v>2</v>
      </c>
      <c r="W143" s="92">
        <v>6</v>
      </c>
      <c r="X143" s="94">
        <f t="shared" si="2"/>
        <v>0.5</v>
      </c>
    </row>
    <row r="144" spans="1:24">
      <c r="A144" s="1">
        <v>1</v>
      </c>
      <c r="B144" s="1">
        <v>1</v>
      </c>
      <c r="C144" s="1">
        <v>5</v>
      </c>
      <c r="D144" s="1">
        <v>2</v>
      </c>
      <c r="E144" s="1">
        <v>3</v>
      </c>
      <c r="F144" s="1">
        <v>3</v>
      </c>
      <c r="G144" s="1">
        <v>4</v>
      </c>
      <c r="H144" s="1">
        <v>5</v>
      </c>
      <c r="I144" s="29">
        <v>4</v>
      </c>
      <c r="J144" s="87">
        <v>4</v>
      </c>
      <c r="K144" s="28">
        <v>4</v>
      </c>
      <c r="L144" s="87">
        <v>1</v>
      </c>
      <c r="M144" s="28">
        <v>2</v>
      </c>
      <c r="N144" s="28">
        <v>3</v>
      </c>
      <c r="O144" s="87">
        <v>2</v>
      </c>
      <c r="P144" s="87">
        <v>2</v>
      </c>
      <c r="Q144" s="87">
        <v>3</v>
      </c>
      <c r="R144" s="87">
        <v>2</v>
      </c>
      <c r="S144" s="28">
        <v>3</v>
      </c>
      <c r="T144" s="28">
        <v>4</v>
      </c>
      <c r="U144" s="28">
        <v>3</v>
      </c>
      <c r="V144" s="1">
        <v>3</v>
      </c>
      <c r="W144" s="92">
        <v>6</v>
      </c>
      <c r="X144" s="94">
        <f t="shared" si="2"/>
        <v>0.5</v>
      </c>
    </row>
    <row r="145" spans="1:24">
      <c r="A145" s="1">
        <v>2</v>
      </c>
      <c r="B145" s="1">
        <v>6</v>
      </c>
      <c r="C145" s="1">
        <v>1</v>
      </c>
      <c r="D145" s="1">
        <v>1</v>
      </c>
      <c r="E145" s="1">
        <v>3</v>
      </c>
      <c r="F145" s="1">
        <v>3</v>
      </c>
      <c r="G145" s="1">
        <v>5</v>
      </c>
      <c r="H145" s="1">
        <v>4</v>
      </c>
      <c r="I145" s="29">
        <v>4</v>
      </c>
      <c r="J145" s="87">
        <v>4</v>
      </c>
      <c r="K145" s="28">
        <v>4</v>
      </c>
      <c r="L145" s="28">
        <v>2</v>
      </c>
      <c r="M145" s="28">
        <v>2</v>
      </c>
      <c r="N145" s="28">
        <v>3</v>
      </c>
      <c r="O145" s="28">
        <v>1</v>
      </c>
      <c r="P145" s="87">
        <v>5</v>
      </c>
      <c r="Q145" s="87">
        <v>3</v>
      </c>
      <c r="R145" s="87">
        <v>5</v>
      </c>
      <c r="S145" s="28">
        <v>3</v>
      </c>
      <c r="T145" s="28">
        <v>4</v>
      </c>
      <c r="U145" s="28">
        <v>3</v>
      </c>
      <c r="V145" s="1">
        <v>3</v>
      </c>
      <c r="W145" s="92">
        <v>8</v>
      </c>
      <c r="X145" s="94">
        <f t="shared" si="2"/>
        <v>0.66666666666666663</v>
      </c>
    </row>
    <row r="146" spans="1:24">
      <c r="A146" s="1">
        <v>1</v>
      </c>
      <c r="B146" s="1">
        <v>3</v>
      </c>
      <c r="C146" s="1">
        <v>5</v>
      </c>
      <c r="D146" s="1">
        <v>2</v>
      </c>
      <c r="E146" s="1">
        <v>2</v>
      </c>
      <c r="F146" s="1">
        <v>2</v>
      </c>
      <c r="G146" s="1">
        <v>4</v>
      </c>
      <c r="H146" s="1">
        <v>5</v>
      </c>
      <c r="I146" s="29">
        <v>3</v>
      </c>
      <c r="J146" s="87">
        <v>5</v>
      </c>
      <c r="K146" s="28">
        <v>4</v>
      </c>
      <c r="L146" s="87">
        <v>5</v>
      </c>
      <c r="M146" s="28">
        <v>2</v>
      </c>
      <c r="N146" s="28">
        <v>3</v>
      </c>
      <c r="O146" s="28">
        <v>1</v>
      </c>
      <c r="P146" s="28">
        <v>4</v>
      </c>
      <c r="Q146" s="87">
        <v>5</v>
      </c>
      <c r="R146" s="87">
        <v>5</v>
      </c>
      <c r="S146" s="87">
        <v>1</v>
      </c>
      <c r="T146" s="28">
        <v>4</v>
      </c>
      <c r="U146" s="28">
        <v>3</v>
      </c>
      <c r="V146" s="1">
        <v>3</v>
      </c>
      <c r="W146" s="92">
        <v>7</v>
      </c>
      <c r="X146" s="94">
        <f t="shared" si="2"/>
        <v>0.58333333333333337</v>
      </c>
    </row>
    <row r="147" spans="1:24">
      <c r="A147" s="1">
        <v>1</v>
      </c>
      <c r="B147" s="1">
        <v>4</v>
      </c>
      <c r="C147" s="1">
        <v>5</v>
      </c>
      <c r="D147" s="1">
        <v>2</v>
      </c>
      <c r="E147" s="1">
        <v>2</v>
      </c>
      <c r="F147" s="1">
        <v>2</v>
      </c>
      <c r="G147" s="1">
        <v>4</v>
      </c>
      <c r="H147" s="1">
        <v>5</v>
      </c>
      <c r="I147" s="29">
        <v>3</v>
      </c>
      <c r="J147" s="87">
        <v>4</v>
      </c>
      <c r="K147" s="28">
        <v>4</v>
      </c>
      <c r="L147" s="28">
        <v>2</v>
      </c>
      <c r="M147" s="28">
        <v>2</v>
      </c>
      <c r="N147" s="87">
        <v>4</v>
      </c>
      <c r="O147" s="28">
        <v>1</v>
      </c>
      <c r="P147" s="87">
        <v>1</v>
      </c>
      <c r="Q147" s="28">
        <v>2</v>
      </c>
      <c r="R147" s="87">
        <v>4</v>
      </c>
      <c r="S147" s="87">
        <v>1</v>
      </c>
      <c r="T147" s="28">
        <v>4</v>
      </c>
      <c r="U147" s="28">
        <v>3</v>
      </c>
      <c r="V147" s="1">
        <v>2</v>
      </c>
      <c r="W147" s="92">
        <v>7</v>
      </c>
      <c r="X147" s="94">
        <f t="shared" si="2"/>
        <v>0.58333333333333337</v>
      </c>
    </row>
    <row r="148" spans="1:24">
      <c r="A148" s="1">
        <v>2</v>
      </c>
      <c r="B148" s="1">
        <v>6</v>
      </c>
      <c r="C148" s="1">
        <v>10</v>
      </c>
      <c r="D148" s="1">
        <v>1</v>
      </c>
      <c r="E148" s="1">
        <v>2</v>
      </c>
      <c r="F148" s="1">
        <v>3</v>
      </c>
      <c r="G148" s="1">
        <v>5</v>
      </c>
      <c r="H148" s="1">
        <v>4</v>
      </c>
      <c r="I148" s="29">
        <v>2</v>
      </c>
      <c r="J148" s="87">
        <v>5</v>
      </c>
      <c r="K148" s="87">
        <v>5</v>
      </c>
      <c r="L148" s="87">
        <v>5</v>
      </c>
      <c r="M148" s="87">
        <v>1</v>
      </c>
      <c r="N148" s="87">
        <v>5</v>
      </c>
      <c r="O148" s="87">
        <v>4</v>
      </c>
      <c r="P148" s="87">
        <v>5</v>
      </c>
      <c r="Q148" s="87">
        <v>5</v>
      </c>
      <c r="R148" s="87">
        <v>5</v>
      </c>
      <c r="S148" s="87">
        <v>5</v>
      </c>
      <c r="T148" s="87">
        <v>5</v>
      </c>
      <c r="U148" s="28">
        <v>3</v>
      </c>
      <c r="V148" s="1">
        <v>1</v>
      </c>
      <c r="W148" s="92">
        <v>1</v>
      </c>
      <c r="X148" s="94">
        <f t="shared" si="2"/>
        <v>8.3333333333333329E-2</v>
      </c>
    </row>
    <row r="149" spans="1:24">
      <c r="A149" s="1">
        <v>1</v>
      </c>
      <c r="B149" s="1">
        <v>1</v>
      </c>
      <c r="C149" s="1">
        <v>5</v>
      </c>
      <c r="D149" s="1">
        <v>1</v>
      </c>
      <c r="E149" s="1">
        <v>2</v>
      </c>
      <c r="F149" s="1">
        <v>4</v>
      </c>
      <c r="G149" s="1">
        <v>5</v>
      </c>
      <c r="H149" s="1">
        <v>5</v>
      </c>
      <c r="I149" s="29">
        <v>4</v>
      </c>
      <c r="J149" s="87">
        <v>4</v>
      </c>
      <c r="K149" s="28">
        <v>4</v>
      </c>
      <c r="L149" s="28">
        <v>2</v>
      </c>
      <c r="M149" s="28">
        <v>2</v>
      </c>
      <c r="N149" s="28">
        <v>3</v>
      </c>
      <c r="O149" s="87">
        <v>3</v>
      </c>
      <c r="P149" s="87">
        <v>1</v>
      </c>
      <c r="Q149" s="28">
        <v>2</v>
      </c>
      <c r="R149" s="28">
        <v>1</v>
      </c>
      <c r="S149" s="28">
        <v>3</v>
      </c>
      <c r="T149" s="28">
        <v>4</v>
      </c>
      <c r="U149" s="28">
        <v>3</v>
      </c>
      <c r="V149" s="1">
        <v>2</v>
      </c>
      <c r="W149" s="92">
        <v>9</v>
      </c>
      <c r="X149" s="94">
        <f t="shared" si="2"/>
        <v>0.75</v>
      </c>
    </row>
    <row r="150" spans="1:24">
      <c r="A150" s="1">
        <v>2</v>
      </c>
      <c r="B150" s="1">
        <v>6</v>
      </c>
      <c r="C150" s="1">
        <v>7</v>
      </c>
      <c r="D150" s="1">
        <v>1</v>
      </c>
      <c r="E150" s="1">
        <v>2</v>
      </c>
      <c r="F150" s="1">
        <v>4</v>
      </c>
      <c r="G150" s="1">
        <v>4</v>
      </c>
      <c r="H150" s="1">
        <v>5</v>
      </c>
      <c r="I150" s="29">
        <v>3</v>
      </c>
      <c r="J150" s="28">
        <v>2</v>
      </c>
      <c r="K150" s="28">
        <v>4</v>
      </c>
      <c r="L150" s="28">
        <v>2</v>
      </c>
      <c r="M150" s="28">
        <v>2</v>
      </c>
      <c r="N150" s="28">
        <v>3</v>
      </c>
      <c r="O150" s="28">
        <v>1</v>
      </c>
      <c r="P150" s="28">
        <v>4</v>
      </c>
      <c r="Q150" s="87">
        <v>4</v>
      </c>
      <c r="R150" s="87">
        <v>4</v>
      </c>
      <c r="S150" s="87">
        <v>5</v>
      </c>
      <c r="T150" s="28">
        <v>4</v>
      </c>
      <c r="U150" s="28">
        <v>3</v>
      </c>
      <c r="V150" s="1">
        <v>2</v>
      </c>
      <c r="W150" s="92">
        <v>9</v>
      </c>
      <c r="X150" s="94">
        <f t="shared" si="2"/>
        <v>0.75</v>
      </c>
    </row>
    <row r="151" spans="1:24">
      <c r="A151" s="1">
        <v>2</v>
      </c>
      <c r="B151" s="1">
        <v>6</v>
      </c>
      <c r="C151" s="1">
        <v>5</v>
      </c>
      <c r="D151" s="1">
        <v>1</v>
      </c>
      <c r="E151" s="1">
        <v>1</v>
      </c>
      <c r="F151" s="1">
        <v>4</v>
      </c>
      <c r="G151" s="1">
        <v>5</v>
      </c>
      <c r="H151" s="1">
        <v>5</v>
      </c>
      <c r="I151" s="29">
        <v>3</v>
      </c>
      <c r="J151" s="87">
        <v>1</v>
      </c>
      <c r="K151" s="28">
        <v>4</v>
      </c>
      <c r="L151" s="87">
        <v>4</v>
      </c>
      <c r="M151" s="87">
        <v>1</v>
      </c>
      <c r="N151" s="28">
        <v>3</v>
      </c>
      <c r="O151" s="28">
        <v>1</v>
      </c>
      <c r="P151" s="87">
        <v>3</v>
      </c>
      <c r="Q151" s="28">
        <v>2</v>
      </c>
      <c r="R151" s="87">
        <v>2</v>
      </c>
      <c r="S151" s="28">
        <v>3</v>
      </c>
      <c r="T151" s="28">
        <v>4</v>
      </c>
      <c r="U151" s="28">
        <v>3</v>
      </c>
      <c r="V151" s="1">
        <v>3</v>
      </c>
      <c r="W151" s="92">
        <v>7</v>
      </c>
      <c r="X151" s="94">
        <f t="shared" si="2"/>
        <v>0.58333333333333337</v>
      </c>
    </row>
    <row r="152" spans="1:24">
      <c r="A152" s="1">
        <v>1</v>
      </c>
      <c r="B152" s="1">
        <v>3</v>
      </c>
      <c r="C152" s="1">
        <v>7</v>
      </c>
      <c r="D152" s="1">
        <v>1</v>
      </c>
      <c r="E152" s="1">
        <v>2</v>
      </c>
      <c r="F152" s="1">
        <v>2</v>
      </c>
      <c r="G152" s="1">
        <v>5</v>
      </c>
      <c r="H152" s="1">
        <v>4</v>
      </c>
      <c r="I152" s="29">
        <v>3</v>
      </c>
      <c r="J152" s="28">
        <v>2</v>
      </c>
      <c r="K152" s="28">
        <v>4</v>
      </c>
      <c r="L152" s="28">
        <v>2</v>
      </c>
      <c r="M152" s="28">
        <v>2</v>
      </c>
      <c r="N152" s="28">
        <v>3</v>
      </c>
      <c r="O152" s="28">
        <v>1</v>
      </c>
      <c r="P152" s="87">
        <v>5</v>
      </c>
      <c r="Q152" s="87">
        <v>5</v>
      </c>
      <c r="R152" s="87">
        <v>4</v>
      </c>
      <c r="S152" s="28">
        <v>3</v>
      </c>
      <c r="T152" s="28">
        <v>4</v>
      </c>
      <c r="U152" s="28">
        <v>3</v>
      </c>
      <c r="V152" s="1">
        <v>3</v>
      </c>
      <c r="W152" s="92">
        <v>9</v>
      </c>
      <c r="X152" s="94">
        <f t="shared" si="2"/>
        <v>0.75</v>
      </c>
    </row>
    <row r="153" spans="1:24">
      <c r="A153" s="1">
        <v>3</v>
      </c>
      <c r="B153" s="1">
        <v>6</v>
      </c>
      <c r="C153" s="1">
        <v>5</v>
      </c>
      <c r="D153" s="1">
        <v>2</v>
      </c>
      <c r="E153" s="1">
        <v>2</v>
      </c>
      <c r="F153" s="1">
        <v>4</v>
      </c>
      <c r="G153" s="1">
        <v>4</v>
      </c>
      <c r="H153" s="1">
        <v>5</v>
      </c>
      <c r="I153" s="29">
        <v>5</v>
      </c>
      <c r="J153" s="28">
        <v>2</v>
      </c>
      <c r="K153" s="28">
        <v>4</v>
      </c>
      <c r="L153" s="28">
        <v>2</v>
      </c>
      <c r="M153" s="28">
        <v>2</v>
      </c>
      <c r="N153" s="28">
        <v>3</v>
      </c>
      <c r="O153" s="28">
        <v>1</v>
      </c>
      <c r="P153" s="28">
        <v>4</v>
      </c>
      <c r="Q153" s="28">
        <v>2</v>
      </c>
      <c r="R153" s="87">
        <v>4</v>
      </c>
      <c r="S153" s="28">
        <v>3</v>
      </c>
      <c r="T153" s="28">
        <v>4</v>
      </c>
      <c r="U153" s="28">
        <v>3</v>
      </c>
      <c r="V153" s="1">
        <v>4</v>
      </c>
      <c r="W153" s="92">
        <v>11</v>
      </c>
      <c r="X153" s="94">
        <f t="shared" si="2"/>
        <v>0.91666666666666663</v>
      </c>
    </row>
    <row r="154" spans="1:24">
      <c r="A154" s="1">
        <v>2</v>
      </c>
      <c r="B154" s="1">
        <v>6</v>
      </c>
      <c r="C154" s="1">
        <v>5</v>
      </c>
      <c r="D154" s="1">
        <v>2</v>
      </c>
      <c r="E154" s="1">
        <v>1</v>
      </c>
      <c r="F154" s="1">
        <v>4</v>
      </c>
      <c r="G154" s="1">
        <v>5</v>
      </c>
      <c r="H154" s="1">
        <v>4</v>
      </c>
      <c r="I154" s="29">
        <v>4</v>
      </c>
      <c r="J154" s="28">
        <v>2</v>
      </c>
      <c r="K154" s="28">
        <v>4</v>
      </c>
      <c r="L154" s="87">
        <v>1</v>
      </c>
      <c r="M154" s="87">
        <v>3</v>
      </c>
      <c r="N154" s="28">
        <v>3</v>
      </c>
      <c r="O154" s="28">
        <v>1</v>
      </c>
      <c r="P154" s="87">
        <v>1</v>
      </c>
      <c r="Q154" s="28">
        <v>2</v>
      </c>
      <c r="R154" s="87">
        <v>3</v>
      </c>
      <c r="S154" s="28">
        <v>3</v>
      </c>
      <c r="T154" s="28">
        <v>4</v>
      </c>
      <c r="U154" s="28">
        <v>3</v>
      </c>
      <c r="V154" s="1">
        <v>4</v>
      </c>
      <c r="W154" s="92">
        <v>8</v>
      </c>
      <c r="X154" s="94">
        <f t="shared" si="2"/>
        <v>0.66666666666666663</v>
      </c>
    </row>
    <row r="155" spans="1:24">
      <c r="A155" s="1">
        <v>2</v>
      </c>
      <c r="B155" s="1">
        <v>6</v>
      </c>
      <c r="C155" s="1">
        <v>5</v>
      </c>
      <c r="D155" s="1">
        <v>2</v>
      </c>
      <c r="E155" s="1">
        <v>1</v>
      </c>
      <c r="F155" s="1">
        <v>4</v>
      </c>
      <c r="G155" s="1">
        <v>4</v>
      </c>
      <c r="H155" s="1">
        <v>5</v>
      </c>
      <c r="I155" s="29">
        <v>3</v>
      </c>
      <c r="J155" s="87">
        <v>4</v>
      </c>
      <c r="K155" s="28">
        <v>4</v>
      </c>
      <c r="L155" s="87">
        <v>5</v>
      </c>
      <c r="M155" s="87">
        <v>1</v>
      </c>
      <c r="N155" s="87">
        <v>4</v>
      </c>
      <c r="O155" s="87">
        <v>4</v>
      </c>
      <c r="P155" s="28">
        <v>4</v>
      </c>
      <c r="Q155" s="87">
        <v>5</v>
      </c>
      <c r="R155" s="87">
        <v>3</v>
      </c>
      <c r="S155" s="87">
        <v>5</v>
      </c>
      <c r="T155" s="87">
        <v>2</v>
      </c>
      <c r="U155" s="87">
        <v>2</v>
      </c>
      <c r="V155" s="1">
        <v>3</v>
      </c>
      <c r="W155" s="92">
        <v>2</v>
      </c>
      <c r="X155" s="94">
        <f t="shared" si="2"/>
        <v>0.16666666666666666</v>
      </c>
    </row>
    <row r="156" spans="1:24">
      <c r="A156" s="1">
        <v>1</v>
      </c>
      <c r="B156" s="1">
        <v>2</v>
      </c>
      <c r="C156" s="1">
        <v>7</v>
      </c>
      <c r="D156" s="1">
        <v>1</v>
      </c>
      <c r="E156" s="1">
        <v>2</v>
      </c>
      <c r="F156" s="1">
        <v>4</v>
      </c>
      <c r="G156" s="1">
        <v>5</v>
      </c>
      <c r="H156" s="1">
        <v>5</v>
      </c>
      <c r="I156" s="29">
        <v>3</v>
      </c>
      <c r="J156" s="87">
        <v>1</v>
      </c>
      <c r="K156" s="28">
        <v>4</v>
      </c>
      <c r="L156" s="28">
        <v>2</v>
      </c>
      <c r="M156" s="28">
        <v>2</v>
      </c>
      <c r="N156" s="28">
        <v>3</v>
      </c>
      <c r="O156" s="28">
        <v>1</v>
      </c>
      <c r="P156" s="87">
        <v>3</v>
      </c>
      <c r="Q156" s="28">
        <v>2</v>
      </c>
      <c r="R156" s="87">
        <v>3</v>
      </c>
      <c r="S156" s="28">
        <v>3</v>
      </c>
      <c r="T156" s="87">
        <v>1</v>
      </c>
      <c r="U156" s="28">
        <v>3</v>
      </c>
      <c r="V156" s="1">
        <v>4</v>
      </c>
      <c r="W156" s="92">
        <v>8</v>
      </c>
      <c r="X156" s="94">
        <f t="shared" si="2"/>
        <v>0.66666666666666663</v>
      </c>
    </row>
    <row r="157" spans="1:24">
      <c r="A157" s="1">
        <v>2</v>
      </c>
      <c r="B157" s="1">
        <v>6</v>
      </c>
      <c r="C157" s="1">
        <v>2</v>
      </c>
      <c r="D157" s="1">
        <v>1</v>
      </c>
      <c r="E157" s="1">
        <v>1</v>
      </c>
      <c r="F157" s="1">
        <v>5</v>
      </c>
      <c r="G157" s="1">
        <v>5</v>
      </c>
      <c r="H157" s="1">
        <v>5</v>
      </c>
      <c r="I157" s="29">
        <v>5</v>
      </c>
      <c r="J157" s="28">
        <v>2</v>
      </c>
      <c r="K157" s="28">
        <v>4</v>
      </c>
      <c r="L157" s="28">
        <v>2</v>
      </c>
      <c r="M157" s="87">
        <v>1</v>
      </c>
      <c r="N157" s="28">
        <v>3</v>
      </c>
      <c r="O157" s="87">
        <v>3</v>
      </c>
      <c r="P157" s="87">
        <v>1</v>
      </c>
      <c r="Q157" s="87">
        <v>4</v>
      </c>
      <c r="R157" s="87">
        <v>4</v>
      </c>
      <c r="S157" s="87">
        <v>5</v>
      </c>
      <c r="T157" s="87">
        <v>3</v>
      </c>
      <c r="U157" s="87">
        <v>2</v>
      </c>
      <c r="V157" s="1">
        <v>3</v>
      </c>
      <c r="W157" s="92">
        <v>4</v>
      </c>
      <c r="X157" s="94">
        <f t="shared" si="2"/>
        <v>0.33333333333333331</v>
      </c>
    </row>
    <row r="158" spans="1:24">
      <c r="A158" s="1">
        <v>1</v>
      </c>
      <c r="B158" s="1">
        <v>1</v>
      </c>
      <c r="C158" s="1">
        <v>5</v>
      </c>
      <c r="D158" s="1">
        <v>1</v>
      </c>
      <c r="E158" s="1">
        <v>3</v>
      </c>
      <c r="F158" s="1">
        <v>4</v>
      </c>
      <c r="G158" s="1">
        <v>5</v>
      </c>
      <c r="H158" s="1">
        <v>5</v>
      </c>
      <c r="I158" s="29">
        <v>4</v>
      </c>
      <c r="J158" s="87">
        <v>4</v>
      </c>
      <c r="K158" s="28">
        <v>4</v>
      </c>
      <c r="L158" s="87">
        <v>3</v>
      </c>
      <c r="M158" s="28">
        <v>2</v>
      </c>
      <c r="N158" s="28">
        <v>3</v>
      </c>
      <c r="O158" s="87">
        <v>3</v>
      </c>
      <c r="P158" s="87">
        <v>3</v>
      </c>
      <c r="Q158" s="28">
        <v>2</v>
      </c>
      <c r="R158" s="87">
        <v>2</v>
      </c>
      <c r="S158" s="28">
        <v>3</v>
      </c>
      <c r="T158" s="28">
        <v>4</v>
      </c>
      <c r="U158" s="28">
        <v>3</v>
      </c>
      <c r="V158" s="1">
        <v>2</v>
      </c>
      <c r="W158" s="92">
        <v>7</v>
      </c>
      <c r="X158" s="94">
        <f t="shared" si="2"/>
        <v>0.58333333333333337</v>
      </c>
    </row>
    <row r="159" spans="1:24">
      <c r="A159" s="1">
        <v>2</v>
      </c>
      <c r="B159" s="1">
        <v>6</v>
      </c>
      <c r="C159" s="1">
        <v>5</v>
      </c>
      <c r="D159" s="1">
        <v>1</v>
      </c>
      <c r="E159" s="1">
        <v>2</v>
      </c>
      <c r="F159" s="1">
        <v>4</v>
      </c>
      <c r="G159" s="1">
        <v>4</v>
      </c>
      <c r="H159" s="1">
        <v>5</v>
      </c>
      <c r="I159" s="29">
        <v>3</v>
      </c>
      <c r="J159" s="28">
        <v>2</v>
      </c>
      <c r="K159" s="28">
        <v>4</v>
      </c>
      <c r="L159" s="28">
        <v>2</v>
      </c>
      <c r="M159" s="28">
        <v>2</v>
      </c>
      <c r="N159" s="28">
        <v>3</v>
      </c>
      <c r="O159" s="28">
        <v>1</v>
      </c>
      <c r="P159" s="87">
        <v>1</v>
      </c>
      <c r="Q159" s="28">
        <v>2</v>
      </c>
      <c r="R159" s="87">
        <v>4</v>
      </c>
      <c r="S159" s="28">
        <v>3</v>
      </c>
      <c r="T159" s="87">
        <v>3</v>
      </c>
      <c r="U159" s="28">
        <v>3</v>
      </c>
      <c r="V159" s="1">
        <v>2</v>
      </c>
      <c r="W159" s="92">
        <v>9</v>
      </c>
      <c r="X159" s="94">
        <f t="shared" si="2"/>
        <v>0.75</v>
      </c>
    </row>
    <row r="160" spans="1:24">
      <c r="A160" s="1">
        <v>2</v>
      </c>
      <c r="B160" s="1">
        <v>6</v>
      </c>
      <c r="C160" s="1">
        <v>6</v>
      </c>
      <c r="D160" s="1">
        <v>2</v>
      </c>
      <c r="E160" s="1">
        <v>1</v>
      </c>
      <c r="F160" s="1">
        <v>4</v>
      </c>
      <c r="G160" s="1">
        <v>4</v>
      </c>
      <c r="H160" s="1">
        <v>5</v>
      </c>
      <c r="I160" s="29">
        <v>4</v>
      </c>
      <c r="J160" s="87">
        <v>4</v>
      </c>
      <c r="K160" s="28">
        <v>4</v>
      </c>
      <c r="L160" s="28">
        <v>2</v>
      </c>
      <c r="M160" s="28">
        <v>2</v>
      </c>
      <c r="N160" s="87">
        <v>5</v>
      </c>
      <c r="O160" s="28">
        <v>1</v>
      </c>
      <c r="P160" s="87">
        <v>1</v>
      </c>
      <c r="Q160" s="87">
        <v>3</v>
      </c>
      <c r="R160" s="87">
        <v>4</v>
      </c>
      <c r="S160" s="87">
        <v>1</v>
      </c>
      <c r="T160" s="28">
        <v>4</v>
      </c>
      <c r="U160" s="28">
        <v>3</v>
      </c>
      <c r="V160" s="1">
        <v>4</v>
      </c>
      <c r="W160" s="92">
        <v>6</v>
      </c>
      <c r="X160" s="94">
        <f t="shared" si="2"/>
        <v>0.5</v>
      </c>
    </row>
    <row r="161" spans="1:24">
      <c r="A161" s="1">
        <v>1</v>
      </c>
      <c r="B161" s="1">
        <v>1</v>
      </c>
      <c r="C161" s="1">
        <v>7</v>
      </c>
      <c r="D161" s="1">
        <v>2</v>
      </c>
      <c r="E161" s="1">
        <v>3</v>
      </c>
      <c r="F161" s="1">
        <v>5</v>
      </c>
      <c r="G161" s="1">
        <v>5</v>
      </c>
      <c r="H161" s="1">
        <v>5</v>
      </c>
      <c r="I161" s="29">
        <v>4</v>
      </c>
      <c r="J161" s="87">
        <v>5</v>
      </c>
      <c r="K161" s="28">
        <v>4</v>
      </c>
      <c r="L161" s="87">
        <v>3</v>
      </c>
      <c r="M161" s="28">
        <v>2</v>
      </c>
      <c r="N161" s="87">
        <v>5</v>
      </c>
      <c r="O161" s="87">
        <v>2</v>
      </c>
      <c r="P161" s="28">
        <v>4</v>
      </c>
      <c r="Q161" s="87">
        <v>5</v>
      </c>
      <c r="R161" s="87">
        <v>5</v>
      </c>
      <c r="S161" s="28">
        <v>3</v>
      </c>
      <c r="T161" s="28">
        <v>4</v>
      </c>
      <c r="U161" s="28">
        <v>3</v>
      </c>
      <c r="V161" s="1">
        <v>4</v>
      </c>
      <c r="W161" s="92">
        <v>6</v>
      </c>
      <c r="X161" s="94">
        <f t="shared" si="2"/>
        <v>0.5</v>
      </c>
    </row>
    <row r="162" spans="1:24">
      <c r="A162" s="1">
        <v>2</v>
      </c>
      <c r="B162" s="1">
        <v>6</v>
      </c>
      <c r="C162" s="1">
        <v>1</v>
      </c>
      <c r="D162" s="1">
        <v>1</v>
      </c>
      <c r="E162" s="1">
        <v>1</v>
      </c>
      <c r="F162" s="1">
        <v>4</v>
      </c>
      <c r="G162" s="1">
        <v>5</v>
      </c>
      <c r="H162" s="1">
        <v>5</v>
      </c>
      <c r="I162" s="29">
        <v>4</v>
      </c>
      <c r="J162" s="87">
        <v>4</v>
      </c>
      <c r="K162" s="28">
        <v>4</v>
      </c>
      <c r="L162" s="28">
        <v>2</v>
      </c>
      <c r="M162" s="28">
        <v>2</v>
      </c>
      <c r="N162" s="28">
        <v>3</v>
      </c>
      <c r="O162" s="28">
        <v>1</v>
      </c>
      <c r="P162" s="28">
        <v>4</v>
      </c>
      <c r="Q162" s="87">
        <v>5</v>
      </c>
      <c r="R162" s="28">
        <v>1</v>
      </c>
      <c r="S162" s="28">
        <v>3</v>
      </c>
      <c r="T162" s="28">
        <v>4</v>
      </c>
      <c r="U162" s="28">
        <v>3</v>
      </c>
      <c r="V162" s="1">
        <v>3</v>
      </c>
      <c r="W162" s="92">
        <v>10</v>
      </c>
      <c r="X162" s="94">
        <f t="shared" si="2"/>
        <v>0.83333333333333337</v>
      </c>
    </row>
    <row r="163" spans="1:24">
      <c r="A163" s="1">
        <v>2</v>
      </c>
      <c r="B163" s="1">
        <v>6</v>
      </c>
      <c r="C163" s="1">
        <v>7</v>
      </c>
      <c r="D163" s="1">
        <v>2</v>
      </c>
      <c r="E163" s="1">
        <v>3</v>
      </c>
      <c r="F163" s="1">
        <v>4</v>
      </c>
      <c r="G163" s="1">
        <v>4</v>
      </c>
      <c r="H163" s="1">
        <v>5</v>
      </c>
      <c r="I163" s="29">
        <v>3</v>
      </c>
      <c r="J163" s="28">
        <v>2</v>
      </c>
      <c r="K163" s="28">
        <v>4</v>
      </c>
      <c r="L163" s="28">
        <v>2</v>
      </c>
      <c r="M163" s="28">
        <v>2</v>
      </c>
      <c r="N163" s="28">
        <v>3</v>
      </c>
      <c r="O163" s="28">
        <v>1</v>
      </c>
      <c r="P163" s="87">
        <v>2</v>
      </c>
      <c r="Q163" s="28">
        <v>2</v>
      </c>
      <c r="R163" s="87">
        <v>4</v>
      </c>
      <c r="S163" s="28">
        <v>3</v>
      </c>
      <c r="T163" s="28">
        <v>4</v>
      </c>
      <c r="U163" s="28">
        <v>3</v>
      </c>
      <c r="V163" s="1">
        <v>3</v>
      </c>
      <c r="W163" s="92">
        <v>10</v>
      </c>
      <c r="X163" s="94">
        <f t="shared" si="2"/>
        <v>0.83333333333333337</v>
      </c>
    </row>
    <row r="164" spans="1:24">
      <c r="A164" s="1">
        <v>1</v>
      </c>
      <c r="B164" s="1">
        <v>4</v>
      </c>
      <c r="C164" s="1">
        <v>1</v>
      </c>
      <c r="D164" s="1">
        <v>1</v>
      </c>
      <c r="E164" s="1">
        <v>2</v>
      </c>
      <c r="F164" s="1">
        <v>5</v>
      </c>
      <c r="G164" s="1">
        <v>5</v>
      </c>
      <c r="H164" s="1">
        <v>5</v>
      </c>
      <c r="I164" s="29">
        <v>4</v>
      </c>
      <c r="J164" s="87">
        <v>1</v>
      </c>
      <c r="K164" s="28">
        <v>4</v>
      </c>
      <c r="L164" s="28">
        <v>2</v>
      </c>
      <c r="M164" s="87">
        <v>1</v>
      </c>
      <c r="N164" s="87">
        <v>1</v>
      </c>
      <c r="O164" s="87">
        <v>2</v>
      </c>
      <c r="P164" s="87">
        <v>1</v>
      </c>
      <c r="Q164" s="87">
        <v>5</v>
      </c>
      <c r="R164" s="87">
        <v>5</v>
      </c>
      <c r="S164" s="28">
        <v>3</v>
      </c>
      <c r="T164" s="87">
        <v>5</v>
      </c>
      <c r="U164" s="87">
        <v>5</v>
      </c>
      <c r="V164" s="1">
        <v>5</v>
      </c>
      <c r="W164" s="92">
        <v>3</v>
      </c>
      <c r="X164" s="94">
        <f t="shared" si="2"/>
        <v>0.25</v>
      </c>
    </row>
    <row r="165" spans="1:24">
      <c r="A165" s="1">
        <v>1</v>
      </c>
      <c r="B165" s="1">
        <v>5</v>
      </c>
      <c r="C165" s="1">
        <v>1</v>
      </c>
      <c r="D165" s="1">
        <v>2</v>
      </c>
      <c r="E165" s="1">
        <v>3</v>
      </c>
      <c r="F165" s="1">
        <v>3</v>
      </c>
      <c r="G165" s="1">
        <v>4</v>
      </c>
      <c r="H165" s="1">
        <v>5</v>
      </c>
      <c r="I165" s="29">
        <v>4</v>
      </c>
      <c r="J165" s="28">
        <v>2</v>
      </c>
      <c r="K165" s="28">
        <v>4</v>
      </c>
      <c r="L165" s="28">
        <v>2</v>
      </c>
      <c r="M165" s="28">
        <v>2</v>
      </c>
      <c r="N165" s="28">
        <v>3</v>
      </c>
      <c r="O165" s="28">
        <v>1</v>
      </c>
      <c r="P165" s="28">
        <v>4</v>
      </c>
      <c r="Q165" s="28">
        <v>2</v>
      </c>
      <c r="R165" s="28">
        <v>1</v>
      </c>
      <c r="S165" s="28">
        <v>3</v>
      </c>
      <c r="T165" s="28">
        <v>4</v>
      </c>
      <c r="U165" s="28">
        <v>3</v>
      </c>
      <c r="V165" s="1">
        <v>4</v>
      </c>
      <c r="W165" s="92">
        <v>12</v>
      </c>
      <c r="X165" s="94">
        <f t="shared" si="2"/>
        <v>1</v>
      </c>
    </row>
    <row r="166" spans="1:24">
      <c r="A166" s="1">
        <v>1</v>
      </c>
      <c r="B166" s="1">
        <v>3</v>
      </c>
      <c r="C166" s="1">
        <v>1</v>
      </c>
      <c r="D166" s="1">
        <v>1</v>
      </c>
      <c r="E166" s="1">
        <v>1</v>
      </c>
      <c r="F166" s="1">
        <v>4</v>
      </c>
      <c r="G166" s="1">
        <v>5</v>
      </c>
      <c r="H166" s="1">
        <v>5</v>
      </c>
      <c r="I166" s="29">
        <v>4</v>
      </c>
      <c r="J166" s="28">
        <v>2</v>
      </c>
      <c r="K166" s="28">
        <v>4</v>
      </c>
      <c r="L166" s="28">
        <v>2</v>
      </c>
      <c r="M166" s="28">
        <v>2</v>
      </c>
      <c r="N166" s="28">
        <v>3</v>
      </c>
      <c r="O166" s="28">
        <v>1</v>
      </c>
      <c r="P166" s="87">
        <v>5</v>
      </c>
      <c r="Q166" s="28">
        <v>2</v>
      </c>
      <c r="R166" s="87">
        <v>4</v>
      </c>
      <c r="S166" s="28">
        <v>3</v>
      </c>
      <c r="T166" s="28">
        <v>4</v>
      </c>
      <c r="U166" s="28">
        <v>3</v>
      </c>
      <c r="V166" s="1">
        <v>4</v>
      </c>
      <c r="W166" s="92">
        <v>10</v>
      </c>
      <c r="X166" s="94">
        <f t="shared" si="2"/>
        <v>0.83333333333333337</v>
      </c>
    </row>
    <row r="167" spans="1:24">
      <c r="A167" s="1">
        <v>2</v>
      </c>
      <c r="B167" s="1">
        <v>6</v>
      </c>
      <c r="C167" s="1">
        <v>5</v>
      </c>
      <c r="D167" s="1">
        <v>2</v>
      </c>
      <c r="E167" s="1">
        <v>2</v>
      </c>
      <c r="F167" s="1">
        <v>4</v>
      </c>
      <c r="G167" s="1">
        <v>3</v>
      </c>
      <c r="H167" s="1">
        <v>5</v>
      </c>
      <c r="I167" s="29">
        <v>3</v>
      </c>
      <c r="J167" s="28">
        <v>2</v>
      </c>
      <c r="K167" s="28">
        <v>4</v>
      </c>
      <c r="L167" s="28">
        <v>2</v>
      </c>
      <c r="M167" s="28">
        <v>2</v>
      </c>
      <c r="N167" s="87">
        <v>5</v>
      </c>
      <c r="O167" s="28">
        <v>1</v>
      </c>
      <c r="P167" s="87">
        <v>3</v>
      </c>
      <c r="Q167" s="87">
        <v>5</v>
      </c>
      <c r="R167" s="87">
        <v>5</v>
      </c>
      <c r="S167" s="87">
        <v>5</v>
      </c>
      <c r="T167" s="28">
        <v>4</v>
      </c>
      <c r="U167" s="28">
        <v>3</v>
      </c>
      <c r="V167" s="1">
        <v>3</v>
      </c>
      <c r="W167" s="92">
        <v>7</v>
      </c>
      <c r="X167" s="94">
        <f t="shared" si="2"/>
        <v>0.58333333333333337</v>
      </c>
    </row>
    <row r="168" spans="1:24">
      <c r="A168" s="1">
        <v>2</v>
      </c>
      <c r="B168" s="1">
        <v>6</v>
      </c>
      <c r="C168" s="1">
        <v>1</v>
      </c>
      <c r="D168" s="1">
        <v>4</v>
      </c>
      <c r="E168" s="1">
        <v>2</v>
      </c>
      <c r="F168" s="1">
        <v>2</v>
      </c>
      <c r="G168" s="1">
        <v>5</v>
      </c>
      <c r="H168" s="1">
        <v>5</v>
      </c>
      <c r="I168" s="29">
        <v>5</v>
      </c>
      <c r="J168" s="28">
        <v>2</v>
      </c>
      <c r="K168" s="28">
        <v>4</v>
      </c>
      <c r="L168" s="28">
        <v>2</v>
      </c>
      <c r="M168" s="28">
        <v>2</v>
      </c>
      <c r="N168" s="28">
        <v>3</v>
      </c>
      <c r="O168" s="28">
        <v>1</v>
      </c>
      <c r="P168" s="28">
        <v>4</v>
      </c>
      <c r="Q168" s="87">
        <v>3</v>
      </c>
      <c r="R168" s="28">
        <v>1</v>
      </c>
      <c r="S168" s="28">
        <v>3</v>
      </c>
      <c r="T168" s="28">
        <v>4</v>
      </c>
      <c r="U168" s="28">
        <v>3</v>
      </c>
      <c r="V168" s="1">
        <v>4</v>
      </c>
      <c r="W168" s="92">
        <v>11</v>
      </c>
      <c r="X168" s="94">
        <f t="shared" si="2"/>
        <v>0.91666666666666663</v>
      </c>
    </row>
    <row r="169" spans="1:24">
      <c r="A169" s="1">
        <v>3</v>
      </c>
      <c r="B169" s="1">
        <v>6</v>
      </c>
      <c r="C169" s="1">
        <v>11</v>
      </c>
      <c r="D169" s="1">
        <v>1</v>
      </c>
      <c r="E169" s="1">
        <v>1</v>
      </c>
      <c r="F169" s="1">
        <v>4</v>
      </c>
      <c r="G169" s="1">
        <v>5</v>
      </c>
      <c r="H169" s="1">
        <v>5</v>
      </c>
      <c r="I169" s="29">
        <v>3</v>
      </c>
      <c r="J169" s="28">
        <v>2</v>
      </c>
      <c r="K169" s="28">
        <v>4</v>
      </c>
      <c r="L169" s="28">
        <v>2</v>
      </c>
      <c r="M169" s="28">
        <v>2</v>
      </c>
      <c r="N169" s="28">
        <v>3</v>
      </c>
      <c r="O169" s="28">
        <v>1</v>
      </c>
      <c r="P169" s="28">
        <v>4</v>
      </c>
      <c r="Q169" s="87">
        <v>3</v>
      </c>
      <c r="R169" s="28">
        <v>1</v>
      </c>
      <c r="S169" s="28">
        <v>3</v>
      </c>
      <c r="T169" s="28">
        <v>4</v>
      </c>
      <c r="U169" s="28">
        <v>3</v>
      </c>
      <c r="V169" s="1">
        <v>3</v>
      </c>
      <c r="W169" s="92">
        <v>11</v>
      </c>
      <c r="X169" s="94">
        <f t="shared" si="2"/>
        <v>0.91666666666666663</v>
      </c>
    </row>
    <row r="170" spans="1:24">
      <c r="A170" s="1">
        <v>1</v>
      </c>
      <c r="B170" s="1">
        <v>2</v>
      </c>
      <c r="C170" s="1">
        <v>5</v>
      </c>
      <c r="D170" s="1">
        <v>2</v>
      </c>
      <c r="E170" s="1">
        <v>2</v>
      </c>
      <c r="F170" s="1">
        <v>4</v>
      </c>
      <c r="G170" s="1">
        <v>4</v>
      </c>
      <c r="H170" s="1">
        <v>5</v>
      </c>
      <c r="I170" s="29">
        <v>4</v>
      </c>
      <c r="J170" s="87">
        <v>1</v>
      </c>
      <c r="K170" s="28">
        <v>4</v>
      </c>
      <c r="L170" s="28">
        <v>2</v>
      </c>
      <c r="M170" s="28">
        <v>2</v>
      </c>
      <c r="N170" s="28">
        <v>3</v>
      </c>
      <c r="O170" s="28">
        <v>1</v>
      </c>
      <c r="P170" s="87">
        <v>2</v>
      </c>
      <c r="Q170" s="28">
        <v>2</v>
      </c>
      <c r="R170" s="28">
        <v>1</v>
      </c>
      <c r="S170" s="28">
        <v>3</v>
      </c>
      <c r="T170" s="28">
        <v>4</v>
      </c>
      <c r="U170" s="28">
        <v>3</v>
      </c>
      <c r="V170" s="1">
        <v>3</v>
      </c>
      <c r="W170" s="92">
        <v>10</v>
      </c>
      <c r="X170" s="94">
        <f t="shared" si="2"/>
        <v>0.83333333333333337</v>
      </c>
    </row>
    <row r="171" spans="1:24">
      <c r="A171" s="1">
        <v>1</v>
      </c>
      <c r="B171" s="1">
        <v>3</v>
      </c>
      <c r="C171" s="1">
        <v>5</v>
      </c>
      <c r="D171" s="1">
        <v>1</v>
      </c>
      <c r="E171" s="1">
        <v>1</v>
      </c>
      <c r="F171" s="1">
        <v>4</v>
      </c>
      <c r="G171" s="1">
        <v>5</v>
      </c>
      <c r="H171" s="1">
        <v>5</v>
      </c>
      <c r="I171" s="29">
        <v>4</v>
      </c>
      <c r="J171" s="87">
        <v>1</v>
      </c>
      <c r="K171" s="28">
        <v>4</v>
      </c>
      <c r="L171" s="87">
        <v>3</v>
      </c>
      <c r="M171" s="87">
        <v>1</v>
      </c>
      <c r="N171" s="87">
        <v>4</v>
      </c>
      <c r="O171" s="87">
        <v>4</v>
      </c>
      <c r="P171" s="87">
        <v>3</v>
      </c>
      <c r="Q171" s="28">
        <v>2</v>
      </c>
      <c r="R171" s="87">
        <v>3</v>
      </c>
      <c r="S171" s="28">
        <v>3</v>
      </c>
      <c r="T171" s="87">
        <v>2</v>
      </c>
      <c r="U171" s="87">
        <v>1</v>
      </c>
      <c r="V171" s="1">
        <v>4</v>
      </c>
      <c r="W171" s="92">
        <v>3</v>
      </c>
      <c r="X171" s="94">
        <f t="shared" si="2"/>
        <v>0.25</v>
      </c>
    </row>
    <row r="172" spans="1:24">
      <c r="A172" s="1">
        <v>1</v>
      </c>
      <c r="B172" s="1">
        <v>3</v>
      </c>
      <c r="C172" s="1">
        <v>7</v>
      </c>
      <c r="D172" s="1">
        <v>1</v>
      </c>
      <c r="E172" s="1">
        <v>2</v>
      </c>
      <c r="F172" s="1">
        <v>5</v>
      </c>
      <c r="G172" s="1">
        <v>4</v>
      </c>
      <c r="H172" s="1">
        <v>5</v>
      </c>
      <c r="I172" s="29">
        <v>3</v>
      </c>
      <c r="J172" s="28">
        <v>2</v>
      </c>
      <c r="K172" s="28">
        <v>4</v>
      </c>
      <c r="L172" s="28">
        <v>2</v>
      </c>
      <c r="M172" s="87">
        <v>3</v>
      </c>
      <c r="N172" s="28">
        <v>3</v>
      </c>
      <c r="O172" s="28">
        <v>1</v>
      </c>
      <c r="P172" s="87">
        <v>5</v>
      </c>
      <c r="Q172" s="28">
        <v>2</v>
      </c>
      <c r="R172" s="87">
        <v>3</v>
      </c>
      <c r="S172" s="28">
        <v>3</v>
      </c>
      <c r="T172" s="28">
        <v>4</v>
      </c>
      <c r="U172" s="28">
        <v>3</v>
      </c>
      <c r="V172" s="1">
        <v>4</v>
      </c>
      <c r="W172" s="92">
        <v>9</v>
      </c>
      <c r="X172" s="94">
        <f t="shared" si="2"/>
        <v>0.75</v>
      </c>
    </row>
    <row r="173" spans="1:24">
      <c r="A173" s="1">
        <v>2</v>
      </c>
      <c r="B173" s="1">
        <v>6</v>
      </c>
      <c r="C173" s="1">
        <v>5</v>
      </c>
      <c r="D173" s="1">
        <v>1</v>
      </c>
      <c r="E173" s="1">
        <v>2</v>
      </c>
      <c r="F173" s="1">
        <v>4</v>
      </c>
      <c r="G173" s="1">
        <v>4</v>
      </c>
      <c r="H173" s="1">
        <v>5</v>
      </c>
      <c r="I173" s="29">
        <v>4</v>
      </c>
      <c r="J173" s="28">
        <v>2</v>
      </c>
      <c r="K173" s="28">
        <v>4</v>
      </c>
      <c r="L173" s="28">
        <v>2</v>
      </c>
      <c r="M173" s="28">
        <v>2</v>
      </c>
      <c r="N173" s="28">
        <v>3</v>
      </c>
      <c r="O173" s="87">
        <v>3</v>
      </c>
      <c r="P173" s="87">
        <v>3</v>
      </c>
      <c r="Q173" s="28">
        <v>2</v>
      </c>
      <c r="R173" s="87">
        <v>4</v>
      </c>
      <c r="S173" s="28">
        <v>3</v>
      </c>
      <c r="T173" s="28">
        <v>4</v>
      </c>
      <c r="U173" s="28">
        <v>3</v>
      </c>
      <c r="V173" s="1">
        <v>4</v>
      </c>
      <c r="W173" s="92">
        <v>9</v>
      </c>
      <c r="X173" s="94">
        <f t="shared" si="2"/>
        <v>0.75</v>
      </c>
    </row>
    <row r="174" spans="1:24">
      <c r="A174" s="1">
        <v>1</v>
      </c>
      <c r="B174" s="1">
        <v>4</v>
      </c>
      <c r="C174" s="1">
        <v>5</v>
      </c>
      <c r="D174" s="1">
        <v>2</v>
      </c>
      <c r="E174" s="1">
        <v>3</v>
      </c>
      <c r="F174" s="1">
        <v>4</v>
      </c>
      <c r="G174" s="1">
        <v>4</v>
      </c>
      <c r="H174" s="1">
        <v>5</v>
      </c>
      <c r="I174" s="29">
        <v>4</v>
      </c>
      <c r="J174" s="28">
        <v>2</v>
      </c>
      <c r="K174" s="28">
        <v>4</v>
      </c>
      <c r="L174" s="28">
        <v>2</v>
      </c>
      <c r="M174" s="28">
        <v>2</v>
      </c>
      <c r="N174" s="28">
        <v>3</v>
      </c>
      <c r="O174" s="28">
        <v>1</v>
      </c>
      <c r="P174" s="87">
        <v>1</v>
      </c>
      <c r="Q174" s="28">
        <v>2</v>
      </c>
      <c r="R174" s="28">
        <v>1</v>
      </c>
      <c r="S174" s="28">
        <v>3</v>
      </c>
      <c r="T174" s="28">
        <v>4</v>
      </c>
      <c r="U174" s="28">
        <v>3</v>
      </c>
      <c r="V174" s="1">
        <v>4</v>
      </c>
      <c r="W174" s="92">
        <v>11</v>
      </c>
      <c r="X174" s="94">
        <f t="shared" si="2"/>
        <v>0.91666666666666663</v>
      </c>
    </row>
    <row r="175" spans="1:24">
      <c r="A175" s="1">
        <v>1</v>
      </c>
      <c r="B175" s="1">
        <v>3</v>
      </c>
      <c r="C175" s="1">
        <v>2</v>
      </c>
      <c r="D175" s="1">
        <v>2</v>
      </c>
      <c r="E175" s="1">
        <v>3</v>
      </c>
      <c r="F175" s="1">
        <v>3</v>
      </c>
      <c r="G175" s="1">
        <v>4</v>
      </c>
      <c r="H175" s="1">
        <v>5</v>
      </c>
      <c r="I175" s="29">
        <v>5</v>
      </c>
      <c r="J175" s="28">
        <v>2</v>
      </c>
      <c r="K175" s="28">
        <v>4</v>
      </c>
      <c r="L175" s="87">
        <v>4</v>
      </c>
      <c r="M175" s="28">
        <v>2</v>
      </c>
      <c r="N175" s="28">
        <v>3</v>
      </c>
      <c r="O175" s="87">
        <v>3</v>
      </c>
      <c r="P175" s="87">
        <v>5</v>
      </c>
      <c r="Q175" s="28">
        <v>2</v>
      </c>
      <c r="R175" s="87">
        <v>5</v>
      </c>
      <c r="S175" s="28">
        <v>3</v>
      </c>
      <c r="T175" s="28">
        <v>4</v>
      </c>
      <c r="U175" s="87">
        <v>1</v>
      </c>
      <c r="V175" s="1">
        <v>3</v>
      </c>
      <c r="W175" s="92">
        <v>7</v>
      </c>
      <c r="X175" s="94">
        <f t="shared" si="2"/>
        <v>0.58333333333333337</v>
      </c>
    </row>
    <row r="176" spans="1:24">
      <c r="A176" s="1">
        <v>2</v>
      </c>
      <c r="B176" s="1">
        <v>6</v>
      </c>
      <c r="C176" s="1">
        <v>5</v>
      </c>
      <c r="D176" s="1">
        <v>1</v>
      </c>
      <c r="E176" s="1">
        <v>1</v>
      </c>
      <c r="F176" s="1">
        <v>5</v>
      </c>
      <c r="G176" s="1">
        <v>5</v>
      </c>
      <c r="H176" s="1">
        <v>5</v>
      </c>
      <c r="I176" s="29">
        <v>4</v>
      </c>
      <c r="J176" s="87">
        <v>1</v>
      </c>
      <c r="K176" s="28">
        <v>4</v>
      </c>
      <c r="L176" s="28">
        <v>2</v>
      </c>
      <c r="M176" s="87">
        <v>1</v>
      </c>
      <c r="N176" s="28">
        <v>3</v>
      </c>
      <c r="O176" s="28">
        <v>1</v>
      </c>
      <c r="P176" s="87">
        <v>1</v>
      </c>
      <c r="Q176" s="28">
        <v>2</v>
      </c>
      <c r="R176" s="28">
        <v>1</v>
      </c>
      <c r="S176" s="28">
        <v>3</v>
      </c>
      <c r="T176" s="87">
        <v>3</v>
      </c>
      <c r="U176" s="28">
        <v>3</v>
      </c>
      <c r="V176" s="1">
        <v>4</v>
      </c>
      <c r="W176" s="92">
        <v>8</v>
      </c>
      <c r="X176" s="94">
        <f t="shared" si="2"/>
        <v>0.66666666666666663</v>
      </c>
    </row>
    <row r="177" spans="1:24">
      <c r="A177" s="1">
        <v>1</v>
      </c>
      <c r="B177" s="1">
        <v>4</v>
      </c>
      <c r="C177" s="1">
        <v>5</v>
      </c>
      <c r="D177" s="1">
        <v>2</v>
      </c>
      <c r="E177" s="1">
        <v>3</v>
      </c>
      <c r="F177" s="1">
        <v>4</v>
      </c>
      <c r="G177" s="1">
        <v>4</v>
      </c>
      <c r="H177" s="1">
        <v>5</v>
      </c>
      <c r="I177" s="29">
        <v>4</v>
      </c>
      <c r="J177" s="87">
        <v>4</v>
      </c>
      <c r="K177" s="28">
        <v>4</v>
      </c>
      <c r="L177" s="87">
        <v>1</v>
      </c>
      <c r="M177" s="28">
        <v>2</v>
      </c>
      <c r="N177" s="28">
        <v>3</v>
      </c>
      <c r="O177" s="28">
        <v>1</v>
      </c>
      <c r="P177" s="87">
        <v>1</v>
      </c>
      <c r="Q177" s="87">
        <v>3</v>
      </c>
      <c r="R177" s="87">
        <v>4</v>
      </c>
      <c r="S177" s="87">
        <v>1</v>
      </c>
      <c r="T177" s="87">
        <v>1</v>
      </c>
      <c r="U177" s="28">
        <v>3</v>
      </c>
      <c r="V177" s="1">
        <v>4</v>
      </c>
      <c r="W177" s="92">
        <v>5</v>
      </c>
      <c r="X177" s="94">
        <f t="shared" si="2"/>
        <v>0.41666666666666669</v>
      </c>
    </row>
    <row r="178" spans="1:24">
      <c r="A178" s="1">
        <v>1</v>
      </c>
      <c r="B178" s="1">
        <v>5</v>
      </c>
      <c r="C178" s="1">
        <v>2</v>
      </c>
      <c r="D178" s="1">
        <v>1</v>
      </c>
      <c r="E178" s="1">
        <v>3</v>
      </c>
      <c r="F178" s="1">
        <v>3</v>
      </c>
      <c r="G178" s="1">
        <v>5</v>
      </c>
      <c r="H178" s="1">
        <v>5</v>
      </c>
      <c r="I178" s="29">
        <v>3</v>
      </c>
      <c r="J178" s="87">
        <v>4</v>
      </c>
      <c r="K178" s="28">
        <v>4</v>
      </c>
      <c r="L178" s="28">
        <v>2</v>
      </c>
      <c r="M178" s="28">
        <v>2</v>
      </c>
      <c r="N178" s="28">
        <v>3</v>
      </c>
      <c r="O178" s="28">
        <v>1</v>
      </c>
      <c r="P178" s="87">
        <v>5</v>
      </c>
      <c r="Q178" s="87">
        <v>5</v>
      </c>
      <c r="R178" s="87">
        <v>5</v>
      </c>
      <c r="S178" s="28">
        <v>3</v>
      </c>
      <c r="T178" s="87">
        <v>2</v>
      </c>
      <c r="U178" s="28">
        <v>3</v>
      </c>
      <c r="V178" s="1">
        <v>3</v>
      </c>
      <c r="W178" s="92">
        <v>7</v>
      </c>
      <c r="X178" s="94">
        <f t="shared" si="2"/>
        <v>0.58333333333333337</v>
      </c>
    </row>
    <row r="179" spans="1:24">
      <c r="A179" s="1">
        <v>3</v>
      </c>
      <c r="B179" s="1">
        <v>6</v>
      </c>
      <c r="C179" s="1">
        <v>1</v>
      </c>
      <c r="D179" s="1">
        <v>3</v>
      </c>
      <c r="E179" s="1">
        <v>2</v>
      </c>
      <c r="F179" s="1">
        <v>4</v>
      </c>
      <c r="G179" s="1">
        <v>5</v>
      </c>
      <c r="H179" s="1">
        <v>5</v>
      </c>
      <c r="I179" s="29">
        <v>4</v>
      </c>
      <c r="J179" s="87">
        <v>4</v>
      </c>
      <c r="K179" s="28">
        <v>4</v>
      </c>
      <c r="L179" s="87">
        <v>4</v>
      </c>
      <c r="M179" s="28">
        <v>2</v>
      </c>
      <c r="N179" s="28">
        <v>3</v>
      </c>
      <c r="O179" s="28">
        <v>1</v>
      </c>
      <c r="P179" s="87">
        <v>3</v>
      </c>
      <c r="Q179" s="28">
        <v>2</v>
      </c>
      <c r="R179" s="87">
        <v>4</v>
      </c>
      <c r="S179" s="28">
        <v>3</v>
      </c>
      <c r="T179" s="87">
        <v>3</v>
      </c>
      <c r="U179" s="28">
        <v>3</v>
      </c>
      <c r="V179" s="1">
        <v>4</v>
      </c>
      <c r="W179" s="92">
        <v>7</v>
      </c>
      <c r="X179" s="94">
        <f t="shared" si="2"/>
        <v>0.58333333333333337</v>
      </c>
    </row>
    <row r="180" spans="1:24">
      <c r="A180" s="1">
        <v>1</v>
      </c>
      <c r="B180" s="1">
        <v>4</v>
      </c>
      <c r="C180" s="1">
        <v>5</v>
      </c>
      <c r="D180" s="1">
        <v>1</v>
      </c>
      <c r="E180" s="1">
        <v>3</v>
      </c>
      <c r="F180" s="1">
        <v>3</v>
      </c>
      <c r="G180" s="1">
        <v>4</v>
      </c>
      <c r="H180" s="1">
        <v>5</v>
      </c>
      <c r="I180" s="29">
        <v>4</v>
      </c>
      <c r="J180" s="28">
        <v>2</v>
      </c>
      <c r="K180" s="28">
        <v>4</v>
      </c>
      <c r="L180" s="28">
        <v>2</v>
      </c>
      <c r="M180" s="28">
        <v>2</v>
      </c>
      <c r="N180" s="28">
        <v>3</v>
      </c>
      <c r="O180" s="28">
        <v>1</v>
      </c>
      <c r="P180" s="87">
        <v>3</v>
      </c>
      <c r="Q180" s="28">
        <v>2</v>
      </c>
      <c r="R180" s="28">
        <v>1</v>
      </c>
      <c r="S180" s="28">
        <v>3</v>
      </c>
      <c r="T180" s="28">
        <v>4</v>
      </c>
      <c r="U180" s="28">
        <v>3</v>
      </c>
      <c r="V180" s="1">
        <v>3</v>
      </c>
      <c r="W180" s="92">
        <v>11</v>
      </c>
      <c r="X180" s="94">
        <f t="shared" si="2"/>
        <v>0.91666666666666663</v>
      </c>
    </row>
    <row r="181" spans="1:24">
      <c r="A181" s="1">
        <v>2</v>
      </c>
      <c r="B181" s="1">
        <v>6</v>
      </c>
      <c r="C181" s="1">
        <v>5</v>
      </c>
      <c r="D181" s="1">
        <v>2</v>
      </c>
      <c r="E181" s="1">
        <v>1</v>
      </c>
      <c r="F181" s="1">
        <v>5</v>
      </c>
      <c r="G181" s="1">
        <v>4</v>
      </c>
      <c r="H181" s="1">
        <v>4</v>
      </c>
      <c r="I181" s="29">
        <v>4</v>
      </c>
      <c r="J181" s="28">
        <v>2</v>
      </c>
      <c r="K181" s="28">
        <v>4</v>
      </c>
      <c r="L181" s="87">
        <v>4</v>
      </c>
      <c r="M181" s="28">
        <v>2</v>
      </c>
      <c r="N181" s="28">
        <v>3</v>
      </c>
      <c r="O181" s="28">
        <v>1</v>
      </c>
      <c r="P181" s="87">
        <v>5</v>
      </c>
      <c r="Q181" s="87">
        <v>5</v>
      </c>
      <c r="R181" s="87">
        <v>5</v>
      </c>
      <c r="S181" s="28">
        <v>3</v>
      </c>
      <c r="T181" s="28">
        <v>4</v>
      </c>
      <c r="U181" s="28">
        <v>3</v>
      </c>
      <c r="V181" s="1">
        <v>4</v>
      </c>
      <c r="W181" s="92">
        <v>8</v>
      </c>
      <c r="X181" s="94">
        <f t="shared" si="2"/>
        <v>0.66666666666666663</v>
      </c>
    </row>
    <row r="182" spans="1:24">
      <c r="A182" s="1">
        <v>2</v>
      </c>
      <c r="B182" s="1">
        <v>6</v>
      </c>
      <c r="C182" s="1">
        <v>5</v>
      </c>
      <c r="D182" s="1">
        <v>2</v>
      </c>
      <c r="E182" s="1">
        <v>2</v>
      </c>
      <c r="F182" s="1">
        <v>4</v>
      </c>
      <c r="G182" s="1">
        <v>5</v>
      </c>
      <c r="H182" s="1">
        <v>5</v>
      </c>
      <c r="I182" s="29">
        <v>4</v>
      </c>
      <c r="J182" s="28">
        <v>2</v>
      </c>
      <c r="K182" s="28">
        <v>4</v>
      </c>
      <c r="L182" s="28">
        <v>2</v>
      </c>
      <c r="M182" s="28">
        <v>2</v>
      </c>
      <c r="N182" s="28">
        <v>3</v>
      </c>
      <c r="O182" s="28">
        <v>1</v>
      </c>
      <c r="P182" s="87">
        <v>2</v>
      </c>
      <c r="Q182" s="87">
        <v>5</v>
      </c>
      <c r="R182" s="87">
        <v>4</v>
      </c>
      <c r="S182" s="28">
        <v>3</v>
      </c>
      <c r="T182" s="28">
        <v>4</v>
      </c>
      <c r="U182" s="28">
        <v>3</v>
      </c>
      <c r="V182" s="1">
        <v>3</v>
      </c>
      <c r="W182" s="92">
        <v>9</v>
      </c>
      <c r="X182" s="94">
        <f t="shared" si="2"/>
        <v>0.75</v>
      </c>
    </row>
    <row r="183" spans="1:24">
      <c r="A183" s="1">
        <v>2</v>
      </c>
      <c r="B183" s="1">
        <v>6</v>
      </c>
      <c r="C183" s="1">
        <v>6</v>
      </c>
      <c r="D183" s="1">
        <v>2</v>
      </c>
      <c r="E183" s="1">
        <v>1</v>
      </c>
      <c r="F183" s="1">
        <v>3</v>
      </c>
      <c r="G183" s="1">
        <v>2</v>
      </c>
      <c r="H183" s="1">
        <v>5</v>
      </c>
      <c r="I183" s="29">
        <v>4</v>
      </c>
      <c r="J183" s="28">
        <v>2</v>
      </c>
      <c r="K183" s="28">
        <v>4</v>
      </c>
      <c r="L183" s="28">
        <v>2</v>
      </c>
      <c r="M183" s="28">
        <v>2</v>
      </c>
      <c r="N183" s="28">
        <v>3</v>
      </c>
      <c r="O183" s="87">
        <v>2</v>
      </c>
      <c r="P183" s="87">
        <v>5</v>
      </c>
      <c r="Q183" s="87">
        <v>4</v>
      </c>
      <c r="R183" s="28">
        <v>1</v>
      </c>
      <c r="S183" s="28">
        <v>3</v>
      </c>
      <c r="T183" s="87">
        <v>1</v>
      </c>
      <c r="U183" s="28">
        <v>3</v>
      </c>
      <c r="V183" s="1">
        <v>4</v>
      </c>
      <c r="W183" s="92">
        <v>8</v>
      </c>
      <c r="X183" s="94">
        <f t="shared" si="2"/>
        <v>0.66666666666666663</v>
      </c>
    </row>
    <row r="184" spans="1:24">
      <c r="A184" s="1">
        <v>2</v>
      </c>
      <c r="B184" s="1">
        <v>6</v>
      </c>
      <c r="C184" s="1">
        <v>11</v>
      </c>
      <c r="D184" s="1">
        <v>2</v>
      </c>
      <c r="E184" s="1">
        <v>1</v>
      </c>
      <c r="F184" s="1">
        <v>4</v>
      </c>
      <c r="G184" s="1">
        <v>4</v>
      </c>
      <c r="H184" s="1">
        <v>5</v>
      </c>
      <c r="I184" s="29">
        <v>5</v>
      </c>
      <c r="J184" s="28">
        <v>2</v>
      </c>
      <c r="K184" s="28">
        <v>4</v>
      </c>
      <c r="L184" s="28">
        <v>2</v>
      </c>
      <c r="M184" s="87">
        <v>1</v>
      </c>
      <c r="N184" s="28">
        <v>3</v>
      </c>
      <c r="O184" s="28">
        <v>1</v>
      </c>
      <c r="P184" s="28">
        <v>4</v>
      </c>
      <c r="Q184" s="28">
        <v>2</v>
      </c>
      <c r="R184" s="28">
        <v>1</v>
      </c>
      <c r="S184" s="28">
        <v>3</v>
      </c>
      <c r="T184" s="28">
        <v>4</v>
      </c>
      <c r="U184" s="28">
        <v>3</v>
      </c>
      <c r="V184" s="1">
        <v>5</v>
      </c>
      <c r="W184" s="92">
        <v>11</v>
      </c>
      <c r="X184" s="94">
        <f t="shared" si="2"/>
        <v>0.91666666666666663</v>
      </c>
    </row>
    <row r="185" spans="1:24">
      <c r="A185" s="1">
        <v>1</v>
      </c>
      <c r="B185" s="1">
        <v>3</v>
      </c>
      <c r="C185" s="1">
        <v>2</v>
      </c>
      <c r="D185" s="1">
        <v>1</v>
      </c>
      <c r="E185" s="1">
        <v>2</v>
      </c>
      <c r="F185" s="1">
        <v>4</v>
      </c>
      <c r="G185" s="1">
        <v>4</v>
      </c>
      <c r="H185" s="1">
        <v>4</v>
      </c>
      <c r="I185" s="29">
        <v>3</v>
      </c>
      <c r="J185" s="28">
        <v>2</v>
      </c>
      <c r="K185" s="28">
        <v>4</v>
      </c>
      <c r="L185" s="28">
        <v>2</v>
      </c>
      <c r="M185" s="87">
        <v>1</v>
      </c>
      <c r="N185" s="87">
        <v>1</v>
      </c>
      <c r="O185" s="87">
        <v>2</v>
      </c>
      <c r="P185" s="87">
        <v>5</v>
      </c>
      <c r="Q185" s="87">
        <v>3</v>
      </c>
      <c r="R185" s="87">
        <v>2</v>
      </c>
      <c r="S185" s="28">
        <v>3</v>
      </c>
      <c r="T185" s="87">
        <v>3</v>
      </c>
      <c r="U185" s="28">
        <v>3</v>
      </c>
      <c r="V185" s="1">
        <v>3</v>
      </c>
      <c r="W185" s="92">
        <v>5</v>
      </c>
      <c r="X185" s="94">
        <f t="shared" si="2"/>
        <v>0.41666666666666669</v>
      </c>
    </row>
    <row r="186" spans="1:24">
      <c r="A186" s="1">
        <v>1</v>
      </c>
      <c r="B186" s="1">
        <v>1</v>
      </c>
      <c r="C186" s="1">
        <v>2</v>
      </c>
      <c r="D186" s="1">
        <v>1</v>
      </c>
      <c r="E186" s="1">
        <v>2</v>
      </c>
      <c r="F186" s="1">
        <v>5</v>
      </c>
      <c r="G186" s="1">
        <v>5</v>
      </c>
      <c r="H186" s="1">
        <v>5</v>
      </c>
      <c r="I186" s="29">
        <v>3</v>
      </c>
      <c r="J186" s="87">
        <v>3</v>
      </c>
      <c r="K186" s="28">
        <v>4</v>
      </c>
      <c r="L186" s="87">
        <v>5</v>
      </c>
      <c r="M186" s="87">
        <v>1</v>
      </c>
      <c r="N186" s="87">
        <v>5</v>
      </c>
      <c r="O186" s="28">
        <v>1</v>
      </c>
      <c r="P186" s="87">
        <v>5</v>
      </c>
      <c r="Q186" s="87">
        <v>1</v>
      </c>
      <c r="R186" s="87">
        <v>3</v>
      </c>
      <c r="S186" s="87">
        <v>2</v>
      </c>
      <c r="T186" s="87">
        <v>2</v>
      </c>
      <c r="U186" s="28">
        <v>3</v>
      </c>
      <c r="V186" s="1">
        <v>4</v>
      </c>
      <c r="W186" s="92">
        <v>3</v>
      </c>
      <c r="X186" s="94">
        <f t="shared" si="2"/>
        <v>0.25</v>
      </c>
    </row>
    <row r="187" spans="1:24">
      <c r="A187" s="1">
        <v>1</v>
      </c>
      <c r="B187" s="1">
        <v>1</v>
      </c>
      <c r="C187" s="1">
        <v>2</v>
      </c>
      <c r="D187" s="1">
        <v>1</v>
      </c>
      <c r="E187" s="1">
        <v>2</v>
      </c>
      <c r="F187" s="1">
        <v>5</v>
      </c>
      <c r="G187" s="1">
        <v>4</v>
      </c>
      <c r="H187" s="1">
        <v>5</v>
      </c>
      <c r="I187" s="29">
        <v>3</v>
      </c>
      <c r="J187" s="28">
        <v>2</v>
      </c>
      <c r="K187" s="28">
        <v>4</v>
      </c>
      <c r="L187" s="28">
        <v>2</v>
      </c>
      <c r="M187" s="28">
        <v>2</v>
      </c>
      <c r="N187" s="87">
        <v>5</v>
      </c>
      <c r="O187" s="28">
        <v>1</v>
      </c>
      <c r="P187" s="87">
        <v>1</v>
      </c>
      <c r="Q187" s="87">
        <v>5</v>
      </c>
      <c r="R187" s="87">
        <v>3</v>
      </c>
      <c r="S187" s="87">
        <v>5</v>
      </c>
      <c r="T187" s="87">
        <v>2</v>
      </c>
      <c r="U187" s="28">
        <v>3</v>
      </c>
      <c r="V187" s="1">
        <v>3</v>
      </c>
      <c r="W187" s="92">
        <v>6</v>
      </c>
      <c r="X187" s="94">
        <f t="shared" si="2"/>
        <v>0.5</v>
      </c>
    </row>
    <row r="188" spans="1:24">
      <c r="A188" s="1">
        <v>1</v>
      </c>
      <c r="B188" s="1">
        <v>3</v>
      </c>
      <c r="C188" s="1">
        <v>5</v>
      </c>
      <c r="D188" s="1">
        <v>2</v>
      </c>
      <c r="E188" s="1">
        <v>2</v>
      </c>
      <c r="F188" s="1">
        <v>4</v>
      </c>
      <c r="G188" s="1">
        <v>1</v>
      </c>
      <c r="H188" s="1">
        <v>4</v>
      </c>
      <c r="I188" s="29">
        <v>3</v>
      </c>
      <c r="J188" s="28">
        <v>2</v>
      </c>
      <c r="K188" s="28">
        <v>4</v>
      </c>
      <c r="L188" s="28">
        <v>2</v>
      </c>
      <c r="M188" s="28">
        <v>2</v>
      </c>
      <c r="N188" s="28">
        <v>3</v>
      </c>
      <c r="O188" s="87">
        <v>4</v>
      </c>
      <c r="P188" s="87">
        <v>3</v>
      </c>
      <c r="Q188" s="87">
        <v>1</v>
      </c>
      <c r="R188" s="28">
        <v>1</v>
      </c>
      <c r="S188" s="87">
        <v>2</v>
      </c>
      <c r="T188" s="87">
        <v>1</v>
      </c>
      <c r="U188" s="28">
        <v>3</v>
      </c>
      <c r="V188" s="1">
        <v>3</v>
      </c>
      <c r="W188" s="92">
        <v>7</v>
      </c>
      <c r="X188" s="94">
        <f t="shared" si="2"/>
        <v>0.58333333333333337</v>
      </c>
    </row>
    <row r="189" spans="1:24">
      <c r="A189" s="1">
        <v>1</v>
      </c>
      <c r="B189" s="1">
        <v>1</v>
      </c>
      <c r="C189" s="1">
        <v>2</v>
      </c>
      <c r="D189" s="1">
        <v>2</v>
      </c>
      <c r="E189" s="1">
        <v>2</v>
      </c>
      <c r="F189" s="1">
        <v>5</v>
      </c>
      <c r="G189" s="1">
        <v>3</v>
      </c>
      <c r="H189" s="1">
        <v>4</v>
      </c>
      <c r="I189" s="29">
        <v>2</v>
      </c>
      <c r="J189" s="87">
        <v>1</v>
      </c>
      <c r="K189" s="28">
        <v>4</v>
      </c>
      <c r="L189" s="87">
        <v>5</v>
      </c>
      <c r="M189" s="87">
        <v>5</v>
      </c>
      <c r="N189" s="87">
        <v>5</v>
      </c>
      <c r="O189" s="87">
        <v>4</v>
      </c>
      <c r="P189" s="87">
        <v>5</v>
      </c>
      <c r="Q189" s="87">
        <v>5</v>
      </c>
      <c r="R189" s="87">
        <v>5</v>
      </c>
      <c r="S189" s="87">
        <v>5</v>
      </c>
      <c r="T189" s="87">
        <v>5</v>
      </c>
      <c r="U189" s="87">
        <v>5</v>
      </c>
      <c r="V189" s="1">
        <v>2</v>
      </c>
      <c r="W189" s="92">
        <v>1</v>
      </c>
      <c r="X189" s="94">
        <f t="shared" si="2"/>
        <v>8.3333333333333329E-2</v>
      </c>
    </row>
    <row r="190" spans="1:24">
      <c r="A190" s="1">
        <v>1</v>
      </c>
      <c r="B190" s="1">
        <v>3</v>
      </c>
      <c r="C190" s="1">
        <v>1</v>
      </c>
      <c r="D190" s="1">
        <v>1</v>
      </c>
      <c r="E190" s="1">
        <v>2</v>
      </c>
      <c r="F190" s="1">
        <v>5</v>
      </c>
      <c r="G190" s="1">
        <v>4</v>
      </c>
      <c r="H190" s="1">
        <v>4</v>
      </c>
      <c r="I190" s="29">
        <v>3</v>
      </c>
      <c r="J190" s="87">
        <v>5</v>
      </c>
      <c r="K190" s="28">
        <v>4</v>
      </c>
      <c r="L190" s="87">
        <v>3</v>
      </c>
      <c r="M190" s="28">
        <v>2</v>
      </c>
      <c r="N190" s="87">
        <v>5</v>
      </c>
      <c r="O190" s="28">
        <v>1</v>
      </c>
      <c r="P190" s="28">
        <v>4</v>
      </c>
      <c r="Q190" s="28">
        <v>2</v>
      </c>
      <c r="R190" s="87">
        <v>5</v>
      </c>
      <c r="S190" s="87">
        <v>4</v>
      </c>
      <c r="T190" s="28">
        <v>4</v>
      </c>
      <c r="U190" s="28">
        <v>3</v>
      </c>
      <c r="V190" s="1">
        <v>4</v>
      </c>
      <c r="W190" s="92">
        <v>7</v>
      </c>
      <c r="X190" s="94">
        <f t="shared" si="2"/>
        <v>0.58333333333333337</v>
      </c>
    </row>
    <row r="191" spans="1:24">
      <c r="A191" s="1">
        <v>1</v>
      </c>
      <c r="B191" s="1">
        <v>4</v>
      </c>
      <c r="C191" s="1">
        <v>5</v>
      </c>
      <c r="D191" s="1">
        <v>2</v>
      </c>
      <c r="E191" s="1">
        <v>2</v>
      </c>
      <c r="F191" s="1">
        <v>5</v>
      </c>
      <c r="G191" s="1">
        <v>4</v>
      </c>
      <c r="H191" s="1">
        <v>5</v>
      </c>
      <c r="I191" s="29">
        <v>3</v>
      </c>
      <c r="J191" s="87">
        <v>4</v>
      </c>
      <c r="K191" s="28">
        <v>4</v>
      </c>
      <c r="L191" s="28">
        <v>2</v>
      </c>
      <c r="M191" s="28">
        <v>2</v>
      </c>
      <c r="N191" s="28">
        <v>3</v>
      </c>
      <c r="O191" s="28">
        <v>1</v>
      </c>
      <c r="P191" s="87">
        <v>1</v>
      </c>
      <c r="Q191" s="28">
        <v>2</v>
      </c>
      <c r="R191" s="28">
        <v>1</v>
      </c>
      <c r="S191" s="28">
        <v>3</v>
      </c>
      <c r="T191" s="28">
        <v>4</v>
      </c>
      <c r="U191" s="28">
        <v>3</v>
      </c>
      <c r="V191" s="1">
        <v>4</v>
      </c>
      <c r="W191" s="92">
        <v>10</v>
      </c>
      <c r="X191" s="94">
        <f t="shared" si="2"/>
        <v>0.83333333333333337</v>
      </c>
    </row>
    <row r="192" spans="1:24">
      <c r="A192" s="1">
        <v>1</v>
      </c>
      <c r="B192" s="1">
        <v>5</v>
      </c>
      <c r="C192" s="1">
        <v>5</v>
      </c>
      <c r="D192" s="1">
        <v>2</v>
      </c>
      <c r="E192" s="1">
        <v>3</v>
      </c>
      <c r="F192" s="1">
        <v>3</v>
      </c>
      <c r="G192" s="1">
        <v>4</v>
      </c>
      <c r="H192" s="1">
        <v>5</v>
      </c>
      <c r="I192" s="29">
        <v>4</v>
      </c>
      <c r="J192" s="28">
        <v>2</v>
      </c>
      <c r="K192" s="28">
        <v>4</v>
      </c>
      <c r="L192" s="28">
        <v>2</v>
      </c>
      <c r="M192" s="87">
        <v>1</v>
      </c>
      <c r="N192" s="28">
        <v>3</v>
      </c>
      <c r="O192" s="28">
        <v>1</v>
      </c>
      <c r="P192" s="28">
        <v>4</v>
      </c>
      <c r="Q192" s="28">
        <v>2</v>
      </c>
      <c r="R192" s="28">
        <v>1</v>
      </c>
      <c r="S192" s="28">
        <v>3</v>
      </c>
      <c r="T192" s="87">
        <v>2</v>
      </c>
      <c r="U192" s="28">
        <v>3</v>
      </c>
      <c r="V192" s="1">
        <v>3</v>
      </c>
      <c r="W192" s="92">
        <v>10</v>
      </c>
      <c r="X192" s="94">
        <f t="shared" si="2"/>
        <v>0.83333333333333337</v>
      </c>
    </row>
    <row r="193" spans="1:24">
      <c r="A193" s="1">
        <v>2</v>
      </c>
      <c r="B193" s="1">
        <v>6</v>
      </c>
      <c r="C193" s="1">
        <v>5</v>
      </c>
      <c r="D193" s="1">
        <v>2</v>
      </c>
      <c r="E193" s="1">
        <v>1</v>
      </c>
      <c r="F193" s="1">
        <v>4</v>
      </c>
      <c r="G193" s="1">
        <v>5</v>
      </c>
      <c r="H193" s="1">
        <v>4</v>
      </c>
      <c r="I193" s="29">
        <v>4</v>
      </c>
      <c r="J193" s="87">
        <v>4</v>
      </c>
      <c r="K193" s="28">
        <v>4</v>
      </c>
      <c r="L193" s="28">
        <v>2</v>
      </c>
      <c r="M193" s="87">
        <v>1</v>
      </c>
      <c r="N193" s="28">
        <v>3</v>
      </c>
      <c r="O193" s="28">
        <v>1</v>
      </c>
      <c r="P193" s="87">
        <v>1</v>
      </c>
      <c r="Q193" s="28">
        <v>2</v>
      </c>
      <c r="R193" s="87">
        <v>3</v>
      </c>
      <c r="S193" s="87">
        <v>1</v>
      </c>
      <c r="T193" s="28">
        <v>4</v>
      </c>
      <c r="U193" s="28">
        <v>3</v>
      </c>
      <c r="V193" s="1">
        <v>4</v>
      </c>
      <c r="W193" s="92">
        <v>7</v>
      </c>
      <c r="X193" s="94">
        <f t="shared" si="2"/>
        <v>0.58333333333333337</v>
      </c>
    </row>
    <row r="194" spans="1:24">
      <c r="A194" s="1">
        <v>1</v>
      </c>
      <c r="B194" s="1">
        <v>2</v>
      </c>
      <c r="C194" s="1">
        <v>5</v>
      </c>
      <c r="D194" s="1">
        <v>1</v>
      </c>
      <c r="E194" s="1">
        <v>2</v>
      </c>
      <c r="F194" s="1">
        <v>2</v>
      </c>
      <c r="G194" s="1">
        <v>5</v>
      </c>
      <c r="H194" s="1">
        <v>5</v>
      </c>
      <c r="I194" s="29">
        <v>4</v>
      </c>
      <c r="J194" s="87">
        <v>4</v>
      </c>
      <c r="K194" s="28">
        <v>4</v>
      </c>
      <c r="L194" s="28">
        <v>2</v>
      </c>
      <c r="M194" s="28">
        <v>2</v>
      </c>
      <c r="N194" s="28">
        <v>3</v>
      </c>
      <c r="O194" s="28">
        <v>1</v>
      </c>
      <c r="P194" s="87">
        <v>3</v>
      </c>
      <c r="Q194" s="28">
        <v>2</v>
      </c>
      <c r="R194" s="87">
        <v>3</v>
      </c>
      <c r="S194" s="87">
        <v>5</v>
      </c>
      <c r="T194" s="28">
        <v>4</v>
      </c>
      <c r="U194" s="28">
        <v>3</v>
      </c>
      <c r="V194" s="1">
        <v>2</v>
      </c>
      <c r="W194" s="92">
        <v>8</v>
      </c>
      <c r="X194" s="94">
        <f t="shared" si="2"/>
        <v>0.66666666666666663</v>
      </c>
    </row>
    <row r="195" spans="1:24">
      <c r="A195" s="1">
        <v>2</v>
      </c>
      <c r="B195" s="1">
        <v>6</v>
      </c>
      <c r="C195" s="1">
        <v>5</v>
      </c>
      <c r="D195" s="1">
        <v>2</v>
      </c>
      <c r="E195" s="1">
        <v>1</v>
      </c>
      <c r="F195" s="1">
        <v>4</v>
      </c>
      <c r="G195" s="1">
        <v>3</v>
      </c>
      <c r="H195" s="1">
        <v>5</v>
      </c>
      <c r="I195" s="29">
        <v>3</v>
      </c>
      <c r="J195" s="87">
        <v>1</v>
      </c>
      <c r="K195" s="28">
        <v>4</v>
      </c>
      <c r="L195" s="28">
        <v>2</v>
      </c>
      <c r="M195" s="87">
        <v>3</v>
      </c>
      <c r="N195" s="28">
        <v>3</v>
      </c>
      <c r="O195" s="28">
        <v>1</v>
      </c>
      <c r="P195" s="28">
        <v>4</v>
      </c>
      <c r="Q195" s="28">
        <v>2</v>
      </c>
      <c r="R195" s="87">
        <v>3</v>
      </c>
      <c r="S195" s="87">
        <v>2</v>
      </c>
      <c r="T195" s="87">
        <v>3</v>
      </c>
      <c r="U195" s="87">
        <v>2</v>
      </c>
      <c r="V195" s="1">
        <v>4</v>
      </c>
      <c r="W195" s="92">
        <v>6</v>
      </c>
      <c r="X195" s="94">
        <f t="shared" ref="X195:X258" si="3">W195/12</f>
        <v>0.5</v>
      </c>
    </row>
    <row r="196" spans="1:24">
      <c r="A196" s="1">
        <v>1</v>
      </c>
      <c r="B196" s="1">
        <v>1</v>
      </c>
      <c r="C196" s="1">
        <v>5</v>
      </c>
      <c r="D196" s="1">
        <v>2</v>
      </c>
      <c r="E196" s="1">
        <v>1</v>
      </c>
      <c r="F196" s="1">
        <v>5</v>
      </c>
      <c r="G196" s="1">
        <v>4</v>
      </c>
      <c r="H196" s="1">
        <v>3</v>
      </c>
      <c r="I196" s="29">
        <v>2</v>
      </c>
      <c r="J196" s="87">
        <v>4</v>
      </c>
      <c r="K196" s="28">
        <v>4</v>
      </c>
      <c r="L196" s="87">
        <v>4</v>
      </c>
      <c r="M196" s="28">
        <v>2</v>
      </c>
      <c r="N196" s="28">
        <v>3</v>
      </c>
      <c r="O196" s="28">
        <v>1</v>
      </c>
      <c r="P196" s="87">
        <v>3</v>
      </c>
      <c r="Q196" s="28">
        <v>2</v>
      </c>
      <c r="R196" s="87">
        <v>5</v>
      </c>
      <c r="S196" s="28">
        <v>3</v>
      </c>
      <c r="T196" s="28">
        <v>4</v>
      </c>
      <c r="U196" s="28">
        <v>3</v>
      </c>
      <c r="V196" s="1">
        <v>1</v>
      </c>
      <c r="W196" s="92">
        <v>8</v>
      </c>
      <c r="X196" s="94">
        <f t="shared" si="3"/>
        <v>0.66666666666666663</v>
      </c>
    </row>
    <row r="197" spans="1:24">
      <c r="A197" s="1">
        <v>1</v>
      </c>
      <c r="B197" s="1">
        <v>4</v>
      </c>
      <c r="C197" s="1">
        <v>1</v>
      </c>
      <c r="D197" s="1">
        <v>1</v>
      </c>
      <c r="E197" s="1">
        <v>3</v>
      </c>
      <c r="F197" s="1">
        <v>5</v>
      </c>
      <c r="G197" s="1">
        <v>5</v>
      </c>
      <c r="H197" s="1">
        <v>5</v>
      </c>
      <c r="I197" s="29">
        <v>4</v>
      </c>
      <c r="J197" s="28">
        <v>2</v>
      </c>
      <c r="K197" s="28">
        <v>4</v>
      </c>
      <c r="L197" s="28">
        <v>2</v>
      </c>
      <c r="M197" s="28">
        <v>2</v>
      </c>
      <c r="N197" s="28">
        <v>3</v>
      </c>
      <c r="O197" s="28">
        <v>1</v>
      </c>
      <c r="P197" s="87">
        <v>5</v>
      </c>
      <c r="Q197" s="87">
        <v>4</v>
      </c>
      <c r="R197" s="28">
        <v>1</v>
      </c>
      <c r="S197" s="28">
        <v>3</v>
      </c>
      <c r="T197" s="28">
        <v>4</v>
      </c>
      <c r="U197" s="28">
        <v>3</v>
      </c>
      <c r="V197" s="1">
        <v>3</v>
      </c>
      <c r="W197" s="92">
        <v>10</v>
      </c>
      <c r="X197" s="94">
        <f t="shared" si="3"/>
        <v>0.83333333333333337</v>
      </c>
    </row>
    <row r="198" spans="1:24">
      <c r="A198" s="1">
        <v>1</v>
      </c>
      <c r="B198" s="1">
        <v>4</v>
      </c>
      <c r="C198" s="1">
        <v>5</v>
      </c>
      <c r="D198" s="1">
        <v>2</v>
      </c>
      <c r="E198" s="1">
        <v>2</v>
      </c>
      <c r="F198" s="1">
        <v>3</v>
      </c>
      <c r="G198" s="1">
        <v>4</v>
      </c>
      <c r="H198" s="1">
        <v>4</v>
      </c>
      <c r="I198" s="29">
        <v>3</v>
      </c>
      <c r="J198" s="28">
        <v>2</v>
      </c>
      <c r="K198" s="28">
        <v>4</v>
      </c>
      <c r="L198" s="28">
        <v>2</v>
      </c>
      <c r="M198" s="28">
        <v>2</v>
      </c>
      <c r="N198" s="28">
        <v>3</v>
      </c>
      <c r="O198" s="28">
        <v>1</v>
      </c>
      <c r="P198" s="87">
        <v>3</v>
      </c>
      <c r="Q198" s="28">
        <v>2</v>
      </c>
      <c r="R198" s="87">
        <v>5</v>
      </c>
      <c r="S198" s="28">
        <v>3</v>
      </c>
      <c r="T198" s="28">
        <v>4</v>
      </c>
      <c r="U198" s="28">
        <v>3</v>
      </c>
      <c r="V198" s="1">
        <v>4</v>
      </c>
      <c r="W198" s="92">
        <v>10</v>
      </c>
      <c r="X198" s="94">
        <f t="shared" si="3"/>
        <v>0.83333333333333337</v>
      </c>
    </row>
    <row r="199" spans="1:24">
      <c r="A199" s="1">
        <v>3</v>
      </c>
      <c r="B199" s="1">
        <v>6</v>
      </c>
      <c r="C199" s="1">
        <v>1</v>
      </c>
      <c r="D199" s="1">
        <v>2</v>
      </c>
      <c r="E199" s="1">
        <v>2</v>
      </c>
      <c r="F199" s="1">
        <v>4</v>
      </c>
      <c r="G199" s="1">
        <v>4</v>
      </c>
      <c r="H199" s="1">
        <v>4</v>
      </c>
      <c r="I199" s="29">
        <v>1</v>
      </c>
      <c r="J199" s="28">
        <v>2</v>
      </c>
      <c r="K199" s="28">
        <v>4</v>
      </c>
      <c r="L199" s="28">
        <v>2</v>
      </c>
      <c r="M199" s="28">
        <v>2</v>
      </c>
      <c r="N199" s="28">
        <v>3</v>
      </c>
      <c r="O199" s="28">
        <v>1</v>
      </c>
      <c r="P199" s="87">
        <v>2</v>
      </c>
      <c r="Q199" s="28">
        <v>2</v>
      </c>
      <c r="R199" s="87">
        <v>5</v>
      </c>
      <c r="S199" s="87">
        <v>5</v>
      </c>
      <c r="T199" s="28">
        <v>4</v>
      </c>
      <c r="U199" s="28">
        <v>3</v>
      </c>
      <c r="V199" s="1">
        <v>2</v>
      </c>
      <c r="W199" s="92">
        <v>9</v>
      </c>
      <c r="X199" s="94">
        <f t="shared" si="3"/>
        <v>0.75</v>
      </c>
    </row>
    <row r="200" spans="1:24">
      <c r="A200" s="1">
        <v>1</v>
      </c>
      <c r="B200" s="1">
        <v>4</v>
      </c>
      <c r="C200" s="1">
        <v>11</v>
      </c>
      <c r="D200" s="1">
        <v>1</v>
      </c>
      <c r="E200" s="1">
        <v>2</v>
      </c>
      <c r="F200" s="1">
        <v>3</v>
      </c>
      <c r="G200" s="1">
        <v>4</v>
      </c>
      <c r="H200" s="1">
        <v>4</v>
      </c>
      <c r="I200" s="29">
        <v>4</v>
      </c>
      <c r="J200" s="87">
        <v>5</v>
      </c>
      <c r="K200" s="28">
        <v>4</v>
      </c>
      <c r="L200" s="87">
        <v>5</v>
      </c>
      <c r="M200" s="28">
        <v>2</v>
      </c>
      <c r="N200" s="28">
        <v>3</v>
      </c>
      <c r="O200" s="28">
        <v>1</v>
      </c>
      <c r="P200" s="87">
        <v>5</v>
      </c>
      <c r="Q200" s="28">
        <v>2</v>
      </c>
      <c r="R200" s="87">
        <v>4</v>
      </c>
      <c r="S200" s="87">
        <v>5</v>
      </c>
      <c r="T200" s="28">
        <v>4</v>
      </c>
      <c r="U200" s="87">
        <v>4</v>
      </c>
      <c r="V200" s="1">
        <v>3</v>
      </c>
      <c r="W200" s="92">
        <v>6</v>
      </c>
      <c r="X200" s="94">
        <f t="shared" si="3"/>
        <v>0.5</v>
      </c>
    </row>
    <row r="201" spans="1:24">
      <c r="A201" s="1">
        <v>3</v>
      </c>
      <c r="B201" s="1">
        <v>6</v>
      </c>
      <c r="C201" s="1">
        <v>1</v>
      </c>
      <c r="D201" s="1">
        <v>1</v>
      </c>
      <c r="E201" s="1">
        <v>3</v>
      </c>
      <c r="F201" s="1">
        <v>3</v>
      </c>
      <c r="G201" s="1">
        <v>5</v>
      </c>
      <c r="H201" s="1">
        <v>5</v>
      </c>
      <c r="I201" s="29">
        <v>3</v>
      </c>
      <c r="J201" s="87">
        <v>1</v>
      </c>
      <c r="K201" s="28">
        <v>4</v>
      </c>
      <c r="L201" s="87">
        <v>5</v>
      </c>
      <c r="M201" s="28">
        <v>2</v>
      </c>
      <c r="N201" s="28">
        <v>3</v>
      </c>
      <c r="O201" s="28">
        <v>1</v>
      </c>
      <c r="P201" s="87">
        <v>5</v>
      </c>
      <c r="Q201" s="28">
        <v>2</v>
      </c>
      <c r="R201" s="87">
        <v>4</v>
      </c>
      <c r="S201" s="28">
        <v>3</v>
      </c>
      <c r="T201" s="87">
        <v>2</v>
      </c>
      <c r="U201" s="28">
        <v>3</v>
      </c>
      <c r="V201" s="1">
        <v>2</v>
      </c>
      <c r="W201" s="92">
        <v>7</v>
      </c>
      <c r="X201" s="94">
        <f t="shared" si="3"/>
        <v>0.58333333333333337</v>
      </c>
    </row>
    <row r="202" spans="1:24">
      <c r="A202" s="1">
        <v>1</v>
      </c>
      <c r="B202" s="1">
        <v>1</v>
      </c>
      <c r="C202" s="1">
        <v>11</v>
      </c>
      <c r="D202" s="1">
        <v>1</v>
      </c>
      <c r="E202" s="1">
        <v>2</v>
      </c>
      <c r="F202" s="1">
        <v>3</v>
      </c>
      <c r="G202" s="1">
        <v>5</v>
      </c>
      <c r="H202" s="1">
        <v>5</v>
      </c>
      <c r="I202" s="29">
        <v>5</v>
      </c>
      <c r="J202" s="87">
        <v>5</v>
      </c>
      <c r="K202" s="28">
        <v>4</v>
      </c>
      <c r="L202" s="87">
        <v>4</v>
      </c>
      <c r="M202" s="28">
        <v>2</v>
      </c>
      <c r="N202" s="28">
        <v>3</v>
      </c>
      <c r="O202" s="28">
        <v>1</v>
      </c>
      <c r="P202" s="87">
        <v>5</v>
      </c>
      <c r="Q202" s="87">
        <v>5</v>
      </c>
      <c r="R202" s="87">
        <v>5</v>
      </c>
      <c r="S202" s="87">
        <v>4</v>
      </c>
      <c r="T202" s="28">
        <v>4</v>
      </c>
      <c r="U202" s="87">
        <v>4</v>
      </c>
      <c r="V202" s="1">
        <v>3</v>
      </c>
      <c r="W202" s="92">
        <v>5</v>
      </c>
      <c r="X202" s="94">
        <f t="shared" si="3"/>
        <v>0.41666666666666669</v>
      </c>
    </row>
    <row r="203" spans="1:24">
      <c r="A203" s="1">
        <v>1</v>
      </c>
      <c r="B203" s="1">
        <v>2</v>
      </c>
      <c r="C203" s="1">
        <v>11</v>
      </c>
      <c r="D203" s="1">
        <v>1</v>
      </c>
      <c r="E203" s="1">
        <v>2</v>
      </c>
      <c r="F203" s="1">
        <v>4</v>
      </c>
      <c r="G203" s="1">
        <v>5</v>
      </c>
      <c r="H203" s="1">
        <v>5</v>
      </c>
      <c r="I203" s="29">
        <v>3</v>
      </c>
      <c r="J203" s="28">
        <v>2</v>
      </c>
      <c r="K203" s="28">
        <v>4</v>
      </c>
      <c r="L203" s="28">
        <v>2</v>
      </c>
      <c r="M203" s="28">
        <v>2</v>
      </c>
      <c r="N203" s="28">
        <v>3</v>
      </c>
      <c r="O203" s="87">
        <v>4</v>
      </c>
      <c r="P203" s="87">
        <v>3</v>
      </c>
      <c r="Q203" s="87">
        <v>5</v>
      </c>
      <c r="R203" s="87">
        <v>4</v>
      </c>
      <c r="S203" s="28">
        <v>3</v>
      </c>
      <c r="T203" s="28">
        <v>4</v>
      </c>
      <c r="U203" s="28">
        <v>3</v>
      </c>
      <c r="V203" s="1">
        <v>4</v>
      </c>
      <c r="W203" s="92">
        <v>8</v>
      </c>
      <c r="X203" s="94">
        <f t="shared" si="3"/>
        <v>0.66666666666666663</v>
      </c>
    </row>
    <row r="204" spans="1:24">
      <c r="A204" s="1">
        <v>1</v>
      </c>
      <c r="B204" s="1">
        <v>1</v>
      </c>
      <c r="C204" s="1">
        <v>5</v>
      </c>
      <c r="D204" s="1">
        <v>1</v>
      </c>
      <c r="E204" s="1">
        <v>3</v>
      </c>
      <c r="F204" s="1">
        <v>2</v>
      </c>
      <c r="G204" s="1">
        <v>4</v>
      </c>
      <c r="H204" s="1">
        <v>5</v>
      </c>
      <c r="I204" s="29">
        <v>4</v>
      </c>
      <c r="J204" s="87">
        <v>5</v>
      </c>
      <c r="K204" s="28">
        <v>4</v>
      </c>
      <c r="L204" s="87">
        <v>3</v>
      </c>
      <c r="M204" s="28">
        <v>2</v>
      </c>
      <c r="N204" s="28">
        <v>3</v>
      </c>
      <c r="O204" s="28">
        <v>1</v>
      </c>
      <c r="P204" s="87">
        <v>5</v>
      </c>
      <c r="Q204" s="87">
        <v>5</v>
      </c>
      <c r="R204" s="87">
        <v>5</v>
      </c>
      <c r="S204" s="87">
        <v>2</v>
      </c>
      <c r="T204" s="28">
        <v>4</v>
      </c>
      <c r="U204" s="28">
        <v>3</v>
      </c>
      <c r="V204" s="1">
        <v>3</v>
      </c>
      <c r="W204" s="92">
        <v>6</v>
      </c>
      <c r="X204" s="94">
        <f t="shared" si="3"/>
        <v>0.5</v>
      </c>
    </row>
    <row r="205" spans="1:24">
      <c r="A205" s="1">
        <v>1</v>
      </c>
      <c r="B205" s="1">
        <v>1</v>
      </c>
      <c r="C205" s="1">
        <v>5</v>
      </c>
      <c r="D205" s="1">
        <v>1</v>
      </c>
      <c r="E205" s="1">
        <v>3</v>
      </c>
      <c r="F205" s="1">
        <v>3</v>
      </c>
      <c r="G205" s="1">
        <v>5</v>
      </c>
      <c r="H205" s="1">
        <v>5</v>
      </c>
      <c r="I205" s="29">
        <v>2</v>
      </c>
      <c r="J205" s="87">
        <v>5</v>
      </c>
      <c r="K205" s="28">
        <v>4</v>
      </c>
      <c r="L205" s="28">
        <v>2</v>
      </c>
      <c r="M205" s="28">
        <v>2</v>
      </c>
      <c r="N205" s="28">
        <v>3</v>
      </c>
      <c r="O205" s="28">
        <v>1</v>
      </c>
      <c r="P205" s="87">
        <v>5</v>
      </c>
      <c r="Q205" s="87">
        <v>4</v>
      </c>
      <c r="R205" s="87">
        <v>5</v>
      </c>
      <c r="S205" s="87">
        <v>1</v>
      </c>
      <c r="T205" s="28">
        <v>4</v>
      </c>
      <c r="U205" s="87">
        <v>2</v>
      </c>
      <c r="V205" s="1">
        <v>2</v>
      </c>
      <c r="W205" s="92">
        <v>6</v>
      </c>
      <c r="X205" s="94">
        <f t="shared" si="3"/>
        <v>0.5</v>
      </c>
    </row>
    <row r="206" spans="1:24">
      <c r="A206" s="1">
        <v>1</v>
      </c>
      <c r="B206" s="1">
        <v>3</v>
      </c>
      <c r="C206" s="1">
        <v>6</v>
      </c>
      <c r="D206" s="1">
        <v>2</v>
      </c>
      <c r="E206" s="1">
        <v>2</v>
      </c>
      <c r="F206" s="1">
        <v>4</v>
      </c>
      <c r="G206" s="1">
        <v>5</v>
      </c>
      <c r="H206" s="1">
        <v>5</v>
      </c>
      <c r="I206" s="29">
        <v>5</v>
      </c>
      <c r="J206" s="28">
        <v>2</v>
      </c>
      <c r="K206" s="28">
        <v>4</v>
      </c>
      <c r="L206" s="28">
        <v>2</v>
      </c>
      <c r="M206" s="28">
        <v>2</v>
      </c>
      <c r="N206" s="28">
        <v>3</v>
      </c>
      <c r="O206" s="28">
        <v>1</v>
      </c>
      <c r="P206" s="87">
        <v>1</v>
      </c>
      <c r="Q206" s="28">
        <v>2</v>
      </c>
      <c r="R206" s="87">
        <v>4</v>
      </c>
      <c r="S206" s="28">
        <v>3</v>
      </c>
      <c r="T206" s="28">
        <v>4</v>
      </c>
      <c r="U206" s="28">
        <v>3</v>
      </c>
      <c r="V206" s="1">
        <v>5</v>
      </c>
      <c r="W206" s="92">
        <v>10</v>
      </c>
      <c r="X206" s="94">
        <f t="shared" si="3"/>
        <v>0.83333333333333337</v>
      </c>
    </row>
    <row r="207" spans="1:24">
      <c r="A207" s="1">
        <v>1</v>
      </c>
      <c r="B207" s="1">
        <v>4</v>
      </c>
      <c r="C207" s="1">
        <v>5</v>
      </c>
      <c r="D207" s="1">
        <v>1</v>
      </c>
      <c r="E207" s="1">
        <v>3</v>
      </c>
      <c r="F207" s="1">
        <v>2</v>
      </c>
      <c r="G207" s="1">
        <v>4</v>
      </c>
      <c r="H207" s="1">
        <v>5</v>
      </c>
      <c r="I207" s="29">
        <v>4</v>
      </c>
      <c r="J207" s="28">
        <v>2</v>
      </c>
      <c r="K207" s="28">
        <v>4</v>
      </c>
      <c r="L207" s="28">
        <v>2</v>
      </c>
      <c r="M207" s="28">
        <v>2</v>
      </c>
      <c r="N207" s="28">
        <v>3</v>
      </c>
      <c r="O207" s="28">
        <v>1</v>
      </c>
      <c r="P207" s="87">
        <v>3</v>
      </c>
      <c r="Q207" s="87">
        <v>5</v>
      </c>
      <c r="R207" s="87">
        <v>3</v>
      </c>
      <c r="S207" s="28">
        <v>3</v>
      </c>
      <c r="T207" s="87">
        <v>2</v>
      </c>
      <c r="U207" s="28">
        <v>3</v>
      </c>
      <c r="V207" s="1">
        <v>2</v>
      </c>
      <c r="W207" s="92">
        <v>8</v>
      </c>
      <c r="X207" s="94">
        <f t="shared" si="3"/>
        <v>0.66666666666666663</v>
      </c>
    </row>
    <row r="208" spans="1:24">
      <c r="A208" s="1">
        <v>1</v>
      </c>
      <c r="B208" s="1">
        <v>1</v>
      </c>
      <c r="C208" s="1">
        <v>9</v>
      </c>
      <c r="D208" s="1">
        <v>1</v>
      </c>
      <c r="E208" s="1">
        <v>2</v>
      </c>
      <c r="F208" s="1">
        <v>3</v>
      </c>
      <c r="G208" s="1">
        <v>5</v>
      </c>
      <c r="H208" s="1">
        <v>5</v>
      </c>
      <c r="I208" s="29">
        <v>4</v>
      </c>
      <c r="J208" s="87">
        <v>4</v>
      </c>
      <c r="K208" s="28">
        <v>4</v>
      </c>
      <c r="L208" s="28">
        <v>2</v>
      </c>
      <c r="M208" s="28">
        <v>2</v>
      </c>
      <c r="N208" s="28">
        <v>3</v>
      </c>
      <c r="O208" s="28">
        <v>1</v>
      </c>
      <c r="P208" s="87">
        <v>1</v>
      </c>
      <c r="Q208" s="28">
        <v>2</v>
      </c>
      <c r="R208" s="87">
        <v>4</v>
      </c>
      <c r="S208" s="28">
        <v>3</v>
      </c>
      <c r="T208" s="28">
        <v>4</v>
      </c>
      <c r="U208" s="28">
        <v>3</v>
      </c>
      <c r="V208" s="1">
        <v>3</v>
      </c>
      <c r="W208" s="92">
        <v>9</v>
      </c>
      <c r="X208" s="94">
        <f t="shared" si="3"/>
        <v>0.75</v>
      </c>
    </row>
    <row r="209" spans="1:24">
      <c r="A209" s="1">
        <v>1</v>
      </c>
      <c r="B209" s="1">
        <v>4</v>
      </c>
      <c r="C209" s="1">
        <v>8</v>
      </c>
      <c r="D209" s="1">
        <v>2</v>
      </c>
      <c r="E209" s="1">
        <v>3</v>
      </c>
      <c r="F209" s="1">
        <v>2</v>
      </c>
      <c r="G209" s="1">
        <v>2</v>
      </c>
      <c r="H209" s="1">
        <v>5</v>
      </c>
      <c r="I209" s="29">
        <v>5</v>
      </c>
      <c r="J209" s="87">
        <v>5</v>
      </c>
      <c r="K209" s="28">
        <v>4</v>
      </c>
      <c r="L209" s="87">
        <v>1</v>
      </c>
      <c r="M209" s="28">
        <v>2</v>
      </c>
      <c r="N209" s="28">
        <v>3</v>
      </c>
      <c r="O209" s="28">
        <v>1</v>
      </c>
      <c r="P209" s="87">
        <v>1</v>
      </c>
      <c r="Q209" s="87">
        <v>5</v>
      </c>
      <c r="R209" s="87">
        <v>5</v>
      </c>
      <c r="S209" s="28">
        <v>3</v>
      </c>
      <c r="T209" s="87">
        <v>5</v>
      </c>
      <c r="U209" s="28">
        <v>3</v>
      </c>
      <c r="V209" s="1">
        <v>4</v>
      </c>
      <c r="W209" s="92">
        <v>6</v>
      </c>
      <c r="X209" s="94">
        <f t="shared" si="3"/>
        <v>0.5</v>
      </c>
    </row>
    <row r="210" spans="1:24">
      <c r="A210" s="1">
        <v>1</v>
      </c>
      <c r="B210" s="1">
        <v>2</v>
      </c>
      <c r="C210" s="1">
        <v>2</v>
      </c>
      <c r="D210" s="1">
        <v>1</v>
      </c>
      <c r="E210" s="1">
        <v>3</v>
      </c>
      <c r="F210" s="1">
        <v>4</v>
      </c>
      <c r="G210" s="1">
        <v>5</v>
      </c>
      <c r="H210" s="1">
        <v>5</v>
      </c>
      <c r="I210" s="29">
        <v>4</v>
      </c>
      <c r="J210" s="87">
        <v>3</v>
      </c>
      <c r="K210" s="28">
        <v>4</v>
      </c>
      <c r="L210" s="28">
        <v>2</v>
      </c>
      <c r="M210" s="87">
        <v>1</v>
      </c>
      <c r="N210" s="28">
        <v>3</v>
      </c>
      <c r="O210" s="28">
        <v>1</v>
      </c>
      <c r="P210" s="87">
        <v>1</v>
      </c>
      <c r="Q210" s="28">
        <v>2</v>
      </c>
      <c r="R210" s="87">
        <v>3</v>
      </c>
      <c r="S210" s="28">
        <v>3</v>
      </c>
      <c r="T210" s="28">
        <v>4</v>
      </c>
      <c r="U210" s="28">
        <v>3</v>
      </c>
      <c r="V210" s="1">
        <v>2</v>
      </c>
      <c r="W210" s="92">
        <v>8</v>
      </c>
      <c r="X210" s="94">
        <f t="shared" si="3"/>
        <v>0.66666666666666663</v>
      </c>
    </row>
    <row r="211" spans="1:24">
      <c r="A211" s="1">
        <v>1</v>
      </c>
      <c r="B211" s="1">
        <v>3</v>
      </c>
      <c r="C211" s="1">
        <v>2</v>
      </c>
      <c r="D211" s="1">
        <v>2</v>
      </c>
      <c r="E211" s="1">
        <v>2</v>
      </c>
      <c r="F211" s="1">
        <v>3</v>
      </c>
      <c r="G211" s="1">
        <v>5</v>
      </c>
      <c r="H211" s="1">
        <v>5</v>
      </c>
      <c r="I211" s="29">
        <v>4</v>
      </c>
      <c r="J211" s="28">
        <v>2</v>
      </c>
      <c r="K211" s="28">
        <v>4</v>
      </c>
      <c r="L211" s="28">
        <v>2</v>
      </c>
      <c r="M211" s="28">
        <v>2</v>
      </c>
      <c r="N211" s="28">
        <v>3</v>
      </c>
      <c r="O211" s="28">
        <v>1</v>
      </c>
      <c r="P211" s="87">
        <v>3</v>
      </c>
      <c r="Q211" s="28">
        <v>2</v>
      </c>
      <c r="R211" s="28">
        <v>1</v>
      </c>
      <c r="S211" s="28">
        <v>3</v>
      </c>
      <c r="T211" s="28">
        <v>4</v>
      </c>
      <c r="U211" s="28">
        <v>3</v>
      </c>
      <c r="V211" s="1">
        <v>3</v>
      </c>
      <c r="W211" s="92">
        <v>11</v>
      </c>
      <c r="X211" s="94">
        <f t="shared" si="3"/>
        <v>0.91666666666666663</v>
      </c>
    </row>
    <row r="212" spans="1:24">
      <c r="A212" s="1">
        <v>2</v>
      </c>
      <c r="B212" s="1">
        <v>6</v>
      </c>
      <c r="C212" s="1">
        <v>5</v>
      </c>
      <c r="D212" s="1">
        <v>1</v>
      </c>
      <c r="E212" s="1">
        <v>1</v>
      </c>
      <c r="F212" s="1">
        <v>3</v>
      </c>
      <c r="G212" s="1">
        <v>4</v>
      </c>
      <c r="H212" s="1">
        <v>5</v>
      </c>
      <c r="I212" s="29">
        <v>4</v>
      </c>
      <c r="J212" s="87">
        <v>4</v>
      </c>
      <c r="K212" s="87">
        <v>2</v>
      </c>
      <c r="L212" s="28">
        <v>2</v>
      </c>
      <c r="M212" s="28">
        <v>2</v>
      </c>
      <c r="N212" s="87">
        <v>2</v>
      </c>
      <c r="O212" s="28">
        <v>1</v>
      </c>
      <c r="P212" s="87">
        <v>3</v>
      </c>
      <c r="Q212" s="87">
        <v>4</v>
      </c>
      <c r="R212" s="87">
        <v>4</v>
      </c>
      <c r="S212" s="28">
        <v>3</v>
      </c>
      <c r="T212" s="87">
        <v>2</v>
      </c>
      <c r="U212" s="87">
        <v>2</v>
      </c>
      <c r="V212" s="1">
        <v>4</v>
      </c>
      <c r="W212" s="92">
        <v>4</v>
      </c>
      <c r="X212" s="94">
        <f t="shared" si="3"/>
        <v>0.33333333333333331</v>
      </c>
    </row>
    <row r="213" spans="1:24">
      <c r="A213" s="1">
        <v>1</v>
      </c>
      <c r="B213" s="1">
        <v>3</v>
      </c>
      <c r="C213" s="1">
        <v>5</v>
      </c>
      <c r="D213" s="1">
        <v>2</v>
      </c>
      <c r="E213" s="1">
        <v>2</v>
      </c>
      <c r="F213" s="1">
        <v>4</v>
      </c>
      <c r="G213" s="1">
        <v>4</v>
      </c>
      <c r="H213" s="1">
        <v>5</v>
      </c>
      <c r="I213" s="29">
        <v>4</v>
      </c>
      <c r="J213" s="87">
        <v>4</v>
      </c>
      <c r="K213" s="28">
        <v>4</v>
      </c>
      <c r="L213" s="87">
        <v>1</v>
      </c>
      <c r="M213" s="28">
        <v>2</v>
      </c>
      <c r="N213" s="28">
        <v>3</v>
      </c>
      <c r="O213" s="28">
        <v>1</v>
      </c>
      <c r="P213" s="28">
        <v>4</v>
      </c>
      <c r="Q213" s="28">
        <v>2</v>
      </c>
      <c r="R213" s="28">
        <v>1</v>
      </c>
      <c r="S213" s="28">
        <v>3</v>
      </c>
      <c r="T213" s="87">
        <v>3</v>
      </c>
      <c r="U213" s="28">
        <v>3</v>
      </c>
      <c r="V213" s="1">
        <v>3</v>
      </c>
      <c r="W213" s="92">
        <v>9</v>
      </c>
      <c r="X213" s="94">
        <f t="shared" si="3"/>
        <v>0.75</v>
      </c>
    </row>
    <row r="214" spans="1:24">
      <c r="A214" s="1">
        <v>2</v>
      </c>
      <c r="B214" s="1">
        <v>6</v>
      </c>
      <c r="C214" s="1">
        <v>2</v>
      </c>
      <c r="D214" s="1">
        <v>2</v>
      </c>
      <c r="E214" s="1">
        <v>1</v>
      </c>
      <c r="F214" s="1">
        <v>4</v>
      </c>
      <c r="G214" s="1">
        <v>4</v>
      </c>
      <c r="H214" s="1">
        <v>5</v>
      </c>
      <c r="I214" s="29">
        <v>4</v>
      </c>
      <c r="J214" s="87">
        <v>4</v>
      </c>
      <c r="K214" s="28">
        <v>4</v>
      </c>
      <c r="L214" s="28">
        <v>2</v>
      </c>
      <c r="M214" s="87">
        <v>1</v>
      </c>
      <c r="N214" s="28">
        <v>3</v>
      </c>
      <c r="O214" s="28">
        <v>1</v>
      </c>
      <c r="P214" s="87">
        <v>1</v>
      </c>
      <c r="Q214" s="28">
        <v>2</v>
      </c>
      <c r="R214" s="87">
        <v>3</v>
      </c>
      <c r="S214" s="28">
        <v>3</v>
      </c>
      <c r="T214" s="28">
        <v>4</v>
      </c>
      <c r="U214" s="28">
        <v>3</v>
      </c>
      <c r="V214" s="1">
        <v>3</v>
      </c>
      <c r="W214" s="92">
        <v>8</v>
      </c>
      <c r="X214" s="94">
        <f t="shared" si="3"/>
        <v>0.66666666666666663</v>
      </c>
    </row>
    <row r="215" spans="1:24">
      <c r="A215" s="1">
        <v>1</v>
      </c>
      <c r="B215" s="1">
        <v>4</v>
      </c>
      <c r="C215" s="1">
        <v>5</v>
      </c>
      <c r="D215" s="1">
        <v>2</v>
      </c>
      <c r="E215" s="1">
        <v>3</v>
      </c>
      <c r="F215" s="1">
        <v>3</v>
      </c>
      <c r="G215" s="1">
        <v>4</v>
      </c>
      <c r="H215" s="1">
        <v>4</v>
      </c>
      <c r="I215" s="29">
        <v>4</v>
      </c>
      <c r="J215" s="87">
        <v>4</v>
      </c>
      <c r="K215" s="28">
        <v>4</v>
      </c>
      <c r="L215" s="28">
        <v>2</v>
      </c>
      <c r="M215" s="28">
        <v>2</v>
      </c>
      <c r="N215" s="28">
        <v>3</v>
      </c>
      <c r="O215" s="28">
        <v>1</v>
      </c>
      <c r="P215" s="87">
        <v>5</v>
      </c>
      <c r="Q215" s="28">
        <v>2</v>
      </c>
      <c r="R215" s="28">
        <v>1</v>
      </c>
      <c r="S215" s="28">
        <v>3</v>
      </c>
      <c r="T215" s="28">
        <v>4</v>
      </c>
      <c r="U215" s="28">
        <v>3</v>
      </c>
      <c r="V215" s="1">
        <v>4</v>
      </c>
      <c r="W215" s="92">
        <v>10</v>
      </c>
      <c r="X215" s="94">
        <f t="shared" si="3"/>
        <v>0.83333333333333337</v>
      </c>
    </row>
    <row r="216" spans="1:24">
      <c r="A216" s="1">
        <v>1</v>
      </c>
      <c r="B216" s="1">
        <v>3</v>
      </c>
      <c r="C216" s="1">
        <v>5</v>
      </c>
      <c r="D216" s="1">
        <v>2</v>
      </c>
      <c r="E216" s="1">
        <v>2</v>
      </c>
      <c r="F216" s="1">
        <v>5</v>
      </c>
      <c r="G216" s="1">
        <v>3</v>
      </c>
      <c r="H216" s="1">
        <v>5</v>
      </c>
      <c r="I216" s="29">
        <v>2</v>
      </c>
      <c r="J216" s="87">
        <v>5</v>
      </c>
      <c r="K216" s="28">
        <v>4</v>
      </c>
      <c r="L216" s="28">
        <v>2</v>
      </c>
      <c r="M216" s="87">
        <v>1</v>
      </c>
      <c r="N216" s="28">
        <v>3</v>
      </c>
      <c r="O216" s="28">
        <v>1</v>
      </c>
      <c r="P216" s="87">
        <v>5</v>
      </c>
      <c r="Q216" s="87">
        <v>5</v>
      </c>
      <c r="R216" s="87">
        <v>5</v>
      </c>
      <c r="S216" s="28">
        <v>3</v>
      </c>
      <c r="T216" s="28">
        <v>4</v>
      </c>
      <c r="U216" s="28">
        <v>3</v>
      </c>
      <c r="V216" s="1">
        <v>2</v>
      </c>
      <c r="W216" s="92">
        <v>7</v>
      </c>
      <c r="X216" s="94">
        <f t="shared" si="3"/>
        <v>0.58333333333333337</v>
      </c>
    </row>
    <row r="217" spans="1:24">
      <c r="A217" s="1">
        <v>3</v>
      </c>
      <c r="B217" s="1">
        <v>6</v>
      </c>
      <c r="C217" s="1">
        <v>5</v>
      </c>
      <c r="D217" s="1">
        <v>2</v>
      </c>
      <c r="E217" s="1">
        <v>1</v>
      </c>
      <c r="F217" s="1">
        <v>2</v>
      </c>
      <c r="G217" s="1">
        <v>3</v>
      </c>
      <c r="H217" s="1">
        <v>5</v>
      </c>
      <c r="I217" s="29">
        <v>4</v>
      </c>
      <c r="J217" s="87">
        <v>4</v>
      </c>
      <c r="K217" s="28">
        <v>4</v>
      </c>
      <c r="L217" s="28">
        <v>2</v>
      </c>
      <c r="M217" s="28">
        <v>2</v>
      </c>
      <c r="N217" s="28">
        <v>3</v>
      </c>
      <c r="O217" s="28">
        <v>1</v>
      </c>
      <c r="P217" s="28">
        <v>4</v>
      </c>
      <c r="Q217" s="28">
        <v>2</v>
      </c>
      <c r="R217" s="87">
        <v>3</v>
      </c>
      <c r="S217" s="28">
        <v>3</v>
      </c>
      <c r="T217" s="28">
        <v>4</v>
      </c>
      <c r="U217" s="28">
        <v>3</v>
      </c>
      <c r="V217" s="1">
        <v>4</v>
      </c>
      <c r="W217" s="92">
        <v>10</v>
      </c>
      <c r="X217" s="94">
        <f t="shared" si="3"/>
        <v>0.83333333333333337</v>
      </c>
    </row>
    <row r="218" spans="1:24">
      <c r="A218" s="1">
        <v>1</v>
      </c>
      <c r="B218" s="1">
        <v>4</v>
      </c>
      <c r="C218" s="1">
        <v>7</v>
      </c>
      <c r="D218" s="1">
        <v>1</v>
      </c>
      <c r="E218" s="1">
        <v>3</v>
      </c>
      <c r="F218" s="1">
        <v>4</v>
      </c>
      <c r="G218" s="1">
        <v>5</v>
      </c>
      <c r="H218" s="1">
        <v>5</v>
      </c>
      <c r="I218" s="29">
        <v>3</v>
      </c>
      <c r="J218" s="28">
        <v>2</v>
      </c>
      <c r="K218" s="28">
        <v>4</v>
      </c>
      <c r="L218" s="28">
        <v>2</v>
      </c>
      <c r="M218" s="87">
        <v>3</v>
      </c>
      <c r="N218" s="28">
        <v>3</v>
      </c>
      <c r="O218" s="28">
        <v>1</v>
      </c>
      <c r="P218" s="87">
        <v>1</v>
      </c>
      <c r="Q218" s="87">
        <v>5</v>
      </c>
      <c r="R218" s="28">
        <v>1</v>
      </c>
      <c r="S218" s="28">
        <v>3</v>
      </c>
      <c r="T218" s="28">
        <v>4</v>
      </c>
      <c r="U218" s="28">
        <v>3</v>
      </c>
      <c r="V218" s="1">
        <v>2</v>
      </c>
      <c r="W218" s="92">
        <v>9</v>
      </c>
      <c r="X218" s="94">
        <f t="shared" si="3"/>
        <v>0.75</v>
      </c>
    </row>
    <row r="219" spans="1:24">
      <c r="A219" s="1">
        <v>2</v>
      </c>
      <c r="B219" s="1">
        <v>6</v>
      </c>
      <c r="C219" s="1">
        <v>6</v>
      </c>
      <c r="D219" s="1">
        <v>2</v>
      </c>
      <c r="E219" s="1">
        <v>3</v>
      </c>
      <c r="F219" s="1">
        <v>3</v>
      </c>
      <c r="G219" s="1">
        <v>4</v>
      </c>
      <c r="H219" s="1">
        <v>5</v>
      </c>
      <c r="I219" s="29">
        <v>4</v>
      </c>
      <c r="J219" s="28">
        <v>2</v>
      </c>
      <c r="K219" s="28">
        <v>4</v>
      </c>
      <c r="L219" s="28">
        <v>2</v>
      </c>
      <c r="M219" s="28">
        <v>2</v>
      </c>
      <c r="N219" s="28">
        <v>3</v>
      </c>
      <c r="O219" s="28">
        <v>1</v>
      </c>
      <c r="P219" s="87">
        <v>5</v>
      </c>
      <c r="Q219" s="28">
        <v>2</v>
      </c>
      <c r="R219" s="87">
        <v>4</v>
      </c>
      <c r="S219" s="28">
        <v>3</v>
      </c>
      <c r="T219" s="28">
        <v>4</v>
      </c>
      <c r="U219" s="28">
        <v>3</v>
      </c>
      <c r="V219" s="1">
        <v>3</v>
      </c>
      <c r="W219" s="92">
        <v>10</v>
      </c>
      <c r="X219" s="94">
        <f t="shared" si="3"/>
        <v>0.83333333333333337</v>
      </c>
    </row>
    <row r="220" spans="1:24">
      <c r="A220" s="1">
        <v>1</v>
      </c>
      <c r="B220" s="1">
        <v>4</v>
      </c>
      <c r="C220" s="1">
        <v>1</v>
      </c>
      <c r="D220" s="1">
        <v>1</v>
      </c>
      <c r="E220" s="1">
        <v>2</v>
      </c>
      <c r="F220" s="1">
        <v>4</v>
      </c>
      <c r="G220" s="1">
        <v>5</v>
      </c>
      <c r="H220" s="1">
        <v>5</v>
      </c>
      <c r="I220" s="29">
        <v>3</v>
      </c>
      <c r="J220" s="87">
        <v>5</v>
      </c>
      <c r="K220" s="28">
        <v>4</v>
      </c>
      <c r="L220" s="28">
        <v>2</v>
      </c>
      <c r="M220" s="28">
        <v>2</v>
      </c>
      <c r="N220" s="28">
        <v>3</v>
      </c>
      <c r="O220" s="28">
        <v>1</v>
      </c>
      <c r="P220" s="87">
        <v>1</v>
      </c>
      <c r="Q220" s="87">
        <v>3</v>
      </c>
      <c r="R220" s="28">
        <v>1</v>
      </c>
      <c r="S220" s="28">
        <v>3</v>
      </c>
      <c r="T220" s="28">
        <v>4</v>
      </c>
      <c r="U220" s="28">
        <v>3</v>
      </c>
      <c r="V220" s="1">
        <v>4</v>
      </c>
      <c r="W220" s="92">
        <v>9</v>
      </c>
      <c r="X220" s="94">
        <f t="shared" si="3"/>
        <v>0.75</v>
      </c>
    </row>
    <row r="221" spans="1:24">
      <c r="A221" s="1">
        <v>1</v>
      </c>
      <c r="B221" s="1">
        <v>1</v>
      </c>
      <c r="C221" s="1">
        <v>1</v>
      </c>
      <c r="D221" s="1">
        <v>1</v>
      </c>
      <c r="E221" s="1">
        <v>1</v>
      </c>
      <c r="F221" s="1">
        <v>4</v>
      </c>
      <c r="G221" s="1">
        <v>5</v>
      </c>
      <c r="H221" s="1">
        <v>5</v>
      </c>
      <c r="I221" s="29">
        <v>4</v>
      </c>
      <c r="J221" s="87">
        <v>4</v>
      </c>
      <c r="K221" s="28">
        <v>4</v>
      </c>
      <c r="L221" s="28">
        <v>2</v>
      </c>
      <c r="M221" s="28">
        <v>2</v>
      </c>
      <c r="N221" s="28">
        <v>3</v>
      </c>
      <c r="O221" s="28">
        <v>1</v>
      </c>
      <c r="P221" s="87">
        <v>5</v>
      </c>
      <c r="Q221" s="87">
        <v>3</v>
      </c>
      <c r="R221" s="28">
        <v>1</v>
      </c>
      <c r="S221" s="28">
        <v>3</v>
      </c>
      <c r="T221" s="28">
        <v>4</v>
      </c>
      <c r="U221" s="28">
        <v>3</v>
      </c>
      <c r="V221" s="1">
        <v>3</v>
      </c>
      <c r="W221" s="92">
        <v>9</v>
      </c>
      <c r="X221" s="94">
        <f t="shared" si="3"/>
        <v>0.75</v>
      </c>
    </row>
    <row r="222" spans="1:24">
      <c r="A222" s="1">
        <v>3</v>
      </c>
      <c r="B222" s="1">
        <v>6</v>
      </c>
      <c r="C222" s="1">
        <v>5</v>
      </c>
      <c r="D222" s="1">
        <v>1</v>
      </c>
      <c r="E222" s="1">
        <v>2</v>
      </c>
      <c r="F222" s="1">
        <v>2</v>
      </c>
      <c r="G222" s="1">
        <v>4</v>
      </c>
      <c r="H222" s="1">
        <v>5</v>
      </c>
      <c r="I222" s="29">
        <v>4</v>
      </c>
      <c r="J222" s="28">
        <v>2</v>
      </c>
      <c r="K222" s="28">
        <v>4</v>
      </c>
      <c r="L222" s="28">
        <v>2</v>
      </c>
      <c r="M222" s="28">
        <v>2</v>
      </c>
      <c r="N222" s="28">
        <v>3</v>
      </c>
      <c r="O222" s="28">
        <v>1</v>
      </c>
      <c r="P222" s="87">
        <v>5</v>
      </c>
      <c r="Q222" s="87">
        <v>4</v>
      </c>
      <c r="R222" s="28">
        <v>1</v>
      </c>
      <c r="S222" s="28">
        <v>3</v>
      </c>
      <c r="T222" s="28">
        <v>4</v>
      </c>
      <c r="U222" s="28">
        <v>3</v>
      </c>
      <c r="V222" s="1">
        <v>4</v>
      </c>
      <c r="W222" s="92">
        <v>10</v>
      </c>
      <c r="X222" s="94">
        <f t="shared" si="3"/>
        <v>0.83333333333333337</v>
      </c>
    </row>
    <row r="223" spans="1:24">
      <c r="A223" s="1">
        <v>2</v>
      </c>
      <c r="B223" s="1">
        <v>6</v>
      </c>
      <c r="C223" s="1">
        <v>7</v>
      </c>
      <c r="D223" s="1">
        <v>1</v>
      </c>
      <c r="E223" s="1">
        <v>2</v>
      </c>
      <c r="F223" s="1">
        <v>5</v>
      </c>
      <c r="G223" s="1">
        <v>4</v>
      </c>
      <c r="H223" s="1">
        <v>5</v>
      </c>
      <c r="I223" s="29">
        <v>3</v>
      </c>
      <c r="J223" s="28">
        <v>2</v>
      </c>
      <c r="K223" s="28">
        <v>4</v>
      </c>
      <c r="L223" s="28">
        <v>2</v>
      </c>
      <c r="M223" s="28">
        <v>2</v>
      </c>
      <c r="N223" s="28">
        <v>3</v>
      </c>
      <c r="O223" s="87">
        <v>3</v>
      </c>
      <c r="P223" s="87">
        <v>3</v>
      </c>
      <c r="Q223" s="28">
        <v>2</v>
      </c>
      <c r="R223" s="87">
        <v>4</v>
      </c>
      <c r="S223" s="28">
        <v>3</v>
      </c>
      <c r="T223" s="28">
        <v>4</v>
      </c>
      <c r="U223" s="28">
        <v>3</v>
      </c>
      <c r="V223" s="1">
        <v>3</v>
      </c>
      <c r="W223" s="92">
        <v>9</v>
      </c>
      <c r="X223" s="94">
        <f t="shared" si="3"/>
        <v>0.75</v>
      </c>
    </row>
    <row r="224" spans="1:24">
      <c r="A224" s="1">
        <v>1</v>
      </c>
      <c r="B224" s="1">
        <v>4</v>
      </c>
      <c r="C224" s="1">
        <v>1</v>
      </c>
      <c r="D224" s="1">
        <v>1</v>
      </c>
      <c r="E224" s="1">
        <v>2</v>
      </c>
      <c r="F224" s="1">
        <v>5</v>
      </c>
      <c r="G224" s="1">
        <v>5</v>
      </c>
      <c r="H224" s="1">
        <v>5</v>
      </c>
      <c r="I224" s="29">
        <v>4</v>
      </c>
      <c r="J224" s="87">
        <v>1</v>
      </c>
      <c r="K224" s="28">
        <v>4</v>
      </c>
      <c r="L224" s="28">
        <v>2</v>
      </c>
      <c r="M224" s="87">
        <v>1</v>
      </c>
      <c r="N224" s="28">
        <v>3</v>
      </c>
      <c r="O224" s="28">
        <v>1</v>
      </c>
      <c r="P224" s="87">
        <v>5</v>
      </c>
      <c r="Q224" s="28">
        <v>2</v>
      </c>
      <c r="R224" s="28">
        <v>1</v>
      </c>
      <c r="S224" s="28">
        <v>3</v>
      </c>
      <c r="T224" s="28">
        <v>4</v>
      </c>
      <c r="U224" s="28">
        <v>3</v>
      </c>
      <c r="V224" s="1">
        <v>4</v>
      </c>
      <c r="W224" s="92">
        <v>9</v>
      </c>
      <c r="X224" s="94">
        <f t="shared" si="3"/>
        <v>0.75</v>
      </c>
    </row>
    <row r="225" spans="1:24">
      <c r="A225" s="1">
        <v>1</v>
      </c>
      <c r="B225" s="1">
        <v>4</v>
      </c>
      <c r="C225" s="1">
        <v>1</v>
      </c>
      <c r="D225" s="1">
        <v>1</v>
      </c>
      <c r="E225" s="1">
        <v>2</v>
      </c>
      <c r="F225" s="1">
        <v>2</v>
      </c>
      <c r="G225" s="1">
        <v>4</v>
      </c>
      <c r="H225" s="1">
        <v>5</v>
      </c>
      <c r="I225" s="29">
        <v>3</v>
      </c>
      <c r="J225" s="28">
        <v>2</v>
      </c>
      <c r="K225" s="28">
        <v>4</v>
      </c>
      <c r="L225" s="87">
        <v>5</v>
      </c>
      <c r="M225" s="87">
        <v>3</v>
      </c>
      <c r="N225" s="87">
        <v>5</v>
      </c>
      <c r="O225" s="87">
        <v>2</v>
      </c>
      <c r="P225" s="87">
        <v>1</v>
      </c>
      <c r="Q225" s="87">
        <v>5</v>
      </c>
      <c r="R225" s="87">
        <v>2</v>
      </c>
      <c r="S225" s="87">
        <v>5</v>
      </c>
      <c r="T225" s="87">
        <v>5</v>
      </c>
      <c r="U225" s="87">
        <v>5</v>
      </c>
      <c r="V225" s="1">
        <v>3</v>
      </c>
      <c r="W225" s="92">
        <v>2</v>
      </c>
      <c r="X225" s="94">
        <f t="shared" si="3"/>
        <v>0.16666666666666666</v>
      </c>
    </row>
    <row r="226" spans="1:24">
      <c r="A226" s="1">
        <v>1</v>
      </c>
      <c r="B226" s="1">
        <v>5</v>
      </c>
      <c r="C226" s="1">
        <v>1</v>
      </c>
      <c r="D226" s="1">
        <v>4</v>
      </c>
      <c r="E226" s="1">
        <v>2</v>
      </c>
      <c r="F226" s="1">
        <v>4</v>
      </c>
      <c r="G226" s="1">
        <v>5</v>
      </c>
      <c r="H226" s="1">
        <v>5</v>
      </c>
      <c r="I226" s="29">
        <v>5</v>
      </c>
      <c r="J226" s="87">
        <v>4</v>
      </c>
      <c r="K226" s="28">
        <v>4</v>
      </c>
      <c r="L226" s="28">
        <v>2</v>
      </c>
      <c r="M226" s="28">
        <v>2</v>
      </c>
      <c r="N226" s="28">
        <v>3</v>
      </c>
      <c r="O226" s="28">
        <v>1</v>
      </c>
      <c r="P226" s="87">
        <v>3</v>
      </c>
      <c r="Q226" s="87">
        <v>5</v>
      </c>
      <c r="R226" s="28">
        <v>1</v>
      </c>
      <c r="S226" s="28">
        <v>3</v>
      </c>
      <c r="T226" s="28">
        <v>4</v>
      </c>
      <c r="U226" s="28">
        <v>3</v>
      </c>
      <c r="V226" s="1">
        <v>4</v>
      </c>
      <c r="W226" s="92">
        <v>9</v>
      </c>
      <c r="X226" s="94">
        <f t="shared" si="3"/>
        <v>0.75</v>
      </c>
    </row>
    <row r="227" spans="1:24">
      <c r="A227" s="1">
        <v>1</v>
      </c>
      <c r="B227" s="1">
        <v>4</v>
      </c>
      <c r="C227" s="1">
        <v>1</v>
      </c>
      <c r="D227" s="1">
        <v>1</v>
      </c>
      <c r="E227" s="1">
        <v>1</v>
      </c>
      <c r="F227" s="1">
        <v>4</v>
      </c>
      <c r="G227" s="1">
        <v>5</v>
      </c>
      <c r="H227" s="1">
        <v>5</v>
      </c>
      <c r="I227" s="29">
        <v>3</v>
      </c>
      <c r="J227" s="87">
        <v>1</v>
      </c>
      <c r="K227" s="87">
        <v>2</v>
      </c>
      <c r="L227" s="28">
        <v>2</v>
      </c>
      <c r="M227" s="87">
        <v>3</v>
      </c>
      <c r="N227" s="28">
        <v>3</v>
      </c>
      <c r="O227" s="87">
        <v>4</v>
      </c>
      <c r="P227" s="87">
        <v>5</v>
      </c>
      <c r="Q227" s="87">
        <v>5</v>
      </c>
      <c r="R227" s="87">
        <v>5</v>
      </c>
      <c r="S227" s="28">
        <v>3</v>
      </c>
      <c r="T227" s="87">
        <v>2</v>
      </c>
      <c r="U227" s="28">
        <v>3</v>
      </c>
      <c r="V227" s="1">
        <v>3</v>
      </c>
      <c r="W227" s="92">
        <v>4</v>
      </c>
      <c r="X227" s="94">
        <f t="shared" si="3"/>
        <v>0.33333333333333331</v>
      </c>
    </row>
    <row r="228" spans="1:24">
      <c r="A228" s="1">
        <v>1</v>
      </c>
      <c r="B228" s="1">
        <v>3</v>
      </c>
      <c r="C228" s="1">
        <v>8</v>
      </c>
      <c r="D228" s="1">
        <v>2</v>
      </c>
      <c r="E228" s="1">
        <v>1</v>
      </c>
      <c r="F228" s="1">
        <v>3</v>
      </c>
      <c r="G228" s="1">
        <v>3</v>
      </c>
      <c r="H228" s="1">
        <v>5</v>
      </c>
      <c r="I228" s="29">
        <v>5</v>
      </c>
      <c r="J228" s="87">
        <v>5</v>
      </c>
      <c r="K228" s="87">
        <v>3</v>
      </c>
      <c r="L228" s="87">
        <v>3</v>
      </c>
      <c r="M228" s="28">
        <v>2</v>
      </c>
      <c r="N228" s="28">
        <v>3</v>
      </c>
      <c r="O228" s="28">
        <v>1</v>
      </c>
      <c r="P228" s="87">
        <v>5</v>
      </c>
      <c r="Q228" s="87">
        <v>5</v>
      </c>
      <c r="R228" s="28">
        <v>1</v>
      </c>
      <c r="S228" s="28">
        <v>3</v>
      </c>
      <c r="T228" s="28">
        <v>4</v>
      </c>
      <c r="U228" s="87">
        <v>4</v>
      </c>
      <c r="V228" s="1">
        <v>3</v>
      </c>
      <c r="W228" s="92">
        <v>6</v>
      </c>
      <c r="X228" s="94">
        <f t="shared" si="3"/>
        <v>0.5</v>
      </c>
    </row>
    <row r="229" spans="1:24">
      <c r="A229" s="1">
        <v>2</v>
      </c>
      <c r="B229" s="1">
        <v>6</v>
      </c>
      <c r="C229" s="1">
        <v>11</v>
      </c>
      <c r="D229" s="1">
        <v>1</v>
      </c>
      <c r="E229" s="1">
        <v>2</v>
      </c>
      <c r="F229" s="1">
        <v>3</v>
      </c>
      <c r="G229" s="1">
        <v>4</v>
      </c>
      <c r="H229" s="1">
        <v>5</v>
      </c>
      <c r="I229" s="29">
        <v>4</v>
      </c>
      <c r="J229" s="28">
        <v>2</v>
      </c>
      <c r="K229" s="28">
        <v>4</v>
      </c>
      <c r="L229" s="28">
        <v>2</v>
      </c>
      <c r="M229" s="28">
        <v>2</v>
      </c>
      <c r="N229" s="28">
        <v>3</v>
      </c>
      <c r="O229" s="28">
        <v>1</v>
      </c>
      <c r="P229" s="28">
        <v>4</v>
      </c>
      <c r="Q229" s="28">
        <v>2</v>
      </c>
      <c r="R229" s="87">
        <v>2</v>
      </c>
      <c r="S229" s="28">
        <v>3</v>
      </c>
      <c r="T229" s="28">
        <v>4</v>
      </c>
      <c r="U229" s="28">
        <v>3</v>
      </c>
      <c r="V229" s="1">
        <v>3</v>
      </c>
      <c r="W229" s="92">
        <v>11</v>
      </c>
      <c r="X229" s="94">
        <f t="shared" si="3"/>
        <v>0.91666666666666663</v>
      </c>
    </row>
    <row r="230" spans="1:24">
      <c r="A230" s="1">
        <v>1</v>
      </c>
      <c r="B230" s="1">
        <v>3</v>
      </c>
      <c r="C230" s="1">
        <v>11</v>
      </c>
      <c r="D230" s="1">
        <v>1</v>
      </c>
      <c r="E230" s="1">
        <v>2</v>
      </c>
      <c r="F230" s="1">
        <v>4</v>
      </c>
      <c r="G230" s="1">
        <v>5</v>
      </c>
      <c r="H230" s="1">
        <v>5</v>
      </c>
      <c r="I230" s="29">
        <v>3</v>
      </c>
      <c r="J230" s="87">
        <v>1</v>
      </c>
      <c r="K230" s="28">
        <v>4</v>
      </c>
      <c r="L230" s="28">
        <v>2</v>
      </c>
      <c r="M230" s="28">
        <v>2</v>
      </c>
      <c r="N230" s="28">
        <v>3</v>
      </c>
      <c r="O230" s="28">
        <v>1</v>
      </c>
      <c r="P230" s="87">
        <v>1</v>
      </c>
      <c r="Q230" s="87">
        <v>5</v>
      </c>
      <c r="R230" s="87">
        <v>5</v>
      </c>
      <c r="S230" s="28">
        <v>3</v>
      </c>
      <c r="T230" s="87">
        <v>2</v>
      </c>
      <c r="U230" s="28">
        <v>3</v>
      </c>
      <c r="V230" s="1">
        <v>3</v>
      </c>
      <c r="W230" s="92">
        <v>7</v>
      </c>
      <c r="X230" s="94">
        <f t="shared" si="3"/>
        <v>0.58333333333333337</v>
      </c>
    </row>
    <row r="231" spans="1:24">
      <c r="A231" s="1">
        <v>1</v>
      </c>
      <c r="B231" s="1">
        <v>3</v>
      </c>
      <c r="C231" s="1">
        <v>2</v>
      </c>
      <c r="D231" s="1">
        <v>1</v>
      </c>
      <c r="E231" s="1">
        <v>3</v>
      </c>
      <c r="F231" s="1">
        <v>3</v>
      </c>
      <c r="G231" s="1">
        <v>3</v>
      </c>
      <c r="H231" s="1">
        <v>5</v>
      </c>
      <c r="I231" s="29">
        <v>4</v>
      </c>
      <c r="J231" s="87">
        <v>5</v>
      </c>
      <c r="K231" s="28">
        <v>4</v>
      </c>
      <c r="L231" s="87">
        <v>3</v>
      </c>
      <c r="M231" s="28">
        <v>2</v>
      </c>
      <c r="N231" s="28">
        <v>3</v>
      </c>
      <c r="O231" s="28">
        <v>1</v>
      </c>
      <c r="P231" s="87">
        <v>2</v>
      </c>
      <c r="Q231" s="87">
        <v>5</v>
      </c>
      <c r="R231" s="28">
        <v>1</v>
      </c>
      <c r="S231" s="28">
        <v>3</v>
      </c>
      <c r="T231" s="28">
        <v>4</v>
      </c>
      <c r="U231" s="87">
        <v>4</v>
      </c>
      <c r="V231" s="1">
        <v>4</v>
      </c>
      <c r="W231" s="92">
        <v>7</v>
      </c>
      <c r="X231" s="94">
        <f t="shared" si="3"/>
        <v>0.58333333333333337</v>
      </c>
    </row>
    <row r="232" spans="1:24">
      <c r="A232" s="1">
        <v>1</v>
      </c>
      <c r="B232" s="1">
        <v>4</v>
      </c>
      <c r="C232" s="1">
        <v>7</v>
      </c>
      <c r="D232" s="1">
        <v>1</v>
      </c>
      <c r="E232" s="1">
        <v>2</v>
      </c>
      <c r="F232" s="1">
        <v>4</v>
      </c>
      <c r="G232" s="1">
        <v>3</v>
      </c>
      <c r="H232" s="1">
        <v>5</v>
      </c>
      <c r="I232" s="29">
        <v>3</v>
      </c>
      <c r="J232" s="28">
        <v>2</v>
      </c>
      <c r="K232" s="28">
        <v>4</v>
      </c>
      <c r="L232" s="28">
        <v>2</v>
      </c>
      <c r="M232" s="28">
        <v>2</v>
      </c>
      <c r="N232" s="28">
        <v>3</v>
      </c>
      <c r="O232" s="28">
        <v>1</v>
      </c>
      <c r="P232" s="87">
        <v>2</v>
      </c>
      <c r="Q232" s="28">
        <v>2</v>
      </c>
      <c r="R232" s="87">
        <v>2</v>
      </c>
      <c r="S232" s="28">
        <v>3</v>
      </c>
      <c r="T232" s="28">
        <v>4</v>
      </c>
      <c r="U232" s="28">
        <v>3</v>
      </c>
      <c r="V232" s="1">
        <v>2</v>
      </c>
      <c r="W232" s="92">
        <v>10</v>
      </c>
      <c r="X232" s="94">
        <f t="shared" si="3"/>
        <v>0.83333333333333337</v>
      </c>
    </row>
    <row r="233" spans="1:24">
      <c r="A233" s="1">
        <v>1</v>
      </c>
      <c r="B233" s="1">
        <v>5</v>
      </c>
      <c r="C233" s="1">
        <v>9</v>
      </c>
      <c r="D233" s="1">
        <v>1</v>
      </c>
      <c r="E233" s="1">
        <v>2</v>
      </c>
      <c r="F233" s="1">
        <v>4</v>
      </c>
      <c r="G233" s="1">
        <v>5</v>
      </c>
      <c r="H233" s="1">
        <v>5</v>
      </c>
      <c r="I233" s="29">
        <v>4</v>
      </c>
      <c r="J233" s="87">
        <v>4</v>
      </c>
      <c r="K233" s="28">
        <v>4</v>
      </c>
      <c r="L233" s="87">
        <v>1</v>
      </c>
      <c r="M233" s="28">
        <v>2</v>
      </c>
      <c r="N233" s="28">
        <v>3</v>
      </c>
      <c r="O233" s="28">
        <v>1</v>
      </c>
      <c r="P233" s="87">
        <v>5</v>
      </c>
      <c r="Q233" s="28">
        <v>2</v>
      </c>
      <c r="R233" s="28">
        <v>1</v>
      </c>
      <c r="S233" s="28">
        <v>3</v>
      </c>
      <c r="T233" s="28">
        <v>4</v>
      </c>
      <c r="U233" s="28">
        <v>3</v>
      </c>
      <c r="V233" s="1">
        <v>3</v>
      </c>
      <c r="W233" s="92">
        <v>9</v>
      </c>
      <c r="X233" s="94">
        <f t="shared" si="3"/>
        <v>0.75</v>
      </c>
    </row>
    <row r="234" spans="1:24">
      <c r="A234" s="1">
        <v>1</v>
      </c>
      <c r="B234" s="1">
        <v>4</v>
      </c>
      <c r="C234" s="1">
        <v>1</v>
      </c>
      <c r="D234" s="1">
        <v>1</v>
      </c>
      <c r="E234" s="1">
        <v>2</v>
      </c>
      <c r="F234" s="1">
        <v>4</v>
      </c>
      <c r="G234" s="1">
        <v>4</v>
      </c>
      <c r="H234" s="1">
        <v>5</v>
      </c>
      <c r="I234" s="29">
        <v>3</v>
      </c>
      <c r="J234" s="28">
        <v>2</v>
      </c>
      <c r="K234" s="28">
        <v>4</v>
      </c>
      <c r="L234" s="87">
        <v>4</v>
      </c>
      <c r="M234" s="28">
        <v>2</v>
      </c>
      <c r="N234" s="28">
        <v>3</v>
      </c>
      <c r="O234" s="28">
        <v>1</v>
      </c>
      <c r="P234" s="87">
        <v>1</v>
      </c>
      <c r="Q234" s="87">
        <v>5</v>
      </c>
      <c r="R234" s="87">
        <v>2</v>
      </c>
      <c r="S234" s="87">
        <v>5</v>
      </c>
      <c r="T234" s="87">
        <v>2</v>
      </c>
      <c r="U234" s="87">
        <v>2</v>
      </c>
      <c r="V234" s="1">
        <v>3</v>
      </c>
      <c r="W234" s="92">
        <v>5</v>
      </c>
      <c r="X234" s="94">
        <f t="shared" si="3"/>
        <v>0.41666666666666669</v>
      </c>
    </row>
    <row r="235" spans="1:24">
      <c r="A235" s="1">
        <v>1</v>
      </c>
      <c r="B235" s="1">
        <v>3</v>
      </c>
      <c r="C235" s="1">
        <v>9</v>
      </c>
      <c r="D235" s="1">
        <v>1</v>
      </c>
      <c r="E235" s="1">
        <v>3</v>
      </c>
      <c r="F235" s="1">
        <v>4</v>
      </c>
      <c r="G235" s="1">
        <v>5</v>
      </c>
      <c r="H235" s="1">
        <v>4</v>
      </c>
      <c r="I235" s="29">
        <v>3</v>
      </c>
      <c r="J235" s="87">
        <v>5</v>
      </c>
      <c r="K235" s="87">
        <v>5</v>
      </c>
      <c r="L235" s="87">
        <v>4</v>
      </c>
      <c r="M235" s="28">
        <v>2</v>
      </c>
      <c r="N235" s="28">
        <v>3</v>
      </c>
      <c r="O235" s="28">
        <v>1</v>
      </c>
      <c r="P235" s="87">
        <v>5</v>
      </c>
      <c r="Q235" s="28">
        <v>2</v>
      </c>
      <c r="R235" s="87">
        <v>5</v>
      </c>
      <c r="S235" s="87">
        <v>4</v>
      </c>
      <c r="T235" s="87">
        <v>5</v>
      </c>
      <c r="U235" s="28">
        <v>3</v>
      </c>
      <c r="V235" s="1">
        <v>3</v>
      </c>
      <c r="W235" s="92">
        <v>5</v>
      </c>
      <c r="X235" s="94">
        <f t="shared" si="3"/>
        <v>0.41666666666666669</v>
      </c>
    </row>
    <row r="236" spans="1:24">
      <c r="A236" s="1">
        <v>1</v>
      </c>
      <c r="B236" s="1">
        <v>4</v>
      </c>
      <c r="C236" s="2">
        <v>1</v>
      </c>
      <c r="D236" s="1">
        <v>3</v>
      </c>
      <c r="E236" s="1">
        <v>2</v>
      </c>
      <c r="F236" s="1">
        <v>3</v>
      </c>
      <c r="G236" s="1">
        <v>5</v>
      </c>
      <c r="H236" s="1">
        <v>5</v>
      </c>
      <c r="I236" s="29">
        <v>4</v>
      </c>
      <c r="J236" s="87">
        <v>1</v>
      </c>
      <c r="K236" s="28">
        <v>4</v>
      </c>
      <c r="L236" s="28">
        <v>2</v>
      </c>
      <c r="M236" s="28">
        <v>2</v>
      </c>
      <c r="N236" s="28">
        <v>3</v>
      </c>
      <c r="O236" s="28">
        <v>1</v>
      </c>
      <c r="P236" s="87">
        <v>2</v>
      </c>
      <c r="Q236" s="28">
        <v>2</v>
      </c>
      <c r="R236" s="87">
        <v>2</v>
      </c>
      <c r="S236" s="28">
        <v>3</v>
      </c>
      <c r="T236" s="28">
        <v>4</v>
      </c>
      <c r="U236" s="28">
        <v>3</v>
      </c>
      <c r="V236" s="1">
        <v>4</v>
      </c>
      <c r="W236" s="92">
        <v>9</v>
      </c>
      <c r="X236" s="94">
        <f t="shared" si="3"/>
        <v>0.75</v>
      </c>
    </row>
    <row r="237" spans="1:24">
      <c r="A237" s="1">
        <v>1</v>
      </c>
      <c r="B237" s="1">
        <v>5</v>
      </c>
      <c r="C237" s="1">
        <v>1</v>
      </c>
      <c r="D237" s="1">
        <v>2</v>
      </c>
      <c r="E237" s="1">
        <v>2</v>
      </c>
      <c r="F237" s="1">
        <v>5</v>
      </c>
      <c r="G237" s="1">
        <v>5</v>
      </c>
      <c r="H237" s="1">
        <v>5</v>
      </c>
      <c r="I237" s="29">
        <v>4</v>
      </c>
      <c r="J237" s="28">
        <v>2</v>
      </c>
      <c r="K237" s="28">
        <v>4</v>
      </c>
      <c r="L237" s="28">
        <v>2</v>
      </c>
      <c r="M237" s="87">
        <v>1</v>
      </c>
      <c r="N237" s="28">
        <v>3</v>
      </c>
      <c r="O237" s="28">
        <v>1</v>
      </c>
      <c r="P237" s="87">
        <v>3</v>
      </c>
      <c r="Q237" s="28">
        <v>2</v>
      </c>
      <c r="R237" s="87">
        <v>3</v>
      </c>
      <c r="S237" s="28">
        <v>3</v>
      </c>
      <c r="T237" s="87">
        <v>1</v>
      </c>
      <c r="U237" s="28">
        <v>3</v>
      </c>
      <c r="V237" s="1">
        <v>3</v>
      </c>
      <c r="W237" s="92">
        <v>8</v>
      </c>
      <c r="X237" s="94">
        <f t="shared" si="3"/>
        <v>0.66666666666666663</v>
      </c>
    </row>
    <row r="238" spans="1:24">
      <c r="A238" s="1">
        <v>1</v>
      </c>
      <c r="B238" s="1">
        <v>3</v>
      </c>
      <c r="C238" s="1">
        <v>3</v>
      </c>
      <c r="D238" s="1">
        <v>2</v>
      </c>
      <c r="E238" s="1">
        <v>3</v>
      </c>
      <c r="F238" s="1">
        <v>4</v>
      </c>
      <c r="G238" s="1">
        <v>5</v>
      </c>
      <c r="H238" s="1">
        <v>4</v>
      </c>
      <c r="I238" s="29">
        <v>5</v>
      </c>
      <c r="J238" s="28">
        <v>2</v>
      </c>
      <c r="K238" s="87">
        <v>5</v>
      </c>
      <c r="L238" s="87">
        <v>5</v>
      </c>
      <c r="M238" s="28">
        <v>2</v>
      </c>
      <c r="N238" s="28">
        <v>3</v>
      </c>
      <c r="O238" s="28">
        <v>1</v>
      </c>
      <c r="P238" s="87">
        <v>5</v>
      </c>
      <c r="Q238" s="87">
        <v>5</v>
      </c>
      <c r="R238" s="87">
        <v>3</v>
      </c>
      <c r="S238" s="87">
        <v>5</v>
      </c>
      <c r="T238" s="28">
        <v>4</v>
      </c>
      <c r="U238" s="28">
        <v>3</v>
      </c>
      <c r="V238" s="1">
        <v>4</v>
      </c>
      <c r="W238" s="92">
        <v>6</v>
      </c>
      <c r="X238" s="94">
        <f t="shared" si="3"/>
        <v>0.5</v>
      </c>
    </row>
    <row r="239" spans="1:24">
      <c r="A239" s="1">
        <v>1</v>
      </c>
      <c r="B239" s="1">
        <v>1</v>
      </c>
      <c r="C239" s="1">
        <v>10</v>
      </c>
      <c r="D239" s="1">
        <v>1</v>
      </c>
      <c r="E239" s="1">
        <v>2</v>
      </c>
      <c r="F239" s="1">
        <v>2</v>
      </c>
      <c r="G239" s="1">
        <v>5</v>
      </c>
      <c r="H239" s="1">
        <v>4</v>
      </c>
      <c r="I239" s="29">
        <v>4</v>
      </c>
      <c r="J239" s="28">
        <v>2</v>
      </c>
      <c r="K239" s="28">
        <v>4</v>
      </c>
      <c r="L239" s="28">
        <v>2</v>
      </c>
      <c r="M239" s="28">
        <v>2</v>
      </c>
      <c r="N239" s="28">
        <v>3</v>
      </c>
      <c r="O239" s="28">
        <v>1</v>
      </c>
      <c r="P239" s="87">
        <v>3</v>
      </c>
      <c r="Q239" s="87">
        <v>4</v>
      </c>
      <c r="R239" s="87">
        <v>3</v>
      </c>
      <c r="S239" s="87">
        <v>1</v>
      </c>
      <c r="T239" s="28">
        <v>4</v>
      </c>
      <c r="U239" s="28">
        <v>3</v>
      </c>
      <c r="V239" s="1">
        <v>3</v>
      </c>
      <c r="W239" s="92">
        <v>8</v>
      </c>
      <c r="X239" s="94">
        <f t="shared" si="3"/>
        <v>0.66666666666666663</v>
      </c>
    </row>
    <row r="240" spans="1:24">
      <c r="A240" s="1">
        <v>1</v>
      </c>
      <c r="B240" s="1">
        <v>1</v>
      </c>
      <c r="C240" s="1">
        <v>10</v>
      </c>
      <c r="D240" s="1">
        <v>1</v>
      </c>
      <c r="E240" s="1">
        <v>2</v>
      </c>
      <c r="F240" s="1">
        <v>4</v>
      </c>
      <c r="G240" s="1">
        <v>5</v>
      </c>
      <c r="H240" s="1">
        <v>5</v>
      </c>
      <c r="I240" s="29">
        <v>3</v>
      </c>
      <c r="J240" s="87">
        <v>5</v>
      </c>
      <c r="K240" s="28">
        <v>4</v>
      </c>
      <c r="L240" s="87">
        <v>1</v>
      </c>
      <c r="M240" s="87">
        <v>5</v>
      </c>
      <c r="N240" s="28">
        <v>3</v>
      </c>
      <c r="O240" s="28">
        <v>1</v>
      </c>
      <c r="P240" s="87">
        <v>5</v>
      </c>
      <c r="Q240" s="87">
        <v>5</v>
      </c>
      <c r="R240" s="87">
        <v>5</v>
      </c>
      <c r="S240" s="87">
        <v>1</v>
      </c>
      <c r="T240" s="28">
        <v>4</v>
      </c>
      <c r="U240" s="87">
        <v>4</v>
      </c>
      <c r="V240" s="1">
        <v>3</v>
      </c>
      <c r="W240" s="92">
        <v>4</v>
      </c>
      <c r="X240" s="94">
        <f t="shared" si="3"/>
        <v>0.33333333333333331</v>
      </c>
    </row>
    <row r="241" spans="1:24">
      <c r="A241" s="1">
        <v>1</v>
      </c>
      <c r="B241" s="1">
        <v>2</v>
      </c>
      <c r="C241" s="1">
        <v>10</v>
      </c>
      <c r="D241" s="1">
        <v>1</v>
      </c>
      <c r="E241" s="1">
        <v>2</v>
      </c>
      <c r="F241" s="1">
        <v>2</v>
      </c>
      <c r="G241" s="1">
        <v>3</v>
      </c>
      <c r="H241" s="1">
        <v>4</v>
      </c>
      <c r="I241" s="29">
        <v>4</v>
      </c>
      <c r="J241" s="87">
        <v>4</v>
      </c>
      <c r="K241" s="87">
        <v>5</v>
      </c>
      <c r="L241" s="87">
        <v>1</v>
      </c>
      <c r="M241" s="87">
        <v>4</v>
      </c>
      <c r="N241" s="28">
        <v>3</v>
      </c>
      <c r="O241" s="28">
        <v>1</v>
      </c>
      <c r="P241" s="28">
        <v>4</v>
      </c>
      <c r="Q241" s="87">
        <v>4</v>
      </c>
      <c r="R241" s="87">
        <v>2</v>
      </c>
      <c r="S241" s="87">
        <v>5</v>
      </c>
      <c r="T241" s="28">
        <v>4</v>
      </c>
      <c r="U241" s="28">
        <v>3</v>
      </c>
      <c r="V241" s="1">
        <v>3</v>
      </c>
      <c r="W241" s="92">
        <v>5</v>
      </c>
      <c r="X241" s="94">
        <f t="shared" si="3"/>
        <v>0.41666666666666669</v>
      </c>
    </row>
    <row r="242" spans="1:24">
      <c r="A242" s="1">
        <v>1</v>
      </c>
      <c r="B242" s="1">
        <v>1</v>
      </c>
      <c r="C242" s="1">
        <v>10</v>
      </c>
      <c r="D242" s="1">
        <v>1</v>
      </c>
      <c r="E242" s="1">
        <v>2</v>
      </c>
      <c r="F242" s="1">
        <v>4</v>
      </c>
      <c r="G242" s="1">
        <v>4</v>
      </c>
      <c r="H242" s="1">
        <v>4</v>
      </c>
      <c r="I242" s="29">
        <v>3</v>
      </c>
      <c r="J242" s="28">
        <v>2</v>
      </c>
      <c r="K242" s="87">
        <v>5</v>
      </c>
      <c r="L242" s="28">
        <v>2</v>
      </c>
      <c r="M242" s="28">
        <v>2</v>
      </c>
      <c r="N242" s="28">
        <v>3</v>
      </c>
      <c r="O242" s="28">
        <v>1</v>
      </c>
      <c r="P242" s="87">
        <v>3</v>
      </c>
      <c r="Q242" s="87">
        <v>3</v>
      </c>
      <c r="R242" s="28">
        <v>1</v>
      </c>
      <c r="S242" s="87">
        <v>5</v>
      </c>
      <c r="T242" s="87">
        <v>5</v>
      </c>
      <c r="U242" s="87">
        <v>2</v>
      </c>
      <c r="V242" s="1">
        <v>3</v>
      </c>
      <c r="W242" s="92">
        <v>6</v>
      </c>
      <c r="X242" s="94">
        <f t="shared" si="3"/>
        <v>0.5</v>
      </c>
    </row>
    <row r="243" spans="1:24">
      <c r="A243" s="1">
        <v>2</v>
      </c>
      <c r="B243" s="1">
        <v>6</v>
      </c>
      <c r="C243" s="1">
        <v>5</v>
      </c>
      <c r="D243" s="1">
        <v>2</v>
      </c>
      <c r="E243" s="1">
        <v>2</v>
      </c>
      <c r="F243" s="1">
        <v>4</v>
      </c>
      <c r="G243" s="1">
        <v>3</v>
      </c>
      <c r="H243" s="1">
        <v>5</v>
      </c>
      <c r="I243" s="29">
        <v>4</v>
      </c>
      <c r="J243" s="28">
        <v>2</v>
      </c>
      <c r="K243" s="28">
        <v>4</v>
      </c>
      <c r="L243" s="28">
        <v>2</v>
      </c>
      <c r="M243" s="28">
        <v>2</v>
      </c>
      <c r="N243" s="28">
        <v>3</v>
      </c>
      <c r="O243" s="28">
        <v>1</v>
      </c>
      <c r="P243" s="28">
        <v>4</v>
      </c>
      <c r="Q243" s="28">
        <v>2</v>
      </c>
      <c r="R243" s="28">
        <v>1</v>
      </c>
      <c r="S243" s="28">
        <v>3</v>
      </c>
      <c r="T243" s="28">
        <v>4</v>
      </c>
      <c r="U243" s="28">
        <v>3</v>
      </c>
      <c r="V243" s="1">
        <v>4</v>
      </c>
      <c r="W243" s="92">
        <v>12</v>
      </c>
      <c r="X243" s="94">
        <f t="shared" si="3"/>
        <v>1</v>
      </c>
    </row>
    <row r="244" spans="1:24">
      <c r="A244" s="1">
        <v>1</v>
      </c>
      <c r="B244" s="1">
        <v>2</v>
      </c>
      <c r="C244" s="1">
        <v>10</v>
      </c>
      <c r="D244" s="1">
        <v>1</v>
      </c>
      <c r="E244" s="1">
        <v>3</v>
      </c>
      <c r="F244" s="1">
        <v>3</v>
      </c>
      <c r="G244" s="1">
        <v>4</v>
      </c>
      <c r="H244" s="1">
        <v>4</v>
      </c>
      <c r="I244" s="29">
        <v>3</v>
      </c>
      <c r="J244" s="28">
        <v>2</v>
      </c>
      <c r="K244" s="28">
        <v>4</v>
      </c>
      <c r="L244" s="87">
        <v>4</v>
      </c>
      <c r="M244" s="87">
        <v>5</v>
      </c>
      <c r="N244" s="28">
        <v>3</v>
      </c>
      <c r="O244" s="28">
        <v>1</v>
      </c>
      <c r="P244" s="87">
        <v>5</v>
      </c>
      <c r="Q244" s="87">
        <v>5</v>
      </c>
      <c r="R244" s="87">
        <v>5</v>
      </c>
      <c r="S244" s="28">
        <v>3</v>
      </c>
      <c r="T244" s="28">
        <v>4</v>
      </c>
      <c r="U244" s="87">
        <v>2</v>
      </c>
      <c r="V244" s="1">
        <v>2</v>
      </c>
      <c r="W244" s="92">
        <v>6</v>
      </c>
      <c r="X244" s="94">
        <f t="shared" si="3"/>
        <v>0.5</v>
      </c>
    </row>
    <row r="245" spans="1:24">
      <c r="A245" s="1">
        <v>1</v>
      </c>
      <c r="B245" s="1">
        <v>2</v>
      </c>
      <c r="C245" s="1">
        <v>10</v>
      </c>
      <c r="D245" s="1">
        <v>1</v>
      </c>
      <c r="E245" s="1">
        <v>3</v>
      </c>
      <c r="F245" s="1">
        <v>4</v>
      </c>
      <c r="G245" s="1">
        <v>3</v>
      </c>
      <c r="H245" s="1">
        <v>5</v>
      </c>
      <c r="I245" s="29">
        <v>3</v>
      </c>
      <c r="J245" s="28">
        <v>2</v>
      </c>
      <c r="K245" s="28">
        <v>4</v>
      </c>
      <c r="L245" s="87">
        <v>5</v>
      </c>
      <c r="M245" s="87">
        <v>5</v>
      </c>
      <c r="N245" s="87">
        <v>5</v>
      </c>
      <c r="O245" s="87">
        <v>4</v>
      </c>
      <c r="P245" s="87">
        <v>5</v>
      </c>
      <c r="Q245" s="87">
        <v>5</v>
      </c>
      <c r="R245" s="87">
        <v>4</v>
      </c>
      <c r="S245" s="87">
        <v>5</v>
      </c>
      <c r="T245" s="28">
        <v>4</v>
      </c>
      <c r="U245" s="28">
        <v>3</v>
      </c>
      <c r="V245" s="1">
        <v>1</v>
      </c>
      <c r="W245" s="92">
        <v>4</v>
      </c>
      <c r="X245" s="94">
        <f t="shared" si="3"/>
        <v>0.33333333333333331</v>
      </c>
    </row>
    <row r="246" spans="1:24">
      <c r="A246" s="1">
        <v>1</v>
      </c>
      <c r="B246" s="1">
        <v>4</v>
      </c>
      <c r="C246" s="1">
        <v>10</v>
      </c>
      <c r="D246" s="1">
        <v>1</v>
      </c>
      <c r="E246" s="1">
        <v>2</v>
      </c>
      <c r="F246" s="1">
        <v>4</v>
      </c>
      <c r="G246" s="1">
        <v>4</v>
      </c>
      <c r="H246" s="1">
        <v>4</v>
      </c>
      <c r="I246" s="29">
        <v>3</v>
      </c>
      <c r="J246" s="87">
        <v>3</v>
      </c>
      <c r="K246" s="28">
        <v>4</v>
      </c>
      <c r="L246" s="28">
        <v>2</v>
      </c>
      <c r="M246" s="87">
        <v>1</v>
      </c>
      <c r="N246" s="28">
        <v>3</v>
      </c>
      <c r="O246" s="28">
        <v>1</v>
      </c>
      <c r="P246" s="28">
        <v>4</v>
      </c>
      <c r="Q246" s="87">
        <v>3</v>
      </c>
      <c r="R246" s="87">
        <v>3</v>
      </c>
      <c r="S246" s="28">
        <v>3</v>
      </c>
      <c r="T246" s="87">
        <v>3</v>
      </c>
      <c r="U246" s="28">
        <v>3</v>
      </c>
      <c r="V246" s="1">
        <v>2</v>
      </c>
      <c r="W246" s="92">
        <v>7</v>
      </c>
      <c r="X246" s="94">
        <f t="shared" si="3"/>
        <v>0.58333333333333337</v>
      </c>
    </row>
    <row r="247" spans="1:24">
      <c r="A247" s="1">
        <v>1</v>
      </c>
      <c r="B247" s="1">
        <v>1</v>
      </c>
      <c r="C247" s="1">
        <v>10</v>
      </c>
      <c r="D247" s="1">
        <v>1</v>
      </c>
      <c r="E247" s="1">
        <v>2</v>
      </c>
      <c r="F247" s="1">
        <v>4</v>
      </c>
      <c r="G247" s="1">
        <v>1</v>
      </c>
      <c r="H247" s="1">
        <v>5</v>
      </c>
      <c r="I247" s="29">
        <v>4</v>
      </c>
      <c r="J247" s="87">
        <v>1</v>
      </c>
      <c r="K247" s="28">
        <v>4</v>
      </c>
      <c r="L247" s="28">
        <v>2</v>
      </c>
      <c r="M247" s="87">
        <v>1</v>
      </c>
      <c r="N247" s="28">
        <v>3</v>
      </c>
      <c r="O247" s="87">
        <v>4</v>
      </c>
      <c r="P247" s="87">
        <v>3</v>
      </c>
      <c r="Q247" s="87">
        <v>5</v>
      </c>
      <c r="R247" s="87">
        <v>5</v>
      </c>
      <c r="S247" s="87">
        <v>5</v>
      </c>
      <c r="T247" s="87">
        <v>2</v>
      </c>
      <c r="U247" s="28">
        <v>3</v>
      </c>
      <c r="V247" s="1">
        <v>1</v>
      </c>
      <c r="W247" s="92">
        <v>4</v>
      </c>
      <c r="X247" s="94">
        <f t="shared" si="3"/>
        <v>0.33333333333333331</v>
      </c>
    </row>
    <row r="248" spans="1:24">
      <c r="A248" s="1">
        <v>1</v>
      </c>
      <c r="B248" s="1">
        <v>2</v>
      </c>
      <c r="C248" s="1">
        <v>10</v>
      </c>
      <c r="D248" s="1">
        <v>1</v>
      </c>
      <c r="E248" s="1">
        <v>2</v>
      </c>
      <c r="F248" s="1">
        <v>2</v>
      </c>
      <c r="G248" s="1">
        <v>4</v>
      </c>
      <c r="H248" s="1">
        <v>5</v>
      </c>
      <c r="I248" s="29">
        <v>4</v>
      </c>
      <c r="J248" s="87">
        <v>4</v>
      </c>
      <c r="K248" s="28">
        <v>4</v>
      </c>
      <c r="L248" s="87">
        <v>3</v>
      </c>
      <c r="M248" s="28">
        <v>2</v>
      </c>
      <c r="N248" s="28">
        <v>3</v>
      </c>
      <c r="O248" s="28">
        <v>1</v>
      </c>
      <c r="P248" s="87">
        <v>5</v>
      </c>
      <c r="Q248" s="87">
        <v>5</v>
      </c>
      <c r="R248" s="28">
        <v>1</v>
      </c>
      <c r="S248" s="87">
        <v>1</v>
      </c>
      <c r="T248" s="28">
        <v>4</v>
      </c>
      <c r="U248" s="87">
        <v>2</v>
      </c>
      <c r="V248" s="1">
        <v>3</v>
      </c>
      <c r="W248" s="92">
        <v>6</v>
      </c>
      <c r="X248" s="94">
        <f t="shared" si="3"/>
        <v>0.5</v>
      </c>
    </row>
    <row r="249" spans="1:24">
      <c r="A249" s="1">
        <v>1</v>
      </c>
      <c r="B249" s="1">
        <v>3</v>
      </c>
      <c r="C249" s="1">
        <v>10</v>
      </c>
      <c r="D249" s="1">
        <v>1</v>
      </c>
      <c r="E249" s="1">
        <v>3</v>
      </c>
      <c r="F249" s="1">
        <v>4</v>
      </c>
      <c r="G249" s="1">
        <v>5</v>
      </c>
      <c r="H249" s="1">
        <v>5</v>
      </c>
      <c r="I249" s="29">
        <v>3</v>
      </c>
      <c r="J249" s="28">
        <v>2</v>
      </c>
      <c r="K249" s="28">
        <v>4</v>
      </c>
      <c r="L249" s="28">
        <v>2</v>
      </c>
      <c r="M249" s="87">
        <v>3</v>
      </c>
      <c r="N249" s="28">
        <v>3</v>
      </c>
      <c r="O249" s="28">
        <v>1</v>
      </c>
      <c r="P249" s="28">
        <v>4</v>
      </c>
      <c r="Q249" s="87">
        <v>3</v>
      </c>
      <c r="R249" s="28">
        <v>1</v>
      </c>
      <c r="S249" s="28">
        <v>3</v>
      </c>
      <c r="T249" s="87">
        <v>3</v>
      </c>
      <c r="U249" s="28">
        <v>3</v>
      </c>
      <c r="V249" s="1">
        <v>2</v>
      </c>
      <c r="W249" s="92">
        <v>9</v>
      </c>
      <c r="X249" s="94">
        <f t="shared" si="3"/>
        <v>0.75</v>
      </c>
    </row>
    <row r="250" spans="1:24">
      <c r="A250" s="1">
        <v>1</v>
      </c>
      <c r="B250" s="1">
        <v>1</v>
      </c>
      <c r="C250" s="1">
        <v>6</v>
      </c>
      <c r="D250" s="1">
        <v>2</v>
      </c>
      <c r="E250" s="1">
        <v>3</v>
      </c>
      <c r="F250" s="1">
        <v>5</v>
      </c>
      <c r="G250" s="1">
        <v>5</v>
      </c>
      <c r="H250" s="1">
        <v>5</v>
      </c>
      <c r="I250" s="29">
        <v>4</v>
      </c>
      <c r="J250" s="87">
        <v>4</v>
      </c>
      <c r="K250" s="28">
        <v>4</v>
      </c>
      <c r="L250" s="28">
        <v>2</v>
      </c>
      <c r="M250" s="28">
        <v>2</v>
      </c>
      <c r="N250" s="28">
        <v>3</v>
      </c>
      <c r="O250" s="28">
        <v>1</v>
      </c>
      <c r="P250" s="87">
        <v>2</v>
      </c>
      <c r="Q250" s="28">
        <v>2</v>
      </c>
      <c r="R250" s="28">
        <v>1</v>
      </c>
      <c r="S250" s="28">
        <v>3</v>
      </c>
      <c r="T250" s="28">
        <v>4</v>
      </c>
      <c r="U250" s="28">
        <v>3</v>
      </c>
      <c r="V250" s="1">
        <v>4</v>
      </c>
      <c r="W250" s="92">
        <v>10</v>
      </c>
      <c r="X250" s="94">
        <f t="shared" si="3"/>
        <v>0.83333333333333337</v>
      </c>
    </row>
    <row r="251" spans="1:24">
      <c r="A251" s="1">
        <v>1</v>
      </c>
      <c r="B251" s="1">
        <v>2</v>
      </c>
      <c r="C251" s="1">
        <v>8</v>
      </c>
      <c r="D251" s="1">
        <v>1</v>
      </c>
      <c r="E251" s="1">
        <v>3</v>
      </c>
      <c r="F251" s="1">
        <v>5</v>
      </c>
      <c r="G251" s="1">
        <v>5</v>
      </c>
      <c r="H251" s="1">
        <v>5</v>
      </c>
      <c r="I251" s="29">
        <v>4</v>
      </c>
      <c r="J251" s="28">
        <v>2</v>
      </c>
      <c r="K251" s="28">
        <v>4</v>
      </c>
      <c r="L251" s="28">
        <v>2</v>
      </c>
      <c r="M251" s="28">
        <v>2</v>
      </c>
      <c r="N251" s="28">
        <v>3</v>
      </c>
      <c r="O251" s="28">
        <v>1</v>
      </c>
      <c r="P251" s="87">
        <v>3</v>
      </c>
      <c r="Q251" s="87">
        <v>3</v>
      </c>
      <c r="R251" s="87">
        <v>4</v>
      </c>
      <c r="S251" s="28">
        <v>3</v>
      </c>
      <c r="T251" s="87">
        <v>3</v>
      </c>
      <c r="U251" s="28">
        <v>3</v>
      </c>
      <c r="V251" s="1">
        <v>3</v>
      </c>
      <c r="W251" s="92">
        <v>8</v>
      </c>
      <c r="X251" s="94">
        <f t="shared" si="3"/>
        <v>0.66666666666666663</v>
      </c>
    </row>
    <row r="252" spans="1:24">
      <c r="A252" s="1">
        <v>1</v>
      </c>
      <c r="B252" s="1">
        <v>4</v>
      </c>
      <c r="C252" s="1">
        <v>5</v>
      </c>
      <c r="D252" s="1">
        <v>2</v>
      </c>
      <c r="E252" s="1">
        <v>2</v>
      </c>
      <c r="F252" s="1">
        <v>5</v>
      </c>
      <c r="G252" s="1">
        <v>4</v>
      </c>
      <c r="H252" s="1">
        <v>5</v>
      </c>
      <c r="I252" s="29">
        <v>4</v>
      </c>
      <c r="J252" s="87">
        <v>1</v>
      </c>
      <c r="K252" s="28">
        <v>4</v>
      </c>
      <c r="L252" s="87">
        <v>4</v>
      </c>
      <c r="M252" s="28">
        <v>2</v>
      </c>
      <c r="N252" s="28">
        <v>3</v>
      </c>
      <c r="O252" s="28">
        <v>1</v>
      </c>
      <c r="P252" s="87">
        <v>5</v>
      </c>
      <c r="Q252" s="87">
        <v>3</v>
      </c>
      <c r="R252" s="87">
        <v>3</v>
      </c>
      <c r="S252" s="87">
        <v>2</v>
      </c>
      <c r="T252" s="28">
        <v>4</v>
      </c>
      <c r="U252" s="87">
        <v>2</v>
      </c>
      <c r="V252" s="1">
        <v>4</v>
      </c>
      <c r="W252" s="92">
        <v>5</v>
      </c>
      <c r="X252" s="94">
        <f t="shared" si="3"/>
        <v>0.41666666666666669</v>
      </c>
    </row>
    <row r="253" spans="1:24">
      <c r="A253" s="1">
        <v>1</v>
      </c>
      <c r="B253" s="1">
        <v>3</v>
      </c>
      <c r="C253" s="1">
        <v>10</v>
      </c>
      <c r="D253" s="1">
        <v>1</v>
      </c>
      <c r="E253" s="1">
        <v>1</v>
      </c>
      <c r="F253" s="1">
        <v>4</v>
      </c>
      <c r="G253" s="1">
        <v>5</v>
      </c>
      <c r="H253" s="1">
        <v>5</v>
      </c>
      <c r="I253" s="29">
        <v>1</v>
      </c>
      <c r="J253" s="87">
        <v>5</v>
      </c>
      <c r="K253" s="28">
        <v>4</v>
      </c>
      <c r="L253" s="87">
        <v>5</v>
      </c>
      <c r="M253" s="28">
        <v>2</v>
      </c>
      <c r="N253" s="87">
        <v>5</v>
      </c>
      <c r="O253" s="28">
        <v>1</v>
      </c>
      <c r="P253" s="87">
        <v>1</v>
      </c>
      <c r="Q253" s="87">
        <v>5</v>
      </c>
      <c r="R253" s="87">
        <v>3</v>
      </c>
      <c r="S253" s="87">
        <v>5</v>
      </c>
      <c r="T253" s="87">
        <v>2</v>
      </c>
      <c r="U253" s="28">
        <v>3</v>
      </c>
      <c r="V253" s="1">
        <v>2</v>
      </c>
      <c r="W253" s="92">
        <v>4</v>
      </c>
      <c r="X253" s="94">
        <f t="shared" si="3"/>
        <v>0.33333333333333331</v>
      </c>
    </row>
    <row r="254" spans="1:24">
      <c r="A254" s="1">
        <v>1</v>
      </c>
      <c r="B254" s="1">
        <v>3</v>
      </c>
      <c r="C254" s="1">
        <v>11</v>
      </c>
      <c r="D254" s="1">
        <v>4</v>
      </c>
      <c r="E254" s="1">
        <v>2</v>
      </c>
      <c r="F254" s="1">
        <v>4</v>
      </c>
      <c r="G254" s="1">
        <v>5</v>
      </c>
      <c r="H254" s="1">
        <v>5</v>
      </c>
      <c r="I254" s="29">
        <v>3</v>
      </c>
      <c r="J254" s="87">
        <v>3</v>
      </c>
      <c r="K254" s="28">
        <v>4</v>
      </c>
      <c r="L254" s="28">
        <v>2</v>
      </c>
      <c r="M254" s="28">
        <v>2</v>
      </c>
      <c r="N254" s="28">
        <v>3</v>
      </c>
      <c r="O254" s="28">
        <v>1</v>
      </c>
      <c r="P254" s="87">
        <v>5</v>
      </c>
      <c r="Q254" s="87">
        <v>4</v>
      </c>
      <c r="R254" s="87">
        <v>4</v>
      </c>
      <c r="S254" s="28">
        <v>3</v>
      </c>
      <c r="T254" s="28">
        <v>4</v>
      </c>
      <c r="U254" s="28">
        <v>3</v>
      </c>
      <c r="V254" s="1">
        <v>4</v>
      </c>
      <c r="W254" s="92">
        <v>8</v>
      </c>
      <c r="X254" s="94">
        <f t="shared" si="3"/>
        <v>0.66666666666666663</v>
      </c>
    </row>
    <row r="255" spans="1:24">
      <c r="A255" s="1">
        <v>1</v>
      </c>
      <c r="B255" s="1">
        <v>2</v>
      </c>
      <c r="C255" s="1">
        <v>3</v>
      </c>
      <c r="D255" s="1">
        <v>2</v>
      </c>
      <c r="E255" s="1">
        <v>2</v>
      </c>
      <c r="F255" s="1">
        <v>5</v>
      </c>
      <c r="G255" s="1">
        <v>5</v>
      </c>
      <c r="H255" s="1">
        <v>5</v>
      </c>
      <c r="I255" s="29">
        <v>5</v>
      </c>
      <c r="J255" s="87">
        <v>4</v>
      </c>
      <c r="K255" s="28">
        <v>4</v>
      </c>
      <c r="L255" s="87">
        <v>1</v>
      </c>
      <c r="M255" s="28">
        <v>2</v>
      </c>
      <c r="N255" s="28">
        <v>3</v>
      </c>
      <c r="O255" s="28">
        <v>1</v>
      </c>
      <c r="P255" s="87">
        <v>5</v>
      </c>
      <c r="Q255" s="28">
        <v>2</v>
      </c>
      <c r="R255" s="87">
        <v>4</v>
      </c>
      <c r="S255" s="28">
        <v>3</v>
      </c>
      <c r="T255" s="28">
        <v>4</v>
      </c>
      <c r="U255" s="28">
        <v>3</v>
      </c>
      <c r="V255" s="1">
        <v>4</v>
      </c>
      <c r="W255" s="92">
        <v>8</v>
      </c>
      <c r="X255" s="94">
        <f t="shared" si="3"/>
        <v>0.66666666666666663</v>
      </c>
    </row>
    <row r="256" spans="1:24">
      <c r="A256" s="1">
        <v>1</v>
      </c>
      <c r="B256" s="1">
        <v>3</v>
      </c>
      <c r="C256" s="1">
        <v>2</v>
      </c>
      <c r="D256" s="1">
        <v>2</v>
      </c>
      <c r="E256" s="1">
        <v>2</v>
      </c>
      <c r="F256" s="1">
        <v>5</v>
      </c>
      <c r="G256" s="1">
        <v>1</v>
      </c>
      <c r="H256" s="1">
        <v>3</v>
      </c>
      <c r="I256" s="29">
        <v>3</v>
      </c>
      <c r="J256" s="87">
        <v>1</v>
      </c>
      <c r="K256" s="87">
        <v>2</v>
      </c>
      <c r="L256" s="28">
        <v>2</v>
      </c>
      <c r="M256" s="87">
        <v>1</v>
      </c>
      <c r="N256" s="28">
        <v>3</v>
      </c>
      <c r="O256" s="87">
        <v>3</v>
      </c>
      <c r="P256" s="87">
        <v>2</v>
      </c>
      <c r="Q256" s="87">
        <v>1</v>
      </c>
      <c r="R256" s="87">
        <v>2</v>
      </c>
      <c r="S256" s="87">
        <v>1</v>
      </c>
      <c r="T256" s="87">
        <v>1</v>
      </c>
      <c r="U256" s="28">
        <v>3</v>
      </c>
      <c r="V256" s="1">
        <v>3</v>
      </c>
      <c r="W256" s="92">
        <v>3</v>
      </c>
      <c r="X256" s="94">
        <f t="shared" si="3"/>
        <v>0.25</v>
      </c>
    </row>
    <row r="257" spans="1:24">
      <c r="A257" s="1">
        <v>1</v>
      </c>
      <c r="B257" s="1">
        <v>1</v>
      </c>
      <c r="C257" s="1">
        <v>1</v>
      </c>
      <c r="D257" s="1">
        <v>1</v>
      </c>
      <c r="E257" s="1">
        <v>1</v>
      </c>
      <c r="F257" s="1">
        <v>3</v>
      </c>
      <c r="G257" s="1">
        <v>5</v>
      </c>
      <c r="H257" s="1">
        <v>4</v>
      </c>
      <c r="I257" s="29">
        <v>2</v>
      </c>
      <c r="J257" s="87">
        <v>5</v>
      </c>
      <c r="K257" s="87">
        <v>5</v>
      </c>
      <c r="L257" s="28">
        <v>2</v>
      </c>
      <c r="M257" s="87">
        <v>3</v>
      </c>
      <c r="N257" s="28">
        <v>3</v>
      </c>
      <c r="O257" s="87">
        <v>2</v>
      </c>
      <c r="P257" s="87">
        <v>5</v>
      </c>
      <c r="Q257" s="87">
        <v>3</v>
      </c>
      <c r="R257" s="87">
        <v>5</v>
      </c>
      <c r="S257" s="87">
        <v>5</v>
      </c>
      <c r="T257" s="28">
        <v>4</v>
      </c>
      <c r="U257" s="28">
        <v>3</v>
      </c>
      <c r="V257" s="1">
        <v>2</v>
      </c>
      <c r="W257" s="92">
        <v>4</v>
      </c>
      <c r="X257" s="94">
        <f t="shared" si="3"/>
        <v>0.33333333333333331</v>
      </c>
    </row>
    <row r="258" spans="1:24">
      <c r="A258" s="1">
        <v>1</v>
      </c>
      <c r="B258" s="1">
        <v>2</v>
      </c>
      <c r="C258" s="1">
        <v>1</v>
      </c>
      <c r="D258" s="1">
        <v>1</v>
      </c>
      <c r="E258" s="1">
        <v>2</v>
      </c>
      <c r="F258" s="1">
        <v>4</v>
      </c>
      <c r="G258" s="1">
        <v>4</v>
      </c>
      <c r="H258" s="1">
        <v>4</v>
      </c>
      <c r="I258" s="29">
        <v>3</v>
      </c>
      <c r="J258" s="87">
        <v>3</v>
      </c>
      <c r="K258" s="87">
        <v>5</v>
      </c>
      <c r="L258" s="87">
        <v>5</v>
      </c>
      <c r="M258" s="87">
        <v>3</v>
      </c>
      <c r="N258" s="28">
        <v>3</v>
      </c>
      <c r="O258" s="87">
        <v>2</v>
      </c>
      <c r="P258" s="87">
        <v>1</v>
      </c>
      <c r="Q258" s="87">
        <v>5</v>
      </c>
      <c r="R258" s="87">
        <v>3</v>
      </c>
      <c r="S258" s="87">
        <v>5</v>
      </c>
      <c r="T258" s="87">
        <v>5</v>
      </c>
      <c r="U258" s="87">
        <v>1</v>
      </c>
      <c r="V258" s="1">
        <v>2</v>
      </c>
      <c r="W258" s="92">
        <v>1</v>
      </c>
      <c r="X258" s="94">
        <f t="shared" si="3"/>
        <v>8.3333333333333329E-2</v>
      </c>
    </row>
    <row r="259" spans="1:24">
      <c r="A259" s="1">
        <v>2</v>
      </c>
      <c r="B259" s="1">
        <v>6</v>
      </c>
      <c r="C259" s="1">
        <v>4</v>
      </c>
      <c r="D259" s="1">
        <v>1</v>
      </c>
      <c r="E259" s="1">
        <v>1</v>
      </c>
      <c r="F259" s="1">
        <v>4</v>
      </c>
      <c r="G259" s="1">
        <v>5</v>
      </c>
      <c r="H259" s="1">
        <v>4</v>
      </c>
      <c r="I259" s="29">
        <v>2</v>
      </c>
      <c r="J259" s="87">
        <v>5</v>
      </c>
      <c r="K259" s="87">
        <v>3</v>
      </c>
      <c r="L259" s="87">
        <v>5</v>
      </c>
      <c r="M259" s="87">
        <v>5</v>
      </c>
      <c r="N259" s="87">
        <v>5</v>
      </c>
      <c r="O259" s="87">
        <v>4</v>
      </c>
      <c r="P259" s="87">
        <v>5</v>
      </c>
      <c r="Q259" s="87">
        <v>5</v>
      </c>
      <c r="R259" s="87">
        <v>4</v>
      </c>
      <c r="S259" s="87">
        <v>5</v>
      </c>
      <c r="T259" s="87">
        <v>5</v>
      </c>
      <c r="U259" s="28">
        <v>3</v>
      </c>
      <c r="V259" s="1">
        <v>1</v>
      </c>
      <c r="W259" s="92">
        <v>1</v>
      </c>
      <c r="X259" s="94">
        <f t="shared" ref="X259:X322" si="4">W259/12</f>
        <v>8.3333333333333329E-2</v>
      </c>
    </row>
    <row r="260" spans="1:24">
      <c r="A260" s="1">
        <v>1</v>
      </c>
      <c r="B260" s="1">
        <v>3</v>
      </c>
      <c r="C260" s="1">
        <v>6</v>
      </c>
      <c r="D260" s="1">
        <v>1</v>
      </c>
      <c r="E260" s="1">
        <v>1</v>
      </c>
      <c r="F260" s="1">
        <v>4</v>
      </c>
      <c r="G260" s="1">
        <v>4</v>
      </c>
      <c r="H260" s="1">
        <v>5</v>
      </c>
      <c r="I260" s="29">
        <v>3</v>
      </c>
      <c r="J260" s="87">
        <v>4</v>
      </c>
      <c r="K260" s="28">
        <v>4</v>
      </c>
      <c r="L260" s="28">
        <v>2</v>
      </c>
      <c r="M260" s="28">
        <v>2</v>
      </c>
      <c r="N260" s="28">
        <v>3</v>
      </c>
      <c r="O260" s="28">
        <v>1</v>
      </c>
      <c r="P260" s="87">
        <v>1</v>
      </c>
      <c r="Q260" s="87">
        <v>3</v>
      </c>
      <c r="R260" s="87">
        <v>2</v>
      </c>
      <c r="S260" s="28">
        <v>3</v>
      </c>
      <c r="T260" s="28">
        <v>4</v>
      </c>
      <c r="U260" s="28">
        <v>3</v>
      </c>
      <c r="V260" s="1">
        <v>3</v>
      </c>
      <c r="W260" s="92">
        <v>8</v>
      </c>
      <c r="X260" s="94">
        <f t="shared" si="4"/>
        <v>0.66666666666666663</v>
      </c>
    </row>
    <row r="261" spans="1:24">
      <c r="A261" s="1">
        <v>1</v>
      </c>
      <c r="B261" s="1">
        <v>4</v>
      </c>
      <c r="C261" s="1">
        <v>3</v>
      </c>
      <c r="D261" s="1">
        <v>1</v>
      </c>
      <c r="E261" s="1">
        <v>2</v>
      </c>
      <c r="F261" s="1">
        <v>2</v>
      </c>
      <c r="G261" s="1">
        <v>5</v>
      </c>
      <c r="H261" s="1">
        <v>5</v>
      </c>
      <c r="I261" s="29">
        <v>4</v>
      </c>
      <c r="J261" s="87">
        <v>4</v>
      </c>
      <c r="K261" s="28">
        <v>4</v>
      </c>
      <c r="L261" s="28">
        <v>2</v>
      </c>
      <c r="M261" s="28">
        <v>2</v>
      </c>
      <c r="N261" s="28">
        <v>3</v>
      </c>
      <c r="O261" s="28">
        <v>1</v>
      </c>
      <c r="P261" s="87">
        <v>3</v>
      </c>
      <c r="Q261" s="87">
        <v>4</v>
      </c>
      <c r="R261" s="87">
        <v>4</v>
      </c>
      <c r="S261" s="28">
        <v>3</v>
      </c>
      <c r="T261" s="28">
        <v>4</v>
      </c>
      <c r="U261" s="28">
        <v>3</v>
      </c>
      <c r="V261" s="1">
        <v>4</v>
      </c>
      <c r="W261" s="92">
        <v>8</v>
      </c>
      <c r="X261" s="94">
        <f t="shared" si="4"/>
        <v>0.66666666666666663</v>
      </c>
    </row>
    <row r="262" spans="1:24">
      <c r="A262" s="1">
        <v>1</v>
      </c>
      <c r="B262" s="1">
        <v>4</v>
      </c>
      <c r="C262" s="1">
        <v>1</v>
      </c>
      <c r="D262" s="1">
        <v>3</v>
      </c>
      <c r="E262" s="1">
        <v>3</v>
      </c>
      <c r="F262" s="1">
        <v>4</v>
      </c>
      <c r="G262" s="1">
        <v>5</v>
      </c>
      <c r="H262" s="1">
        <v>5</v>
      </c>
      <c r="I262" s="29">
        <v>5</v>
      </c>
      <c r="J262" s="28">
        <v>2</v>
      </c>
      <c r="K262" s="28">
        <v>4</v>
      </c>
      <c r="L262" s="28">
        <v>2</v>
      </c>
      <c r="M262" s="28">
        <v>2</v>
      </c>
      <c r="N262" s="28">
        <v>3</v>
      </c>
      <c r="O262" s="28">
        <v>1</v>
      </c>
      <c r="P262" s="87">
        <v>3</v>
      </c>
      <c r="Q262" s="28">
        <v>2</v>
      </c>
      <c r="R262" s="28">
        <v>1</v>
      </c>
      <c r="S262" s="28">
        <v>3</v>
      </c>
      <c r="T262" s="28">
        <v>4</v>
      </c>
      <c r="U262" s="28">
        <v>3</v>
      </c>
      <c r="V262" s="1">
        <v>3</v>
      </c>
      <c r="W262" s="92">
        <v>11</v>
      </c>
      <c r="X262" s="94">
        <f t="shared" si="4"/>
        <v>0.91666666666666663</v>
      </c>
    </row>
    <row r="263" spans="1:24">
      <c r="A263" s="1">
        <v>1</v>
      </c>
      <c r="B263" s="1">
        <v>1</v>
      </c>
      <c r="C263" s="1">
        <v>10</v>
      </c>
      <c r="D263" s="1">
        <v>1</v>
      </c>
      <c r="E263" s="1">
        <v>2</v>
      </c>
      <c r="F263" s="1">
        <v>5</v>
      </c>
      <c r="G263" s="1">
        <v>5</v>
      </c>
      <c r="H263" s="1">
        <v>5</v>
      </c>
      <c r="I263" s="29">
        <v>3</v>
      </c>
      <c r="J263" s="87">
        <v>3</v>
      </c>
      <c r="K263" s="87">
        <v>3</v>
      </c>
      <c r="L263" s="28">
        <v>2</v>
      </c>
      <c r="M263" s="28">
        <v>2</v>
      </c>
      <c r="N263" s="87">
        <v>1</v>
      </c>
      <c r="O263" s="28">
        <v>1</v>
      </c>
      <c r="P263" s="87">
        <v>1</v>
      </c>
      <c r="Q263" s="28">
        <v>2</v>
      </c>
      <c r="R263" s="87">
        <v>4</v>
      </c>
      <c r="S263" s="87">
        <v>2</v>
      </c>
      <c r="T263" s="87">
        <v>2</v>
      </c>
      <c r="U263" s="28">
        <v>3</v>
      </c>
      <c r="V263" s="1">
        <v>3</v>
      </c>
      <c r="W263" s="92">
        <v>5</v>
      </c>
      <c r="X263" s="94">
        <f t="shared" si="4"/>
        <v>0.41666666666666669</v>
      </c>
    </row>
    <row r="264" spans="1:24">
      <c r="A264" s="1">
        <v>1</v>
      </c>
      <c r="B264" s="1">
        <v>3</v>
      </c>
      <c r="C264" s="1">
        <v>4</v>
      </c>
      <c r="D264" s="1">
        <v>2</v>
      </c>
      <c r="E264" s="1">
        <v>3</v>
      </c>
      <c r="F264" s="1">
        <v>3</v>
      </c>
      <c r="G264" s="1">
        <v>5</v>
      </c>
      <c r="H264" s="1">
        <v>5</v>
      </c>
      <c r="I264" s="29">
        <v>5</v>
      </c>
      <c r="J264" s="87">
        <v>5</v>
      </c>
      <c r="K264" s="87">
        <v>5</v>
      </c>
      <c r="L264" s="28">
        <v>2</v>
      </c>
      <c r="M264" s="28">
        <v>2</v>
      </c>
      <c r="N264" s="28">
        <v>3</v>
      </c>
      <c r="O264" s="28">
        <v>1</v>
      </c>
      <c r="P264" s="87">
        <v>1</v>
      </c>
      <c r="Q264" s="28">
        <v>2</v>
      </c>
      <c r="R264" s="87">
        <v>5</v>
      </c>
      <c r="S264" s="87">
        <v>5</v>
      </c>
      <c r="T264" s="28">
        <v>4</v>
      </c>
      <c r="U264" s="87">
        <v>1</v>
      </c>
      <c r="V264" s="1">
        <v>4</v>
      </c>
      <c r="W264" s="92">
        <v>6</v>
      </c>
      <c r="X264" s="94">
        <f t="shared" si="4"/>
        <v>0.5</v>
      </c>
    </row>
    <row r="265" spans="1:24">
      <c r="A265" s="1">
        <v>1</v>
      </c>
      <c r="B265" s="1">
        <v>2</v>
      </c>
      <c r="C265" s="1">
        <v>5</v>
      </c>
      <c r="D265" s="1">
        <v>2</v>
      </c>
      <c r="E265" s="1">
        <v>2</v>
      </c>
      <c r="F265" s="1">
        <v>4</v>
      </c>
      <c r="G265" s="1">
        <v>4</v>
      </c>
      <c r="H265" s="1">
        <v>4</v>
      </c>
      <c r="I265" s="29">
        <v>3</v>
      </c>
      <c r="J265" s="28">
        <v>2</v>
      </c>
      <c r="K265" s="28">
        <v>4</v>
      </c>
      <c r="L265" s="28">
        <v>2</v>
      </c>
      <c r="M265" s="28">
        <v>2</v>
      </c>
      <c r="N265" s="28">
        <v>3</v>
      </c>
      <c r="O265" s="28">
        <v>1</v>
      </c>
      <c r="P265" s="87">
        <v>3</v>
      </c>
      <c r="Q265" s="28">
        <v>2</v>
      </c>
      <c r="R265" s="87">
        <v>5</v>
      </c>
      <c r="S265" s="87">
        <v>5</v>
      </c>
      <c r="T265" s="28">
        <v>4</v>
      </c>
      <c r="U265" s="28">
        <v>3</v>
      </c>
      <c r="V265" s="1">
        <v>3</v>
      </c>
      <c r="W265" s="92">
        <v>9</v>
      </c>
      <c r="X265" s="94">
        <f t="shared" si="4"/>
        <v>0.75</v>
      </c>
    </row>
    <row r="266" spans="1:24">
      <c r="A266" s="1">
        <v>2</v>
      </c>
      <c r="B266" s="1">
        <v>6</v>
      </c>
      <c r="C266" s="1">
        <v>2</v>
      </c>
      <c r="D266" s="1">
        <v>2</v>
      </c>
      <c r="E266" s="1">
        <v>1</v>
      </c>
      <c r="F266" s="1">
        <v>4</v>
      </c>
      <c r="G266" s="1">
        <v>5</v>
      </c>
      <c r="H266" s="1">
        <v>5</v>
      </c>
      <c r="I266" s="29">
        <v>5</v>
      </c>
      <c r="J266" s="87">
        <v>4</v>
      </c>
      <c r="K266" s="28">
        <v>4</v>
      </c>
      <c r="L266" s="28">
        <v>2</v>
      </c>
      <c r="M266" s="87">
        <v>1</v>
      </c>
      <c r="N266" s="28">
        <v>3</v>
      </c>
      <c r="O266" s="28">
        <v>1</v>
      </c>
      <c r="P266" s="87">
        <v>3</v>
      </c>
      <c r="Q266" s="87">
        <v>3</v>
      </c>
      <c r="R266" s="28">
        <v>1</v>
      </c>
      <c r="S266" s="28">
        <v>3</v>
      </c>
      <c r="T266" s="28">
        <v>4</v>
      </c>
      <c r="U266" s="28">
        <v>3</v>
      </c>
      <c r="V266" s="1">
        <v>5</v>
      </c>
      <c r="W266" s="92">
        <v>8</v>
      </c>
      <c r="X266" s="94">
        <f t="shared" si="4"/>
        <v>0.66666666666666663</v>
      </c>
    </row>
    <row r="267" spans="1:24">
      <c r="A267" s="1">
        <v>1</v>
      </c>
      <c r="B267" s="1">
        <v>4</v>
      </c>
      <c r="C267" s="1">
        <v>1</v>
      </c>
      <c r="D267" s="1">
        <v>1</v>
      </c>
      <c r="E267" s="1">
        <v>2</v>
      </c>
      <c r="F267" s="1">
        <v>3</v>
      </c>
      <c r="G267" s="1">
        <v>2</v>
      </c>
      <c r="H267" s="1">
        <v>5</v>
      </c>
      <c r="I267" s="29">
        <v>4</v>
      </c>
      <c r="J267" s="87">
        <v>5</v>
      </c>
      <c r="K267" s="87">
        <v>5</v>
      </c>
      <c r="L267" s="28">
        <v>2</v>
      </c>
      <c r="M267" s="28">
        <v>2</v>
      </c>
      <c r="N267" s="28">
        <v>3</v>
      </c>
      <c r="O267" s="28">
        <v>1</v>
      </c>
      <c r="P267" s="87">
        <v>5</v>
      </c>
      <c r="Q267" s="87">
        <v>3</v>
      </c>
      <c r="R267" s="28">
        <v>1</v>
      </c>
      <c r="S267" s="28">
        <v>3</v>
      </c>
      <c r="T267" s="28">
        <v>4</v>
      </c>
      <c r="U267" s="87">
        <v>1</v>
      </c>
      <c r="V267" s="1">
        <v>4</v>
      </c>
      <c r="W267" s="92">
        <v>7</v>
      </c>
      <c r="X267" s="94">
        <f t="shared" si="4"/>
        <v>0.58333333333333337</v>
      </c>
    </row>
    <row r="268" spans="1:24">
      <c r="A268" s="1">
        <v>1</v>
      </c>
      <c r="B268" s="1">
        <v>3</v>
      </c>
      <c r="C268" s="1">
        <v>10</v>
      </c>
      <c r="D268" s="1">
        <v>1</v>
      </c>
      <c r="E268" s="1">
        <v>2</v>
      </c>
      <c r="F268" s="1">
        <v>4</v>
      </c>
      <c r="G268" s="1">
        <v>4</v>
      </c>
      <c r="H268" s="1">
        <v>5</v>
      </c>
      <c r="I268" s="29">
        <v>4</v>
      </c>
      <c r="J268" s="28">
        <v>2</v>
      </c>
      <c r="K268" s="28">
        <v>4</v>
      </c>
      <c r="L268" s="28">
        <v>2</v>
      </c>
      <c r="M268" s="28">
        <v>2</v>
      </c>
      <c r="N268" s="87">
        <v>5</v>
      </c>
      <c r="O268" s="28">
        <v>1</v>
      </c>
      <c r="P268" s="28">
        <v>4</v>
      </c>
      <c r="Q268" s="87">
        <v>3</v>
      </c>
      <c r="R268" s="87">
        <v>4</v>
      </c>
      <c r="S268" s="28">
        <v>3</v>
      </c>
      <c r="T268" s="87">
        <v>5</v>
      </c>
      <c r="U268" s="87">
        <v>5</v>
      </c>
      <c r="V268" s="1">
        <v>3</v>
      </c>
      <c r="W268" s="92">
        <v>7</v>
      </c>
      <c r="X268" s="94">
        <f t="shared" si="4"/>
        <v>0.58333333333333337</v>
      </c>
    </row>
    <row r="269" spans="1:24">
      <c r="A269" s="1">
        <v>1</v>
      </c>
      <c r="B269" s="1">
        <v>5</v>
      </c>
      <c r="C269" s="1">
        <v>10</v>
      </c>
      <c r="D269" s="1">
        <v>1</v>
      </c>
      <c r="E269" s="1">
        <v>2</v>
      </c>
      <c r="F269" s="1">
        <v>4</v>
      </c>
      <c r="G269" s="1">
        <v>5</v>
      </c>
      <c r="H269" s="1">
        <v>5</v>
      </c>
      <c r="I269" s="29">
        <v>2</v>
      </c>
      <c r="J269" s="28">
        <v>2</v>
      </c>
      <c r="K269" s="28">
        <v>4</v>
      </c>
      <c r="L269" s="28">
        <v>2</v>
      </c>
      <c r="M269" s="87">
        <v>1</v>
      </c>
      <c r="N269" s="28">
        <v>3</v>
      </c>
      <c r="O269" s="28">
        <v>1</v>
      </c>
      <c r="P269" s="87">
        <v>1</v>
      </c>
      <c r="Q269" s="28">
        <v>2</v>
      </c>
      <c r="R269" s="87">
        <v>2</v>
      </c>
      <c r="S269" s="87">
        <v>5</v>
      </c>
      <c r="T269" s="87">
        <v>3</v>
      </c>
      <c r="U269" s="28">
        <v>3</v>
      </c>
      <c r="V269" s="1">
        <v>2</v>
      </c>
      <c r="W269" s="92">
        <v>7</v>
      </c>
      <c r="X269" s="94">
        <f t="shared" si="4"/>
        <v>0.58333333333333337</v>
      </c>
    </row>
    <row r="270" spans="1:24">
      <c r="A270" s="1">
        <v>1</v>
      </c>
      <c r="B270" s="1">
        <v>3</v>
      </c>
      <c r="C270" s="1">
        <v>10</v>
      </c>
      <c r="D270" s="1">
        <v>1</v>
      </c>
      <c r="E270" s="1">
        <v>3</v>
      </c>
      <c r="F270" s="1">
        <v>5</v>
      </c>
      <c r="G270" s="1">
        <v>5</v>
      </c>
      <c r="H270" s="1">
        <v>5</v>
      </c>
      <c r="I270" s="29">
        <v>4</v>
      </c>
      <c r="J270" s="28">
        <v>2</v>
      </c>
      <c r="K270" s="28">
        <v>4</v>
      </c>
      <c r="L270" s="28">
        <v>2</v>
      </c>
      <c r="M270" s="28">
        <v>2</v>
      </c>
      <c r="N270" s="28">
        <v>3</v>
      </c>
      <c r="O270" s="28">
        <v>1</v>
      </c>
      <c r="P270" s="87">
        <v>5</v>
      </c>
      <c r="Q270" s="87">
        <v>5</v>
      </c>
      <c r="R270" s="87">
        <v>5</v>
      </c>
      <c r="S270" s="28">
        <v>3</v>
      </c>
      <c r="T270" s="28">
        <v>4</v>
      </c>
      <c r="U270" s="28">
        <v>3</v>
      </c>
      <c r="V270" s="1">
        <v>1</v>
      </c>
      <c r="W270" s="92">
        <v>9</v>
      </c>
      <c r="X270" s="94">
        <f t="shared" si="4"/>
        <v>0.75</v>
      </c>
    </row>
    <row r="271" spans="1:24">
      <c r="A271" s="1">
        <v>1</v>
      </c>
      <c r="B271" s="1">
        <v>1</v>
      </c>
      <c r="C271" s="1">
        <v>5</v>
      </c>
      <c r="D271" s="1">
        <v>2</v>
      </c>
      <c r="E271" s="1">
        <v>2</v>
      </c>
      <c r="F271" s="1">
        <v>4</v>
      </c>
      <c r="G271" s="1">
        <v>4</v>
      </c>
      <c r="H271" s="1">
        <v>5</v>
      </c>
      <c r="I271" s="29">
        <v>2</v>
      </c>
      <c r="J271" s="87">
        <v>1</v>
      </c>
      <c r="K271" s="28">
        <v>4</v>
      </c>
      <c r="L271" s="28">
        <v>2</v>
      </c>
      <c r="M271" s="28">
        <v>2</v>
      </c>
      <c r="N271" s="28">
        <v>3</v>
      </c>
      <c r="O271" s="28">
        <v>1</v>
      </c>
      <c r="P271" s="87">
        <v>3</v>
      </c>
      <c r="Q271" s="28">
        <v>2</v>
      </c>
      <c r="R271" s="28">
        <v>1</v>
      </c>
      <c r="S271" s="28">
        <v>3</v>
      </c>
      <c r="T271" s="28">
        <v>4</v>
      </c>
      <c r="U271" s="28">
        <v>3</v>
      </c>
      <c r="V271" s="1">
        <v>4</v>
      </c>
      <c r="W271" s="92">
        <v>10</v>
      </c>
      <c r="X271" s="94">
        <f t="shared" si="4"/>
        <v>0.83333333333333337</v>
      </c>
    </row>
    <row r="272" spans="1:24">
      <c r="A272" s="1">
        <v>2</v>
      </c>
      <c r="B272" s="1">
        <v>6</v>
      </c>
      <c r="C272" s="1">
        <v>6</v>
      </c>
      <c r="D272" s="1">
        <v>1</v>
      </c>
      <c r="E272" s="1">
        <v>3</v>
      </c>
      <c r="F272" s="1">
        <v>4</v>
      </c>
      <c r="G272" s="1">
        <v>4</v>
      </c>
      <c r="H272" s="1">
        <v>5</v>
      </c>
      <c r="I272" s="29">
        <v>4</v>
      </c>
      <c r="J272" s="28">
        <v>2</v>
      </c>
      <c r="K272" s="28">
        <v>4</v>
      </c>
      <c r="L272" s="28">
        <v>2</v>
      </c>
      <c r="M272" s="28">
        <v>2</v>
      </c>
      <c r="N272" s="28">
        <v>3</v>
      </c>
      <c r="O272" s="87">
        <v>4</v>
      </c>
      <c r="P272" s="87">
        <v>5</v>
      </c>
      <c r="Q272" s="87">
        <v>3</v>
      </c>
      <c r="R272" s="28">
        <v>1</v>
      </c>
      <c r="S272" s="28">
        <v>3</v>
      </c>
      <c r="T272" s="28">
        <v>4</v>
      </c>
      <c r="U272" s="28">
        <v>3</v>
      </c>
      <c r="V272" s="1">
        <v>4</v>
      </c>
      <c r="W272" s="92">
        <v>9</v>
      </c>
      <c r="X272" s="94">
        <f t="shared" si="4"/>
        <v>0.75</v>
      </c>
    </row>
    <row r="273" spans="1:24">
      <c r="A273" s="1">
        <v>1</v>
      </c>
      <c r="B273" s="1">
        <v>1</v>
      </c>
      <c r="C273" s="1">
        <v>11</v>
      </c>
      <c r="D273" s="1">
        <v>1</v>
      </c>
      <c r="E273" s="1">
        <v>3</v>
      </c>
      <c r="F273" s="1">
        <v>4</v>
      </c>
      <c r="G273" s="1">
        <v>5</v>
      </c>
      <c r="H273" s="1">
        <v>5</v>
      </c>
      <c r="I273" s="29">
        <v>3</v>
      </c>
      <c r="J273" s="87">
        <v>5</v>
      </c>
      <c r="K273" s="87">
        <v>5</v>
      </c>
      <c r="L273" s="28">
        <v>2</v>
      </c>
      <c r="M273" s="28">
        <v>2</v>
      </c>
      <c r="N273" s="28">
        <v>3</v>
      </c>
      <c r="O273" s="28">
        <v>1</v>
      </c>
      <c r="P273" s="87">
        <v>5</v>
      </c>
      <c r="Q273" s="87">
        <v>5</v>
      </c>
      <c r="R273" s="28">
        <v>1</v>
      </c>
      <c r="S273" s="28">
        <v>3</v>
      </c>
      <c r="T273" s="28">
        <v>4</v>
      </c>
      <c r="U273" s="87">
        <v>1</v>
      </c>
      <c r="V273" s="1">
        <v>3</v>
      </c>
      <c r="W273" s="92">
        <v>7</v>
      </c>
      <c r="X273" s="94">
        <f t="shared" si="4"/>
        <v>0.58333333333333337</v>
      </c>
    </row>
    <row r="274" spans="1:24">
      <c r="A274" s="1">
        <v>1</v>
      </c>
      <c r="B274" s="1">
        <v>2</v>
      </c>
      <c r="C274" s="1">
        <v>2</v>
      </c>
      <c r="D274" s="1">
        <v>1</v>
      </c>
      <c r="E274" s="1">
        <v>3</v>
      </c>
      <c r="F274" s="1">
        <v>4</v>
      </c>
      <c r="G274" s="1">
        <v>5</v>
      </c>
      <c r="H274" s="1">
        <v>5</v>
      </c>
      <c r="I274" s="29">
        <v>3</v>
      </c>
      <c r="J274" s="28">
        <v>2</v>
      </c>
      <c r="K274" s="28">
        <v>4</v>
      </c>
      <c r="L274" s="28">
        <v>2</v>
      </c>
      <c r="M274" s="28">
        <v>2</v>
      </c>
      <c r="N274" s="28">
        <v>3</v>
      </c>
      <c r="O274" s="28">
        <v>1</v>
      </c>
      <c r="P274" s="87">
        <v>1</v>
      </c>
      <c r="Q274" s="87">
        <v>3</v>
      </c>
      <c r="R274" s="28">
        <v>1</v>
      </c>
      <c r="S274" s="28">
        <v>3</v>
      </c>
      <c r="T274" s="28">
        <v>4</v>
      </c>
      <c r="U274" s="28">
        <v>3</v>
      </c>
      <c r="V274" s="1">
        <v>2</v>
      </c>
      <c r="W274" s="92">
        <v>10</v>
      </c>
      <c r="X274" s="94">
        <f t="shared" si="4"/>
        <v>0.83333333333333337</v>
      </c>
    </row>
    <row r="275" spans="1:24">
      <c r="A275" s="1">
        <v>1</v>
      </c>
      <c r="B275" s="1">
        <v>4</v>
      </c>
      <c r="C275" s="1">
        <v>10</v>
      </c>
      <c r="D275" s="1">
        <v>1</v>
      </c>
      <c r="E275" s="1">
        <v>2</v>
      </c>
      <c r="F275" s="1">
        <v>4</v>
      </c>
      <c r="G275" s="1">
        <v>4</v>
      </c>
      <c r="H275" s="1">
        <v>4</v>
      </c>
      <c r="I275" s="29">
        <v>3</v>
      </c>
      <c r="J275" s="87">
        <v>5</v>
      </c>
      <c r="K275" s="28">
        <v>4</v>
      </c>
      <c r="L275" s="28">
        <v>2</v>
      </c>
      <c r="M275" s="28">
        <v>2</v>
      </c>
      <c r="N275" s="87">
        <v>5</v>
      </c>
      <c r="O275" s="28">
        <v>1</v>
      </c>
      <c r="P275" s="87">
        <v>5</v>
      </c>
      <c r="Q275" s="87">
        <v>4</v>
      </c>
      <c r="R275" s="87">
        <v>5</v>
      </c>
      <c r="S275" s="28">
        <v>3</v>
      </c>
      <c r="T275" s="87">
        <v>5</v>
      </c>
      <c r="U275" s="28">
        <v>3</v>
      </c>
      <c r="V275" s="1">
        <v>1</v>
      </c>
      <c r="W275" s="92">
        <v>6</v>
      </c>
      <c r="X275" s="94">
        <f t="shared" si="4"/>
        <v>0.5</v>
      </c>
    </row>
    <row r="276" spans="1:24">
      <c r="A276" s="1">
        <v>1</v>
      </c>
      <c r="B276" s="1">
        <v>2</v>
      </c>
      <c r="C276" s="1">
        <v>5</v>
      </c>
      <c r="D276" s="1">
        <v>1</v>
      </c>
      <c r="E276" s="1">
        <v>3</v>
      </c>
      <c r="F276" s="1">
        <v>3</v>
      </c>
      <c r="G276" s="1">
        <v>5</v>
      </c>
      <c r="H276" s="1">
        <v>5</v>
      </c>
      <c r="I276" s="29">
        <v>3</v>
      </c>
      <c r="J276" s="28">
        <v>2</v>
      </c>
      <c r="K276" s="28">
        <v>4</v>
      </c>
      <c r="L276" s="28">
        <v>2</v>
      </c>
      <c r="M276" s="28">
        <v>2</v>
      </c>
      <c r="N276" s="28">
        <v>3</v>
      </c>
      <c r="O276" s="28">
        <v>1</v>
      </c>
      <c r="P276" s="87">
        <v>3</v>
      </c>
      <c r="Q276" s="87">
        <v>4</v>
      </c>
      <c r="R276" s="87">
        <v>3</v>
      </c>
      <c r="S276" s="28">
        <v>3</v>
      </c>
      <c r="T276" s="87">
        <v>3</v>
      </c>
      <c r="U276" s="28">
        <v>3</v>
      </c>
      <c r="V276" s="1">
        <v>2</v>
      </c>
      <c r="W276" s="92">
        <v>8</v>
      </c>
      <c r="X276" s="94">
        <f t="shared" si="4"/>
        <v>0.66666666666666663</v>
      </c>
    </row>
    <row r="277" spans="1:24">
      <c r="A277" s="1">
        <v>1</v>
      </c>
      <c r="B277" s="1">
        <v>1</v>
      </c>
      <c r="C277" s="1">
        <v>3</v>
      </c>
      <c r="D277" s="1">
        <v>1</v>
      </c>
      <c r="E277" s="1">
        <v>2</v>
      </c>
      <c r="F277" s="1">
        <v>4</v>
      </c>
      <c r="G277" s="1">
        <v>5</v>
      </c>
      <c r="H277" s="1">
        <v>5</v>
      </c>
      <c r="I277" s="29">
        <v>4</v>
      </c>
      <c r="J277" s="28">
        <v>2</v>
      </c>
      <c r="K277" s="28">
        <v>4</v>
      </c>
      <c r="L277" s="28">
        <v>2</v>
      </c>
      <c r="M277" s="28">
        <v>2</v>
      </c>
      <c r="N277" s="28">
        <v>3</v>
      </c>
      <c r="O277" s="28">
        <v>1</v>
      </c>
      <c r="P277" s="87">
        <v>2</v>
      </c>
      <c r="Q277" s="28">
        <v>2</v>
      </c>
      <c r="R277" s="87">
        <v>3</v>
      </c>
      <c r="S277" s="28">
        <v>3</v>
      </c>
      <c r="T277" s="87">
        <v>3</v>
      </c>
      <c r="U277" s="28">
        <v>3</v>
      </c>
      <c r="V277" s="1">
        <v>4</v>
      </c>
      <c r="W277" s="92">
        <v>9</v>
      </c>
      <c r="X277" s="94">
        <f t="shared" si="4"/>
        <v>0.75</v>
      </c>
    </row>
    <row r="278" spans="1:24">
      <c r="A278" s="1">
        <v>1</v>
      </c>
      <c r="B278" s="1">
        <v>1</v>
      </c>
      <c r="C278" s="1">
        <v>7</v>
      </c>
      <c r="D278" s="1">
        <v>1</v>
      </c>
      <c r="E278" s="1">
        <v>3</v>
      </c>
      <c r="F278" s="1">
        <v>3</v>
      </c>
      <c r="G278" s="1">
        <v>4</v>
      </c>
      <c r="H278" s="1">
        <v>5</v>
      </c>
      <c r="I278" s="29">
        <v>4</v>
      </c>
      <c r="J278" s="28">
        <v>2</v>
      </c>
      <c r="K278" s="28">
        <v>4</v>
      </c>
      <c r="L278" s="28">
        <v>2</v>
      </c>
      <c r="M278" s="28">
        <v>2</v>
      </c>
      <c r="N278" s="28">
        <v>3</v>
      </c>
      <c r="O278" s="28">
        <v>1</v>
      </c>
      <c r="P278" s="87">
        <v>1</v>
      </c>
      <c r="Q278" s="28">
        <v>2</v>
      </c>
      <c r="R278" s="28">
        <v>1</v>
      </c>
      <c r="S278" s="28">
        <v>3</v>
      </c>
      <c r="T278" s="87">
        <v>3</v>
      </c>
      <c r="U278" s="28">
        <v>3</v>
      </c>
      <c r="V278" s="1">
        <v>4</v>
      </c>
      <c r="W278" s="92">
        <v>10</v>
      </c>
      <c r="X278" s="94">
        <f t="shared" si="4"/>
        <v>0.83333333333333337</v>
      </c>
    </row>
    <row r="279" spans="1:24">
      <c r="A279" s="1">
        <v>1</v>
      </c>
      <c r="B279" s="1">
        <v>2</v>
      </c>
      <c r="C279" s="1">
        <v>11</v>
      </c>
      <c r="D279" s="1">
        <v>2</v>
      </c>
      <c r="E279" s="1">
        <v>2</v>
      </c>
      <c r="F279" s="1">
        <v>3</v>
      </c>
      <c r="G279" s="1">
        <v>5</v>
      </c>
      <c r="H279" s="1">
        <v>5</v>
      </c>
      <c r="I279" s="29">
        <v>5</v>
      </c>
      <c r="J279" s="28">
        <v>2</v>
      </c>
      <c r="K279" s="87">
        <v>5</v>
      </c>
      <c r="L279" s="28">
        <v>2</v>
      </c>
      <c r="M279" s="28">
        <v>2</v>
      </c>
      <c r="N279" s="28">
        <v>3</v>
      </c>
      <c r="O279" s="28">
        <v>1</v>
      </c>
      <c r="P279" s="87">
        <v>1</v>
      </c>
      <c r="Q279" s="87">
        <v>5</v>
      </c>
      <c r="R279" s="28">
        <v>1</v>
      </c>
      <c r="S279" s="28">
        <v>3</v>
      </c>
      <c r="T279" s="87">
        <v>3</v>
      </c>
      <c r="U279" s="87">
        <v>2</v>
      </c>
      <c r="V279" s="1">
        <v>4</v>
      </c>
      <c r="W279" s="92">
        <v>7</v>
      </c>
      <c r="X279" s="94">
        <f t="shared" si="4"/>
        <v>0.58333333333333337</v>
      </c>
    </row>
    <row r="280" spans="1:24">
      <c r="A280" s="1">
        <v>1</v>
      </c>
      <c r="B280" s="1">
        <v>3</v>
      </c>
      <c r="C280" s="1">
        <v>9</v>
      </c>
      <c r="D280" s="1">
        <v>2</v>
      </c>
      <c r="E280" s="1">
        <v>2</v>
      </c>
      <c r="F280" s="1">
        <v>4</v>
      </c>
      <c r="G280" s="1">
        <v>5</v>
      </c>
      <c r="H280" s="1">
        <v>5</v>
      </c>
      <c r="I280" s="29">
        <v>3</v>
      </c>
      <c r="J280" s="28">
        <v>2</v>
      </c>
      <c r="K280" s="28">
        <v>4</v>
      </c>
      <c r="L280" s="28">
        <v>2</v>
      </c>
      <c r="M280" s="28">
        <v>2</v>
      </c>
      <c r="N280" s="28">
        <v>3</v>
      </c>
      <c r="O280" s="28">
        <v>1</v>
      </c>
      <c r="P280" s="28">
        <v>4</v>
      </c>
      <c r="Q280" s="87">
        <v>5</v>
      </c>
      <c r="R280" s="87">
        <v>3</v>
      </c>
      <c r="S280" s="28">
        <v>3</v>
      </c>
      <c r="T280" s="28">
        <v>4</v>
      </c>
      <c r="U280" s="28">
        <v>3</v>
      </c>
      <c r="V280" s="1">
        <v>4</v>
      </c>
      <c r="W280" s="92">
        <v>10</v>
      </c>
      <c r="X280" s="94">
        <f t="shared" si="4"/>
        <v>0.83333333333333337</v>
      </c>
    </row>
    <row r="281" spans="1:24">
      <c r="A281" s="1">
        <v>1</v>
      </c>
      <c r="B281" s="1">
        <v>3</v>
      </c>
      <c r="C281" s="1">
        <v>1</v>
      </c>
      <c r="D281" s="1">
        <v>1</v>
      </c>
      <c r="E281" s="1">
        <v>2</v>
      </c>
      <c r="F281" s="1">
        <v>2</v>
      </c>
      <c r="G281" s="1">
        <v>3</v>
      </c>
      <c r="H281" s="1">
        <v>4</v>
      </c>
      <c r="I281" s="29">
        <v>4</v>
      </c>
      <c r="J281" s="87">
        <v>4</v>
      </c>
      <c r="K281" s="28">
        <v>4</v>
      </c>
      <c r="L281" s="28">
        <v>2</v>
      </c>
      <c r="M281" s="28">
        <v>2</v>
      </c>
      <c r="N281" s="28">
        <v>3</v>
      </c>
      <c r="O281" s="28">
        <v>1</v>
      </c>
      <c r="P281" s="28">
        <v>4</v>
      </c>
      <c r="Q281" s="28">
        <v>2</v>
      </c>
      <c r="R281" s="87">
        <v>4</v>
      </c>
      <c r="S281" s="28">
        <v>3</v>
      </c>
      <c r="T281" s="87">
        <v>5</v>
      </c>
      <c r="U281" s="28">
        <v>3</v>
      </c>
      <c r="V281" s="1">
        <v>4</v>
      </c>
      <c r="W281" s="92">
        <v>9</v>
      </c>
      <c r="X281" s="94">
        <f t="shared" si="4"/>
        <v>0.75</v>
      </c>
    </row>
    <row r="282" spans="1:24">
      <c r="A282" s="1">
        <v>1</v>
      </c>
      <c r="B282" s="1">
        <v>1</v>
      </c>
      <c r="C282" s="1">
        <v>7</v>
      </c>
      <c r="D282" s="1">
        <v>1</v>
      </c>
      <c r="E282" s="1">
        <v>2</v>
      </c>
      <c r="F282" s="1">
        <v>3</v>
      </c>
      <c r="G282" s="1">
        <v>4</v>
      </c>
      <c r="H282" s="1">
        <v>4</v>
      </c>
      <c r="I282" s="29">
        <v>2</v>
      </c>
      <c r="J282" s="28">
        <v>2</v>
      </c>
      <c r="K282" s="28">
        <v>4</v>
      </c>
      <c r="L282" s="28">
        <v>2</v>
      </c>
      <c r="M282" s="28">
        <v>2</v>
      </c>
      <c r="N282" s="28">
        <v>3</v>
      </c>
      <c r="O282" s="28">
        <v>1</v>
      </c>
      <c r="P282" s="87">
        <v>1</v>
      </c>
      <c r="Q282" s="28">
        <v>2</v>
      </c>
      <c r="R282" s="28">
        <v>1</v>
      </c>
      <c r="S282" s="28">
        <v>3</v>
      </c>
      <c r="T282" s="28">
        <v>4</v>
      </c>
      <c r="U282" s="28">
        <v>3</v>
      </c>
      <c r="V282" s="1">
        <v>3</v>
      </c>
      <c r="W282" s="92">
        <v>11</v>
      </c>
      <c r="X282" s="94">
        <f t="shared" si="4"/>
        <v>0.91666666666666663</v>
      </c>
    </row>
    <row r="283" spans="1:24">
      <c r="A283" s="1">
        <v>2</v>
      </c>
      <c r="B283" s="1">
        <v>6</v>
      </c>
      <c r="C283" s="1">
        <v>6</v>
      </c>
      <c r="D283" s="1">
        <v>1</v>
      </c>
      <c r="E283" s="1">
        <v>2</v>
      </c>
      <c r="F283" s="1">
        <v>3</v>
      </c>
      <c r="G283" s="1">
        <v>4</v>
      </c>
      <c r="H283" s="1">
        <v>5</v>
      </c>
      <c r="I283" s="29">
        <v>4</v>
      </c>
      <c r="J283" s="28">
        <v>2</v>
      </c>
      <c r="K283" s="28">
        <v>4</v>
      </c>
      <c r="L283" s="28">
        <v>2</v>
      </c>
      <c r="M283" s="28">
        <v>2</v>
      </c>
      <c r="N283" s="28">
        <v>3</v>
      </c>
      <c r="O283" s="28">
        <v>1</v>
      </c>
      <c r="P283" s="87">
        <v>1</v>
      </c>
      <c r="Q283" s="87">
        <v>4</v>
      </c>
      <c r="R283" s="87">
        <v>4</v>
      </c>
      <c r="S283" s="28">
        <v>3</v>
      </c>
      <c r="T283" s="28">
        <v>4</v>
      </c>
      <c r="U283" s="28">
        <v>3</v>
      </c>
      <c r="V283" s="1">
        <v>4</v>
      </c>
      <c r="W283" s="92">
        <v>9</v>
      </c>
      <c r="X283" s="94">
        <f t="shared" si="4"/>
        <v>0.75</v>
      </c>
    </row>
    <row r="284" spans="1:24">
      <c r="A284" s="1">
        <v>1</v>
      </c>
      <c r="B284" s="1">
        <v>1</v>
      </c>
      <c r="C284" s="1">
        <v>1</v>
      </c>
      <c r="D284" s="1">
        <v>4</v>
      </c>
      <c r="E284" s="1">
        <v>2</v>
      </c>
      <c r="F284" s="1">
        <v>4</v>
      </c>
      <c r="G284" s="1">
        <v>4</v>
      </c>
      <c r="H284" s="1">
        <v>4</v>
      </c>
      <c r="I284" s="29">
        <v>3</v>
      </c>
      <c r="J284" s="87">
        <v>1</v>
      </c>
      <c r="K284" s="28">
        <v>4</v>
      </c>
      <c r="L284" s="28">
        <v>2</v>
      </c>
      <c r="M284" s="28">
        <v>2</v>
      </c>
      <c r="N284" s="28">
        <v>3</v>
      </c>
      <c r="O284" s="28">
        <v>1</v>
      </c>
      <c r="P284" s="87">
        <v>2</v>
      </c>
      <c r="Q284" s="28">
        <v>2</v>
      </c>
      <c r="R284" s="28">
        <v>1</v>
      </c>
      <c r="S284" s="28">
        <v>3</v>
      </c>
      <c r="T284" s="87">
        <v>2</v>
      </c>
      <c r="U284" s="28">
        <v>3</v>
      </c>
      <c r="V284" s="1">
        <v>4</v>
      </c>
      <c r="W284" s="92">
        <v>9</v>
      </c>
      <c r="X284" s="94">
        <f t="shared" si="4"/>
        <v>0.75</v>
      </c>
    </row>
    <row r="285" spans="1:24">
      <c r="A285" s="1">
        <v>1</v>
      </c>
      <c r="B285" s="1">
        <v>1</v>
      </c>
      <c r="C285" s="1">
        <v>1</v>
      </c>
      <c r="D285" s="1">
        <v>1</v>
      </c>
      <c r="E285" s="1">
        <v>2</v>
      </c>
      <c r="F285" s="1">
        <v>5</v>
      </c>
      <c r="G285" s="1">
        <v>5</v>
      </c>
      <c r="H285" s="1">
        <v>5</v>
      </c>
      <c r="I285" s="29">
        <v>4</v>
      </c>
      <c r="J285" s="28">
        <v>2</v>
      </c>
      <c r="K285" s="28">
        <v>4</v>
      </c>
      <c r="L285" s="87">
        <v>5</v>
      </c>
      <c r="M285" s="28">
        <v>2</v>
      </c>
      <c r="N285" s="28">
        <v>3</v>
      </c>
      <c r="O285" s="28">
        <v>1</v>
      </c>
      <c r="P285" s="87">
        <v>5</v>
      </c>
      <c r="Q285" s="87">
        <v>4</v>
      </c>
      <c r="R285" s="28">
        <v>1</v>
      </c>
      <c r="S285" s="28">
        <v>3</v>
      </c>
      <c r="T285" s="28">
        <v>4</v>
      </c>
      <c r="U285" s="28">
        <v>3</v>
      </c>
      <c r="V285" s="1">
        <v>3</v>
      </c>
      <c r="W285" s="92">
        <v>9</v>
      </c>
      <c r="X285" s="94">
        <f t="shared" si="4"/>
        <v>0.75</v>
      </c>
    </row>
    <row r="286" spans="1:24">
      <c r="A286" s="1">
        <v>1</v>
      </c>
      <c r="B286" s="1">
        <v>1</v>
      </c>
      <c r="C286" s="1">
        <v>5</v>
      </c>
      <c r="D286" s="1">
        <v>2</v>
      </c>
      <c r="E286" s="1">
        <v>1</v>
      </c>
      <c r="F286" s="1">
        <v>3</v>
      </c>
      <c r="G286" s="1">
        <v>3</v>
      </c>
      <c r="H286" s="1">
        <v>5</v>
      </c>
      <c r="I286" s="29">
        <v>3</v>
      </c>
      <c r="J286" s="87">
        <v>4</v>
      </c>
      <c r="K286" s="28">
        <v>4</v>
      </c>
      <c r="L286" s="28">
        <v>2</v>
      </c>
      <c r="M286" s="28">
        <v>2</v>
      </c>
      <c r="N286" s="28">
        <v>3</v>
      </c>
      <c r="O286" s="28">
        <v>1</v>
      </c>
      <c r="P286" s="87">
        <v>3</v>
      </c>
      <c r="Q286" s="87">
        <v>5</v>
      </c>
      <c r="R286" s="87">
        <v>4</v>
      </c>
      <c r="S286" s="87">
        <v>5</v>
      </c>
      <c r="T286" s="87">
        <v>2</v>
      </c>
      <c r="U286" s="87">
        <v>5</v>
      </c>
      <c r="V286" s="1">
        <v>2</v>
      </c>
      <c r="W286" s="92">
        <v>5</v>
      </c>
      <c r="X286" s="94">
        <f t="shared" si="4"/>
        <v>0.41666666666666669</v>
      </c>
    </row>
    <row r="287" spans="1:24">
      <c r="A287" s="1">
        <v>1</v>
      </c>
      <c r="B287" s="1">
        <v>4</v>
      </c>
      <c r="C287" s="1">
        <v>6</v>
      </c>
      <c r="D287" s="1">
        <v>1</v>
      </c>
      <c r="E287" s="1">
        <v>1</v>
      </c>
      <c r="F287" s="1">
        <v>4</v>
      </c>
      <c r="G287" s="1">
        <v>5</v>
      </c>
      <c r="H287" s="1">
        <v>5</v>
      </c>
      <c r="I287" s="29">
        <v>4</v>
      </c>
      <c r="J287" s="87">
        <v>5</v>
      </c>
      <c r="K287" s="87">
        <v>5</v>
      </c>
      <c r="L287" s="87">
        <v>4</v>
      </c>
      <c r="M287" s="28">
        <v>2</v>
      </c>
      <c r="N287" s="28">
        <v>3</v>
      </c>
      <c r="O287" s="28">
        <v>1</v>
      </c>
      <c r="P287" s="87">
        <v>3</v>
      </c>
      <c r="Q287" s="87">
        <v>5</v>
      </c>
      <c r="R287" s="28">
        <v>1</v>
      </c>
      <c r="S287" s="28">
        <v>3</v>
      </c>
      <c r="T287" s="87">
        <v>5</v>
      </c>
      <c r="U287" s="87">
        <v>4</v>
      </c>
      <c r="V287" s="1">
        <v>3</v>
      </c>
      <c r="W287" s="92">
        <v>5</v>
      </c>
      <c r="X287" s="94">
        <f t="shared" si="4"/>
        <v>0.41666666666666669</v>
      </c>
    </row>
    <row r="288" spans="1:24">
      <c r="A288" s="1">
        <v>1</v>
      </c>
      <c r="B288" s="1">
        <v>3</v>
      </c>
      <c r="C288" s="1">
        <v>1</v>
      </c>
      <c r="D288" s="1">
        <v>1</v>
      </c>
      <c r="E288" s="1">
        <v>1</v>
      </c>
      <c r="F288" s="1">
        <v>4</v>
      </c>
      <c r="G288" s="1">
        <v>5</v>
      </c>
      <c r="H288" s="1">
        <v>5</v>
      </c>
      <c r="I288" s="29">
        <v>4</v>
      </c>
      <c r="J288" s="87">
        <v>3</v>
      </c>
      <c r="K288" s="28">
        <v>4</v>
      </c>
      <c r="L288" s="28">
        <v>2</v>
      </c>
      <c r="M288" s="28">
        <v>2</v>
      </c>
      <c r="N288" s="28">
        <v>3</v>
      </c>
      <c r="O288" s="28">
        <v>1</v>
      </c>
      <c r="P288" s="87">
        <v>3</v>
      </c>
      <c r="Q288" s="87">
        <v>3</v>
      </c>
      <c r="R288" s="28">
        <v>1</v>
      </c>
      <c r="S288" s="28">
        <v>3</v>
      </c>
      <c r="T288" s="28">
        <v>4</v>
      </c>
      <c r="U288" s="28">
        <v>3</v>
      </c>
      <c r="V288" s="1">
        <v>3</v>
      </c>
      <c r="W288" s="92">
        <v>9</v>
      </c>
      <c r="X288" s="94">
        <f t="shared" si="4"/>
        <v>0.75</v>
      </c>
    </row>
    <row r="289" spans="1:24">
      <c r="A289" s="1">
        <v>1</v>
      </c>
      <c r="B289" s="1">
        <v>5</v>
      </c>
      <c r="C289" s="1">
        <v>3</v>
      </c>
      <c r="D289" s="1">
        <v>2</v>
      </c>
      <c r="E289" s="1">
        <v>3</v>
      </c>
      <c r="F289" s="1">
        <v>3</v>
      </c>
      <c r="G289" s="1">
        <v>3</v>
      </c>
      <c r="H289" s="1">
        <v>5</v>
      </c>
      <c r="I289" s="29">
        <v>4</v>
      </c>
      <c r="J289" s="87">
        <v>4</v>
      </c>
      <c r="K289" s="28">
        <v>4</v>
      </c>
      <c r="L289" s="87">
        <v>5</v>
      </c>
      <c r="M289" s="28">
        <v>2</v>
      </c>
      <c r="N289" s="28">
        <v>3</v>
      </c>
      <c r="O289" s="28">
        <v>1</v>
      </c>
      <c r="P289" s="87">
        <v>1</v>
      </c>
      <c r="Q289" s="87">
        <v>5</v>
      </c>
      <c r="R289" s="87">
        <v>5</v>
      </c>
      <c r="S289" s="87">
        <v>4</v>
      </c>
      <c r="T289" s="28">
        <v>4</v>
      </c>
      <c r="U289" s="87">
        <v>2</v>
      </c>
      <c r="V289" s="1">
        <v>3</v>
      </c>
      <c r="W289" s="92">
        <v>5</v>
      </c>
      <c r="X289" s="94">
        <f t="shared" si="4"/>
        <v>0.41666666666666669</v>
      </c>
    </row>
    <row r="290" spans="1:24">
      <c r="A290" s="1">
        <v>1</v>
      </c>
      <c r="B290" s="1">
        <v>3</v>
      </c>
      <c r="C290" s="1">
        <v>2</v>
      </c>
      <c r="D290" s="1">
        <v>1</v>
      </c>
      <c r="E290" s="1">
        <v>1</v>
      </c>
      <c r="F290" s="1">
        <v>2</v>
      </c>
      <c r="G290" s="1">
        <v>2</v>
      </c>
      <c r="H290" s="1">
        <v>5</v>
      </c>
      <c r="I290" s="29">
        <v>5</v>
      </c>
      <c r="J290" s="87">
        <v>3</v>
      </c>
      <c r="K290" s="87">
        <v>5</v>
      </c>
      <c r="L290" s="87">
        <v>1</v>
      </c>
      <c r="M290" s="28">
        <v>2</v>
      </c>
      <c r="N290" s="28">
        <v>3</v>
      </c>
      <c r="O290" s="28">
        <v>1</v>
      </c>
      <c r="P290" s="87">
        <v>2</v>
      </c>
      <c r="Q290" s="87">
        <v>3</v>
      </c>
      <c r="R290" s="87">
        <v>5</v>
      </c>
      <c r="S290" s="28">
        <v>3</v>
      </c>
      <c r="T290" s="87">
        <v>3</v>
      </c>
      <c r="U290" s="28">
        <v>3</v>
      </c>
      <c r="V290" s="1">
        <v>4</v>
      </c>
      <c r="W290" s="92">
        <v>5</v>
      </c>
      <c r="X290" s="94">
        <f t="shared" si="4"/>
        <v>0.41666666666666669</v>
      </c>
    </row>
    <row r="291" spans="1:24">
      <c r="A291" s="1">
        <v>1</v>
      </c>
      <c r="B291" s="1">
        <v>5</v>
      </c>
      <c r="C291" s="1">
        <v>1</v>
      </c>
      <c r="D291" s="1">
        <v>2</v>
      </c>
      <c r="E291" s="1">
        <v>1</v>
      </c>
      <c r="F291" s="1">
        <v>4</v>
      </c>
      <c r="G291" s="1">
        <v>4</v>
      </c>
      <c r="H291" s="1">
        <v>5</v>
      </c>
      <c r="I291" s="29">
        <v>4</v>
      </c>
      <c r="J291" s="87">
        <v>5</v>
      </c>
      <c r="K291" s="87">
        <v>3</v>
      </c>
      <c r="L291" s="87">
        <v>3</v>
      </c>
      <c r="M291" s="28">
        <v>2</v>
      </c>
      <c r="N291" s="28">
        <v>3</v>
      </c>
      <c r="O291" s="28">
        <v>1</v>
      </c>
      <c r="P291" s="87">
        <v>1</v>
      </c>
      <c r="Q291" s="87">
        <v>5</v>
      </c>
      <c r="R291" s="87">
        <v>3</v>
      </c>
      <c r="S291" s="28">
        <v>3</v>
      </c>
      <c r="T291" s="28">
        <v>4</v>
      </c>
      <c r="U291" s="87">
        <v>2</v>
      </c>
      <c r="V291" s="1">
        <v>3</v>
      </c>
      <c r="W291" s="92">
        <v>5</v>
      </c>
      <c r="X291" s="94">
        <f t="shared" si="4"/>
        <v>0.41666666666666669</v>
      </c>
    </row>
    <row r="292" spans="1:24">
      <c r="A292" s="1">
        <v>1</v>
      </c>
      <c r="B292" s="1">
        <v>3</v>
      </c>
      <c r="C292" s="1">
        <v>1</v>
      </c>
      <c r="D292" s="1">
        <v>2</v>
      </c>
      <c r="E292" s="1">
        <v>1</v>
      </c>
      <c r="F292" s="1">
        <v>3</v>
      </c>
      <c r="G292" s="1">
        <v>2</v>
      </c>
      <c r="H292" s="1">
        <v>5</v>
      </c>
      <c r="I292" s="29">
        <v>5</v>
      </c>
      <c r="J292" s="87">
        <v>4</v>
      </c>
      <c r="K292" s="87">
        <v>5</v>
      </c>
      <c r="L292" s="87">
        <v>5</v>
      </c>
      <c r="M292" s="28">
        <v>2</v>
      </c>
      <c r="N292" s="28">
        <v>3</v>
      </c>
      <c r="O292" s="28">
        <v>1</v>
      </c>
      <c r="P292" s="87">
        <v>1</v>
      </c>
      <c r="Q292" s="28">
        <v>2</v>
      </c>
      <c r="R292" s="87">
        <v>4</v>
      </c>
      <c r="S292" s="28">
        <v>3</v>
      </c>
      <c r="T292" s="28">
        <v>4</v>
      </c>
      <c r="U292" s="87">
        <v>1</v>
      </c>
      <c r="V292" s="1">
        <v>3</v>
      </c>
      <c r="W292" s="92">
        <v>6</v>
      </c>
      <c r="X292" s="94">
        <f t="shared" si="4"/>
        <v>0.5</v>
      </c>
    </row>
    <row r="293" spans="1:24">
      <c r="A293" s="1">
        <v>1</v>
      </c>
      <c r="B293" s="1">
        <v>3</v>
      </c>
      <c r="C293" s="1">
        <v>5</v>
      </c>
      <c r="D293" s="1">
        <v>2</v>
      </c>
      <c r="E293" s="1">
        <v>2</v>
      </c>
      <c r="F293" s="1">
        <v>4</v>
      </c>
      <c r="G293" s="1">
        <v>4</v>
      </c>
      <c r="H293" s="1">
        <v>5</v>
      </c>
      <c r="I293" s="29">
        <v>3</v>
      </c>
      <c r="J293" s="87">
        <v>1</v>
      </c>
      <c r="K293" s="28">
        <v>4</v>
      </c>
      <c r="L293" s="28">
        <v>2</v>
      </c>
      <c r="M293" s="87">
        <v>1</v>
      </c>
      <c r="N293" s="28">
        <v>3</v>
      </c>
      <c r="O293" s="28">
        <v>1</v>
      </c>
      <c r="P293" s="87">
        <v>3</v>
      </c>
      <c r="Q293" s="28">
        <v>2</v>
      </c>
      <c r="R293" s="87">
        <v>3</v>
      </c>
      <c r="S293" s="87">
        <v>1</v>
      </c>
      <c r="T293" s="87">
        <v>2</v>
      </c>
      <c r="U293" s="28">
        <v>3</v>
      </c>
      <c r="V293" s="1">
        <v>4</v>
      </c>
      <c r="W293" s="92">
        <v>6</v>
      </c>
      <c r="X293" s="94">
        <f t="shared" si="4"/>
        <v>0.5</v>
      </c>
    </row>
    <row r="294" spans="1:24">
      <c r="A294" s="1">
        <v>1</v>
      </c>
      <c r="B294" s="1">
        <v>1</v>
      </c>
      <c r="C294" s="1">
        <v>11</v>
      </c>
      <c r="D294" s="1">
        <v>1</v>
      </c>
      <c r="E294" s="1">
        <v>2</v>
      </c>
      <c r="F294" s="1">
        <v>3</v>
      </c>
      <c r="G294" s="1">
        <v>3</v>
      </c>
      <c r="H294" s="1">
        <v>4</v>
      </c>
      <c r="I294" s="29">
        <v>3</v>
      </c>
      <c r="J294" s="87">
        <v>1</v>
      </c>
      <c r="K294" s="28">
        <v>4</v>
      </c>
      <c r="L294" s="87">
        <v>1</v>
      </c>
      <c r="M294" s="87">
        <v>1</v>
      </c>
      <c r="N294" s="87">
        <v>1</v>
      </c>
      <c r="O294" s="28">
        <v>1</v>
      </c>
      <c r="P294" s="87">
        <v>3</v>
      </c>
      <c r="Q294" s="87">
        <v>1</v>
      </c>
      <c r="R294" s="87">
        <v>3</v>
      </c>
      <c r="S294" s="87">
        <v>2</v>
      </c>
      <c r="T294" s="28">
        <v>4</v>
      </c>
      <c r="U294" s="87">
        <v>5</v>
      </c>
      <c r="V294" s="1">
        <v>1</v>
      </c>
      <c r="W294" s="92">
        <v>3</v>
      </c>
      <c r="X294" s="94">
        <f t="shared" si="4"/>
        <v>0.25</v>
      </c>
    </row>
    <row r="295" spans="1:24">
      <c r="A295" s="1">
        <v>1</v>
      </c>
      <c r="B295" s="1">
        <v>1</v>
      </c>
      <c r="C295" s="1">
        <v>5</v>
      </c>
      <c r="D295" s="1">
        <v>1</v>
      </c>
      <c r="E295" s="1">
        <v>3</v>
      </c>
      <c r="F295" s="1">
        <v>4</v>
      </c>
      <c r="G295" s="1">
        <v>5</v>
      </c>
      <c r="H295" s="1">
        <v>5</v>
      </c>
      <c r="I295" s="29">
        <v>3</v>
      </c>
      <c r="J295" s="28">
        <v>2</v>
      </c>
      <c r="K295" s="28">
        <v>4</v>
      </c>
      <c r="L295" s="28">
        <v>2</v>
      </c>
      <c r="M295" s="28">
        <v>2</v>
      </c>
      <c r="N295" s="28">
        <v>3</v>
      </c>
      <c r="O295" s="28">
        <v>1</v>
      </c>
      <c r="P295" s="87">
        <v>1</v>
      </c>
      <c r="Q295" s="28">
        <v>2</v>
      </c>
      <c r="R295" s="87">
        <v>4</v>
      </c>
      <c r="S295" s="28">
        <v>3</v>
      </c>
      <c r="T295" s="28">
        <v>4</v>
      </c>
      <c r="U295" s="28">
        <v>3</v>
      </c>
      <c r="V295" s="1">
        <v>3</v>
      </c>
      <c r="W295" s="92">
        <v>10</v>
      </c>
      <c r="X295" s="94">
        <f t="shared" si="4"/>
        <v>0.83333333333333337</v>
      </c>
    </row>
    <row r="296" spans="1:24">
      <c r="A296" s="1">
        <v>1</v>
      </c>
      <c r="B296" s="1">
        <v>3</v>
      </c>
      <c r="C296" s="1">
        <v>1</v>
      </c>
      <c r="D296" s="1">
        <v>1</v>
      </c>
      <c r="E296" s="1">
        <v>2</v>
      </c>
      <c r="F296" s="1">
        <v>3</v>
      </c>
      <c r="G296" s="1">
        <v>3</v>
      </c>
      <c r="H296" s="1">
        <v>3</v>
      </c>
      <c r="I296" s="29">
        <v>3</v>
      </c>
      <c r="J296" s="28">
        <v>2</v>
      </c>
      <c r="K296" s="87">
        <v>5</v>
      </c>
      <c r="L296" s="28">
        <v>2</v>
      </c>
      <c r="M296" s="28">
        <v>2</v>
      </c>
      <c r="N296" s="87">
        <v>1</v>
      </c>
      <c r="O296" s="28">
        <v>1</v>
      </c>
      <c r="P296" s="87">
        <v>5</v>
      </c>
      <c r="Q296" s="87">
        <v>1</v>
      </c>
      <c r="R296" s="87">
        <v>5</v>
      </c>
      <c r="S296" s="87">
        <v>1</v>
      </c>
      <c r="T296" s="87">
        <v>2</v>
      </c>
      <c r="U296" s="87">
        <v>2</v>
      </c>
      <c r="V296" s="1">
        <v>3</v>
      </c>
      <c r="W296" s="92">
        <v>4</v>
      </c>
      <c r="X296" s="94">
        <f t="shared" si="4"/>
        <v>0.33333333333333331</v>
      </c>
    </row>
    <row r="297" spans="1:24">
      <c r="A297" s="1">
        <v>1</v>
      </c>
      <c r="B297" s="1">
        <v>2</v>
      </c>
      <c r="C297" s="1">
        <v>5</v>
      </c>
      <c r="D297" s="1">
        <v>2</v>
      </c>
      <c r="E297" s="1">
        <v>2</v>
      </c>
      <c r="F297" s="1">
        <v>4</v>
      </c>
      <c r="G297" s="1">
        <v>4</v>
      </c>
      <c r="H297" s="1">
        <v>4</v>
      </c>
      <c r="I297" s="29">
        <v>4</v>
      </c>
      <c r="J297" s="87">
        <v>4</v>
      </c>
      <c r="K297" s="87">
        <v>2</v>
      </c>
      <c r="L297" s="87">
        <v>3</v>
      </c>
      <c r="M297" s="87">
        <v>1</v>
      </c>
      <c r="N297" s="87">
        <v>1</v>
      </c>
      <c r="O297" s="87">
        <v>2</v>
      </c>
      <c r="P297" s="87">
        <v>3</v>
      </c>
      <c r="Q297" s="87">
        <v>3</v>
      </c>
      <c r="R297" s="87">
        <v>3</v>
      </c>
      <c r="S297" s="87">
        <v>1</v>
      </c>
      <c r="T297" s="28">
        <v>4</v>
      </c>
      <c r="U297" s="87">
        <v>2</v>
      </c>
      <c r="V297" s="1">
        <v>2</v>
      </c>
      <c r="W297" s="92">
        <v>1</v>
      </c>
      <c r="X297" s="94">
        <f t="shared" si="4"/>
        <v>8.3333333333333329E-2</v>
      </c>
    </row>
    <row r="298" spans="1:24">
      <c r="A298" s="1">
        <v>1</v>
      </c>
      <c r="B298" s="1">
        <v>2</v>
      </c>
      <c r="C298" s="1">
        <v>5</v>
      </c>
      <c r="D298" s="1">
        <v>2</v>
      </c>
      <c r="E298" s="1">
        <v>2</v>
      </c>
      <c r="F298" s="1">
        <v>4</v>
      </c>
      <c r="G298" s="1">
        <v>4</v>
      </c>
      <c r="H298" s="1">
        <v>5</v>
      </c>
      <c r="I298" s="29">
        <v>3</v>
      </c>
      <c r="J298" s="87">
        <v>1</v>
      </c>
      <c r="K298" s="28">
        <v>4</v>
      </c>
      <c r="L298" s="28">
        <v>2</v>
      </c>
      <c r="M298" s="28">
        <v>2</v>
      </c>
      <c r="N298" s="28">
        <v>3</v>
      </c>
      <c r="O298" s="28">
        <v>1</v>
      </c>
      <c r="P298" s="87">
        <v>3</v>
      </c>
      <c r="Q298" s="28">
        <v>2</v>
      </c>
      <c r="R298" s="87">
        <v>5</v>
      </c>
      <c r="S298" s="28">
        <v>3</v>
      </c>
      <c r="T298" s="87">
        <v>2</v>
      </c>
      <c r="U298" s="28">
        <v>3</v>
      </c>
      <c r="V298" s="1">
        <v>2</v>
      </c>
      <c r="W298" s="92">
        <v>8</v>
      </c>
      <c r="X298" s="94">
        <f t="shared" si="4"/>
        <v>0.66666666666666663</v>
      </c>
    </row>
    <row r="299" spans="1:24">
      <c r="A299" s="1">
        <v>1</v>
      </c>
      <c r="B299" s="1">
        <v>1</v>
      </c>
      <c r="C299" s="1">
        <v>11</v>
      </c>
      <c r="D299" s="1">
        <v>2</v>
      </c>
      <c r="E299" s="1">
        <v>2</v>
      </c>
      <c r="F299" s="1">
        <v>3</v>
      </c>
      <c r="G299" s="1">
        <v>4</v>
      </c>
      <c r="H299" s="1">
        <v>4</v>
      </c>
      <c r="I299" s="29">
        <v>4</v>
      </c>
      <c r="J299" s="87">
        <v>1</v>
      </c>
      <c r="K299" s="28">
        <v>4</v>
      </c>
      <c r="L299" s="87">
        <v>3</v>
      </c>
      <c r="M299" s="28">
        <v>2</v>
      </c>
      <c r="N299" s="87">
        <v>1</v>
      </c>
      <c r="O299" s="28">
        <v>1</v>
      </c>
      <c r="P299" s="87">
        <v>3</v>
      </c>
      <c r="Q299" s="28">
        <v>2</v>
      </c>
      <c r="R299" s="28">
        <v>1</v>
      </c>
      <c r="S299" s="87">
        <v>4</v>
      </c>
      <c r="T299" s="87">
        <v>2</v>
      </c>
      <c r="U299" s="28">
        <v>3</v>
      </c>
      <c r="V299" s="1">
        <v>2</v>
      </c>
      <c r="W299" s="92">
        <v>6</v>
      </c>
      <c r="X299" s="94">
        <f t="shared" si="4"/>
        <v>0.5</v>
      </c>
    </row>
    <row r="300" spans="1:24">
      <c r="A300" s="1">
        <v>2</v>
      </c>
      <c r="B300" s="1">
        <v>6</v>
      </c>
      <c r="C300" s="1">
        <v>5</v>
      </c>
      <c r="D300" s="1">
        <v>2</v>
      </c>
      <c r="E300" s="1">
        <v>2</v>
      </c>
      <c r="F300" s="1">
        <v>5</v>
      </c>
      <c r="G300" s="1">
        <v>5</v>
      </c>
      <c r="H300" s="1">
        <v>5</v>
      </c>
      <c r="I300" s="29">
        <v>4</v>
      </c>
      <c r="J300" s="28">
        <v>2</v>
      </c>
      <c r="K300" s="28">
        <v>4</v>
      </c>
      <c r="L300" s="28">
        <v>2</v>
      </c>
      <c r="M300" s="28">
        <v>2</v>
      </c>
      <c r="N300" s="28">
        <v>3</v>
      </c>
      <c r="O300" s="28">
        <v>1</v>
      </c>
      <c r="P300" s="87">
        <v>3</v>
      </c>
      <c r="Q300" s="28">
        <v>2</v>
      </c>
      <c r="R300" s="87">
        <v>5</v>
      </c>
      <c r="S300" s="28">
        <v>3</v>
      </c>
      <c r="T300" s="87">
        <v>2</v>
      </c>
      <c r="U300" s="28">
        <v>3</v>
      </c>
      <c r="V300" s="1">
        <v>4</v>
      </c>
      <c r="W300" s="92">
        <v>9</v>
      </c>
      <c r="X300" s="94">
        <f t="shared" si="4"/>
        <v>0.75</v>
      </c>
    </row>
    <row r="301" spans="1:24">
      <c r="A301" s="1">
        <v>2</v>
      </c>
      <c r="B301" s="1">
        <v>6</v>
      </c>
      <c r="C301" s="1">
        <v>3</v>
      </c>
      <c r="D301" s="1">
        <v>2</v>
      </c>
      <c r="E301" s="1">
        <v>1</v>
      </c>
      <c r="F301" s="1">
        <v>5</v>
      </c>
      <c r="G301" s="1">
        <v>5</v>
      </c>
      <c r="H301" s="1">
        <v>5</v>
      </c>
      <c r="I301" s="29">
        <v>4</v>
      </c>
      <c r="J301" s="87">
        <v>4</v>
      </c>
      <c r="K301" s="28">
        <v>4</v>
      </c>
      <c r="L301" s="28">
        <v>2</v>
      </c>
      <c r="M301" s="28">
        <v>2</v>
      </c>
      <c r="N301" s="28">
        <v>3</v>
      </c>
      <c r="O301" s="28">
        <v>1</v>
      </c>
      <c r="P301" s="28">
        <v>4</v>
      </c>
      <c r="Q301" s="28">
        <v>2</v>
      </c>
      <c r="R301" s="28">
        <v>1</v>
      </c>
      <c r="S301" s="28">
        <v>3</v>
      </c>
      <c r="T301" s="28">
        <v>4</v>
      </c>
      <c r="U301" s="28">
        <v>3</v>
      </c>
      <c r="V301" s="1">
        <v>5</v>
      </c>
      <c r="W301" s="92">
        <v>11</v>
      </c>
      <c r="X301" s="94">
        <f t="shared" si="4"/>
        <v>0.91666666666666663</v>
      </c>
    </row>
    <row r="302" spans="1:24">
      <c r="A302" s="1">
        <v>1</v>
      </c>
      <c r="B302" s="1">
        <v>3</v>
      </c>
      <c r="C302" s="1">
        <v>6</v>
      </c>
      <c r="D302" s="1">
        <v>1</v>
      </c>
      <c r="E302" s="1">
        <v>2</v>
      </c>
      <c r="F302" s="1">
        <v>4</v>
      </c>
      <c r="G302" s="1">
        <v>4</v>
      </c>
      <c r="H302" s="1">
        <v>5</v>
      </c>
      <c r="I302" s="29">
        <v>4</v>
      </c>
      <c r="J302" s="87">
        <v>2</v>
      </c>
      <c r="K302" s="28">
        <v>4</v>
      </c>
      <c r="L302" s="28">
        <v>2</v>
      </c>
      <c r="M302" s="28">
        <v>2</v>
      </c>
      <c r="N302" s="28">
        <v>3</v>
      </c>
      <c r="O302" s="28">
        <v>1</v>
      </c>
      <c r="P302" s="87">
        <v>1</v>
      </c>
      <c r="Q302" s="87">
        <v>3</v>
      </c>
      <c r="R302" s="87">
        <v>5</v>
      </c>
      <c r="S302" s="87">
        <v>5</v>
      </c>
      <c r="T302" s="28">
        <v>4</v>
      </c>
      <c r="U302" s="28">
        <v>3</v>
      </c>
      <c r="V302" s="1">
        <v>4</v>
      </c>
      <c r="W302" s="92">
        <v>7</v>
      </c>
      <c r="X302" s="94">
        <f t="shared" si="4"/>
        <v>0.58333333333333337</v>
      </c>
    </row>
    <row r="303" spans="1:24">
      <c r="A303" s="1">
        <v>2</v>
      </c>
      <c r="B303" s="1">
        <v>6</v>
      </c>
      <c r="C303" s="1">
        <v>2</v>
      </c>
      <c r="D303" s="1">
        <v>2</v>
      </c>
      <c r="E303" s="1">
        <v>1</v>
      </c>
      <c r="F303" s="1">
        <v>5</v>
      </c>
      <c r="G303" s="1">
        <v>4</v>
      </c>
      <c r="H303" s="1">
        <v>4</v>
      </c>
      <c r="I303" s="29">
        <v>3</v>
      </c>
      <c r="J303" s="87">
        <v>4</v>
      </c>
      <c r="K303" s="87">
        <v>2</v>
      </c>
      <c r="L303" s="87">
        <v>4</v>
      </c>
      <c r="M303" s="87">
        <v>1</v>
      </c>
      <c r="N303" s="87">
        <v>2</v>
      </c>
      <c r="O303" s="87">
        <v>3</v>
      </c>
      <c r="P303" s="87">
        <v>1</v>
      </c>
      <c r="Q303" s="87">
        <v>1</v>
      </c>
      <c r="R303" s="87">
        <v>2</v>
      </c>
      <c r="S303" s="87">
        <v>4</v>
      </c>
      <c r="T303" s="87">
        <v>2</v>
      </c>
      <c r="U303" s="28">
        <v>3</v>
      </c>
      <c r="V303" s="1">
        <v>4</v>
      </c>
      <c r="W303" s="92">
        <v>1</v>
      </c>
      <c r="X303" s="94">
        <f t="shared" si="4"/>
        <v>8.3333333333333329E-2</v>
      </c>
    </row>
    <row r="304" spans="1:24">
      <c r="A304" s="1">
        <v>1</v>
      </c>
      <c r="B304" s="1">
        <v>2</v>
      </c>
      <c r="C304" s="1">
        <v>3</v>
      </c>
      <c r="D304" s="1">
        <v>1</v>
      </c>
      <c r="E304" s="1">
        <v>3</v>
      </c>
      <c r="F304" s="1">
        <v>4</v>
      </c>
      <c r="G304" s="1">
        <v>3</v>
      </c>
      <c r="H304" s="1">
        <v>4</v>
      </c>
      <c r="I304" s="29">
        <v>4</v>
      </c>
      <c r="J304" s="87">
        <v>5</v>
      </c>
      <c r="K304" s="28">
        <v>4</v>
      </c>
      <c r="L304" s="87">
        <v>4</v>
      </c>
      <c r="M304" s="28">
        <v>2</v>
      </c>
      <c r="N304" s="87">
        <v>2</v>
      </c>
      <c r="O304" s="28">
        <v>1</v>
      </c>
      <c r="P304" s="87">
        <v>5</v>
      </c>
      <c r="Q304" s="87">
        <v>4</v>
      </c>
      <c r="R304" s="87">
        <v>5</v>
      </c>
      <c r="S304" s="28">
        <v>3</v>
      </c>
      <c r="T304" s="28">
        <v>4</v>
      </c>
      <c r="U304" s="28">
        <v>3</v>
      </c>
      <c r="V304" s="1">
        <v>4</v>
      </c>
      <c r="W304" s="92">
        <v>7</v>
      </c>
      <c r="X304" s="94">
        <f t="shared" si="4"/>
        <v>0.58333333333333337</v>
      </c>
    </row>
    <row r="305" spans="1:24">
      <c r="A305" s="1">
        <v>1</v>
      </c>
      <c r="B305" s="1">
        <v>3</v>
      </c>
      <c r="C305" s="1">
        <v>2</v>
      </c>
      <c r="D305" s="1">
        <v>2</v>
      </c>
      <c r="E305" s="1">
        <v>2</v>
      </c>
      <c r="F305" s="1">
        <v>3</v>
      </c>
      <c r="G305" s="1">
        <v>2</v>
      </c>
      <c r="H305" s="1">
        <v>3</v>
      </c>
      <c r="I305" s="29">
        <v>3</v>
      </c>
      <c r="J305" s="87">
        <v>5</v>
      </c>
      <c r="K305" s="87">
        <v>5</v>
      </c>
      <c r="L305" s="28">
        <v>2</v>
      </c>
      <c r="M305" s="28">
        <v>2</v>
      </c>
      <c r="N305" s="87">
        <v>1</v>
      </c>
      <c r="O305" s="87">
        <v>3</v>
      </c>
      <c r="P305" s="87">
        <v>5</v>
      </c>
      <c r="Q305" s="87">
        <v>5</v>
      </c>
      <c r="R305" s="87">
        <v>3</v>
      </c>
      <c r="S305" s="28">
        <v>3</v>
      </c>
      <c r="T305" s="87">
        <v>2</v>
      </c>
      <c r="U305" s="28">
        <v>3</v>
      </c>
      <c r="V305" s="1">
        <v>3</v>
      </c>
      <c r="W305" s="92">
        <v>4</v>
      </c>
      <c r="X305" s="94">
        <f t="shared" si="4"/>
        <v>0.33333333333333331</v>
      </c>
    </row>
    <row r="306" spans="1:24">
      <c r="A306" s="1">
        <v>1</v>
      </c>
      <c r="B306" s="1">
        <v>1</v>
      </c>
      <c r="C306" s="1">
        <v>11</v>
      </c>
      <c r="D306" s="1">
        <v>1</v>
      </c>
      <c r="E306" s="1">
        <v>2</v>
      </c>
      <c r="F306" s="1">
        <v>4</v>
      </c>
      <c r="G306" s="1">
        <v>5</v>
      </c>
      <c r="H306" s="1">
        <v>5</v>
      </c>
      <c r="I306" s="29">
        <v>2</v>
      </c>
      <c r="J306" s="87">
        <v>1</v>
      </c>
      <c r="K306" s="28">
        <v>4</v>
      </c>
      <c r="L306" s="28">
        <v>2</v>
      </c>
      <c r="M306" s="28">
        <v>2</v>
      </c>
      <c r="N306" s="28">
        <v>3</v>
      </c>
      <c r="O306" s="28">
        <v>1</v>
      </c>
      <c r="P306" s="87">
        <v>5</v>
      </c>
      <c r="Q306" s="87">
        <v>5</v>
      </c>
      <c r="R306" s="87">
        <v>3</v>
      </c>
      <c r="S306" s="28">
        <v>3</v>
      </c>
      <c r="T306" s="87">
        <v>2</v>
      </c>
      <c r="U306" s="28">
        <v>3</v>
      </c>
      <c r="V306" s="1">
        <v>2</v>
      </c>
      <c r="W306" s="92">
        <v>7</v>
      </c>
      <c r="X306" s="94">
        <f t="shared" si="4"/>
        <v>0.58333333333333337</v>
      </c>
    </row>
    <row r="307" spans="1:24">
      <c r="A307" s="1">
        <v>1</v>
      </c>
      <c r="B307" s="1">
        <v>5</v>
      </c>
      <c r="C307" s="1">
        <v>11</v>
      </c>
      <c r="D307" s="1">
        <v>1</v>
      </c>
      <c r="E307" s="1">
        <v>2</v>
      </c>
      <c r="F307" s="1">
        <v>3</v>
      </c>
      <c r="G307" s="1">
        <v>4</v>
      </c>
      <c r="H307" s="1">
        <v>4</v>
      </c>
      <c r="I307" s="29">
        <v>4</v>
      </c>
      <c r="J307" s="87">
        <v>1</v>
      </c>
      <c r="K307" s="87">
        <v>5</v>
      </c>
      <c r="L307" s="87">
        <v>5</v>
      </c>
      <c r="M307" s="28">
        <v>2</v>
      </c>
      <c r="N307" s="28">
        <v>3</v>
      </c>
      <c r="O307" s="87">
        <v>2</v>
      </c>
      <c r="P307" s="87">
        <v>1</v>
      </c>
      <c r="Q307" s="87">
        <v>4</v>
      </c>
      <c r="R307" s="87">
        <v>4</v>
      </c>
      <c r="S307" s="87">
        <v>1</v>
      </c>
      <c r="T307" s="87">
        <v>5</v>
      </c>
      <c r="U307" s="87">
        <v>2</v>
      </c>
      <c r="V307" s="1">
        <v>4</v>
      </c>
      <c r="W307" s="92">
        <v>2</v>
      </c>
      <c r="X307" s="94">
        <f t="shared" si="4"/>
        <v>0.16666666666666666</v>
      </c>
    </row>
    <row r="308" spans="1:24">
      <c r="A308" s="1">
        <v>1</v>
      </c>
      <c r="B308" s="1">
        <v>2</v>
      </c>
      <c r="C308" s="1">
        <v>2</v>
      </c>
      <c r="D308" s="1">
        <v>2</v>
      </c>
      <c r="E308" s="1">
        <v>1</v>
      </c>
      <c r="F308" s="1">
        <v>4</v>
      </c>
      <c r="G308" s="1">
        <v>5</v>
      </c>
      <c r="H308" s="1">
        <v>5</v>
      </c>
      <c r="I308" s="29">
        <v>4</v>
      </c>
      <c r="J308" s="87">
        <v>1</v>
      </c>
      <c r="K308" s="28">
        <v>4</v>
      </c>
      <c r="L308" s="87">
        <v>4</v>
      </c>
      <c r="M308" s="28">
        <v>2</v>
      </c>
      <c r="N308" s="28">
        <v>3</v>
      </c>
      <c r="O308" s="87">
        <v>3</v>
      </c>
      <c r="P308" s="87">
        <v>1</v>
      </c>
      <c r="Q308" s="87">
        <v>1</v>
      </c>
      <c r="R308" s="87">
        <v>3</v>
      </c>
      <c r="S308" s="28">
        <v>3</v>
      </c>
      <c r="T308" s="87">
        <v>1</v>
      </c>
      <c r="U308" s="28">
        <v>3</v>
      </c>
      <c r="V308" s="1">
        <v>5</v>
      </c>
      <c r="W308" s="92">
        <v>5</v>
      </c>
      <c r="X308" s="94">
        <f t="shared" si="4"/>
        <v>0.41666666666666669</v>
      </c>
    </row>
    <row r="309" spans="1:24">
      <c r="A309" s="1">
        <v>1</v>
      </c>
      <c r="B309" s="1">
        <v>2</v>
      </c>
      <c r="C309" s="1">
        <v>11</v>
      </c>
      <c r="D309" s="1">
        <v>2</v>
      </c>
      <c r="E309" s="1">
        <v>1</v>
      </c>
      <c r="F309" s="1">
        <v>2</v>
      </c>
      <c r="G309" s="1">
        <v>4</v>
      </c>
      <c r="H309" s="1">
        <v>4</v>
      </c>
      <c r="I309" s="29">
        <v>4</v>
      </c>
      <c r="J309" s="87">
        <v>5</v>
      </c>
      <c r="K309" s="87">
        <v>5</v>
      </c>
      <c r="L309" s="28">
        <v>2</v>
      </c>
      <c r="M309" s="28">
        <v>2</v>
      </c>
      <c r="N309" s="87">
        <v>5</v>
      </c>
      <c r="O309" s="28">
        <v>1</v>
      </c>
      <c r="P309" s="87">
        <v>1</v>
      </c>
      <c r="Q309" s="28">
        <v>2</v>
      </c>
      <c r="R309" s="87">
        <v>5</v>
      </c>
      <c r="S309" s="87">
        <v>5</v>
      </c>
      <c r="T309" s="87">
        <v>1</v>
      </c>
      <c r="U309" s="87">
        <v>4</v>
      </c>
      <c r="V309" s="1">
        <v>3</v>
      </c>
      <c r="W309" s="92">
        <v>4</v>
      </c>
      <c r="X309" s="94">
        <f t="shared" si="4"/>
        <v>0.33333333333333331</v>
      </c>
    </row>
    <row r="310" spans="1:24">
      <c r="A310" s="1">
        <v>2</v>
      </c>
      <c r="B310" s="1">
        <v>6</v>
      </c>
      <c r="C310" s="1">
        <v>7</v>
      </c>
      <c r="D310" s="1">
        <v>2</v>
      </c>
      <c r="E310" s="1">
        <v>3</v>
      </c>
      <c r="F310" s="1">
        <v>4</v>
      </c>
      <c r="G310" s="1">
        <v>4</v>
      </c>
      <c r="H310" s="1">
        <v>4</v>
      </c>
      <c r="I310" s="29">
        <v>3</v>
      </c>
      <c r="J310" s="87">
        <v>5</v>
      </c>
      <c r="K310" s="28">
        <v>4</v>
      </c>
      <c r="L310" s="87">
        <v>1</v>
      </c>
      <c r="M310" s="28">
        <v>2</v>
      </c>
      <c r="N310" s="87">
        <v>5</v>
      </c>
      <c r="O310" s="87">
        <v>3</v>
      </c>
      <c r="P310" s="87">
        <v>3</v>
      </c>
      <c r="Q310" s="87">
        <v>3</v>
      </c>
      <c r="R310" s="87">
        <v>2</v>
      </c>
      <c r="S310" s="87">
        <v>4</v>
      </c>
      <c r="T310" s="28">
        <v>4</v>
      </c>
      <c r="U310" s="87">
        <v>4</v>
      </c>
      <c r="V310" s="1">
        <v>3</v>
      </c>
      <c r="W310" s="92">
        <v>3</v>
      </c>
      <c r="X310" s="94">
        <f t="shared" si="4"/>
        <v>0.25</v>
      </c>
    </row>
    <row r="311" spans="1:24">
      <c r="A311" s="1">
        <v>1</v>
      </c>
      <c r="B311" s="1">
        <v>2</v>
      </c>
      <c r="C311" s="1">
        <v>11</v>
      </c>
      <c r="D311" s="1">
        <v>1</v>
      </c>
      <c r="E311" s="1">
        <v>2</v>
      </c>
      <c r="F311" s="1">
        <v>4</v>
      </c>
      <c r="G311" s="1">
        <v>5</v>
      </c>
      <c r="H311" s="1">
        <v>5</v>
      </c>
      <c r="I311" s="29">
        <v>4</v>
      </c>
      <c r="J311" s="87">
        <v>1</v>
      </c>
      <c r="K311" s="28">
        <v>4</v>
      </c>
      <c r="L311" s="87">
        <v>1</v>
      </c>
      <c r="M311" s="28">
        <v>2</v>
      </c>
      <c r="N311" s="28">
        <v>3</v>
      </c>
      <c r="O311" s="87">
        <v>4</v>
      </c>
      <c r="P311" s="87">
        <v>5</v>
      </c>
      <c r="Q311" s="87">
        <v>5</v>
      </c>
      <c r="R311" s="28">
        <v>1</v>
      </c>
      <c r="S311" s="87">
        <v>5</v>
      </c>
      <c r="T311" s="87">
        <v>2</v>
      </c>
      <c r="U311" s="87">
        <v>5</v>
      </c>
      <c r="V311" s="1">
        <v>2</v>
      </c>
      <c r="W311" s="92">
        <v>4</v>
      </c>
      <c r="X311" s="94">
        <f t="shared" si="4"/>
        <v>0.33333333333333331</v>
      </c>
    </row>
    <row r="312" spans="1:24">
      <c r="A312" s="1">
        <v>1</v>
      </c>
      <c r="B312" s="1">
        <v>3</v>
      </c>
      <c r="C312" s="1">
        <v>5</v>
      </c>
      <c r="D312" s="1">
        <v>1</v>
      </c>
      <c r="E312" s="1">
        <v>3</v>
      </c>
      <c r="F312" s="1">
        <v>4</v>
      </c>
      <c r="G312" s="1">
        <v>4</v>
      </c>
      <c r="H312" s="1">
        <v>5</v>
      </c>
      <c r="I312" s="29">
        <v>4</v>
      </c>
      <c r="J312" s="28">
        <v>2</v>
      </c>
      <c r="K312" s="28">
        <v>4</v>
      </c>
      <c r="L312" s="28">
        <v>2</v>
      </c>
      <c r="M312" s="28">
        <v>2</v>
      </c>
      <c r="N312" s="28">
        <v>3</v>
      </c>
      <c r="O312" s="28">
        <v>1</v>
      </c>
      <c r="P312" s="87">
        <v>2</v>
      </c>
      <c r="Q312" s="28">
        <v>2</v>
      </c>
      <c r="R312" s="28">
        <v>1</v>
      </c>
      <c r="S312" s="28">
        <v>3</v>
      </c>
      <c r="T312" s="28">
        <v>4</v>
      </c>
      <c r="U312" s="28">
        <v>3</v>
      </c>
      <c r="V312" s="1">
        <v>4</v>
      </c>
      <c r="W312" s="92">
        <v>11</v>
      </c>
      <c r="X312" s="94">
        <f t="shared" si="4"/>
        <v>0.91666666666666663</v>
      </c>
    </row>
    <row r="313" spans="1:24">
      <c r="A313" s="1">
        <v>1</v>
      </c>
      <c r="B313" s="1">
        <v>1</v>
      </c>
      <c r="C313" s="1">
        <v>11</v>
      </c>
      <c r="D313" s="1">
        <v>2</v>
      </c>
      <c r="E313" s="1">
        <v>1</v>
      </c>
      <c r="F313" s="1">
        <v>2</v>
      </c>
      <c r="G313" s="1">
        <v>3</v>
      </c>
      <c r="H313" s="1">
        <v>3</v>
      </c>
      <c r="I313" s="29">
        <v>3</v>
      </c>
      <c r="J313" s="87">
        <v>4</v>
      </c>
      <c r="K313" s="28">
        <v>4</v>
      </c>
      <c r="L313" s="87">
        <v>1</v>
      </c>
      <c r="M313" s="28">
        <v>2</v>
      </c>
      <c r="N313" s="87">
        <v>4</v>
      </c>
      <c r="O313" s="28">
        <v>1</v>
      </c>
      <c r="P313" s="28">
        <v>4</v>
      </c>
      <c r="Q313" s="28">
        <v>2</v>
      </c>
      <c r="R313" s="28">
        <v>1</v>
      </c>
      <c r="S313" s="28">
        <v>3</v>
      </c>
      <c r="T313" s="28">
        <v>4</v>
      </c>
      <c r="U313" s="87">
        <v>4</v>
      </c>
      <c r="V313" s="1">
        <v>2</v>
      </c>
      <c r="W313" s="92">
        <v>8</v>
      </c>
      <c r="X313" s="94">
        <f t="shared" si="4"/>
        <v>0.66666666666666663</v>
      </c>
    </row>
    <row r="314" spans="1:24">
      <c r="A314" s="1">
        <v>1</v>
      </c>
      <c r="B314" s="1">
        <v>3</v>
      </c>
      <c r="C314" s="1">
        <v>1</v>
      </c>
      <c r="D314" s="1">
        <v>1</v>
      </c>
      <c r="E314" s="1">
        <v>3</v>
      </c>
      <c r="F314" s="1">
        <v>5</v>
      </c>
      <c r="G314" s="1">
        <v>5</v>
      </c>
      <c r="H314" s="1">
        <v>5</v>
      </c>
      <c r="I314" s="29">
        <v>4</v>
      </c>
      <c r="J314" s="87">
        <v>4</v>
      </c>
      <c r="K314" s="28">
        <v>4</v>
      </c>
      <c r="L314" s="87">
        <v>1</v>
      </c>
      <c r="M314" s="87">
        <v>1</v>
      </c>
      <c r="N314" s="28">
        <v>3</v>
      </c>
      <c r="O314" s="28">
        <v>1</v>
      </c>
      <c r="P314" s="28">
        <v>4</v>
      </c>
      <c r="Q314" s="87">
        <v>5</v>
      </c>
      <c r="R314" s="28">
        <v>1</v>
      </c>
      <c r="S314" s="87">
        <v>5</v>
      </c>
      <c r="T314" s="28">
        <v>4</v>
      </c>
      <c r="U314" s="87">
        <v>5</v>
      </c>
      <c r="V314" s="1">
        <v>2</v>
      </c>
      <c r="W314" s="92">
        <v>6</v>
      </c>
      <c r="X314" s="94">
        <f t="shared" si="4"/>
        <v>0.5</v>
      </c>
    </row>
    <row r="315" spans="1:24">
      <c r="A315" s="1">
        <v>1</v>
      </c>
      <c r="B315" s="1">
        <v>2</v>
      </c>
      <c r="C315" s="1">
        <v>2</v>
      </c>
      <c r="D315" s="1">
        <v>2</v>
      </c>
      <c r="E315" s="1">
        <v>2</v>
      </c>
      <c r="F315" s="1">
        <v>3</v>
      </c>
      <c r="G315" s="1">
        <v>3</v>
      </c>
      <c r="H315" s="1">
        <v>4</v>
      </c>
      <c r="I315" s="29">
        <v>4</v>
      </c>
      <c r="J315" s="87">
        <v>3</v>
      </c>
      <c r="K315" s="28">
        <v>4</v>
      </c>
      <c r="L315" s="28">
        <v>2</v>
      </c>
      <c r="M315" s="87">
        <v>1</v>
      </c>
      <c r="N315" s="87">
        <v>5</v>
      </c>
      <c r="O315" s="87">
        <v>3</v>
      </c>
      <c r="P315" s="87">
        <v>2</v>
      </c>
      <c r="Q315" s="87">
        <v>4</v>
      </c>
      <c r="R315" s="87">
        <v>5</v>
      </c>
      <c r="S315" s="87">
        <v>4</v>
      </c>
      <c r="T315" s="87">
        <v>3</v>
      </c>
      <c r="U315" s="28">
        <v>3</v>
      </c>
      <c r="V315" s="1">
        <v>4</v>
      </c>
      <c r="W315" s="92">
        <v>3</v>
      </c>
      <c r="X315" s="94">
        <f t="shared" si="4"/>
        <v>0.25</v>
      </c>
    </row>
    <row r="316" spans="1:24">
      <c r="A316" s="1">
        <v>1</v>
      </c>
      <c r="B316" s="1">
        <v>1</v>
      </c>
      <c r="C316" s="1">
        <v>4</v>
      </c>
      <c r="D316" s="1">
        <v>1</v>
      </c>
      <c r="E316" s="1">
        <v>1</v>
      </c>
      <c r="F316" s="1">
        <v>2</v>
      </c>
      <c r="G316" s="1">
        <v>2</v>
      </c>
      <c r="H316" s="1">
        <v>3</v>
      </c>
      <c r="I316" s="29">
        <v>3</v>
      </c>
      <c r="J316" s="28">
        <v>2</v>
      </c>
      <c r="K316" s="87">
        <v>5</v>
      </c>
      <c r="L316" s="87">
        <v>3</v>
      </c>
      <c r="M316" s="87">
        <v>5</v>
      </c>
      <c r="N316" s="87">
        <v>5</v>
      </c>
      <c r="O316" s="87">
        <v>2</v>
      </c>
      <c r="P316" s="87">
        <v>3</v>
      </c>
      <c r="Q316" s="87">
        <v>5</v>
      </c>
      <c r="R316" s="87">
        <v>4</v>
      </c>
      <c r="S316" s="28">
        <v>3</v>
      </c>
      <c r="T316" s="87">
        <v>2</v>
      </c>
      <c r="U316" s="87">
        <v>4</v>
      </c>
      <c r="V316" s="1">
        <v>3</v>
      </c>
      <c r="W316" s="92">
        <v>2</v>
      </c>
      <c r="X316" s="94">
        <f t="shared" si="4"/>
        <v>0.16666666666666666</v>
      </c>
    </row>
    <row r="317" spans="1:24">
      <c r="A317" s="1">
        <v>1</v>
      </c>
      <c r="B317" s="1">
        <v>2</v>
      </c>
      <c r="C317" s="1">
        <v>8</v>
      </c>
      <c r="D317" s="1">
        <v>2</v>
      </c>
      <c r="E317" s="1">
        <v>2</v>
      </c>
      <c r="F317" s="1">
        <v>4</v>
      </c>
      <c r="G317" s="1">
        <v>4</v>
      </c>
      <c r="H317" s="1">
        <v>4</v>
      </c>
      <c r="I317" s="29">
        <v>3</v>
      </c>
      <c r="J317" s="87">
        <v>3</v>
      </c>
      <c r="K317" s="28">
        <v>4</v>
      </c>
      <c r="L317" s="28">
        <v>2</v>
      </c>
      <c r="M317" s="87">
        <v>1</v>
      </c>
      <c r="N317" s="28">
        <v>3</v>
      </c>
      <c r="O317" s="28">
        <v>1</v>
      </c>
      <c r="P317" s="28">
        <v>4</v>
      </c>
      <c r="Q317" s="28">
        <v>2</v>
      </c>
      <c r="R317" s="87">
        <v>2</v>
      </c>
      <c r="S317" s="28">
        <v>3</v>
      </c>
      <c r="T317" s="87">
        <v>1</v>
      </c>
      <c r="U317" s="28">
        <v>3</v>
      </c>
      <c r="V317" s="1">
        <v>3</v>
      </c>
      <c r="W317" s="92">
        <v>8</v>
      </c>
      <c r="X317" s="94">
        <f t="shared" si="4"/>
        <v>0.66666666666666663</v>
      </c>
    </row>
    <row r="318" spans="1:24">
      <c r="A318" s="1">
        <v>1</v>
      </c>
      <c r="B318" s="1">
        <v>4</v>
      </c>
      <c r="C318" s="1">
        <v>1</v>
      </c>
      <c r="D318" s="1">
        <v>1</v>
      </c>
      <c r="E318" s="1">
        <v>2</v>
      </c>
      <c r="F318" s="1">
        <v>5</v>
      </c>
      <c r="G318" s="1">
        <v>5</v>
      </c>
      <c r="H318" s="1">
        <v>5</v>
      </c>
      <c r="I318" s="29">
        <v>1</v>
      </c>
      <c r="J318" s="28">
        <v>2</v>
      </c>
      <c r="K318" s="28">
        <v>4</v>
      </c>
      <c r="L318" s="28">
        <v>2</v>
      </c>
      <c r="M318" s="87">
        <v>1</v>
      </c>
      <c r="N318" s="87">
        <v>2</v>
      </c>
      <c r="O318" s="28">
        <v>1</v>
      </c>
      <c r="P318" s="87">
        <v>5</v>
      </c>
      <c r="Q318" s="28">
        <v>2</v>
      </c>
      <c r="R318" s="28">
        <v>1</v>
      </c>
      <c r="S318" s="28">
        <v>3</v>
      </c>
      <c r="T318" s="28">
        <v>4</v>
      </c>
      <c r="U318" s="28">
        <v>3</v>
      </c>
      <c r="V318" s="1">
        <v>1</v>
      </c>
      <c r="W318" s="92">
        <v>9</v>
      </c>
      <c r="X318" s="94">
        <f t="shared" si="4"/>
        <v>0.75</v>
      </c>
    </row>
    <row r="319" spans="1:24">
      <c r="A319" s="1">
        <v>2</v>
      </c>
      <c r="B319" s="1">
        <v>6</v>
      </c>
      <c r="C319" s="1">
        <v>8</v>
      </c>
      <c r="D319" s="1">
        <v>1</v>
      </c>
      <c r="E319" s="1">
        <v>3</v>
      </c>
      <c r="F319" s="1">
        <v>4</v>
      </c>
      <c r="G319" s="1">
        <v>4</v>
      </c>
      <c r="H319" s="1">
        <v>4</v>
      </c>
      <c r="I319" s="29">
        <v>3</v>
      </c>
      <c r="J319" s="28">
        <v>2</v>
      </c>
      <c r="K319" s="28">
        <v>4</v>
      </c>
      <c r="L319" s="28">
        <v>2</v>
      </c>
      <c r="M319" s="87">
        <v>3</v>
      </c>
      <c r="N319" s="28">
        <v>3</v>
      </c>
      <c r="O319" s="28">
        <v>1</v>
      </c>
      <c r="P319" s="87">
        <v>3</v>
      </c>
      <c r="Q319" s="28">
        <v>2</v>
      </c>
      <c r="R319" s="87">
        <v>4</v>
      </c>
      <c r="S319" s="28">
        <v>3</v>
      </c>
      <c r="T319" s="87">
        <v>3</v>
      </c>
      <c r="U319" s="87">
        <v>4</v>
      </c>
      <c r="V319" s="1">
        <v>3</v>
      </c>
      <c r="W319" s="92">
        <v>7</v>
      </c>
      <c r="X319" s="94">
        <f t="shared" si="4"/>
        <v>0.58333333333333337</v>
      </c>
    </row>
    <row r="320" spans="1:24">
      <c r="A320" s="1">
        <v>1</v>
      </c>
      <c r="B320" s="1">
        <v>1</v>
      </c>
      <c r="C320" s="1">
        <v>4</v>
      </c>
      <c r="D320" s="1">
        <v>2</v>
      </c>
      <c r="E320" s="1">
        <v>2</v>
      </c>
      <c r="F320" s="1">
        <v>3</v>
      </c>
      <c r="G320" s="1">
        <v>3</v>
      </c>
      <c r="H320" s="1">
        <v>3</v>
      </c>
      <c r="I320" s="29">
        <v>3</v>
      </c>
      <c r="J320" s="28">
        <v>2</v>
      </c>
      <c r="K320" s="87">
        <v>5</v>
      </c>
      <c r="L320" s="87">
        <v>5</v>
      </c>
      <c r="M320" s="28">
        <v>2</v>
      </c>
      <c r="N320" s="28">
        <v>3</v>
      </c>
      <c r="O320" s="28">
        <v>1</v>
      </c>
      <c r="P320" s="87">
        <v>3</v>
      </c>
      <c r="Q320" s="28">
        <v>2</v>
      </c>
      <c r="R320" s="87">
        <v>4</v>
      </c>
      <c r="S320" s="28">
        <v>3</v>
      </c>
      <c r="T320" s="28">
        <v>4</v>
      </c>
      <c r="U320" s="87">
        <v>5</v>
      </c>
      <c r="V320" s="1">
        <v>2</v>
      </c>
      <c r="W320" s="92">
        <v>7</v>
      </c>
      <c r="X320" s="94">
        <f t="shared" si="4"/>
        <v>0.58333333333333337</v>
      </c>
    </row>
    <row r="321" spans="1:28">
      <c r="A321" s="1">
        <v>2</v>
      </c>
      <c r="B321" s="1">
        <v>6</v>
      </c>
      <c r="C321" s="1">
        <v>11</v>
      </c>
      <c r="D321" s="1">
        <v>2</v>
      </c>
      <c r="E321" s="1">
        <v>2</v>
      </c>
      <c r="F321" s="1">
        <v>5</v>
      </c>
      <c r="G321" s="1">
        <v>4</v>
      </c>
      <c r="H321" s="1">
        <v>4</v>
      </c>
      <c r="I321" s="29">
        <v>4</v>
      </c>
      <c r="J321" s="28">
        <v>2</v>
      </c>
      <c r="K321" s="28">
        <v>4</v>
      </c>
      <c r="L321" s="87">
        <v>1</v>
      </c>
      <c r="M321" s="28">
        <v>2</v>
      </c>
      <c r="N321" s="28">
        <v>3</v>
      </c>
      <c r="O321" s="28">
        <v>1</v>
      </c>
      <c r="P321" s="87">
        <v>3</v>
      </c>
      <c r="Q321" s="87">
        <v>3</v>
      </c>
      <c r="R321" s="28">
        <v>1</v>
      </c>
      <c r="S321" s="28">
        <v>3</v>
      </c>
      <c r="T321" s="28">
        <v>4</v>
      </c>
      <c r="U321" s="28">
        <v>3</v>
      </c>
      <c r="V321" s="1">
        <v>4</v>
      </c>
      <c r="W321" s="92">
        <v>9</v>
      </c>
      <c r="X321" s="94">
        <f t="shared" si="4"/>
        <v>0.75</v>
      </c>
    </row>
    <row r="322" spans="1:28">
      <c r="A322" s="1">
        <v>1</v>
      </c>
      <c r="B322" s="1">
        <v>4</v>
      </c>
      <c r="C322" s="1">
        <v>1</v>
      </c>
      <c r="D322" s="1">
        <v>1</v>
      </c>
      <c r="E322" s="1">
        <v>2</v>
      </c>
      <c r="F322" s="1">
        <v>5</v>
      </c>
      <c r="G322" s="1">
        <v>4</v>
      </c>
      <c r="H322" s="1">
        <v>5</v>
      </c>
      <c r="I322" s="29">
        <v>3</v>
      </c>
      <c r="J322" s="28">
        <v>2</v>
      </c>
      <c r="K322" s="28">
        <v>4</v>
      </c>
      <c r="L322" s="28">
        <v>2</v>
      </c>
      <c r="M322" s="28">
        <v>2</v>
      </c>
      <c r="N322" s="28">
        <v>3</v>
      </c>
      <c r="O322" s="28">
        <v>1</v>
      </c>
      <c r="P322" s="87">
        <v>5</v>
      </c>
      <c r="Q322" s="87">
        <v>5</v>
      </c>
      <c r="R322" s="87">
        <v>4</v>
      </c>
      <c r="S322" s="28">
        <v>3</v>
      </c>
      <c r="T322" s="28">
        <v>4</v>
      </c>
      <c r="U322" s="28">
        <v>3</v>
      </c>
      <c r="V322" s="1">
        <v>3</v>
      </c>
      <c r="W322" s="92">
        <v>9</v>
      </c>
      <c r="X322" s="94">
        <f t="shared" si="4"/>
        <v>0.75</v>
      </c>
    </row>
    <row r="323" spans="1:28">
      <c r="A323" s="1">
        <v>2</v>
      </c>
      <c r="B323" s="1">
        <v>6</v>
      </c>
      <c r="C323" s="1">
        <v>8</v>
      </c>
      <c r="D323" s="1">
        <v>1</v>
      </c>
      <c r="E323" s="1">
        <v>2</v>
      </c>
      <c r="F323" s="1">
        <v>4</v>
      </c>
      <c r="G323" s="1">
        <v>5</v>
      </c>
      <c r="H323" s="1">
        <v>5</v>
      </c>
      <c r="I323" s="29">
        <v>4</v>
      </c>
      <c r="J323" s="87">
        <v>4</v>
      </c>
      <c r="K323" s="28">
        <v>4</v>
      </c>
      <c r="L323" s="28">
        <v>2</v>
      </c>
      <c r="M323" s="28">
        <v>2</v>
      </c>
      <c r="N323" s="28">
        <v>3</v>
      </c>
      <c r="O323" s="28">
        <v>1</v>
      </c>
      <c r="P323" s="87">
        <v>3</v>
      </c>
      <c r="Q323" s="87">
        <v>5</v>
      </c>
      <c r="R323" s="87">
        <v>4</v>
      </c>
      <c r="S323" s="28">
        <v>3</v>
      </c>
      <c r="T323" s="28">
        <v>4</v>
      </c>
      <c r="U323" s="28">
        <v>3</v>
      </c>
      <c r="V323" s="1">
        <v>3</v>
      </c>
      <c r="W323" s="92">
        <v>8</v>
      </c>
      <c r="X323" s="94">
        <f t="shared" ref="X323:X386" si="5">W323/12</f>
        <v>0.66666666666666663</v>
      </c>
    </row>
    <row r="324" spans="1:28">
      <c r="A324" s="1">
        <v>1</v>
      </c>
      <c r="B324" s="1">
        <v>4</v>
      </c>
      <c r="C324" s="1">
        <v>1</v>
      </c>
      <c r="D324" s="1">
        <v>1</v>
      </c>
      <c r="E324" s="1">
        <v>2</v>
      </c>
      <c r="F324" s="1">
        <v>5</v>
      </c>
      <c r="G324" s="1">
        <v>5</v>
      </c>
      <c r="H324" s="1">
        <v>5</v>
      </c>
      <c r="I324" s="29">
        <v>5</v>
      </c>
      <c r="J324" s="87">
        <v>2</v>
      </c>
      <c r="K324" s="28">
        <v>4</v>
      </c>
      <c r="L324" s="28">
        <v>2</v>
      </c>
      <c r="M324" s="28">
        <v>2</v>
      </c>
      <c r="N324" s="28">
        <v>3</v>
      </c>
      <c r="O324" s="28">
        <v>1</v>
      </c>
      <c r="P324" s="87">
        <v>1</v>
      </c>
      <c r="Q324" s="28">
        <v>2</v>
      </c>
      <c r="R324" s="87">
        <v>4</v>
      </c>
      <c r="S324" s="28">
        <v>3</v>
      </c>
      <c r="T324" s="28">
        <v>4</v>
      </c>
      <c r="U324" s="28">
        <v>3</v>
      </c>
      <c r="V324" s="1">
        <v>4</v>
      </c>
      <c r="W324" s="92">
        <v>9</v>
      </c>
      <c r="X324" s="94">
        <f t="shared" si="5"/>
        <v>0.75</v>
      </c>
    </row>
    <row r="325" spans="1:28">
      <c r="A325" s="1">
        <v>2</v>
      </c>
      <c r="B325" s="1">
        <v>6</v>
      </c>
      <c r="C325" s="1">
        <v>3</v>
      </c>
      <c r="D325" s="1">
        <v>1</v>
      </c>
      <c r="E325" s="1">
        <v>1</v>
      </c>
      <c r="F325" s="1">
        <v>3</v>
      </c>
      <c r="G325" s="1">
        <v>4</v>
      </c>
      <c r="H325" s="1">
        <v>5</v>
      </c>
      <c r="I325" s="29">
        <v>4</v>
      </c>
      <c r="J325" s="87">
        <v>1</v>
      </c>
      <c r="K325" s="28">
        <v>4</v>
      </c>
      <c r="L325" s="87">
        <v>1</v>
      </c>
      <c r="M325" s="87">
        <v>1</v>
      </c>
      <c r="N325" s="28">
        <v>3</v>
      </c>
      <c r="O325" s="87">
        <v>2</v>
      </c>
      <c r="P325" s="28">
        <v>4</v>
      </c>
      <c r="Q325" s="87">
        <v>3</v>
      </c>
      <c r="R325" s="87">
        <v>2</v>
      </c>
      <c r="S325" s="28">
        <v>3</v>
      </c>
      <c r="T325" s="87">
        <v>2</v>
      </c>
      <c r="U325" s="28">
        <v>3</v>
      </c>
      <c r="V325" s="1">
        <v>5</v>
      </c>
      <c r="W325" s="92">
        <v>5</v>
      </c>
      <c r="X325" s="94">
        <f t="shared" si="5"/>
        <v>0.41666666666666669</v>
      </c>
    </row>
    <row r="326" spans="1:28">
      <c r="A326" s="1">
        <v>1</v>
      </c>
      <c r="B326" s="1">
        <v>1</v>
      </c>
      <c r="C326" s="1">
        <v>10</v>
      </c>
      <c r="D326" s="1">
        <v>1</v>
      </c>
      <c r="E326" s="1">
        <v>2</v>
      </c>
      <c r="F326" s="1">
        <v>2</v>
      </c>
      <c r="G326" s="1">
        <v>4</v>
      </c>
      <c r="H326" s="1">
        <v>5</v>
      </c>
      <c r="I326" s="29">
        <v>4</v>
      </c>
      <c r="J326" s="87">
        <v>5</v>
      </c>
      <c r="K326" s="87">
        <v>5</v>
      </c>
      <c r="L326" s="28">
        <v>2</v>
      </c>
      <c r="M326" s="28">
        <v>2</v>
      </c>
      <c r="N326" s="28">
        <v>3</v>
      </c>
      <c r="O326" s="28">
        <v>1</v>
      </c>
      <c r="P326" s="87">
        <v>1</v>
      </c>
      <c r="Q326" s="87">
        <v>3</v>
      </c>
      <c r="R326" s="87">
        <v>5</v>
      </c>
      <c r="S326" s="28">
        <v>3</v>
      </c>
      <c r="T326" s="28">
        <v>4</v>
      </c>
      <c r="U326" s="28">
        <v>3</v>
      </c>
      <c r="V326" s="1">
        <v>3</v>
      </c>
      <c r="W326" s="92">
        <v>7</v>
      </c>
      <c r="X326" s="94">
        <f t="shared" si="5"/>
        <v>0.58333333333333337</v>
      </c>
    </row>
    <row r="327" spans="1:28">
      <c r="A327" s="1">
        <v>1</v>
      </c>
      <c r="B327" s="1">
        <v>3</v>
      </c>
      <c r="C327" s="1">
        <v>2</v>
      </c>
      <c r="D327" s="1">
        <v>1</v>
      </c>
      <c r="E327" s="1">
        <v>3</v>
      </c>
      <c r="F327" s="1">
        <v>5</v>
      </c>
      <c r="G327" s="1">
        <v>4</v>
      </c>
      <c r="H327" s="1">
        <v>5</v>
      </c>
      <c r="I327" s="29">
        <v>3</v>
      </c>
      <c r="J327" s="28">
        <v>2</v>
      </c>
      <c r="K327" s="28">
        <v>4</v>
      </c>
      <c r="L327" s="28">
        <v>2</v>
      </c>
      <c r="M327" s="28">
        <v>2</v>
      </c>
      <c r="N327" s="28">
        <v>3</v>
      </c>
      <c r="O327" s="28">
        <v>1</v>
      </c>
      <c r="P327" s="87">
        <v>1</v>
      </c>
      <c r="Q327" s="87">
        <v>3</v>
      </c>
      <c r="R327" s="28">
        <v>1</v>
      </c>
      <c r="S327" s="28">
        <v>3</v>
      </c>
      <c r="T327" s="28">
        <v>4</v>
      </c>
      <c r="U327" s="28">
        <v>3</v>
      </c>
      <c r="V327" s="1">
        <v>4</v>
      </c>
      <c r="W327" s="92">
        <v>10</v>
      </c>
      <c r="X327" s="94">
        <f t="shared" si="5"/>
        <v>0.83333333333333337</v>
      </c>
    </row>
    <row r="328" spans="1:28">
      <c r="A328" s="1">
        <v>1</v>
      </c>
      <c r="B328" s="1">
        <v>4</v>
      </c>
      <c r="C328" s="1">
        <v>11</v>
      </c>
      <c r="D328" s="1">
        <v>1</v>
      </c>
      <c r="E328" s="1">
        <v>2</v>
      </c>
      <c r="F328" s="1">
        <v>3</v>
      </c>
      <c r="G328" s="1">
        <v>5</v>
      </c>
      <c r="H328" s="1">
        <v>5</v>
      </c>
      <c r="I328" s="29">
        <v>4</v>
      </c>
      <c r="J328" s="87">
        <v>1</v>
      </c>
      <c r="K328" s="28">
        <v>4</v>
      </c>
      <c r="L328" s="28">
        <v>2</v>
      </c>
      <c r="M328" s="28">
        <v>2</v>
      </c>
      <c r="N328" s="87">
        <v>4</v>
      </c>
      <c r="O328" s="28">
        <v>1</v>
      </c>
      <c r="P328" s="87">
        <v>1</v>
      </c>
      <c r="Q328" s="28">
        <v>2</v>
      </c>
      <c r="R328" s="28">
        <v>1</v>
      </c>
      <c r="S328" s="28">
        <v>3</v>
      </c>
      <c r="T328" s="28">
        <v>4</v>
      </c>
      <c r="U328" s="28">
        <v>3</v>
      </c>
      <c r="V328" s="1">
        <v>4</v>
      </c>
      <c r="W328" s="92">
        <v>9</v>
      </c>
      <c r="X328" s="94">
        <f t="shared" si="5"/>
        <v>0.75</v>
      </c>
    </row>
    <row r="329" spans="1:28">
      <c r="A329" s="1">
        <v>2</v>
      </c>
      <c r="B329" s="1">
        <v>6</v>
      </c>
      <c r="C329" s="1">
        <v>11</v>
      </c>
      <c r="D329" s="1">
        <v>1</v>
      </c>
      <c r="E329" s="1">
        <v>2</v>
      </c>
      <c r="F329" s="1">
        <v>5</v>
      </c>
      <c r="G329" s="1">
        <v>5</v>
      </c>
      <c r="H329" s="1">
        <v>5</v>
      </c>
      <c r="I329" s="29">
        <v>4</v>
      </c>
      <c r="J329" s="87">
        <v>1</v>
      </c>
      <c r="K329" s="28">
        <v>4</v>
      </c>
      <c r="L329" s="28">
        <v>2</v>
      </c>
      <c r="M329" s="28">
        <v>2</v>
      </c>
      <c r="N329" s="87">
        <v>1</v>
      </c>
      <c r="O329" s="28">
        <v>1</v>
      </c>
      <c r="P329" s="87">
        <v>3</v>
      </c>
      <c r="Q329" s="28">
        <v>2</v>
      </c>
      <c r="R329" s="87">
        <v>4</v>
      </c>
      <c r="S329" s="28">
        <v>3</v>
      </c>
      <c r="T329" s="87">
        <v>2</v>
      </c>
      <c r="U329" s="28">
        <v>3</v>
      </c>
      <c r="V329" s="1">
        <v>4</v>
      </c>
      <c r="W329" s="92">
        <v>7</v>
      </c>
      <c r="X329" s="94">
        <f t="shared" si="5"/>
        <v>0.58333333333333337</v>
      </c>
    </row>
    <row r="330" spans="1:28">
      <c r="A330" s="1">
        <v>1</v>
      </c>
      <c r="B330" s="1">
        <v>4</v>
      </c>
      <c r="C330" s="1">
        <v>5</v>
      </c>
      <c r="D330" s="1">
        <v>2</v>
      </c>
      <c r="E330" s="1">
        <v>2</v>
      </c>
      <c r="F330" s="1">
        <v>2</v>
      </c>
      <c r="G330" s="1">
        <v>5</v>
      </c>
      <c r="H330" s="1">
        <v>5</v>
      </c>
      <c r="I330" s="29">
        <v>5</v>
      </c>
      <c r="J330" s="87">
        <v>4</v>
      </c>
      <c r="K330" s="28">
        <v>4</v>
      </c>
      <c r="L330" s="28">
        <v>2</v>
      </c>
      <c r="M330" s="28">
        <v>2</v>
      </c>
      <c r="N330" s="28">
        <v>3</v>
      </c>
      <c r="O330" s="28">
        <v>1</v>
      </c>
      <c r="P330" s="87">
        <v>3</v>
      </c>
      <c r="Q330" s="28">
        <v>2</v>
      </c>
      <c r="R330" s="87">
        <v>3</v>
      </c>
      <c r="S330" s="28">
        <v>3</v>
      </c>
      <c r="T330" s="28">
        <v>4</v>
      </c>
      <c r="U330" s="28">
        <v>3</v>
      </c>
      <c r="V330" s="1">
        <v>3</v>
      </c>
      <c r="W330" s="92">
        <v>9</v>
      </c>
      <c r="X330" s="94">
        <f t="shared" si="5"/>
        <v>0.75</v>
      </c>
    </row>
    <row r="331" spans="1:28">
      <c r="A331" s="1">
        <v>1</v>
      </c>
      <c r="B331" s="1">
        <v>3</v>
      </c>
      <c r="C331" s="1">
        <v>1</v>
      </c>
      <c r="D331" s="1">
        <v>1</v>
      </c>
      <c r="E331" s="1">
        <v>3</v>
      </c>
      <c r="F331" s="1">
        <v>4</v>
      </c>
      <c r="G331" s="1">
        <v>5</v>
      </c>
      <c r="H331" s="1">
        <v>4</v>
      </c>
      <c r="I331" s="29">
        <v>3</v>
      </c>
      <c r="J331" s="87">
        <v>4</v>
      </c>
      <c r="K331" s="28">
        <v>4</v>
      </c>
      <c r="L331" s="28">
        <v>2</v>
      </c>
      <c r="M331" s="87">
        <v>1</v>
      </c>
      <c r="N331" s="28">
        <v>3</v>
      </c>
      <c r="O331" s="28">
        <v>1</v>
      </c>
      <c r="P331" s="87">
        <v>1</v>
      </c>
      <c r="Q331" s="28">
        <v>2</v>
      </c>
      <c r="R331" s="87">
        <v>4</v>
      </c>
      <c r="S331" s="28">
        <v>3</v>
      </c>
      <c r="T331" s="87">
        <v>2</v>
      </c>
      <c r="U331" s="28">
        <v>3</v>
      </c>
      <c r="V331" s="1">
        <v>2</v>
      </c>
      <c r="W331" s="92">
        <v>7</v>
      </c>
      <c r="X331" s="94">
        <f t="shared" si="5"/>
        <v>0.58333333333333337</v>
      </c>
    </row>
    <row r="332" spans="1:28">
      <c r="A332" s="1">
        <v>1</v>
      </c>
      <c r="B332" s="1">
        <v>5</v>
      </c>
      <c r="C332" s="1">
        <v>6</v>
      </c>
      <c r="D332" s="1">
        <v>4</v>
      </c>
      <c r="E332" s="1">
        <v>2</v>
      </c>
      <c r="F332" s="1">
        <v>2</v>
      </c>
      <c r="G332" s="1">
        <v>5</v>
      </c>
      <c r="H332" s="1">
        <v>5</v>
      </c>
      <c r="I332" s="29">
        <v>4</v>
      </c>
      <c r="J332" s="28">
        <v>2</v>
      </c>
      <c r="K332" s="28">
        <v>4</v>
      </c>
      <c r="L332" s="28">
        <v>2</v>
      </c>
      <c r="M332" s="28">
        <v>2</v>
      </c>
      <c r="N332" s="28">
        <v>3</v>
      </c>
      <c r="O332" s="28">
        <v>1</v>
      </c>
      <c r="P332" s="87">
        <v>3</v>
      </c>
      <c r="Q332" s="28">
        <v>2</v>
      </c>
      <c r="R332" s="28">
        <v>1</v>
      </c>
      <c r="S332" s="28">
        <v>3</v>
      </c>
      <c r="T332" s="28">
        <v>4</v>
      </c>
      <c r="U332" s="28">
        <v>3</v>
      </c>
      <c r="V332" s="1">
        <v>4</v>
      </c>
      <c r="W332" s="92">
        <v>11</v>
      </c>
      <c r="X332" s="94">
        <f t="shared" si="5"/>
        <v>0.91666666666666663</v>
      </c>
    </row>
    <row r="333" spans="1:28">
      <c r="A333" s="1">
        <v>1</v>
      </c>
      <c r="B333" s="1">
        <v>3</v>
      </c>
      <c r="C333" s="1">
        <v>2</v>
      </c>
      <c r="D333" s="1">
        <v>2</v>
      </c>
      <c r="E333" s="1">
        <v>2</v>
      </c>
      <c r="F333" s="1">
        <v>3</v>
      </c>
      <c r="G333" s="1">
        <v>3</v>
      </c>
      <c r="H333" s="1">
        <v>4</v>
      </c>
      <c r="I333" s="29">
        <v>4</v>
      </c>
      <c r="J333" s="87">
        <v>5</v>
      </c>
      <c r="K333" s="87">
        <v>5</v>
      </c>
      <c r="L333" s="28">
        <v>2</v>
      </c>
      <c r="M333" s="28">
        <v>2</v>
      </c>
      <c r="N333" s="28">
        <v>3</v>
      </c>
      <c r="O333" s="28">
        <v>1</v>
      </c>
      <c r="P333" s="87">
        <v>5</v>
      </c>
      <c r="Q333" s="28">
        <v>2</v>
      </c>
      <c r="R333" s="28">
        <v>1</v>
      </c>
      <c r="S333" s="28">
        <v>3</v>
      </c>
      <c r="T333" s="87">
        <v>2</v>
      </c>
      <c r="U333" s="28">
        <v>3</v>
      </c>
      <c r="V333" s="1">
        <v>3</v>
      </c>
      <c r="W333" s="92">
        <v>8</v>
      </c>
      <c r="X333" s="94">
        <f t="shared" si="5"/>
        <v>0.66666666666666663</v>
      </c>
    </row>
    <row r="334" spans="1:28">
      <c r="A334" s="1">
        <v>2</v>
      </c>
      <c r="B334" s="1">
        <v>6</v>
      </c>
      <c r="C334" s="1">
        <v>4</v>
      </c>
      <c r="D334" s="1">
        <v>1</v>
      </c>
      <c r="E334" s="1">
        <v>3</v>
      </c>
      <c r="F334" s="1">
        <v>4</v>
      </c>
      <c r="G334" s="1">
        <v>5</v>
      </c>
      <c r="H334" s="1">
        <v>5</v>
      </c>
      <c r="I334" s="29">
        <v>4</v>
      </c>
      <c r="J334" s="87">
        <v>4</v>
      </c>
      <c r="K334" s="28">
        <v>4</v>
      </c>
      <c r="L334" s="28">
        <v>2</v>
      </c>
      <c r="M334" s="28">
        <v>2</v>
      </c>
      <c r="N334" s="28">
        <v>3</v>
      </c>
      <c r="O334" s="28">
        <v>1</v>
      </c>
      <c r="P334" s="87">
        <v>3</v>
      </c>
      <c r="Q334" s="87">
        <v>5</v>
      </c>
      <c r="R334" s="28">
        <v>1</v>
      </c>
      <c r="S334" s="87">
        <v>5</v>
      </c>
      <c r="T334" s="28">
        <v>4</v>
      </c>
      <c r="U334" s="28">
        <v>3</v>
      </c>
      <c r="V334" s="1">
        <v>3</v>
      </c>
      <c r="W334" s="92">
        <v>8</v>
      </c>
      <c r="X334" s="94">
        <f t="shared" si="5"/>
        <v>0.66666666666666663</v>
      </c>
    </row>
    <row r="335" spans="1:28">
      <c r="A335" s="1">
        <v>3</v>
      </c>
      <c r="B335" s="1">
        <v>6</v>
      </c>
      <c r="C335" s="1">
        <v>1</v>
      </c>
      <c r="D335" s="1">
        <v>1</v>
      </c>
      <c r="E335" s="1">
        <v>2</v>
      </c>
      <c r="F335" s="1">
        <v>4</v>
      </c>
      <c r="G335" s="1">
        <v>4</v>
      </c>
      <c r="H335" s="1">
        <v>4</v>
      </c>
      <c r="I335" s="29">
        <v>1</v>
      </c>
      <c r="J335" s="87">
        <v>5</v>
      </c>
      <c r="K335" s="28">
        <v>4</v>
      </c>
      <c r="L335" s="87">
        <v>5</v>
      </c>
      <c r="M335" s="28">
        <v>2</v>
      </c>
      <c r="N335" s="28">
        <v>3</v>
      </c>
      <c r="O335" s="28">
        <v>1</v>
      </c>
      <c r="P335" s="87">
        <v>5</v>
      </c>
      <c r="Q335" s="28">
        <v>2</v>
      </c>
      <c r="R335" s="87">
        <v>4</v>
      </c>
      <c r="S335" s="28">
        <v>3</v>
      </c>
      <c r="T335" s="87">
        <v>3</v>
      </c>
      <c r="U335" s="28">
        <v>3</v>
      </c>
      <c r="V335" s="1">
        <v>2</v>
      </c>
      <c r="W335" s="92">
        <v>7</v>
      </c>
      <c r="X335" s="94">
        <f t="shared" si="5"/>
        <v>0.58333333333333337</v>
      </c>
      <c r="AB335" s="94"/>
    </row>
    <row r="336" spans="1:28">
      <c r="A336" s="1">
        <v>1</v>
      </c>
      <c r="B336" s="1">
        <v>3</v>
      </c>
      <c r="C336" s="1">
        <v>7</v>
      </c>
      <c r="D336" s="1">
        <v>1</v>
      </c>
      <c r="E336" s="1">
        <v>1</v>
      </c>
      <c r="F336" s="1">
        <v>3</v>
      </c>
      <c r="G336" s="1">
        <v>3</v>
      </c>
      <c r="H336" s="1">
        <v>5</v>
      </c>
      <c r="I336" s="29">
        <v>5</v>
      </c>
      <c r="J336" s="87">
        <v>1</v>
      </c>
      <c r="K336" s="87">
        <v>5</v>
      </c>
      <c r="L336" s="87">
        <v>5</v>
      </c>
      <c r="M336" s="28">
        <v>2</v>
      </c>
      <c r="N336" s="28">
        <v>3</v>
      </c>
      <c r="O336" s="28">
        <v>1</v>
      </c>
      <c r="P336" s="87">
        <v>3</v>
      </c>
      <c r="Q336" s="87">
        <v>5</v>
      </c>
      <c r="R336" s="87">
        <v>5</v>
      </c>
      <c r="S336" s="28">
        <v>3</v>
      </c>
      <c r="T336" s="28">
        <v>4</v>
      </c>
      <c r="U336" s="28">
        <v>3</v>
      </c>
      <c r="V336" s="1">
        <v>5</v>
      </c>
      <c r="W336" s="92">
        <v>6</v>
      </c>
      <c r="X336" s="94">
        <f t="shared" si="5"/>
        <v>0.5</v>
      </c>
    </row>
    <row r="337" spans="1:24">
      <c r="A337" s="1">
        <v>1</v>
      </c>
      <c r="B337" s="1">
        <v>4</v>
      </c>
      <c r="C337" s="1">
        <v>1</v>
      </c>
      <c r="D337" s="1">
        <v>1</v>
      </c>
      <c r="E337" s="1">
        <v>3</v>
      </c>
      <c r="F337" s="1">
        <v>4</v>
      </c>
      <c r="G337" s="1">
        <v>5</v>
      </c>
      <c r="H337" s="1">
        <v>5</v>
      </c>
      <c r="I337" s="29">
        <v>3</v>
      </c>
      <c r="J337" s="87">
        <v>4</v>
      </c>
      <c r="K337" s="28">
        <v>4</v>
      </c>
      <c r="L337" s="28">
        <v>2</v>
      </c>
      <c r="M337" s="28">
        <v>2</v>
      </c>
      <c r="N337" s="28">
        <v>3</v>
      </c>
      <c r="O337" s="28">
        <v>1</v>
      </c>
      <c r="P337" s="87">
        <v>1</v>
      </c>
      <c r="Q337" s="87">
        <v>3</v>
      </c>
      <c r="R337" s="87">
        <v>2</v>
      </c>
      <c r="S337" s="28">
        <v>3</v>
      </c>
      <c r="T337" s="28">
        <v>4</v>
      </c>
      <c r="U337" s="28">
        <v>3</v>
      </c>
      <c r="V337" s="1">
        <v>3</v>
      </c>
      <c r="W337" s="92">
        <v>8</v>
      </c>
      <c r="X337" s="94">
        <f t="shared" si="5"/>
        <v>0.66666666666666663</v>
      </c>
    </row>
    <row r="338" spans="1:24">
      <c r="A338" s="1">
        <v>2</v>
      </c>
      <c r="B338" s="1">
        <v>6</v>
      </c>
      <c r="C338" s="1">
        <v>5</v>
      </c>
      <c r="D338" s="1">
        <v>2</v>
      </c>
      <c r="E338" s="1">
        <v>1</v>
      </c>
      <c r="F338" s="1">
        <v>5</v>
      </c>
      <c r="G338" s="1">
        <v>5</v>
      </c>
      <c r="H338" s="1">
        <v>5</v>
      </c>
      <c r="I338" s="29">
        <v>4</v>
      </c>
      <c r="J338" s="87">
        <v>3</v>
      </c>
      <c r="K338" s="28">
        <v>4</v>
      </c>
      <c r="L338" s="87">
        <v>1</v>
      </c>
      <c r="M338" s="87">
        <v>3</v>
      </c>
      <c r="N338" s="28">
        <v>3</v>
      </c>
      <c r="O338" s="87">
        <v>4</v>
      </c>
      <c r="P338" s="87">
        <v>1</v>
      </c>
      <c r="Q338" s="28">
        <v>2</v>
      </c>
      <c r="R338" s="87">
        <v>3</v>
      </c>
      <c r="S338" s="87">
        <v>5</v>
      </c>
      <c r="T338" s="87">
        <v>3</v>
      </c>
      <c r="U338" s="28">
        <v>3</v>
      </c>
      <c r="V338" s="1">
        <v>5</v>
      </c>
      <c r="W338" s="92">
        <v>4</v>
      </c>
      <c r="X338" s="94">
        <f t="shared" si="5"/>
        <v>0.33333333333333331</v>
      </c>
    </row>
    <row r="339" spans="1:24">
      <c r="A339" s="1">
        <v>1</v>
      </c>
      <c r="B339" s="1">
        <v>5</v>
      </c>
      <c r="C339" s="1">
        <v>1</v>
      </c>
      <c r="D339" s="1">
        <v>2</v>
      </c>
      <c r="E339" s="1">
        <v>2</v>
      </c>
      <c r="F339" s="1">
        <v>4</v>
      </c>
      <c r="G339" s="1">
        <v>5</v>
      </c>
      <c r="H339" s="1">
        <v>5</v>
      </c>
      <c r="I339" s="29">
        <v>3</v>
      </c>
      <c r="J339" s="28">
        <v>2</v>
      </c>
      <c r="K339" s="28">
        <v>4</v>
      </c>
      <c r="L339" s="28">
        <v>2</v>
      </c>
      <c r="M339" s="28">
        <v>2</v>
      </c>
      <c r="N339" s="28">
        <v>3</v>
      </c>
      <c r="O339" s="28">
        <v>1</v>
      </c>
      <c r="P339" s="87">
        <v>5</v>
      </c>
      <c r="Q339" s="28">
        <v>2</v>
      </c>
      <c r="R339" s="28">
        <v>1</v>
      </c>
      <c r="S339" s="28">
        <v>3</v>
      </c>
      <c r="T339" s="28">
        <v>4</v>
      </c>
      <c r="U339" s="28">
        <v>3</v>
      </c>
      <c r="V339" s="1">
        <v>3</v>
      </c>
      <c r="W339" s="92">
        <v>11</v>
      </c>
      <c r="X339" s="94">
        <f t="shared" si="5"/>
        <v>0.91666666666666663</v>
      </c>
    </row>
    <row r="340" spans="1:24">
      <c r="A340" s="1">
        <v>2</v>
      </c>
      <c r="B340" s="1">
        <v>6</v>
      </c>
      <c r="C340" s="1">
        <v>6</v>
      </c>
      <c r="D340" s="1">
        <v>1</v>
      </c>
      <c r="E340" s="1">
        <v>2</v>
      </c>
      <c r="F340" s="1">
        <v>4</v>
      </c>
      <c r="G340" s="1">
        <v>5</v>
      </c>
      <c r="H340" s="1">
        <v>5</v>
      </c>
      <c r="I340" s="29">
        <v>5</v>
      </c>
      <c r="J340" s="28">
        <v>2</v>
      </c>
      <c r="K340" s="28">
        <v>4</v>
      </c>
      <c r="L340" s="87">
        <v>4</v>
      </c>
      <c r="M340" s="28">
        <v>2</v>
      </c>
      <c r="N340" s="28">
        <v>3</v>
      </c>
      <c r="O340" s="28">
        <v>1</v>
      </c>
      <c r="P340" s="87">
        <v>1</v>
      </c>
      <c r="Q340" s="28">
        <v>2</v>
      </c>
      <c r="R340" s="28">
        <v>1</v>
      </c>
      <c r="S340" s="28">
        <v>3</v>
      </c>
      <c r="T340" s="28">
        <v>4</v>
      </c>
      <c r="U340" s="28">
        <v>3</v>
      </c>
      <c r="V340" s="1">
        <v>3</v>
      </c>
      <c r="W340" s="92">
        <v>10</v>
      </c>
      <c r="X340" s="94">
        <f t="shared" si="5"/>
        <v>0.83333333333333337</v>
      </c>
    </row>
    <row r="341" spans="1:24">
      <c r="A341" s="1">
        <v>1</v>
      </c>
      <c r="B341" s="1">
        <v>3</v>
      </c>
      <c r="C341" s="1">
        <v>2</v>
      </c>
      <c r="D341" s="1">
        <v>1</v>
      </c>
      <c r="E341" s="1">
        <v>2</v>
      </c>
      <c r="F341" s="1">
        <v>5</v>
      </c>
      <c r="G341" s="1">
        <v>5</v>
      </c>
      <c r="H341" s="1">
        <v>5</v>
      </c>
      <c r="I341" s="29">
        <v>4</v>
      </c>
      <c r="J341" s="28">
        <v>2</v>
      </c>
      <c r="K341" s="28">
        <v>4</v>
      </c>
      <c r="L341" s="28">
        <v>2</v>
      </c>
      <c r="M341" s="28">
        <v>2</v>
      </c>
      <c r="N341" s="28">
        <v>3</v>
      </c>
      <c r="O341" s="28">
        <v>1</v>
      </c>
      <c r="P341" s="87">
        <v>1</v>
      </c>
      <c r="Q341" s="28">
        <v>2</v>
      </c>
      <c r="R341" s="87">
        <v>3</v>
      </c>
      <c r="S341" s="28">
        <v>3</v>
      </c>
      <c r="T341" s="28">
        <v>4</v>
      </c>
      <c r="U341" s="28">
        <v>3</v>
      </c>
      <c r="V341" s="1">
        <v>4</v>
      </c>
      <c r="W341" s="92">
        <v>10</v>
      </c>
      <c r="X341" s="94">
        <f t="shared" si="5"/>
        <v>0.83333333333333337</v>
      </c>
    </row>
    <row r="342" spans="1:24">
      <c r="A342" s="1">
        <v>1</v>
      </c>
      <c r="B342" s="1">
        <v>1</v>
      </c>
      <c r="C342" s="1">
        <v>10</v>
      </c>
      <c r="D342" s="1">
        <v>1</v>
      </c>
      <c r="E342" s="1">
        <v>1</v>
      </c>
      <c r="F342" s="1">
        <v>3</v>
      </c>
      <c r="G342" s="1">
        <v>4</v>
      </c>
      <c r="H342" s="1">
        <v>4</v>
      </c>
      <c r="I342" s="29">
        <v>4</v>
      </c>
      <c r="J342" s="87">
        <v>4</v>
      </c>
      <c r="K342" s="28">
        <v>4</v>
      </c>
      <c r="L342" s="28">
        <v>2</v>
      </c>
      <c r="M342" s="28">
        <v>2</v>
      </c>
      <c r="N342" s="28">
        <v>3</v>
      </c>
      <c r="O342" s="87">
        <v>4</v>
      </c>
      <c r="P342" s="87">
        <v>5</v>
      </c>
      <c r="Q342" s="87">
        <v>5</v>
      </c>
      <c r="R342" s="87">
        <v>5</v>
      </c>
      <c r="S342" s="28">
        <v>3</v>
      </c>
      <c r="T342" s="28">
        <v>4</v>
      </c>
      <c r="U342" s="28">
        <v>3</v>
      </c>
      <c r="V342" s="1">
        <v>4</v>
      </c>
      <c r="W342" s="92">
        <v>7</v>
      </c>
      <c r="X342" s="94">
        <f t="shared" si="5"/>
        <v>0.58333333333333337</v>
      </c>
    </row>
    <row r="343" spans="1:24">
      <c r="A343" s="1">
        <v>1</v>
      </c>
      <c r="B343" s="1">
        <v>2</v>
      </c>
      <c r="C343" s="1">
        <v>2</v>
      </c>
      <c r="D343" s="1">
        <v>2</v>
      </c>
      <c r="E343" s="1">
        <v>2</v>
      </c>
      <c r="F343" s="1">
        <v>3</v>
      </c>
      <c r="G343" s="1">
        <v>3</v>
      </c>
      <c r="H343" s="1">
        <v>4</v>
      </c>
      <c r="I343" s="29">
        <v>4</v>
      </c>
      <c r="J343" s="87">
        <v>5</v>
      </c>
      <c r="K343" s="87">
        <v>5</v>
      </c>
      <c r="L343" s="28">
        <v>2</v>
      </c>
      <c r="M343" s="28">
        <v>2</v>
      </c>
      <c r="N343" s="28">
        <v>3</v>
      </c>
      <c r="O343" s="28">
        <v>1</v>
      </c>
      <c r="P343" s="87">
        <v>1</v>
      </c>
      <c r="Q343" s="87">
        <v>5</v>
      </c>
      <c r="R343" s="87">
        <v>5</v>
      </c>
      <c r="S343" s="28">
        <v>3</v>
      </c>
      <c r="T343" s="28">
        <v>4</v>
      </c>
      <c r="U343" s="28">
        <v>3</v>
      </c>
      <c r="V343" s="1">
        <v>3</v>
      </c>
      <c r="W343" s="92">
        <v>7</v>
      </c>
      <c r="X343" s="94">
        <f t="shared" si="5"/>
        <v>0.58333333333333337</v>
      </c>
    </row>
    <row r="344" spans="1:24">
      <c r="A344" s="1">
        <v>1</v>
      </c>
      <c r="B344" s="1">
        <v>1</v>
      </c>
      <c r="C344" s="1">
        <v>9</v>
      </c>
      <c r="D344" s="1">
        <v>1</v>
      </c>
      <c r="E344" s="1">
        <v>3</v>
      </c>
      <c r="F344" s="1">
        <v>2</v>
      </c>
      <c r="G344" s="1">
        <v>2</v>
      </c>
      <c r="H344" s="1">
        <v>3</v>
      </c>
      <c r="I344" s="29">
        <v>3</v>
      </c>
      <c r="J344" s="87">
        <v>5</v>
      </c>
      <c r="K344" s="87">
        <v>5</v>
      </c>
      <c r="L344" s="87">
        <v>4</v>
      </c>
      <c r="M344" s="28">
        <v>2</v>
      </c>
      <c r="N344" s="28">
        <v>3</v>
      </c>
      <c r="O344" s="28">
        <v>1</v>
      </c>
      <c r="P344" s="87">
        <v>1</v>
      </c>
      <c r="Q344" s="87">
        <v>5</v>
      </c>
      <c r="R344" s="87">
        <v>4</v>
      </c>
      <c r="S344" s="28">
        <v>3</v>
      </c>
      <c r="T344" s="87">
        <v>3</v>
      </c>
      <c r="U344" s="28">
        <v>3</v>
      </c>
      <c r="V344" s="1">
        <v>3</v>
      </c>
      <c r="W344" s="92">
        <v>5</v>
      </c>
      <c r="X344" s="94">
        <f t="shared" si="5"/>
        <v>0.41666666666666669</v>
      </c>
    </row>
    <row r="345" spans="1:24">
      <c r="A345" s="1">
        <v>1</v>
      </c>
      <c r="B345" s="1">
        <v>3</v>
      </c>
      <c r="C345" s="1">
        <v>2</v>
      </c>
      <c r="D345" s="1">
        <v>2</v>
      </c>
      <c r="E345" s="1">
        <v>1</v>
      </c>
      <c r="F345" s="1">
        <v>2</v>
      </c>
      <c r="G345" s="1">
        <v>3</v>
      </c>
      <c r="H345" s="1">
        <v>4</v>
      </c>
      <c r="I345" s="29">
        <v>2</v>
      </c>
      <c r="J345" s="87">
        <v>4</v>
      </c>
      <c r="K345" s="28">
        <v>4</v>
      </c>
      <c r="L345" s="28">
        <v>2</v>
      </c>
      <c r="M345" s="28">
        <v>2</v>
      </c>
      <c r="N345" s="28">
        <v>3</v>
      </c>
      <c r="O345" s="28">
        <v>1</v>
      </c>
      <c r="P345" s="87">
        <v>1</v>
      </c>
      <c r="Q345" s="28">
        <v>2</v>
      </c>
      <c r="R345" s="28">
        <v>1</v>
      </c>
      <c r="S345" s="87">
        <v>5</v>
      </c>
      <c r="T345" s="28">
        <v>4</v>
      </c>
      <c r="U345" s="28">
        <v>3</v>
      </c>
      <c r="V345" s="1">
        <v>2</v>
      </c>
      <c r="W345" s="92">
        <v>9</v>
      </c>
      <c r="X345" s="94">
        <f t="shared" si="5"/>
        <v>0.75</v>
      </c>
    </row>
    <row r="346" spans="1:24">
      <c r="A346" s="1">
        <v>1</v>
      </c>
      <c r="B346" s="1">
        <v>2</v>
      </c>
      <c r="C346" s="1">
        <v>11</v>
      </c>
      <c r="D346" s="1">
        <v>1</v>
      </c>
      <c r="E346" s="1">
        <v>3</v>
      </c>
      <c r="F346" s="1">
        <v>4</v>
      </c>
      <c r="G346" s="1">
        <v>4</v>
      </c>
      <c r="H346" s="1">
        <v>5</v>
      </c>
      <c r="I346" s="29">
        <v>4</v>
      </c>
      <c r="J346" s="28">
        <v>2</v>
      </c>
      <c r="K346" s="28">
        <v>4</v>
      </c>
      <c r="L346" s="28">
        <v>2</v>
      </c>
      <c r="M346" s="28">
        <v>2</v>
      </c>
      <c r="N346" s="28">
        <v>3</v>
      </c>
      <c r="O346" s="28">
        <v>1</v>
      </c>
      <c r="P346" s="87">
        <v>1</v>
      </c>
      <c r="Q346" s="87">
        <v>3</v>
      </c>
      <c r="R346" s="28">
        <v>1</v>
      </c>
      <c r="S346" s="28">
        <v>3</v>
      </c>
      <c r="T346" s="28">
        <v>4</v>
      </c>
      <c r="U346" s="28">
        <v>3</v>
      </c>
      <c r="V346" s="1">
        <v>3</v>
      </c>
      <c r="W346" s="92">
        <v>10</v>
      </c>
      <c r="X346" s="94">
        <f t="shared" si="5"/>
        <v>0.83333333333333337</v>
      </c>
    </row>
    <row r="347" spans="1:24">
      <c r="A347" s="1">
        <v>1</v>
      </c>
      <c r="B347" s="1">
        <v>2</v>
      </c>
      <c r="C347" s="1">
        <v>7</v>
      </c>
      <c r="D347" s="1">
        <v>1</v>
      </c>
      <c r="E347" s="1">
        <v>2</v>
      </c>
      <c r="F347" s="1">
        <v>5</v>
      </c>
      <c r="G347" s="1">
        <v>5</v>
      </c>
      <c r="H347" s="1">
        <v>5</v>
      </c>
      <c r="I347" s="29">
        <v>4</v>
      </c>
      <c r="J347" s="87">
        <v>4</v>
      </c>
      <c r="K347" s="28">
        <v>4</v>
      </c>
      <c r="L347" s="87">
        <v>1</v>
      </c>
      <c r="M347" s="28">
        <v>2</v>
      </c>
      <c r="N347" s="87">
        <v>1</v>
      </c>
      <c r="O347" s="28">
        <v>1</v>
      </c>
      <c r="P347" s="87">
        <v>1</v>
      </c>
      <c r="Q347" s="87">
        <v>4</v>
      </c>
      <c r="R347" s="28">
        <v>1</v>
      </c>
      <c r="S347" s="87">
        <v>4</v>
      </c>
      <c r="T347" s="87">
        <v>2</v>
      </c>
      <c r="U347" s="28">
        <v>3</v>
      </c>
      <c r="V347" s="1">
        <v>1</v>
      </c>
      <c r="W347" s="92">
        <v>5</v>
      </c>
      <c r="X347" s="94">
        <f t="shared" si="5"/>
        <v>0.41666666666666669</v>
      </c>
    </row>
    <row r="348" spans="1:24">
      <c r="A348" s="1">
        <v>1</v>
      </c>
      <c r="B348" s="1">
        <v>2</v>
      </c>
      <c r="C348" s="1">
        <v>11</v>
      </c>
      <c r="D348" s="1">
        <v>1</v>
      </c>
      <c r="E348" s="1">
        <v>3</v>
      </c>
      <c r="F348" s="1">
        <v>4</v>
      </c>
      <c r="G348" s="1">
        <v>4</v>
      </c>
      <c r="H348" s="1">
        <v>4</v>
      </c>
      <c r="I348" s="29">
        <v>3</v>
      </c>
      <c r="J348" s="28">
        <v>2</v>
      </c>
      <c r="K348" s="87">
        <v>2</v>
      </c>
      <c r="L348" s="87">
        <v>4</v>
      </c>
      <c r="M348" s="87">
        <v>1</v>
      </c>
      <c r="N348" s="88"/>
      <c r="O348" s="87">
        <v>2</v>
      </c>
      <c r="P348" s="87">
        <v>1</v>
      </c>
      <c r="Q348" s="87">
        <v>3</v>
      </c>
      <c r="R348" s="87">
        <v>5</v>
      </c>
      <c r="S348" s="28">
        <v>3</v>
      </c>
      <c r="T348" s="87">
        <v>3</v>
      </c>
      <c r="U348" s="87">
        <v>1</v>
      </c>
      <c r="V348" s="1">
        <v>2</v>
      </c>
      <c r="W348" s="92">
        <v>2</v>
      </c>
      <c r="X348" s="94">
        <f t="shared" si="5"/>
        <v>0.16666666666666666</v>
      </c>
    </row>
    <row r="349" spans="1:24">
      <c r="A349" s="1">
        <v>1</v>
      </c>
      <c r="B349" s="1">
        <v>1</v>
      </c>
      <c r="C349" s="1">
        <v>5</v>
      </c>
      <c r="D349" s="1">
        <v>1</v>
      </c>
      <c r="E349" s="1">
        <v>2</v>
      </c>
      <c r="F349" s="1">
        <v>4</v>
      </c>
      <c r="G349" s="1">
        <v>4</v>
      </c>
      <c r="H349" s="1">
        <v>4</v>
      </c>
      <c r="I349" s="29">
        <v>3</v>
      </c>
      <c r="J349" s="87">
        <v>3</v>
      </c>
      <c r="K349" s="28">
        <v>4</v>
      </c>
      <c r="L349" s="87">
        <v>4</v>
      </c>
      <c r="M349" s="28">
        <v>2</v>
      </c>
      <c r="N349" s="28">
        <v>3</v>
      </c>
      <c r="O349" s="28">
        <v>1</v>
      </c>
      <c r="P349" s="87">
        <v>1</v>
      </c>
      <c r="Q349" s="28">
        <v>2</v>
      </c>
      <c r="R349" s="87">
        <v>4</v>
      </c>
      <c r="S349" s="87">
        <v>2</v>
      </c>
      <c r="T349" s="28">
        <v>4</v>
      </c>
      <c r="U349" s="28">
        <v>3</v>
      </c>
      <c r="V349" s="1">
        <v>3</v>
      </c>
      <c r="W349" s="92">
        <v>7</v>
      </c>
      <c r="X349" s="94">
        <f t="shared" si="5"/>
        <v>0.58333333333333337</v>
      </c>
    </row>
    <row r="350" spans="1:24">
      <c r="A350" s="1">
        <v>1</v>
      </c>
      <c r="B350" s="1">
        <v>1</v>
      </c>
      <c r="C350" s="1">
        <v>5</v>
      </c>
      <c r="D350" s="1">
        <v>2</v>
      </c>
      <c r="E350" s="1">
        <v>3</v>
      </c>
      <c r="F350" s="1">
        <v>4</v>
      </c>
      <c r="G350" s="1">
        <v>4</v>
      </c>
      <c r="H350" s="1">
        <v>5</v>
      </c>
      <c r="I350" s="29">
        <v>3</v>
      </c>
      <c r="J350" s="87">
        <v>1</v>
      </c>
      <c r="K350" s="28">
        <v>4</v>
      </c>
      <c r="L350" s="28">
        <v>2</v>
      </c>
      <c r="M350" s="87">
        <v>1</v>
      </c>
      <c r="N350" s="28">
        <v>3</v>
      </c>
      <c r="O350" s="28">
        <v>1</v>
      </c>
      <c r="P350" s="87">
        <v>1</v>
      </c>
      <c r="Q350" s="87">
        <v>4</v>
      </c>
      <c r="R350" s="28">
        <v>1</v>
      </c>
      <c r="S350" s="87">
        <v>1</v>
      </c>
      <c r="T350" s="28">
        <v>4</v>
      </c>
      <c r="U350" s="28">
        <v>3</v>
      </c>
      <c r="V350" s="1">
        <v>3</v>
      </c>
      <c r="W350" s="92">
        <v>7</v>
      </c>
      <c r="X350" s="94">
        <f t="shared" si="5"/>
        <v>0.58333333333333337</v>
      </c>
    </row>
    <row r="351" spans="1:24">
      <c r="A351" s="1">
        <v>1</v>
      </c>
      <c r="B351" s="1">
        <v>2</v>
      </c>
      <c r="C351" s="1">
        <v>2</v>
      </c>
      <c r="D351" s="1">
        <v>2</v>
      </c>
      <c r="E351" s="1">
        <v>2</v>
      </c>
      <c r="F351" s="1">
        <v>3</v>
      </c>
      <c r="G351" s="1">
        <v>1</v>
      </c>
      <c r="H351" s="1">
        <v>2</v>
      </c>
      <c r="I351" s="29">
        <v>2</v>
      </c>
      <c r="J351" s="87">
        <v>5</v>
      </c>
      <c r="K351" s="87">
        <v>5</v>
      </c>
      <c r="L351" s="87">
        <v>5</v>
      </c>
      <c r="M351" s="87">
        <v>5</v>
      </c>
      <c r="N351" s="87">
        <v>5</v>
      </c>
      <c r="O351" s="87">
        <v>4</v>
      </c>
      <c r="P351" s="87">
        <v>5</v>
      </c>
      <c r="Q351" s="87">
        <v>5</v>
      </c>
      <c r="R351" s="87">
        <v>5</v>
      </c>
      <c r="S351" s="87">
        <v>5</v>
      </c>
      <c r="T351" s="87">
        <v>5</v>
      </c>
      <c r="U351" s="87">
        <v>5</v>
      </c>
      <c r="V351" s="1">
        <v>1</v>
      </c>
      <c r="W351" s="92">
        <v>0</v>
      </c>
      <c r="X351" s="94">
        <f t="shared" si="5"/>
        <v>0</v>
      </c>
    </row>
    <row r="352" spans="1:24">
      <c r="A352" s="1">
        <v>1</v>
      </c>
      <c r="B352" s="1">
        <v>1</v>
      </c>
      <c r="C352" s="1">
        <v>1</v>
      </c>
      <c r="D352" s="1">
        <v>1</v>
      </c>
      <c r="E352" s="1">
        <v>2</v>
      </c>
      <c r="F352" s="1">
        <v>3</v>
      </c>
      <c r="G352" s="1">
        <v>3</v>
      </c>
      <c r="H352" s="1">
        <v>3</v>
      </c>
      <c r="I352" s="29">
        <v>4</v>
      </c>
      <c r="J352" s="87">
        <v>5</v>
      </c>
      <c r="K352" s="87">
        <v>5</v>
      </c>
      <c r="L352" s="87">
        <v>5</v>
      </c>
      <c r="M352" s="87">
        <v>5</v>
      </c>
      <c r="N352" s="87">
        <v>1</v>
      </c>
      <c r="O352" s="87">
        <v>4</v>
      </c>
      <c r="P352" s="28">
        <v>4</v>
      </c>
      <c r="Q352" s="87">
        <v>4</v>
      </c>
      <c r="R352" s="87">
        <v>3</v>
      </c>
      <c r="S352" s="87">
        <v>5</v>
      </c>
      <c r="T352" s="87">
        <v>2</v>
      </c>
      <c r="U352" s="87">
        <v>2</v>
      </c>
      <c r="V352" s="1">
        <v>4</v>
      </c>
      <c r="W352" s="92">
        <v>1</v>
      </c>
      <c r="X352" s="94">
        <f t="shared" si="5"/>
        <v>8.3333333333333329E-2</v>
      </c>
    </row>
    <row r="353" spans="1:24">
      <c r="A353" s="1">
        <v>1</v>
      </c>
      <c r="B353" s="1">
        <v>3</v>
      </c>
      <c r="C353" s="1">
        <v>1</v>
      </c>
      <c r="D353" s="1">
        <v>1</v>
      </c>
      <c r="E353" s="1">
        <v>2</v>
      </c>
      <c r="F353" s="1">
        <v>5</v>
      </c>
      <c r="G353" s="1">
        <v>4</v>
      </c>
      <c r="H353" s="1">
        <v>5</v>
      </c>
      <c r="I353" s="29">
        <v>3</v>
      </c>
      <c r="J353" s="87">
        <v>3</v>
      </c>
      <c r="K353" s="87">
        <v>1</v>
      </c>
      <c r="L353" s="87">
        <v>1</v>
      </c>
      <c r="M353" s="87">
        <v>1</v>
      </c>
      <c r="N353" s="28">
        <v>3</v>
      </c>
      <c r="O353" s="28">
        <v>1</v>
      </c>
      <c r="P353" s="87">
        <v>1</v>
      </c>
      <c r="Q353" s="87">
        <v>4</v>
      </c>
      <c r="R353" s="87">
        <v>3</v>
      </c>
      <c r="S353" s="28">
        <v>3</v>
      </c>
      <c r="T353" s="87">
        <v>3</v>
      </c>
      <c r="U353" s="28">
        <v>3</v>
      </c>
      <c r="V353" s="1">
        <v>3</v>
      </c>
      <c r="W353" s="92">
        <v>4</v>
      </c>
      <c r="X353" s="94">
        <f t="shared" si="5"/>
        <v>0.33333333333333331</v>
      </c>
    </row>
    <row r="354" spans="1:24">
      <c r="A354" s="1">
        <v>2</v>
      </c>
      <c r="B354" s="1">
        <v>6</v>
      </c>
      <c r="C354" s="1">
        <v>3</v>
      </c>
      <c r="D354" s="1">
        <v>1</v>
      </c>
      <c r="E354" s="1">
        <v>1</v>
      </c>
      <c r="F354" s="1">
        <v>1</v>
      </c>
      <c r="G354" s="1">
        <v>4</v>
      </c>
      <c r="H354" s="1">
        <v>4</v>
      </c>
      <c r="I354" s="29">
        <v>1</v>
      </c>
      <c r="J354" s="87">
        <v>1</v>
      </c>
      <c r="K354" s="87">
        <v>2</v>
      </c>
      <c r="L354" s="87">
        <v>5</v>
      </c>
      <c r="M354" s="87">
        <v>1</v>
      </c>
      <c r="N354" s="87">
        <v>1</v>
      </c>
      <c r="O354" s="87">
        <v>2</v>
      </c>
      <c r="P354" s="87">
        <v>1</v>
      </c>
      <c r="Q354" s="87">
        <v>5</v>
      </c>
      <c r="R354" s="87">
        <v>5</v>
      </c>
      <c r="S354" s="87">
        <v>5</v>
      </c>
      <c r="T354" s="28">
        <v>4</v>
      </c>
      <c r="U354" s="28">
        <v>3</v>
      </c>
      <c r="V354" s="1">
        <v>1</v>
      </c>
      <c r="W354" s="92">
        <v>2</v>
      </c>
      <c r="X354" s="94">
        <f t="shared" si="5"/>
        <v>0.16666666666666666</v>
      </c>
    </row>
    <row r="355" spans="1:24">
      <c r="A355" s="1">
        <v>1</v>
      </c>
      <c r="B355" s="1">
        <v>2</v>
      </c>
      <c r="C355" s="1">
        <v>3</v>
      </c>
      <c r="D355" s="1">
        <v>2</v>
      </c>
      <c r="E355" s="1">
        <v>3</v>
      </c>
      <c r="F355" s="1">
        <v>2</v>
      </c>
      <c r="G355" s="1">
        <v>2</v>
      </c>
      <c r="H355" s="1">
        <v>4</v>
      </c>
      <c r="I355" s="29">
        <v>3</v>
      </c>
      <c r="J355" s="87">
        <v>5</v>
      </c>
      <c r="K355" s="87">
        <v>2</v>
      </c>
      <c r="L355" s="28">
        <v>2</v>
      </c>
      <c r="M355" s="87">
        <v>3</v>
      </c>
      <c r="N355" s="87">
        <v>2</v>
      </c>
      <c r="O355" s="28">
        <v>1</v>
      </c>
      <c r="P355" s="87">
        <v>1</v>
      </c>
      <c r="Q355" s="87">
        <v>5</v>
      </c>
      <c r="R355" s="87">
        <v>5</v>
      </c>
      <c r="S355" s="87">
        <v>2</v>
      </c>
      <c r="T355" s="28">
        <v>4</v>
      </c>
      <c r="U355" s="87">
        <v>4</v>
      </c>
      <c r="V355" s="1">
        <v>3</v>
      </c>
      <c r="W355" s="92">
        <v>3</v>
      </c>
      <c r="X355" s="94">
        <f t="shared" si="5"/>
        <v>0.25</v>
      </c>
    </row>
    <row r="356" spans="1:24">
      <c r="A356" s="1">
        <v>1</v>
      </c>
      <c r="B356" s="1">
        <v>1</v>
      </c>
      <c r="C356" s="1">
        <v>7</v>
      </c>
      <c r="D356" s="1">
        <v>2</v>
      </c>
      <c r="E356" s="1">
        <v>1</v>
      </c>
      <c r="F356" s="1">
        <v>2</v>
      </c>
      <c r="G356" s="1">
        <v>2</v>
      </c>
      <c r="H356" s="1">
        <v>4</v>
      </c>
      <c r="I356" s="29">
        <v>4</v>
      </c>
      <c r="J356" s="87">
        <v>1</v>
      </c>
      <c r="K356" s="28">
        <v>4</v>
      </c>
      <c r="L356" s="28">
        <v>2</v>
      </c>
      <c r="M356" s="87">
        <v>3</v>
      </c>
      <c r="N356" s="87">
        <v>2</v>
      </c>
      <c r="O356" s="28">
        <v>1</v>
      </c>
      <c r="P356" s="87">
        <v>3</v>
      </c>
      <c r="Q356" s="87">
        <v>1</v>
      </c>
      <c r="R356" s="87">
        <v>4</v>
      </c>
      <c r="S356" s="87">
        <v>4</v>
      </c>
      <c r="T356" s="87">
        <v>5</v>
      </c>
      <c r="U356" s="87">
        <v>5</v>
      </c>
      <c r="V356" s="1">
        <v>3</v>
      </c>
      <c r="W356" s="92">
        <v>3</v>
      </c>
      <c r="X356" s="94">
        <f t="shared" si="5"/>
        <v>0.25</v>
      </c>
    </row>
    <row r="357" spans="1:24">
      <c r="A357" s="1">
        <v>2</v>
      </c>
      <c r="B357" s="1">
        <v>6</v>
      </c>
      <c r="C357" s="1">
        <v>4</v>
      </c>
      <c r="D357" s="1">
        <v>2</v>
      </c>
      <c r="E357" s="1">
        <v>2</v>
      </c>
      <c r="F357" s="1">
        <v>5</v>
      </c>
      <c r="G357" s="1">
        <v>4</v>
      </c>
      <c r="H357" s="1">
        <v>5</v>
      </c>
      <c r="I357" s="29">
        <v>4</v>
      </c>
      <c r="J357" s="28">
        <v>2</v>
      </c>
      <c r="K357" s="28">
        <v>4</v>
      </c>
      <c r="L357" s="87">
        <v>4</v>
      </c>
      <c r="M357" s="28">
        <v>2</v>
      </c>
      <c r="N357" s="28">
        <v>3</v>
      </c>
      <c r="O357" s="87">
        <v>2</v>
      </c>
      <c r="P357" s="87">
        <v>3</v>
      </c>
      <c r="Q357" s="87">
        <v>5</v>
      </c>
      <c r="R357" s="87">
        <v>3</v>
      </c>
      <c r="S357" s="28">
        <v>3</v>
      </c>
      <c r="T357" s="28">
        <v>4</v>
      </c>
      <c r="U357" s="87">
        <v>4</v>
      </c>
      <c r="V357" s="1">
        <v>3</v>
      </c>
      <c r="W357" s="92">
        <v>6</v>
      </c>
      <c r="X357" s="94">
        <f t="shared" si="5"/>
        <v>0.5</v>
      </c>
    </row>
    <row r="358" spans="1:24">
      <c r="A358" s="1">
        <v>1</v>
      </c>
      <c r="B358" s="1">
        <v>2</v>
      </c>
      <c r="C358" s="1">
        <v>1</v>
      </c>
      <c r="D358" s="1">
        <v>2</v>
      </c>
      <c r="E358" s="1">
        <v>1</v>
      </c>
      <c r="F358" s="1">
        <v>3</v>
      </c>
      <c r="G358" s="1">
        <v>2</v>
      </c>
      <c r="H358" s="1">
        <v>3</v>
      </c>
      <c r="I358" s="29">
        <v>2</v>
      </c>
      <c r="J358" s="87">
        <v>1</v>
      </c>
      <c r="K358" s="87">
        <v>2</v>
      </c>
      <c r="L358" s="28">
        <v>2</v>
      </c>
      <c r="M358" s="28">
        <v>2</v>
      </c>
      <c r="N358" s="87">
        <v>2</v>
      </c>
      <c r="O358" s="28">
        <v>1</v>
      </c>
      <c r="P358" s="28">
        <v>4</v>
      </c>
      <c r="Q358" s="28">
        <v>2</v>
      </c>
      <c r="R358" s="28">
        <v>1</v>
      </c>
      <c r="S358" s="28">
        <v>3</v>
      </c>
      <c r="T358" s="87">
        <v>3</v>
      </c>
      <c r="U358" s="87">
        <v>1</v>
      </c>
      <c r="V358" s="1">
        <v>3</v>
      </c>
      <c r="W358" s="92">
        <v>7</v>
      </c>
      <c r="X358" s="94">
        <f t="shared" si="5"/>
        <v>0.58333333333333337</v>
      </c>
    </row>
    <row r="359" spans="1:24">
      <c r="A359" s="1">
        <v>1</v>
      </c>
      <c r="B359" s="1">
        <v>3</v>
      </c>
      <c r="C359" s="1">
        <v>2</v>
      </c>
      <c r="D359" s="1">
        <v>2</v>
      </c>
      <c r="E359" s="1">
        <v>2</v>
      </c>
      <c r="F359" s="1">
        <v>3</v>
      </c>
      <c r="G359" s="1">
        <v>4</v>
      </c>
      <c r="H359" s="1">
        <v>4</v>
      </c>
      <c r="I359" s="29">
        <v>2</v>
      </c>
      <c r="J359" s="87">
        <v>3</v>
      </c>
      <c r="K359" s="28">
        <v>4</v>
      </c>
      <c r="L359" s="28">
        <v>2</v>
      </c>
      <c r="M359" s="28">
        <v>2</v>
      </c>
      <c r="N359" s="87">
        <v>5</v>
      </c>
      <c r="O359" s="87">
        <v>2</v>
      </c>
      <c r="P359" s="87">
        <v>5</v>
      </c>
      <c r="Q359" s="87">
        <v>5</v>
      </c>
      <c r="R359" s="87">
        <v>4</v>
      </c>
      <c r="S359" s="28">
        <v>3</v>
      </c>
      <c r="T359" s="28">
        <v>4</v>
      </c>
      <c r="U359" s="28">
        <v>3</v>
      </c>
      <c r="V359" s="1">
        <v>1</v>
      </c>
      <c r="W359" s="92">
        <v>6</v>
      </c>
      <c r="X359" s="94">
        <f t="shared" si="5"/>
        <v>0.5</v>
      </c>
    </row>
    <row r="360" spans="1:24">
      <c r="A360" s="1">
        <v>1</v>
      </c>
      <c r="B360" s="1">
        <v>2</v>
      </c>
      <c r="C360" s="1">
        <v>11</v>
      </c>
      <c r="D360" s="1">
        <v>1</v>
      </c>
      <c r="E360" s="1">
        <v>2</v>
      </c>
      <c r="F360" s="1">
        <v>4</v>
      </c>
      <c r="G360" s="1">
        <v>4</v>
      </c>
      <c r="H360" s="1">
        <v>5</v>
      </c>
      <c r="I360" s="29">
        <v>3</v>
      </c>
      <c r="J360" s="28">
        <v>2</v>
      </c>
      <c r="K360" s="87">
        <v>3</v>
      </c>
      <c r="L360" s="28">
        <v>2</v>
      </c>
      <c r="M360" s="28">
        <v>2</v>
      </c>
      <c r="N360" s="28">
        <v>3</v>
      </c>
      <c r="O360" s="28">
        <v>1</v>
      </c>
      <c r="P360" s="87">
        <v>2</v>
      </c>
      <c r="Q360" s="28">
        <v>2</v>
      </c>
      <c r="R360" s="28">
        <v>1</v>
      </c>
      <c r="S360" s="87">
        <v>5</v>
      </c>
      <c r="T360" s="28">
        <v>4</v>
      </c>
      <c r="U360" s="28">
        <v>3</v>
      </c>
      <c r="V360" s="1">
        <v>3</v>
      </c>
      <c r="W360" s="92">
        <v>9</v>
      </c>
      <c r="X360" s="94">
        <f t="shared" si="5"/>
        <v>0.75</v>
      </c>
    </row>
    <row r="361" spans="1:24">
      <c r="A361" s="1">
        <v>1</v>
      </c>
      <c r="B361" s="1">
        <v>1</v>
      </c>
      <c r="C361" s="1">
        <v>10</v>
      </c>
      <c r="D361" s="1">
        <v>1</v>
      </c>
      <c r="E361" s="1">
        <v>3</v>
      </c>
      <c r="F361" s="1">
        <v>5</v>
      </c>
      <c r="G361" s="1">
        <v>4</v>
      </c>
      <c r="H361" s="1">
        <v>4</v>
      </c>
      <c r="I361" s="29">
        <v>4</v>
      </c>
      <c r="J361" s="87">
        <v>3</v>
      </c>
      <c r="K361" s="87">
        <v>2</v>
      </c>
      <c r="L361" s="87">
        <v>5</v>
      </c>
      <c r="M361" s="28">
        <v>2</v>
      </c>
      <c r="N361" s="28">
        <v>3</v>
      </c>
      <c r="O361" s="28">
        <v>1</v>
      </c>
      <c r="P361" s="87">
        <v>2</v>
      </c>
      <c r="Q361" s="28">
        <v>2</v>
      </c>
      <c r="R361" s="87">
        <v>5</v>
      </c>
      <c r="S361" s="28">
        <v>3</v>
      </c>
      <c r="T361" s="87">
        <v>5</v>
      </c>
      <c r="U361" s="87">
        <v>1</v>
      </c>
      <c r="V361" s="1">
        <v>4</v>
      </c>
      <c r="W361" s="92">
        <v>5</v>
      </c>
      <c r="X361" s="94">
        <f t="shared" si="5"/>
        <v>0.41666666666666669</v>
      </c>
    </row>
    <row r="362" spans="1:24">
      <c r="A362" s="1">
        <v>1</v>
      </c>
      <c r="B362" s="1">
        <v>2</v>
      </c>
      <c r="C362" s="1">
        <v>4</v>
      </c>
      <c r="D362" s="1">
        <v>2</v>
      </c>
      <c r="E362" s="1">
        <v>2</v>
      </c>
      <c r="F362" s="1">
        <v>1</v>
      </c>
      <c r="G362" s="1">
        <v>3</v>
      </c>
      <c r="H362" s="1">
        <v>4</v>
      </c>
      <c r="I362" s="29">
        <v>4</v>
      </c>
      <c r="J362" s="87">
        <v>4</v>
      </c>
      <c r="K362" s="87">
        <v>5</v>
      </c>
      <c r="L362" s="28">
        <v>2</v>
      </c>
      <c r="M362" s="28">
        <v>2</v>
      </c>
      <c r="N362" s="28">
        <v>3</v>
      </c>
      <c r="O362" s="87">
        <v>3</v>
      </c>
      <c r="P362" s="87">
        <v>1</v>
      </c>
      <c r="Q362" s="28">
        <v>2</v>
      </c>
      <c r="R362" s="87">
        <v>4</v>
      </c>
      <c r="S362" s="87">
        <v>2</v>
      </c>
      <c r="T362" s="28">
        <v>4</v>
      </c>
      <c r="U362" s="87">
        <v>2</v>
      </c>
      <c r="V362" s="1">
        <v>4</v>
      </c>
      <c r="W362" s="92">
        <v>4</v>
      </c>
      <c r="X362" s="94">
        <f t="shared" si="5"/>
        <v>0.33333333333333331</v>
      </c>
    </row>
    <row r="363" spans="1:24">
      <c r="A363" s="1">
        <v>1</v>
      </c>
      <c r="B363" s="1">
        <v>5</v>
      </c>
      <c r="C363" s="1">
        <v>3</v>
      </c>
      <c r="D363" s="1">
        <v>2</v>
      </c>
      <c r="E363" s="1">
        <v>2</v>
      </c>
      <c r="F363" s="1">
        <v>4</v>
      </c>
      <c r="G363" s="1">
        <v>3</v>
      </c>
      <c r="H363" s="1">
        <v>4</v>
      </c>
      <c r="I363" s="29">
        <v>3</v>
      </c>
      <c r="J363" s="87">
        <v>1</v>
      </c>
      <c r="K363" s="28">
        <v>4</v>
      </c>
      <c r="L363" s="87">
        <v>4</v>
      </c>
      <c r="M363" s="87">
        <v>3</v>
      </c>
      <c r="N363" s="28">
        <v>3</v>
      </c>
      <c r="O363" s="28">
        <v>1</v>
      </c>
      <c r="P363" s="87">
        <v>2</v>
      </c>
      <c r="Q363" s="28">
        <v>2</v>
      </c>
      <c r="R363" s="28">
        <v>1</v>
      </c>
      <c r="S363" s="28">
        <v>3</v>
      </c>
      <c r="T363" s="28">
        <v>4</v>
      </c>
      <c r="U363" s="28">
        <v>3</v>
      </c>
      <c r="V363" s="1">
        <v>4</v>
      </c>
      <c r="W363" s="92">
        <v>8</v>
      </c>
      <c r="X363" s="94">
        <f t="shared" si="5"/>
        <v>0.66666666666666663</v>
      </c>
    </row>
    <row r="364" spans="1:24">
      <c r="A364" s="1">
        <v>1</v>
      </c>
      <c r="B364" s="1">
        <v>4</v>
      </c>
      <c r="C364" s="1">
        <v>5</v>
      </c>
      <c r="D364" s="1">
        <v>1</v>
      </c>
      <c r="E364" s="1">
        <v>2</v>
      </c>
      <c r="F364" s="1">
        <v>5</v>
      </c>
      <c r="G364" s="1">
        <v>5</v>
      </c>
      <c r="H364" s="1">
        <v>4</v>
      </c>
      <c r="I364" s="29">
        <v>4</v>
      </c>
      <c r="J364" s="28">
        <v>2</v>
      </c>
      <c r="K364" s="28">
        <v>4</v>
      </c>
      <c r="L364" s="28">
        <v>2</v>
      </c>
      <c r="M364" s="87">
        <v>3</v>
      </c>
      <c r="N364" s="28">
        <v>3</v>
      </c>
      <c r="O364" s="28">
        <v>1</v>
      </c>
      <c r="P364" s="87">
        <v>1</v>
      </c>
      <c r="Q364" s="28">
        <v>2</v>
      </c>
      <c r="R364" s="28">
        <v>1</v>
      </c>
      <c r="S364" s="87">
        <v>5</v>
      </c>
      <c r="T364" s="28">
        <v>4</v>
      </c>
      <c r="U364" s="28">
        <v>3</v>
      </c>
      <c r="V364" s="1">
        <v>3</v>
      </c>
      <c r="W364" s="92">
        <v>9</v>
      </c>
      <c r="X364" s="94">
        <f t="shared" si="5"/>
        <v>0.75</v>
      </c>
    </row>
    <row r="365" spans="1:24">
      <c r="A365" s="1">
        <v>1</v>
      </c>
      <c r="B365" s="1">
        <v>1</v>
      </c>
      <c r="C365" s="1">
        <v>5</v>
      </c>
      <c r="D365" s="1">
        <v>1</v>
      </c>
      <c r="E365" s="1">
        <v>2</v>
      </c>
      <c r="F365" s="1">
        <v>5</v>
      </c>
      <c r="G365" s="1">
        <v>5</v>
      </c>
      <c r="H365" s="1">
        <v>5</v>
      </c>
      <c r="I365" s="29">
        <v>5</v>
      </c>
      <c r="J365" s="28">
        <v>2</v>
      </c>
      <c r="K365" s="28">
        <v>4</v>
      </c>
      <c r="L365" s="28">
        <v>2</v>
      </c>
      <c r="M365" s="28">
        <v>2</v>
      </c>
      <c r="N365" s="28">
        <v>3</v>
      </c>
      <c r="O365" s="28">
        <v>1</v>
      </c>
      <c r="P365" s="87">
        <v>1</v>
      </c>
      <c r="Q365" s="28">
        <v>2</v>
      </c>
      <c r="R365" s="28">
        <v>1</v>
      </c>
      <c r="S365" s="28">
        <v>3</v>
      </c>
      <c r="T365" s="28">
        <v>4</v>
      </c>
      <c r="U365" s="87">
        <v>2</v>
      </c>
      <c r="V365" s="1">
        <v>4</v>
      </c>
      <c r="W365" s="92">
        <v>10</v>
      </c>
      <c r="X365" s="94">
        <f t="shared" si="5"/>
        <v>0.83333333333333337</v>
      </c>
    </row>
    <row r="366" spans="1:24">
      <c r="A366" s="1">
        <v>2</v>
      </c>
      <c r="B366" s="1">
        <v>6</v>
      </c>
      <c r="C366" s="1">
        <v>2</v>
      </c>
      <c r="D366" s="1">
        <v>1</v>
      </c>
      <c r="E366" s="1">
        <v>2</v>
      </c>
      <c r="F366" s="1">
        <v>5</v>
      </c>
      <c r="G366" s="1">
        <v>5</v>
      </c>
      <c r="H366" s="1">
        <v>5</v>
      </c>
      <c r="I366" s="29">
        <v>3</v>
      </c>
      <c r="J366" s="87">
        <v>4</v>
      </c>
      <c r="K366" s="28">
        <v>4</v>
      </c>
      <c r="L366" s="87">
        <v>4</v>
      </c>
      <c r="M366" s="87">
        <v>1</v>
      </c>
      <c r="N366" s="28">
        <v>3</v>
      </c>
      <c r="O366" s="87">
        <v>4</v>
      </c>
      <c r="P366" s="87">
        <v>1</v>
      </c>
      <c r="Q366" s="28">
        <v>2</v>
      </c>
      <c r="R366" s="87">
        <v>3</v>
      </c>
      <c r="S366" s="28">
        <v>3</v>
      </c>
      <c r="T366" s="87">
        <v>1</v>
      </c>
      <c r="U366" s="28">
        <v>3</v>
      </c>
      <c r="V366" s="1">
        <v>2</v>
      </c>
      <c r="W366" s="92">
        <v>5</v>
      </c>
      <c r="X366" s="94">
        <f t="shared" si="5"/>
        <v>0.41666666666666669</v>
      </c>
    </row>
    <row r="367" spans="1:24">
      <c r="A367" s="1">
        <v>3</v>
      </c>
      <c r="B367" s="1">
        <v>6</v>
      </c>
      <c r="C367" s="1">
        <v>11</v>
      </c>
      <c r="D367" s="1">
        <v>2</v>
      </c>
      <c r="E367" s="1">
        <v>2</v>
      </c>
      <c r="F367" s="1">
        <v>3</v>
      </c>
      <c r="G367" s="1">
        <v>2</v>
      </c>
      <c r="H367" s="1">
        <v>5</v>
      </c>
      <c r="I367" s="29">
        <v>3</v>
      </c>
      <c r="J367" s="87">
        <v>1</v>
      </c>
      <c r="K367" s="28">
        <v>4</v>
      </c>
      <c r="L367" s="87">
        <v>1</v>
      </c>
      <c r="M367" s="87">
        <v>1</v>
      </c>
      <c r="N367" s="28">
        <v>3</v>
      </c>
      <c r="O367" s="28">
        <v>1</v>
      </c>
      <c r="P367" s="28">
        <v>4</v>
      </c>
      <c r="Q367" s="28">
        <v>2</v>
      </c>
      <c r="R367" s="87">
        <v>4</v>
      </c>
      <c r="S367" s="87">
        <v>5</v>
      </c>
      <c r="T367" s="28">
        <v>4</v>
      </c>
      <c r="U367" s="28">
        <v>3</v>
      </c>
      <c r="V367" s="1">
        <v>3</v>
      </c>
      <c r="W367" s="92">
        <v>7</v>
      </c>
      <c r="X367" s="94">
        <f t="shared" si="5"/>
        <v>0.58333333333333337</v>
      </c>
    </row>
    <row r="368" spans="1:24">
      <c r="A368" s="1">
        <v>2</v>
      </c>
      <c r="B368" s="1">
        <v>6</v>
      </c>
      <c r="C368" s="1">
        <v>2</v>
      </c>
      <c r="D368" s="1">
        <v>1</v>
      </c>
      <c r="E368" s="1">
        <v>2</v>
      </c>
      <c r="F368" s="1">
        <v>5</v>
      </c>
      <c r="G368" s="1">
        <v>5</v>
      </c>
      <c r="H368" s="1">
        <v>5</v>
      </c>
      <c r="I368" s="29">
        <v>3</v>
      </c>
      <c r="J368" s="87">
        <v>1</v>
      </c>
      <c r="K368" s="28">
        <v>4</v>
      </c>
      <c r="L368" s="28">
        <v>2</v>
      </c>
      <c r="M368" s="87">
        <v>1</v>
      </c>
      <c r="N368" s="28">
        <v>3</v>
      </c>
      <c r="O368" s="28">
        <v>1</v>
      </c>
      <c r="P368" s="87">
        <v>1</v>
      </c>
      <c r="Q368" s="28">
        <v>2</v>
      </c>
      <c r="R368" s="87">
        <v>4</v>
      </c>
      <c r="S368" s="28">
        <v>3</v>
      </c>
      <c r="T368" s="28">
        <v>4</v>
      </c>
      <c r="U368" s="28">
        <v>3</v>
      </c>
      <c r="V368" s="1">
        <v>3</v>
      </c>
      <c r="W368" s="92">
        <v>8</v>
      </c>
      <c r="X368" s="94">
        <f t="shared" si="5"/>
        <v>0.66666666666666663</v>
      </c>
    </row>
    <row r="369" spans="1:24">
      <c r="A369" s="1">
        <v>1</v>
      </c>
      <c r="B369" s="1">
        <v>2</v>
      </c>
      <c r="C369" s="1">
        <v>10</v>
      </c>
      <c r="D369" s="1">
        <v>2</v>
      </c>
      <c r="E369" s="1">
        <v>3</v>
      </c>
      <c r="F369" s="1">
        <v>2</v>
      </c>
      <c r="G369" s="1">
        <v>3</v>
      </c>
      <c r="H369" s="1">
        <v>5</v>
      </c>
      <c r="I369" s="29">
        <v>5</v>
      </c>
      <c r="J369" s="87">
        <v>1</v>
      </c>
      <c r="K369" s="28">
        <v>4</v>
      </c>
      <c r="L369" s="87">
        <v>5</v>
      </c>
      <c r="M369" s="28">
        <v>2</v>
      </c>
      <c r="N369" s="28">
        <v>3</v>
      </c>
      <c r="O369" s="28">
        <v>1</v>
      </c>
      <c r="P369" s="87">
        <v>1</v>
      </c>
      <c r="Q369" s="28">
        <v>2</v>
      </c>
      <c r="R369" s="87">
        <v>5</v>
      </c>
      <c r="S369" s="28">
        <v>3</v>
      </c>
      <c r="T369" s="28">
        <v>4</v>
      </c>
      <c r="U369" s="87">
        <v>2</v>
      </c>
      <c r="V369" s="1">
        <v>4</v>
      </c>
      <c r="W369" s="92">
        <v>7</v>
      </c>
      <c r="X369" s="94">
        <f t="shared" si="5"/>
        <v>0.58333333333333337</v>
      </c>
    </row>
    <row r="370" spans="1:24">
      <c r="A370" s="1">
        <v>1</v>
      </c>
      <c r="B370" s="1">
        <v>2</v>
      </c>
      <c r="C370" s="1">
        <v>6</v>
      </c>
      <c r="D370" s="1">
        <v>1</v>
      </c>
      <c r="E370" s="1">
        <v>2</v>
      </c>
      <c r="F370" s="1">
        <v>4</v>
      </c>
      <c r="G370" s="1">
        <v>4</v>
      </c>
      <c r="H370" s="1">
        <v>5</v>
      </c>
      <c r="I370" s="29">
        <v>4</v>
      </c>
      <c r="J370" s="28">
        <v>2</v>
      </c>
      <c r="K370" s="28">
        <v>4</v>
      </c>
      <c r="L370" s="28">
        <v>2</v>
      </c>
      <c r="M370" s="28">
        <v>2</v>
      </c>
      <c r="N370" s="28">
        <v>3</v>
      </c>
      <c r="O370" s="28">
        <v>1</v>
      </c>
      <c r="P370" s="87">
        <v>3</v>
      </c>
      <c r="Q370" s="28">
        <v>2</v>
      </c>
      <c r="R370" s="28">
        <v>1</v>
      </c>
      <c r="S370" s="28">
        <v>3</v>
      </c>
      <c r="T370" s="28">
        <v>4</v>
      </c>
      <c r="U370" s="28">
        <v>3</v>
      </c>
      <c r="V370" s="1">
        <v>3</v>
      </c>
      <c r="W370" s="92">
        <v>11</v>
      </c>
      <c r="X370" s="94">
        <f t="shared" si="5"/>
        <v>0.91666666666666663</v>
      </c>
    </row>
    <row r="371" spans="1:24">
      <c r="A371" s="1">
        <v>1</v>
      </c>
      <c r="B371" s="1">
        <v>3</v>
      </c>
      <c r="C371" s="1">
        <v>6</v>
      </c>
      <c r="D371" s="1">
        <v>1</v>
      </c>
      <c r="E371" s="1">
        <v>2</v>
      </c>
      <c r="F371" s="1">
        <v>5</v>
      </c>
      <c r="G371" s="1">
        <v>5</v>
      </c>
      <c r="H371" s="1">
        <v>5</v>
      </c>
      <c r="I371" s="29">
        <v>5</v>
      </c>
      <c r="J371" s="28">
        <v>2</v>
      </c>
      <c r="K371" s="28">
        <v>4</v>
      </c>
      <c r="L371" s="28">
        <v>2</v>
      </c>
      <c r="M371" s="28">
        <v>2</v>
      </c>
      <c r="N371" s="28">
        <v>3</v>
      </c>
      <c r="O371" s="28">
        <v>1</v>
      </c>
      <c r="P371" s="87">
        <v>1</v>
      </c>
      <c r="Q371" s="87">
        <v>1</v>
      </c>
      <c r="R371" s="87">
        <v>4</v>
      </c>
      <c r="S371" s="28">
        <v>3</v>
      </c>
      <c r="T371" s="28">
        <v>4</v>
      </c>
      <c r="U371" s="28">
        <v>3</v>
      </c>
      <c r="V371" s="1">
        <v>5</v>
      </c>
      <c r="W371" s="92">
        <v>9</v>
      </c>
      <c r="X371" s="94">
        <f t="shared" si="5"/>
        <v>0.75</v>
      </c>
    </row>
    <row r="372" spans="1:24">
      <c r="A372" s="1">
        <v>2</v>
      </c>
      <c r="B372" s="1">
        <v>6</v>
      </c>
      <c r="C372" s="1">
        <v>6</v>
      </c>
      <c r="D372" s="1">
        <v>1</v>
      </c>
      <c r="E372" s="1">
        <v>1</v>
      </c>
      <c r="F372" s="1">
        <v>5</v>
      </c>
      <c r="G372" s="1">
        <v>5</v>
      </c>
      <c r="H372" s="1">
        <v>5</v>
      </c>
      <c r="I372" s="29">
        <v>5</v>
      </c>
      <c r="J372" s="28">
        <v>2</v>
      </c>
      <c r="K372" s="87">
        <v>5</v>
      </c>
      <c r="L372" s="87">
        <v>5</v>
      </c>
      <c r="M372" s="28">
        <v>2</v>
      </c>
      <c r="N372" s="28">
        <v>3</v>
      </c>
      <c r="O372" s="28">
        <v>1</v>
      </c>
      <c r="P372" s="87">
        <v>5</v>
      </c>
      <c r="Q372" s="87">
        <v>5</v>
      </c>
      <c r="R372" s="87">
        <v>3</v>
      </c>
      <c r="S372" s="28">
        <v>3</v>
      </c>
      <c r="T372" s="87">
        <v>3</v>
      </c>
      <c r="U372" s="87">
        <v>4</v>
      </c>
      <c r="V372" s="1">
        <v>5</v>
      </c>
      <c r="W372" s="92">
        <v>5</v>
      </c>
      <c r="X372" s="94">
        <f t="shared" si="5"/>
        <v>0.41666666666666669</v>
      </c>
    </row>
    <row r="373" spans="1:24">
      <c r="A373" s="1">
        <v>2</v>
      </c>
      <c r="B373" s="1">
        <v>6</v>
      </c>
      <c r="C373" s="1">
        <v>5</v>
      </c>
      <c r="D373" s="1">
        <v>2</v>
      </c>
      <c r="E373" s="1">
        <v>1</v>
      </c>
      <c r="F373" s="1">
        <v>4</v>
      </c>
      <c r="G373" s="1">
        <v>4</v>
      </c>
      <c r="H373" s="1">
        <v>4</v>
      </c>
      <c r="I373" s="29">
        <v>3</v>
      </c>
      <c r="J373" s="87">
        <v>1</v>
      </c>
      <c r="K373" s="28">
        <v>4</v>
      </c>
      <c r="L373" s="87">
        <v>4</v>
      </c>
      <c r="M373" s="87">
        <v>3</v>
      </c>
      <c r="N373" s="87">
        <v>4</v>
      </c>
      <c r="O373" s="87">
        <v>3</v>
      </c>
      <c r="P373" s="28">
        <v>4</v>
      </c>
      <c r="Q373" s="28">
        <v>2</v>
      </c>
      <c r="R373" s="87">
        <v>3</v>
      </c>
      <c r="S373" s="28">
        <v>3</v>
      </c>
      <c r="T373" s="28">
        <v>4</v>
      </c>
      <c r="U373" s="28">
        <v>3</v>
      </c>
      <c r="V373" s="1">
        <v>4</v>
      </c>
      <c r="W373" s="92">
        <v>6</v>
      </c>
      <c r="X373" s="94">
        <f t="shared" si="5"/>
        <v>0.5</v>
      </c>
    </row>
    <row r="374" spans="1:24">
      <c r="A374" s="1">
        <v>2</v>
      </c>
      <c r="B374" s="1">
        <v>6</v>
      </c>
      <c r="C374" s="1">
        <v>5</v>
      </c>
      <c r="D374" s="1">
        <v>2</v>
      </c>
      <c r="E374" s="1">
        <v>3</v>
      </c>
      <c r="F374" s="1">
        <v>4</v>
      </c>
      <c r="G374" s="1">
        <v>4</v>
      </c>
      <c r="H374" s="1">
        <v>5</v>
      </c>
      <c r="I374" s="29">
        <v>4</v>
      </c>
      <c r="J374" s="28">
        <v>2</v>
      </c>
      <c r="K374" s="28">
        <v>4</v>
      </c>
      <c r="L374" s="28">
        <v>2</v>
      </c>
      <c r="M374" s="28">
        <v>2</v>
      </c>
      <c r="N374" s="28">
        <v>3</v>
      </c>
      <c r="O374" s="28">
        <v>1</v>
      </c>
      <c r="P374" s="28">
        <v>4</v>
      </c>
      <c r="Q374" s="28">
        <v>2</v>
      </c>
      <c r="R374" s="28">
        <v>1</v>
      </c>
      <c r="S374" s="28">
        <v>3</v>
      </c>
      <c r="T374" s="28">
        <v>4</v>
      </c>
      <c r="U374" s="28">
        <v>3</v>
      </c>
      <c r="V374" s="1">
        <v>3</v>
      </c>
      <c r="W374" s="92">
        <v>12</v>
      </c>
      <c r="X374" s="94">
        <f t="shared" si="5"/>
        <v>1</v>
      </c>
    </row>
    <row r="375" spans="1:24">
      <c r="A375" s="1">
        <v>2</v>
      </c>
      <c r="B375" s="1">
        <v>6</v>
      </c>
      <c r="C375" s="1">
        <v>3</v>
      </c>
      <c r="D375" s="1">
        <v>2</v>
      </c>
      <c r="E375" s="1">
        <v>1</v>
      </c>
      <c r="F375" s="1">
        <v>2</v>
      </c>
      <c r="G375" s="1">
        <v>2</v>
      </c>
      <c r="H375" s="1">
        <v>2</v>
      </c>
      <c r="I375" s="29">
        <v>2</v>
      </c>
      <c r="J375" s="87">
        <v>4</v>
      </c>
      <c r="K375" s="28">
        <v>4</v>
      </c>
      <c r="L375" s="28">
        <v>2</v>
      </c>
      <c r="M375" s="28">
        <v>2</v>
      </c>
      <c r="N375" s="28">
        <v>3</v>
      </c>
      <c r="O375" s="28">
        <v>1</v>
      </c>
      <c r="P375" s="87">
        <v>3</v>
      </c>
      <c r="Q375" s="28">
        <v>2</v>
      </c>
      <c r="R375" s="87">
        <v>3</v>
      </c>
      <c r="S375" s="87">
        <v>1</v>
      </c>
      <c r="T375" s="87">
        <v>3</v>
      </c>
      <c r="U375" s="28">
        <v>3</v>
      </c>
      <c r="V375" s="1">
        <v>1</v>
      </c>
      <c r="W375" s="92">
        <v>7</v>
      </c>
      <c r="X375" s="94">
        <f t="shared" si="5"/>
        <v>0.58333333333333337</v>
      </c>
    </row>
    <row r="376" spans="1:24">
      <c r="A376" s="1">
        <v>2</v>
      </c>
      <c r="B376" s="1">
        <v>6</v>
      </c>
      <c r="C376" s="1">
        <v>6</v>
      </c>
      <c r="D376" s="1">
        <v>1</v>
      </c>
      <c r="E376" s="1">
        <v>3</v>
      </c>
      <c r="F376" s="1">
        <v>3</v>
      </c>
      <c r="G376" s="1">
        <v>4</v>
      </c>
      <c r="H376" s="1">
        <v>5</v>
      </c>
      <c r="I376" s="29">
        <v>4</v>
      </c>
      <c r="J376" s="87">
        <v>4</v>
      </c>
      <c r="K376" s="28">
        <v>4</v>
      </c>
      <c r="L376" s="28">
        <v>2</v>
      </c>
      <c r="M376" s="28">
        <v>2</v>
      </c>
      <c r="N376" s="28">
        <v>3</v>
      </c>
      <c r="O376" s="87">
        <v>4</v>
      </c>
      <c r="P376" s="87">
        <v>1</v>
      </c>
      <c r="Q376" s="87">
        <v>5</v>
      </c>
      <c r="R376" s="28">
        <v>1</v>
      </c>
      <c r="S376" s="28">
        <v>3</v>
      </c>
      <c r="T376" s="28">
        <v>4</v>
      </c>
      <c r="U376" s="28">
        <v>3</v>
      </c>
      <c r="V376" s="1">
        <v>4</v>
      </c>
      <c r="W376" s="92">
        <v>8</v>
      </c>
      <c r="X376" s="94">
        <f t="shared" si="5"/>
        <v>0.66666666666666663</v>
      </c>
    </row>
    <row r="377" spans="1:24">
      <c r="A377" s="1">
        <v>1</v>
      </c>
      <c r="B377" s="1">
        <v>4</v>
      </c>
      <c r="C377" s="1">
        <v>2</v>
      </c>
      <c r="D377" s="1">
        <v>2</v>
      </c>
      <c r="E377" s="1">
        <v>2</v>
      </c>
      <c r="F377" s="1">
        <v>4</v>
      </c>
      <c r="G377" s="1">
        <v>4</v>
      </c>
      <c r="H377" s="1">
        <v>5</v>
      </c>
      <c r="I377" s="29">
        <v>3</v>
      </c>
      <c r="J377" s="87">
        <v>1</v>
      </c>
      <c r="K377" s="28">
        <v>4</v>
      </c>
      <c r="L377" s="28">
        <v>2</v>
      </c>
      <c r="M377" s="28">
        <v>2</v>
      </c>
      <c r="N377" s="28">
        <v>3</v>
      </c>
      <c r="O377" s="28">
        <v>1</v>
      </c>
      <c r="P377" s="87">
        <v>2</v>
      </c>
      <c r="Q377" s="28">
        <v>2</v>
      </c>
      <c r="R377" s="87">
        <v>3</v>
      </c>
      <c r="S377" s="87">
        <v>2</v>
      </c>
      <c r="T377" s="87">
        <v>3</v>
      </c>
      <c r="U377" s="87">
        <v>4</v>
      </c>
      <c r="V377" s="1">
        <v>3</v>
      </c>
      <c r="W377" s="92">
        <v>6</v>
      </c>
      <c r="X377" s="94">
        <f t="shared" si="5"/>
        <v>0.5</v>
      </c>
    </row>
    <row r="378" spans="1:24">
      <c r="A378" s="1">
        <v>2</v>
      </c>
      <c r="B378" s="1">
        <v>6</v>
      </c>
      <c r="C378" s="1">
        <v>5</v>
      </c>
      <c r="D378" s="1">
        <v>2</v>
      </c>
      <c r="E378" s="1">
        <v>1</v>
      </c>
      <c r="F378" s="1">
        <v>4</v>
      </c>
      <c r="G378" s="1">
        <v>4</v>
      </c>
      <c r="H378" s="1">
        <v>4</v>
      </c>
      <c r="I378" s="29">
        <v>4</v>
      </c>
      <c r="J378" s="28">
        <v>2</v>
      </c>
      <c r="K378" s="28">
        <v>4</v>
      </c>
      <c r="L378" s="28">
        <v>2</v>
      </c>
      <c r="M378" s="28">
        <v>2</v>
      </c>
      <c r="N378" s="28">
        <v>3</v>
      </c>
      <c r="O378" s="28">
        <v>1</v>
      </c>
      <c r="P378" s="87">
        <v>2</v>
      </c>
      <c r="Q378" s="28">
        <v>2</v>
      </c>
      <c r="R378" s="87">
        <v>4</v>
      </c>
      <c r="S378" s="28">
        <v>3</v>
      </c>
      <c r="T378" s="28">
        <v>4</v>
      </c>
      <c r="U378" s="28">
        <v>3</v>
      </c>
      <c r="V378" s="1">
        <v>4</v>
      </c>
      <c r="W378" s="92">
        <v>10</v>
      </c>
      <c r="X378" s="94">
        <f t="shared" si="5"/>
        <v>0.83333333333333337</v>
      </c>
    </row>
    <row r="379" spans="1:24">
      <c r="A379" s="1">
        <v>1</v>
      </c>
      <c r="B379" s="1">
        <v>3</v>
      </c>
      <c r="C379" s="1">
        <v>5</v>
      </c>
      <c r="D379" s="1">
        <v>2</v>
      </c>
      <c r="E379" s="1">
        <v>1</v>
      </c>
      <c r="F379" s="1">
        <v>5</v>
      </c>
      <c r="G379" s="1">
        <v>5</v>
      </c>
      <c r="H379" s="1">
        <v>4</v>
      </c>
      <c r="I379" s="29">
        <v>4</v>
      </c>
      <c r="J379" s="87">
        <v>3</v>
      </c>
      <c r="K379" s="28">
        <v>4</v>
      </c>
      <c r="L379" s="28">
        <v>2</v>
      </c>
      <c r="M379" s="87">
        <v>1</v>
      </c>
      <c r="N379" s="28">
        <v>3</v>
      </c>
      <c r="O379" s="28">
        <v>1</v>
      </c>
      <c r="P379" s="87">
        <v>5</v>
      </c>
      <c r="Q379" s="28">
        <v>2</v>
      </c>
      <c r="R379" s="28">
        <v>1</v>
      </c>
      <c r="S379" s="28">
        <v>3</v>
      </c>
      <c r="T379" s="28">
        <v>4</v>
      </c>
      <c r="U379" s="28">
        <v>3</v>
      </c>
      <c r="V379" s="1">
        <v>3</v>
      </c>
      <c r="W379" s="92">
        <v>9</v>
      </c>
      <c r="X379" s="94">
        <f t="shared" si="5"/>
        <v>0.75</v>
      </c>
    </row>
    <row r="380" spans="1:24">
      <c r="A380" s="1">
        <v>2</v>
      </c>
      <c r="B380" s="1">
        <v>6</v>
      </c>
      <c r="C380" s="1">
        <v>6</v>
      </c>
      <c r="D380" s="1">
        <v>2</v>
      </c>
      <c r="E380" s="1">
        <v>2</v>
      </c>
      <c r="F380" s="23">
        <v>4</v>
      </c>
      <c r="G380" s="1">
        <v>4</v>
      </c>
      <c r="H380" s="1">
        <v>5</v>
      </c>
      <c r="I380" s="29">
        <v>4</v>
      </c>
      <c r="J380" s="28">
        <v>2</v>
      </c>
      <c r="K380" s="28">
        <v>4</v>
      </c>
      <c r="L380" s="28">
        <v>2</v>
      </c>
      <c r="M380" s="28">
        <v>2</v>
      </c>
      <c r="N380" s="28">
        <v>3</v>
      </c>
      <c r="O380" s="28">
        <v>1</v>
      </c>
      <c r="P380" s="28">
        <v>4</v>
      </c>
      <c r="Q380" s="87">
        <v>5</v>
      </c>
      <c r="R380" s="87">
        <v>4</v>
      </c>
      <c r="S380" s="28">
        <v>3</v>
      </c>
      <c r="T380" s="28">
        <v>4</v>
      </c>
      <c r="U380" s="28">
        <v>3</v>
      </c>
      <c r="V380" s="1">
        <v>3</v>
      </c>
      <c r="W380" s="92">
        <v>10</v>
      </c>
      <c r="X380" s="94">
        <f t="shared" si="5"/>
        <v>0.83333333333333337</v>
      </c>
    </row>
    <row r="381" spans="1:24">
      <c r="A381" s="1">
        <v>1</v>
      </c>
      <c r="B381" s="1">
        <v>1</v>
      </c>
      <c r="C381" s="1">
        <v>3</v>
      </c>
      <c r="D381" s="1">
        <v>2</v>
      </c>
      <c r="E381" s="1">
        <v>1</v>
      </c>
      <c r="F381" s="1">
        <v>3</v>
      </c>
      <c r="G381" s="1">
        <v>2</v>
      </c>
      <c r="H381" s="1">
        <v>3</v>
      </c>
      <c r="I381" s="29">
        <v>3</v>
      </c>
      <c r="J381" s="87">
        <v>4</v>
      </c>
      <c r="K381" s="28">
        <v>4</v>
      </c>
      <c r="L381" s="87">
        <v>5</v>
      </c>
      <c r="M381" s="87">
        <v>1</v>
      </c>
      <c r="N381" s="28">
        <v>3</v>
      </c>
      <c r="O381" s="87">
        <v>4</v>
      </c>
      <c r="P381" s="87">
        <v>5</v>
      </c>
      <c r="Q381" s="87">
        <v>5</v>
      </c>
      <c r="R381" s="87">
        <v>4</v>
      </c>
      <c r="S381" s="87">
        <v>5</v>
      </c>
      <c r="T381" s="87">
        <v>5</v>
      </c>
      <c r="U381" s="87">
        <v>5</v>
      </c>
      <c r="V381" s="1">
        <v>4</v>
      </c>
      <c r="W381" s="92">
        <v>2</v>
      </c>
      <c r="X381" s="94">
        <f t="shared" si="5"/>
        <v>0.16666666666666666</v>
      </c>
    </row>
    <row r="382" spans="1:24">
      <c r="A382" s="1">
        <v>1</v>
      </c>
      <c r="B382" s="1">
        <v>1</v>
      </c>
      <c r="C382" s="1">
        <v>1</v>
      </c>
      <c r="D382" s="1">
        <v>1</v>
      </c>
      <c r="E382" s="1">
        <v>3</v>
      </c>
      <c r="F382" s="1">
        <v>3</v>
      </c>
      <c r="G382" s="1">
        <v>3</v>
      </c>
      <c r="H382" s="1">
        <v>3</v>
      </c>
      <c r="I382" s="29">
        <v>3</v>
      </c>
      <c r="J382" s="87">
        <v>1</v>
      </c>
      <c r="K382" s="87">
        <v>5</v>
      </c>
      <c r="L382" s="87">
        <v>4</v>
      </c>
      <c r="M382" s="28">
        <v>2</v>
      </c>
      <c r="N382" s="28">
        <v>3</v>
      </c>
      <c r="O382" s="87">
        <v>4</v>
      </c>
      <c r="P382" s="87">
        <v>5</v>
      </c>
      <c r="Q382" s="87">
        <v>5</v>
      </c>
      <c r="R382" s="87">
        <v>2</v>
      </c>
      <c r="S382" s="28">
        <v>3</v>
      </c>
      <c r="T382" s="87">
        <v>3</v>
      </c>
      <c r="U382" s="87">
        <v>2</v>
      </c>
      <c r="V382" s="1">
        <v>3</v>
      </c>
      <c r="W382" s="92">
        <v>3</v>
      </c>
      <c r="X382" s="94">
        <f t="shared" si="5"/>
        <v>0.25</v>
      </c>
    </row>
    <row r="383" spans="1:24">
      <c r="A383" s="1">
        <v>1</v>
      </c>
      <c r="B383" s="1">
        <v>1</v>
      </c>
      <c r="C383" s="1">
        <v>10</v>
      </c>
      <c r="D383" s="1">
        <v>1</v>
      </c>
      <c r="E383" s="1">
        <v>3</v>
      </c>
      <c r="F383" s="1">
        <v>5</v>
      </c>
      <c r="G383" s="1">
        <v>5</v>
      </c>
      <c r="H383" s="1">
        <v>5</v>
      </c>
      <c r="I383" s="29">
        <v>4</v>
      </c>
      <c r="J383" s="87">
        <v>1</v>
      </c>
      <c r="K383" s="28">
        <v>4</v>
      </c>
      <c r="L383" s="28">
        <v>2</v>
      </c>
      <c r="M383" s="28">
        <v>2</v>
      </c>
      <c r="N383" s="28">
        <v>3</v>
      </c>
      <c r="O383" s="87">
        <v>4</v>
      </c>
      <c r="P383" s="87">
        <v>2</v>
      </c>
      <c r="Q383" s="87">
        <v>5</v>
      </c>
      <c r="R383" s="87">
        <v>3</v>
      </c>
      <c r="S383" s="87">
        <v>4</v>
      </c>
      <c r="T383" s="28">
        <v>4</v>
      </c>
      <c r="U383" s="28">
        <v>3</v>
      </c>
      <c r="V383" s="1">
        <v>4</v>
      </c>
      <c r="W383" s="92">
        <v>6</v>
      </c>
      <c r="X383" s="94">
        <f t="shared" si="5"/>
        <v>0.5</v>
      </c>
    </row>
    <row r="384" spans="1:24">
      <c r="A384" s="1">
        <v>1</v>
      </c>
      <c r="B384" s="1">
        <v>5</v>
      </c>
      <c r="C384" s="1">
        <v>10</v>
      </c>
      <c r="D384" s="1">
        <v>1</v>
      </c>
      <c r="E384" s="1">
        <v>2</v>
      </c>
      <c r="F384" s="1">
        <v>5</v>
      </c>
      <c r="G384" s="1">
        <v>5</v>
      </c>
      <c r="H384" s="1">
        <v>4</v>
      </c>
      <c r="I384" s="29">
        <v>3</v>
      </c>
      <c r="J384" s="87">
        <v>1</v>
      </c>
      <c r="K384" s="88"/>
      <c r="L384" s="28">
        <v>2</v>
      </c>
      <c r="M384" s="28">
        <v>2</v>
      </c>
      <c r="N384" s="28">
        <v>3</v>
      </c>
      <c r="O384" s="28">
        <v>1</v>
      </c>
      <c r="P384" s="87">
        <v>3</v>
      </c>
      <c r="Q384" s="87">
        <v>1</v>
      </c>
      <c r="R384" s="87">
        <v>4</v>
      </c>
      <c r="S384" s="28">
        <v>3</v>
      </c>
      <c r="T384" s="28">
        <v>4</v>
      </c>
      <c r="U384" s="28">
        <v>3</v>
      </c>
      <c r="V384" s="1">
        <v>3</v>
      </c>
      <c r="W384" s="92">
        <v>7</v>
      </c>
      <c r="X384" s="94">
        <f t="shared" si="5"/>
        <v>0.58333333333333337</v>
      </c>
    </row>
    <row r="385" spans="1:24">
      <c r="A385" s="1">
        <v>1</v>
      </c>
      <c r="B385" s="1">
        <v>1</v>
      </c>
      <c r="C385" s="1">
        <v>10</v>
      </c>
      <c r="D385" s="1">
        <v>1</v>
      </c>
      <c r="E385" s="1">
        <v>2</v>
      </c>
      <c r="F385" s="1">
        <v>4</v>
      </c>
      <c r="G385" s="1">
        <v>4</v>
      </c>
      <c r="H385" s="1">
        <v>5</v>
      </c>
      <c r="I385" s="29">
        <v>3</v>
      </c>
      <c r="J385" s="28">
        <v>2</v>
      </c>
      <c r="K385" s="28">
        <v>4</v>
      </c>
      <c r="L385" s="28">
        <v>2</v>
      </c>
      <c r="M385" s="28">
        <v>2</v>
      </c>
      <c r="N385" s="28">
        <v>3</v>
      </c>
      <c r="O385" s="28">
        <v>1</v>
      </c>
      <c r="P385" s="87">
        <v>1</v>
      </c>
      <c r="Q385" s="87">
        <v>3</v>
      </c>
      <c r="R385" s="87">
        <v>4</v>
      </c>
      <c r="S385" s="87">
        <v>2</v>
      </c>
      <c r="T385" s="28">
        <v>4</v>
      </c>
      <c r="U385" s="28">
        <v>3</v>
      </c>
      <c r="V385" s="1">
        <v>2</v>
      </c>
      <c r="W385" s="92">
        <v>8</v>
      </c>
      <c r="X385" s="94">
        <f t="shared" si="5"/>
        <v>0.66666666666666663</v>
      </c>
    </row>
    <row r="386" spans="1:24">
      <c r="A386" s="1">
        <v>1</v>
      </c>
      <c r="B386" s="1">
        <v>1</v>
      </c>
      <c r="C386" s="1">
        <v>7</v>
      </c>
      <c r="D386" s="1">
        <v>2</v>
      </c>
      <c r="E386" s="1">
        <v>2</v>
      </c>
      <c r="F386" s="1">
        <v>3</v>
      </c>
      <c r="G386" s="1">
        <v>5</v>
      </c>
      <c r="H386" s="1">
        <v>4</v>
      </c>
      <c r="I386" s="29">
        <v>3</v>
      </c>
      <c r="J386" s="87">
        <v>5</v>
      </c>
      <c r="K386" s="28">
        <v>4</v>
      </c>
      <c r="L386" s="87">
        <v>5</v>
      </c>
      <c r="M386" s="87">
        <v>1</v>
      </c>
      <c r="N386" s="87">
        <v>5</v>
      </c>
      <c r="O386" s="87">
        <v>4</v>
      </c>
      <c r="P386" s="28">
        <v>4</v>
      </c>
      <c r="Q386" s="87">
        <v>5</v>
      </c>
      <c r="R386" s="87">
        <v>3</v>
      </c>
      <c r="S386" s="87">
        <v>5</v>
      </c>
      <c r="T386" s="28">
        <v>4</v>
      </c>
      <c r="U386" s="28">
        <v>3</v>
      </c>
      <c r="V386" s="1">
        <v>4</v>
      </c>
      <c r="W386" s="92">
        <v>4</v>
      </c>
      <c r="X386" s="94">
        <f t="shared" si="5"/>
        <v>0.33333333333333331</v>
      </c>
    </row>
    <row r="387" spans="1:24">
      <c r="A387" s="1">
        <v>1</v>
      </c>
      <c r="B387" s="1">
        <v>1</v>
      </c>
      <c r="C387" s="1">
        <v>1</v>
      </c>
      <c r="D387" s="1">
        <v>1</v>
      </c>
      <c r="E387" s="1">
        <v>3</v>
      </c>
      <c r="F387" s="1">
        <v>5</v>
      </c>
      <c r="G387" s="1">
        <v>4</v>
      </c>
      <c r="H387" s="1">
        <v>4</v>
      </c>
      <c r="I387" s="29">
        <v>3</v>
      </c>
      <c r="J387" s="87">
        <v>3</v>
      </c>
      <c r="K387" s="87">
        <v>5</v>
      </c>
      <c r="L387" s="28">
        <v>2</v>
      </c>
      <c r="M387" s="28">
        <v>2</v>
      </c>
      <c r="N387" s="87">
        <v>5</v>
      </c>
      <c r="O387" s="28">
        <v>1</v>
      </c>
      <c r="P387" s="87">
        <v>5</v>
      </c>
      <c r="Q387" s="28">
        <v>2</v>
      </c>
      <c r="R387" s="87">
        <v>3</v>
      </c>
      <c r="S387" s="87">
        <v>5</v>
      </c>
      <c r="T387" s="28">
        <v>4</v>
      </c>
      <c r="U387" s="87">
        <v>2</v>
      </c>
      <c r="V387" s="1">
        <v>3</v>
      </c>
      <c r="W387" s="92">
        <v>5</v>
      </c>
      <c r="X387" s="94">
        <f t="shared" ref="X387:X450" si="6">W387/12</f>
        <v>0.41666666666666669</v>
      </c>
    </row>
    <row r="388" spans="1:24">
      <c r="A388" s="1">
        <v>1</v>
      </c>
      <c r="B388" s="1">
        <v>4</v>
      </c>
      <c r="C388" s="1">
        <v>11</v>
      </c>
      <c r="D388" s="1">
        <v>1</v>
      </c>
      <c r="E388" s="1">
        <v>2</v>
      </c>
      <c r="F388" s="1">
        <v>4</v>
      </c>
      <c r="G388" s="1">
        <v>5</v>
      </c>
      <c r="H388" s="1">
        <v>5</v>
      </c>
      <c r="I388" s="29">
        <v>4</v>
      </c>
      <c r="J388" s="87">
        <v>3</v>
      </c>
      <c r="K388" s="28">
        <v>4</v>
      </c>
      <c r="L388" s="87">
        <v>4</v>
      </c>
      <c r="M388" s="28">
        <v>2</v>
      </c>
      <c r="N388" s="87">
        <v>1</v>
      </c>
      <c r="O388" s="28">
        <v>1</v>
      </c>
      <c r="P388" s="87">
        <v>1</v>
      </c>
      <c r="Q388" s="28">
        <v>2</v>
      </c>
      <c r="R388" s="87">
        <v>3</v>
      </c>
      <c r="S388" s="87">
        <v>5</v>
      </c>
      <c r="T388" s="87">
        <v>2</v>
      </c>
      <c r="U388" s="28">
        <v>3</v>
      </c>
      <c r="V388" s="1">
        <v>3</v>
      </c>
      <c r="W388" s="92">
        <v>5</v>
      </c>
      <c r="X388" s="94">
        <f t="shared" si="6"/>
        <v>0.41666666666666669</v>
      </c>
    </row>
    <row r="389" spans="1:24">
      <c r="A389" s="1">
        <v>1</v>
      </c>
      <c r="B389" s="1">
        <v>1</v>
      </c>
      <c r="C389" s="1">
        <v>1</v>
      </c>
      <c r="D389" s="1">
        <v>1</v>
      </c>
      <c r="E389" s="1">
        <v>2</v>
      </c>
      <c r="F389" s="1">
        <v>4</v>
      </c>
      <c r="G389" s="1">
        <v>2</v>
      </c>
      <c r="H389" s="1">
        <v>4</v>
      </c>
      <c r="I389" s="29">
        <v>3</v>
      </c>
      <c r="J389" s="87">
        <v>3</v>
      </c>
      <c r="K389" s="28">
        <v>4</v>
      </c>
      <c r="L389" s="28">
        <v>2</v>
      </c>
      <c r="M389" s="87">
        <v>1</v>
      </c>
      <c r="N389" s="28">
        <v>3</v>
      </c>
      <c r="O389" s="87">
        <v>4</v>
      </c>
      <c r="P389" s="87">
        <v>2</v>
      </c>
      <c r="Q389" s="28">
        <v>2</v>
      </c>
      <c r="R389" s="87">
        <v>3</v>
      </c>
      <c r="S389" s="28">
        <v>3</v>
      </c>
      <c r="T389" s="87">
        <v>2</v>
      </c>
      <c r="U389" s="28">
        <v>3</v>
      </c>
      <c r="V389" s="1">
        <v>3</v>
      </c>
      <c r="W389" s="92">
        <v>6</v>
      </c>
      <c r="X389" s="94">
        <f t="shared" si="6"/>
        <v>0.5</v>
      </c>
    </row>
    <row r="390" spans="1:24">
      <c r="A390" s="1">
        <v>1</v>
      </c>
      <c r="B390" s="1">
        <v>1</v>
      </c>
      <c r="C390" s="1">
        <v>10</v>
      </c>
      <c r="D390" s="1">
        <v>1</v>
      </c>
      <c r="E390" s="1">
        <v>2</v>
      </c>
      <c r="F390" s="1">
        <v>4</v>
      </c>
      <c r="G390" s="1">
        <v>4</v>
      </c>
      <c r="H390" s="1">
        <v>2</v>
      </c>
      <c r="I390" s="29">
        <v>2</v>
      </c>
      <c r="J390" s="87">
        <v>5</v>
      </c>
      <c r="K390" s="87">
        <v>5</v>
      </c>
      <c r="L390" s="28">
        <v>2</v>
      </c>
      <c r="M390" s="28">
        <v>2</v>
      </c>
      <c r="N390" s="28">
        <v>3</v>
      </c>
      <c r="O390" s="87">
        <v>3</v>
      </c>
      <c r="P390" s="87">
        <v>5</v>
      </c>
      <c r="Q390" s="87">
        <v>4</v>
      </c>
      <c r="R390" s="28">
        <v>1</v>
      </c>
      <c r="S390" s="87">
        <v>4</v>
      </c>
      <c r="T390" s="87">
        <v>2</v>
      </c>
      <c r="U390" s="87">
        <v>4</v>
      </c>
      <c r="V390" s="1">
        <v>3</v>
      </c>
      <c r="W390" s="92">
        <v>4</v>
      </c>
      <c r="X390" s="94">
        <f t="shared" si="6"/>
        <v>0.33333333333333331</v>
      </c>
    </row>
    <row r="391" spans="1:24">
      <c r="A391" s="1">
        <v>1</v>
      </c>
      <c r="B391" s="1">
        <v>1</v>
      </c>
      <c r="C391" s="1">
        <v>7</v>
      </c>
      <c r="D391" s="1">
        <v>2</v>
      </c>
      <c r="E391" s="1">
        <v>3</v>
      </c>
      <c r="F391" s="1">
        <v>4</v>
      </c>
      <c r="G391" s="1">
        <v>3</v>
      </c>
      <c r="H391" s="1">
        <v>2</v>
      </c>
      <c r="I391" s="29">
        <v>2</v>
      </c>
      <c r="J391" s="87">
        <v>4</v>
      </c>
      <c r="K391" s="28">
        <v>4</v>
      </c>
      <c r="L391" s="28">
        <v>2</v>
      </c>
      <c r="M391" s="28">
        <v>2</v>
      </c>
      <c r="N391" s="28">
        <v>3</v>
      </c>
      <c r="O391" s="87">
        <v>4</v>
      </c>
      <c r="P391" s="87">
        <v>3</v>
      </c>
      <c r="Q391" s="87">
        <v>4</v>
      </c>
      <c r="R391" s="87">
        <v>5</v>
      </c>
      <c r="S391" s="87">
        <v>1</v>
      </c>
      <c r="T391" s="87">
        <v>1</v>
      </c>
      <c r="U391" s="87">
        <v>5</v>
      </c>
      <c r="V391" s="1">
        <v>4</v>
      </c>
      <c r="W391" s="92">
        <v>4</v>
      </c>
      <c r="X391" s="94">
        <f t="shared" si="6"/>
        <v>0.33333333333333331</v>
      </c>
    </row>
    <row r="392" spans="1:24">
      <c r="A392" s="1">
        <v>1</v>
      </c>
      <c r="B392" s="1">
        <v>1</v>
      </c>
      <c r="C392" s="1">
        <v>10</v>
      </c>
      <c r="D392" s="1">
        <v>1</v>
      </c>
      <c r="E392" s="1">
        <v>2</v>
      </c>
      <c r="F392" s="1">
        <v>2</v>
      </c>
      <c r="G392" s="1">
        <v>3</v>
      </c>
      <c r="H392" s="1">
        <v>4</v>
      </c>
      <c r="I392" s="29">
        <v>2</v>
      </c>
      <c r="J392" s="87">
        <v>5</v>
      </c>
      <c r="K392" s="87">
        <v>5</v>
      </c>
      <c r="L392" s="28">
        <v>2</v>
      </c>
      <c r="M392" s="28">
        <v>2</v>
      </c>
      <c r="N392" s="28">
        <v>3</v>
      </c>
      <c r="O392" s="28">
        <v>1</v>
      </c>
      <c r="P392" s="87">
        <v>5</v>
      </c>
      <c r="Q392" s="87">
        <v>4</v>
      </c>
      <c r="R392" s="28">
        <v>1</v>
      </c>
      <c r="S392" s="87">
        <v>5</v>
      </c>
      <c r="T392" s="87">
        <v>1</v>
      </c>
      <c r="U392" s="87">
        <v>5</v>
      </c>
      <c r="V392" s="1">
        <v>2</v>
      </c>
      <c r="W392" s="92">
        <v>5</v>
      </c>
      <c r="X392" s="94">
        <f t="shared" si="6"/>
        <v>0.41666666666666669</v>
      </c>
    </row>
    <row r="393" spans="1:24">
      <c r="A393" s="1">
        <v>1</v>
      </c>
      <c r="B393" s="1">
        <v>1</v>
      </c>
      <c r="C393" s="1">
        <v>10</v>
      </c>
      <c r="D393" s="1">
        <v>1</v>
      </c>
      <c r="E393" s="1">
        <v>3</v>
      </c>
      <c r="F393" s="1">
        <v>5</v>
      </c>
      <c r="G393" s="1">
        <v>5</v>
      </c>
      <c r="H393" s="1">
        <v>3</v>
      </c>
      <c r="I393" s="29">
        <v>3</v>
      </c>
      <c r="J393" s="28">
        <v>2</v>
      </c>
      <c r="K393" s="87">
        <v>1</v>
      </c>
      <c r="L393" s="28">
        <v>2</v>
      </c>
      <c r="M393" s="87">
        <v>1</v>
      </c>
      <c r="N393" s="28">
        <v>3</v>
      </c>
      <c r="O393" s="28">
        <v>1</v>
      </c>
      <c r="P393" s="87">
        <v>5</v>
      </c>
      <c r="Q393" s="87">
        <v>4</v>
      </c>
      <c r="R393" s="87">
        <v>3</v>
      </c>
      <c r="S393" s="28">
        <v>3</v>
      </c>
      <c r="T393" s="87">
        <v>5</v>
      </c>
      <c r="U393" s="28">
        <v>3</v>
      </c>
      <c r="V393" s="1">
        <v>2</v>
      </c>
      <c r="W393" s="92">
        <v>6</v>
      </c>
      <c r="X393" s="94">
        <f t="shared" si="6"/>
        <v>0.5</v>
      </c>
    </row>
    <row r="394" spans="1:24">
      <c r="A394" s="1">
        <v>1</v>
      </c>
      <c r="B394" s="1">
        <v>1</v>
      </c>
      <c r="C394" s="1">
        <v>10</v>
      </c>
      <c r="D394" s="1">
        <v>1</v>
      </c>
      <c r="E394" s="1">
        <v>3</v>
      </c>
      <c r="F394" s="1">
        <v>4</v>
      </c>
      <c r="G394" s="1">
        <v>5</v>
      </c>
      <c r="H394" s="1">
        <v>5</v>
      </c>
      <c r="I394" s="29">
        <v>3</v>
      </c>
      <c r="J394" s="87">
        <v>4</v>
      </c>
      <c r="K394" s="28">
        <v>4</v>
      </c>
      <c r="L394" s="28">
        <v>2</v>
      </c>
      <c r="M394" s="87">
        <v>3</v>
      </c>
      <c r="N394" s="28">
        <v>3</v>
      </c>
      <c r="O394" s="28">
        <v>1</v>
      </c>
      <c r="P394" s="87">
        <v>5</v>
      </c>
      <c r="Q394" s="87">
        <v>4</v>
      </c>
      <c r="R394" s="87">
        <v>3</v>
      </c>
      <c r="S394" s="87">
        <v>5</v>
      </c>
      <c r="T394" s="28">
        <v>4</v>
      </c>
      <c r="U394" s="28">
        <v>3</v>
      </c>
      <c r="V394" s="1">
        <v>4</v>
      </c>
      <c r="W394" s="92">
        <v>6</v>
      </c>
      <c r="X394" s="94">
        <f t="shared" si="6"/>
        <v>0.5</v>
      </c>
    </row>
    <row r="395" spans="1:24">
      <c r="A395" s="1">
        <v>1</v>
      </c>
      <c r="B395" s="1">
        <v>1</v>
      </c>
      <c r="C395" s="1">
        <v>1</v>
      </c>
      <c r="D395" s="1">
        <v>1</v>
      </c>
      <c r="E395" s="1">
        <v>1</v>
      </c>
      <c r="F395" s="1">
        <v>4</v>
      </c>
      <c r="G395" s="1">
        <v>4</v>
      </c>
      <c r="H395" s="1">
        <v>3</v>
      </c>
      <c r="I395" s="29">
        <v>3</v>
      </c>
      <c r="J395" s="87">
        <v>4</v>
      </c>
      <c r="K395" s="28">
        <v>4</v>
      </c>
      <c r="L395" s="28">
        <v>2</v>
      </c>
      <c r="M395" s="87">
        <v>1</v>
      </c>
      <c r="N395" s="28">
        <v>3</v>
      </c>
      <c r="O395" s="87">
        <v>3</v>
      </c>
      <c r="P395" s="87">
        <v>1</v>
      </c>
      <c r="Q395" s="28">
        <v>2</v>
      </c>
      <c r="R395" s="87">
        <v>3</v>
      </c>
      <c r="S395" s="87">
        <v>2</v>
      </c>
      <c r="T395" s="87">
        <v>2</v>
      </c>
      <c r="U395" s="28">
        <v>3</v>
      </c>
      <c r="V395" s="1">
        <v>3</v>
      </c>
      <c r="W395" s="92">
        <v>5</v>
      </c>
      <c r="X395" s="94">
        <f t="shared" si="6"/>
        <v>0.41666666666666669</v>
      </c>
    </row>
    <row r="396" spans="1:24">
      <c r="A396" s="1">
        <v>1</v>
      </c>
      <c r="B396" s="1">
        <v>1</v>
      </c>
      <c r="C396" s="1">
        <v>7</v>
      </c>
      <c r="D396" s="1">
        <v>2</v>
      </c>
      <c r="E396" s="1">
        <v>2</v>
      </c>
      <c r="F396" s="1">
        <v>3</v>
      </c>
      <c r="G396" s="1">
        <v>4</v>
      </c>
      <c r="H396" s="1">
        <v>5</v>
      </c>
      <c r="I396" s="29">
        <v>1</v>
      </c>
      <c r="J396" s="87">
        <v>4</v>
      </c>
      <c r="K396" s="28">
        <v>4</v>
      </c>
      <c r="L396" s="28">
        <v>2</v>
      </c>
      <c r="M396" s="87">
        <v>3</v>
      </c>
      <c r="N396" s="28">
        <v>3</v>
      </c>
      <c r="O396" s="87">
        <v>2</v>
      </c>
      <c r="P396" s="87">
        <v>1</v>
      </c>
      <c r="Q396" s="87">
        <v>4</v>
      </c>
      <c r="R396" s="87">
        <v>3</v>
      </c>
      <c r="S396" s="28">
        <v>3</v>
      </c>
      <c r="T396" s="87">
        <v>2</v>
      </c>
      <c r="U396" s="28">
        <v>3</v>
      </c>
      <c r="V396" s="1">
        <v>2</v>
      </c>
      <c r="W396" s="92">
        <v>5</v>
      </c>
      <c r="X396" s="94">
        <f t="shared" si="6"/>
        <v>0.41666666666666669</v>
      </c>
    </row>
    <row r="397" spans="1:24">
      <c r="A397" s="1">
        <v>1</v>
      </c>
      <c r="B397" s="1">
        <v>3</v>
      </c>
      <c r="C397" s="1">
        <v>1</v>
      </c>
      <c r="D397" s="1">
        <v>2</v>
      </c>
      <c r="E397" s="1">
        <v>2</v>
      </c>
      <c r="F397" s="1">
        <v>5</v>
      </c>
      <c r="G397" s="1">
        <v>4</v>
      </c>
      <c r="H397" s="1">
        <v>5</v>
      </c>
      <c r="I397" s="29">
        <v>2</v>
      </c>
      <c r="J397" s="28">
        <v>2</v>
      </c>
      <c r="K397" s="28">
        <v>4</v>
      </c>
      <c r="L397" s="87">
        <v>5</v>
      </c>
      <c r="M397" s="87">
        <v>1</v>
      </c>
      <c r="N397" s="28">
        <v>3</v>
      </c>
      <c r="O397" s="28">
        <v>1</v>
      </c>
      <c r="P397" s="87">
        <v>5</v>
      </c>
      <c r="Q397" s="87">
        <v>5</v>
      </c>
      <c r="R397" s="87">
        <v>5</v>
      </c>
      <c r="S397" s="28">
        <v>3</v>
      </c>
      <c r="T397" s="87">
        <v>5</v>
      </c>
      <c r="U397" s="28">
        <v>3</v>
      </c>
      <c r="V397" s="1">
        <v>3</v>
      </c>
      <c r="W397" s="92">
        <v>6</v>
      </c>
      <c r="X397" s="94">
        <f t="shared" si="6"/>
        <v>0.5</v>
      </c>
    </row>
    <row r="398" spans="1:24">
      <c r="A398" s="1">
        <v>1</v>
      </c>
      <c r="B398" s="1">
        <v>2</v>
      </c>
      <c r="C398" s="1">
        <v>3</v>
      </c>
      <c r="D398" s="1">
        <v>1</v>
      </c>
      <c r="E398" s="1">
        <v>2</v>
      </c>
      <c r="F398" s="1">
        <v>2</v>
      </c>
      <c r="G398" s="1">
        <v>3</v>
      </c>
      <c r="H398" s="1">
        <v>4</v>
      </c>
      <c r="I398" s="29">
        <v>4</v>
      </c>
      <c r="J398" s="28">
        <v>2</v>
      </c>
      <c r="K398" s="87">
        <v>5</v>
      </c>
      <c r="L398" s="28">
        <v>2</v>
      </c>
      <c r="M398" s="87">
        <v>1</v>
      </c>
      <c r="N398" s="28">
        <v>3</v>
      </c>
      <c r="O398" s="28">
        <v>1</v>
      </c>
      <c r="P398" s="87">
        <v>1</v>
      </c>
      <c r="Q398" s="28">
        <v>2</v>
      </c>
      <c r="R398" s="87">
        <v>4</v>
      </c>
      <c r="S398" s="28">
        <v>3</v>
      </c>
      <c r="T398" s="28">
        <v>4</v>
      </c>
      <c r="U398" s="28">
        <v>3</v>
      </c>
      <c r="V398" s="1">
        <v>4</v>
      </c>
      <c r="W398" s="92">
        <v>8</v>
      </c>
      <c r="X398" s="94">
        <f t="shared" si="6"/>
        <v>0.66666666666666663</v>
      </c>
    </row>
    <row r="399" spans="1:24">
      <c r="A399" s="1">
        <v>3</v>
      </c>
      <c r="B399" s="1">
        <v>6</v>
      </c>
      <c r="C399" s="1">
        <v>4</v>
      </c>
      <c r="D399" s="1">
        <v>1</v>
      </c>
      <c r="E399" s="1">
        <v>1</v>
      </c>
      <c r="F399" s="1">
        <v>4</v>
      </c>
      <c r="G399" s="1">
        <v>5</v>
      </c>
      <c r="H399" s="1">
        <v>5</v>
      </c>
      <c r="I399" s="29">
        <v>3</v>
      </c>
      <c r="J399" s="87">
        <v>1</v>
      </c>
      <c r="K399" s="28">
        <v>4</v>
      </c>
      <c r="L399" s="28">
        <v>2</v>
      </c>
      <c r="M399" s="87">
        <v>1</v>
      </c>
      <c r="N399" s="28">
        <v>3</v>
      </c>
      <c r="O399" s="28">
        <v>1</v>
      </c>
      <c r="P399" s="87">
        <v>1</v>
      </c>
      <c r="Q399" s="28">
        <v>2</v>
      </c>
      <c r="R399" s="28">
        <v>1</v>
      </c>
      <c r="S399" s="28">
        <v>3</v>
      </c>
      <c r="T399" s="28">
        <v>4</v>
      </c>
      <c r="U399" s="28">
        <v>3</v>
      </c>
      <c r="V399" s="1">
        <v>2</v>
      </c>
      <c r="W399" s="92">
        <v>9</v>
      </c>
      <c r="X399" s="94">
        <f t="shared" si="6"/>
        <v>0.75</v>
      </c>
    </row>
    <row r="400" spans="1:24">
      <c r="A400" s="1">
        <v>1</v>
      </c>
      <c r="B400" s="1">
        <v>5</v>
      </c>
      <c r="C400" s="1">
        <v>1</v>
      </c>
      <c r="D400" s="1">
        <v>2</v>
      </c>
      <c r="E400" s="1">
        <v>1</v>
      </c>
      <c r="F400" s="1">
        <v>3</v>
      </c>
      <c r="G400" s="1">
        <v>3</v>
      </c>
      <c r="H400" s="1">
        <v>4</v>
      </c>
      <c r="I400" s="29">
        <v>4</v>
      </c>
      <c r="J400" s="28">
        <v>2</v>
      </c>
      <c r="K400" s="87">
        <v>3</v>
      </c>
      <c r="L400" s="28">
        <v>2</v>
      </c>
      <c r="M400" s="28">
        <v>2</v>
      </c>
      <c r="N400" s="28">
        <v>3</v>
      </c>
      <c r="O400" s="87">
        <v>2</v>
      </c>
      <c r="P400" s="87">
        <v>5</v>
      </c>
      <c r="Q400" s="87">
        <v>5</v>
      </c>
      <c r="R400" s="28">
        <v>1</v>
      </c>
      <c r="S400" s="87">
        <v>5</v>
      </c>
      <c r="T400" s="87">
        <v>5</v>
      </c>
      <c r="U400" s="28">
        <v>3</v>
      </c>
      <c r="V400" s="1">
        <v>3</v>
      </c>
      <c r="W400" s="92">
        <v>6</v>
      </c>
      <c r="X400" s="94">
        <f t="shared" si="6"/>
        <v>0.5</v>
      </c>
    </row>
    <row r="401" spans="1:24">
      <c r="A401" s="1">
        <v>1</v>
      </c>
      <c r="B401" s="1">
        <v>3</v>
      </c>
      <c r="C401" s="1">
        <v>1</v>
      </c>
      <c r="D401" s="1">
        <v>1</v>
      </c>
      <c r="E401" s="1">
        <v>3</v>
      </c>
      <c r="F401" s="1">
        <v>2</v>
      </c>
      <c r="G401" s="1">
        <v>4</v>
      </c>
      <c r="H401" s="1">
        <v>3</v>
      </c>
      <c r="I401" s="29">
        <v>4</v>
      </c>
      <c r="J401" s="28">
        <v>2</v>
      </c>
      <c r="K401" s="28">
        <v>4</v>
      </c>
      <c r="L401" s="28">
        <v>2</v>
      </c>
      <c r="M401" s="28">
        <v>2</v>
      </c>
      <c r="N401" s="28">
        <v>3</v>
      </c>
      <c r="O401" s="87">
        <v>3</v>
      </c>
      <c r="P401" s="28">
        <v>4</v>
      </c>
      <c r="Q401" s="87">
        <v>5</v>
      </c>
      <c r="R401" s="28">
        <v>1</v>
      </c>
      <c r="S401" s="87">
        <v>5</v>
      </c>
      <c r="T401" s="28">
        <v>4</v>
      </c>
      <c r="U401" s="28">
        <v>3</v>
      </c>
      <c r="V401" s="1">
        <v>4</v>
      </c>
      <c r="W401" s="92">
        <v>9</v>
      </c>
      <c r="X401" s="94">
        <f t="shared" si="6"/>
        <v>0.75</v>
      </c>
    </row>
    <row r="402" spans="1:24">
      <c r="A402" s="1">
        <v>1</v>
      </c>
      <c r="B402" s="1">
        <v>1</v>
      </c>
      <c r="C402" s="1">
        <v>10</v>
      </c>
      <c r="D402" s="1">
        <v>1</v>
      </c>
      <c r="E402" s="1">
        <v>3</v>
      </c>
      <c r="F402" s="1">
        <v>3</v>
      </c>
      <c r="G402" s="1">
        <v>3</v>
      </c>
      <c r="H402" s="1">
        <v>4</v>
      </c>
      <c r="I402" s="29">
        <v>4</v>
      </c>
      <c r="J402" s="87">
        <v>1</v>
      </c>
      <c r="K402" s="28">
        <v>4</v>
      </c>
      <c r="L402" s="28">
        <v>2</v>
      </c>
      <c r="M402" s="28">
        <v>2</v>
      </c>
      <c r="N402" s="28">
        <v>3</v>
      </c>
      <c r="O402" s="87">
        <v>2</v>
      </c>
      <c r="P402" s="28">
        <v>4</v>
      </c>
      <c r="Q402" s="87">
        <v>3</v>
      </c>
      <c r="R402" s="28">
        <v>1</v>
      </c>
      <c r="S402" s="28">
        <v>3</v>
      </c>
      <c r="T402" s="87">
        <v>2</v>
      </c>
      <c r="U402" s="28">
        <v>3</v>
      </c>
      <c r="V402" s="1">
        <v>3</v>
      </c>
      <c r="W402" s="92">
        <v>8</v>
      </c>
      <c r="X402" s="94">
        <f t="shared" si="6"/>
        <v>0.66666666666666663</v>
      </c>
    </row>
    <row r="403" spans="1:24">
      <c r="A403" s="1">
        <v>1</v>
      </c>
      <c r="B403" s="1">
        <v>1</v>
      </c>
      <c r="C403" s="1">
        <v>7</v>
      </c>
      <c r="D403" s="1">
        <v>1</v>
      </c>
      <c r="E403" s="1">
        <v>3</v>
      </c>
      <c r="F403" s="1">
        <v>5</v>
      </c>
      <c r="G403" s="1">
        <v>5</v>
      </c>
      <c r="H403" s="1">
        <v>4</v>
      </c>
      <c r="I403" s="29">
        <v>4</v>
      </c>
      <c r="J403" s="87">
        <v>1</v>
      </c>
      <c r="K403" s="87">
        <v>1</v>
      </c>
      <c r="L403" s="28">
        <v>2</v>
      </c>
      <c r="M403" s="87">
        <v>3</v>
      </c>
      <c r="N403" s="28">
        <v>3</v>
      </c>
      <c r="O403" s="87">
        <v>2</v>
      </c>
      <c r="P403" s="87">
        <v>5</v>
      </c>
      <c r="Q403" s="87">
        <v>3</v>
      </c>
      <c r="R403" s="87">
        <v>3</v>
      </c>
      <c r="S403" s="28">
        <v>3</v>
      </c>
      <c r="T403" s="87">
        <v>2</v>
      </c>
      <c r="U403" s="28">
        <v>3</v>
      </c>
      <c r="V403" s="1">
        <v>4</v>
      </c>
      <c r="W403" s="92">
        <v>4</v>
      </c>
      <c r="X403" s="94">
        <f t="shared" si="6"/>
        <v>0.33333333333333331</v>
      </c>
    </row>
    <row r="404" spans="1:24">
      <c r="A404" s="1">
        <v>1</v>
      </c>
      <c r="B404" s="1">
        <v>1</v>
      </c>
      <c r="C404" s="1">
        <v>1</v>
      </c>
      <c r="D404" s="1">
        <v>1</v>
      </c>
      <c r="E404" s="1">
        <v>2</v>
      </c>
      <c r="F404" s="1">
        <v>2</v>
      </c>
      <c r="G404" s="1">
        <v>5</v>
      </c>
      <c r="H404" s="1">
        <v>5</v>
      </c>
      <c r="I404" s="29">
        <v>2</v>
      </c>
      <c r="J404" s="28">
        <v>2</v>
      </c>
      <c r="K404" s="28">
        <v>4</v>
      </c>
      <c r="L404" s="28">
        <v>2</v>
      </c>
      <c r="M404" s="28">
        <v>2</v>
      </c>
      <c r="N404" s="87">
        <v>1</v>
      </c>
      <c r="O404" s="87">
        <v>2</v>
      </c>
      <c r="P404" s="87">
        <v>1</v>
      </c>
      <c r="Q404" s="28">
        <v>2</v>
      </c>
      <c r="R404" s="87">
        <v>3</v>
      </c>
      <c r="S404" s="28">
        <v>3</v>
      </c>
      <c r="T404" s="87">
        <v>2</v>
      </c>
      <c r="U404" s="28">
        <v>3</v>
      </c>
      <c r="V404" s="1">
        <v>1</v>
      </c>
      <c r="W404" s="92">
        <v>7</v>
      </c>
      <c r="X404" s="94">
        <f t="shared" si="6"/>
        <v>0.58333333333333337</v>
      </c>
    </row>
    <row r="405" spans="1:24">
      <c r="A405" s="1">
        <v>1</v>
      </c>
      <c r="B405" s="1">
        <v>1</v>
      </c>
      <c r="C405" s="1">
        <v>11</v>
      </c>
      <c r="D405" s="1">
        <v>1</v>
      </c>
      <c r="E405" s="1">
        <v>2</v>
      </c>
      <c r="F405" s="1">
        <v>3</v>
      </c>
      <c r="G405" s="1">
        <v>4</v>
      </c>
      <c r="H405" s="1">
        <v>5</v>
      </c>
      <c r="I405" s="29">
        <v>4</v>
      </c>
      <c r="J405" s="28">
        <v>2</v>
      </c>
      <c r="K405" s="28">
        <v>4</v>
      </c>
      <c r="L405" s="28">
        <v>2</v>
      </c>
      <c r="M405" s="28">
        <v>2</v>
      </c>
      <c r="N405" s="28">
        <v>3</v>
      </c>
      <c r="O405" s="28">
        <v>1</v>
      </c>
      <c r="P405" s="87">
        <v>2</v>
      </c>
      <c r="Q405" s="87">
        <v>5</v>
      </c>
      <c r="R405" s="87">
        <v>4</v>
      </c>
      <c r="S405" s="28">
        <v>3</v>
      </c>
      <c r="T405" s="28">
        <v>4</v>
      </c>
      <c r="U405" s="28">
        <v>3</v>
      </c>
      <c r="V405" s="1">
        <v>3</v>
      </c>
      <c r="W405" s="92">
        <v>9</v>
      </c>
      <c r="X405" s="94">
        <f t="shared" si="6"/>
        <v>0.75</v>
      </c>
    </row>
    <row r="406" spans="1:24">
      <c r="A406" s="1">
        <v>1</v>
      </c>
      <c r="B406" s="1">
        <v>3</v>
      </c>
      <c r="C406" s="1">
        <v>1</v>
      </c>
      <c r="D406" s="1">
        <v>1</v>
      </c>
      <c r="E406" s="1">
        <v>3</v>
      </c>
      <c r="F406" s="1">
        <v>4</v>
      </c>
      <c r="G406" s="1">
        <v>5</v>
      </c>
      <c r="H406" s="1">
        <v>5</v>
      </c>
      <c r="I406" s="29">
        <v>4</v>
      </c>
      <c r="J406" s="28">
        <v>2</v>
      </c>
      <c r="K406" s="28">
        <v>4</v>
      </c>
      <c r="L406" s="28">
        <v>2</v>
      </c>
      <c r="M406" s="28">
        <v>2</v>
      </c>
      <c r="N406" s="28">
        <v>3</v>
      </c>
      <c r="O406" s="28">
        <v>1</v>
      </c>
      <c r="P406" s="87">
        <v>1</v>
      </c>
      <c r="Q406" s="28">
        <v>2</v>
      </c>
      <c r="R406" s="28">
        <v>1</v>
      </c>
      <c r="S406" s="28">
        <v>3</v>
      </c>
      <c r="T406" s="28">
        <v>4</v>
      </c>
      <c r="U406" s="28">
        <v>3</v>
      </c>
      <c r="V406" s="1">
        <v>4</v>
      </c>
      <c r="W406" s="92">
        <v>11</v>
      </c>
      <c r="X406" s="94">
        <f t="shared" si="6"/>
        <v>0.91666666666666663</v>
      </c>
    </row>
    <row r="407" spans="1:24">
      <c r="A407" s="1">
        <v>1</v>
      </c>
      <c r="B407" s="1">
        <v>4</v>
      </c>
      <c r="C407" s="1">
        <v>11</v>
      </c>
      <c r="D407" s="1">
        <v>2</v>
      </c>
      <c r="E407" s="1">
        <v>2</v>
      </c>
      <c r="F407" s="1">
        <v>4</v>
      </c>
      <c r="G407" s="1">
        <v>4</v>
      </c>
      <c r="H407" s="1">
        <v>5</v>
      </c>
      <c r="I407" s="29">
        <v>5</v>
      </c>
      <c r="J407" s="28">
        <v>2</v>
      </c>
      <c r="K407" s="28">
        <v>4</v>
      </c>
      <c r="L407" s="28">
        <v>2</v>
      </c>
      <c r="M407" s="28">
        <v>2</v>
      </c>
      <c r="N407" s="28">
        <v>3</v>
      </c>
      <c r="O407" s="28">
        <v>1</v>
      </c>
      <c r="P407" s="28">
        <v>4</v>
      </c>
      <c r="Q407" s="28">
        <v>2</v>
      </c>
      <c r="R407" s="28">
        <v>1</v>
      </c>
      <c r="S407" s="28">
        <v>3</v>
      </c>
      <c r="T407" s="28">
        <v>4</v>
      </c>
      <c r="U407" s="28">
        <v>3</v>
      </c>
      <c r="V407" s="1">
        <v>4</v>
      </c>
      <c r="W407" s="92">
        <v>12</v>
      </c>
      <c r="X407" s="94">
        <f t="shared" si="6"/>
        <v>1</v>
      </c>
    </row>
    <row r="408" spans="1:24">
      <c r="A408" s="1">
        <v>1</v>
      </c>
      <c r="B408" s="1">
        <v>5</v>
      </c>
      <c r="C408" s="1">
        <v>2</v>
      </c>
      <c r="D408" s="1">
        <v>2</v>
      </c>
      <c r="E408" s="1">
        <v>2</v>
      </c>
      <c r="F408" s="1">
        <v>5</v>
      </c>
      <c r="G408" s="1">
        <v>4</v>
      </c>
      <c r="H408" s="1">
        <v>4</v>
      </c>
      <c r="I408" s="29">
        <v>4</v>
      </c>
      <c r="J408" s="87">
        <v>4</v>
      </c>
      <c r="K408" s="28">
        <v>4</v>
      </c>
      <c r="L408" s="87">
        <v>1</v>
      </c>
      <c r="M408" s="28">
        <v>2</v>
      </c>
      <c r="N408" s="28">
        <v>3</v>
      </c>
      <c r="O408" s="87">
        <v>2</v>
      </c>
      <c r="P408" s="28">
        <v>4</v>
      </c>
      <c r="Q408" s="87">
        <v>5</v>
      </c>
      <c r="R408" s="87">
        <v>4</v>
      </c>
      <c r="S408" s="28">
        <v>3</v>
      </c>
      <c r="T408" s="87">
        <v>2</v>
      </c>
      <c r="U408" s="28">
        <v>3</v>
      </c>
      <c r="V408" s="1">
        <v>4</v>
      </c>
      <c r="W408" s="92">
        <v>6</v>
      </c>
      <c r="X408" s="94">
        <f t="shared" si="6"/>
        <v>0.5</v>
      </c>
    </row>
    <row r="409" spans="1:24">
      <c r="A409" s="1">
        <v>2</v>
      </c>
      <c r="B409" s="1">
        <v>6</v>
      </c>
      <c r="C409" s="1">
        <v>11</v>
      </c>
      <c r="D409" s="1">
        <v>1</v>
      </c>
      <c r="E409" s="1">
        <v>3</v>
      </c>
      <c r="F409" s="1">
        <v>5</v>
      </c>
      <c r="G409" s="1">
        <v>5</v>
      </c>
      <c r="H409" s="1">
        <v>5</v>
      </c>
      <c r="I409" s="29">
        <v>3</v>
      </c>
      <c r="J409" s="28">
        <v>2</v>
      </c>
      <c r="K409" s="28">
        <v>4</v>
      </c>
      <c r="L409" s="28">
        <v>2</v>
      </c>
      <c r="M409" s="28">
        <v>2</v>
      </c>
      <c r="N409" s="28">
        <v>3</v>
      </c>
      <c r="O409" s="28">
        <v>1</v>
      </c>
      <c r="P409" s="28">
        <v>4</v>
      </c>
      <c r="Q409" s="28">
        <v>2</v>
      </c>
      <c r="R409" s="87">
        <v>4</v>
      </c>
      <c r="S409" s="28">
        <v>3</v>
      </c>
      <c r="T409" s="28">
        <v>4</v>
      </c>
      <c r="U409" s="28">
        <v>3</v>
      </c>
      <c r="V409" s="1">
        <v>3</v>
      </c>
      <c r="W409" s="92">
        <v>11</v>
      </c>
      <c r="X409" s="94">
        <f t="shared" si="6"/>
        <v>0.91666666666666663</v>
      </c>
    </row>
    <row r="410" spans="1:24">
      <c r="A410" s="1">
        <v>1</v>
      </c>
      <c r="B410" s="1">
        <v>2</v>
      </c>
      <c r="C410" s="1">
        <v>8</v>
      </c>
      <c r="D410" s="1">
        <v>1</v>
      </c>
      <c r="E410" s="1">
        <v>3</v>
      </c>
      <c r="F410" s="1">
        <v>3</v>
      </c>
      <c r="G410" s="1">
        <v>5</v>
      </c>
      <c r="H410" s="1">
        <v>5</v>
      </c>
      <c r="I410" s="29">
        <v>4</v>
      </c>
      <c r="J410" s="87">
        <v>1</v>
      </c>
      <c r="K410" s="28">
        <v>4</v>
      </c>
      <c r="L410" s="28">
        <v>2</v>
      </c>
      <c r="M410" s="28">
        <v>2</v>
      </c>
      <c r="N410" s="28">
        <v>3</v>
      </c>
      <c r="O410" s="28">
        <v>1</v>
      </c>
      <c r="P410" s="87">
        <v>1</v>
      </c>
      <c r="Q410" s="28">
        <v>2</v>
      </c>
      <c r="R410" s="87">
        <v>4</v>
      </c>
      <c r="S410" s="28">
        <v>3</v>
      </c>
      <c r="T410" s="28">
        <v>4</v>
      </c>
      <c r="U410" s="28">
        <v>3</v>
      </c>
      <c r="V410" s="1">
        <v>2</v>
      </c>
      <c r="W410" s="92">
        <v>9</v>
      </c>
      <c r="X410" s="94">
        <f t="shared" si="6"/>
        <v>0.75</v>
      </c>
    </row>
    <row r="411" spans="1:24">
      <c r="A411" s="1">
        <v>1</v>
      </c>
      <c r="B411" s="1">
        <v>4</v>
      </c>
      <c r="C411" s="1">
        <v>11</v>
      </c>
      <c r="D411" s="1">
        <v>1</v>
      </c>
      <c r="E411" s="1">
        <v>2</v>
      </c>
      <c r="F411" s="1">
        <v>2</v>
      </c>
      <c r="G411" s="1">
        <v>2</v>
      </c>
      <c r="H411" s="1">
        <v>4</v>
      </c>
      <c r="I411" s="29">
        <v>1</v>
      </c>
      <c r="J411" s="87">
        <v>1</v>
      </c>
      <c r="K411" s="28">
        <v>4</v>
      </c>
      <c r="L411" s="87">
        <v>1</v>
      </c>
      <c r="M411" s="87">
        <v>3</v>
      </c>
      <c r="N411" s="28">
        <v>3</v>
      </c>
      <c r="O411" s="87">
        <v>4</v>
      </c>
      <c r="P411" s="28">
        <v>4</v>
      </c>
      <c r="Q411" s="87">
        <v>4</v>
      </c>
      <c r="R411" s="87">
        <v>4</v>
      </c>
      <c r="S411" s="28">
        <v>3</v>
      </c>
      <c r="T411" s="87">
        <v>2</v>
      </c>
      <c r="U411" s="28">
        <v>3</v>
      </c>
      <c r="V411" s="1">
        <v>2</v>
      </c>
      <c r="W411" s="92">
        <v>5</v>
      </c>
      <c r="X411" s="94">
        <f t="shared" si="6"/>
        <v>0.41666666666666669</v>
      </c>
    </row>
    <row r="412" spans="1:24">
      <c r="A412" s="1">
        <v>1</v>
      </c>
      <c r="B412" s="1">
        <v>4</v>
      </c>
      <c r="C412" s="1">
        <v>10</v>
      </c>
      <c r="D412" s="1">
        <v>1</v>
      </c>
      <c r="E412" s="1">
        <v>2</v>
      </c>
      <c r="F412" s="1">
        <v>5</v>
      </c>
      <c r="G412" s="1">
        <v>5</v>
      </c>
      <c r="H412" s="1">
        <v>5</v>
      </c>
      <c r="I412" s="29">
        <v>4</v>
      </c>
      <c r="J412" s="28">
        <v>2</v>
      </c>
      <c r="K412" s="28">
        <v>4</v>
      </c>
      <c r="L412" s="28">
        <v>2</v>
      </c>
      <c r="M412" s="28">
        <v>2</v>
      </c>
      <c r="N412" s="28">
        <v>3</v>
      </c>
      <c r="O412" s="28">
        <v>1</v>
      </c>
      <c r="P412" s="87">
        <v>3</v>
      </c>
      <c r="Q412" s="87">
        <v>5</v>
      </c>
      <c r="R412" s="28">
        <v>1</v>
      </c>
      <c r="S412" s="87">
        <v>5</v>
      </c>
      <c r="T412" s="28">
        <v>4</v>
      </c>
      <c r="U412" s="87">
        <v>1</v>
      </c>
      <c r="V412" s="1">
        <v>2</v>
      </c>
      <c r="W412" s="92">
        <v>8</v>
      </c>
      <c r="X412" s="94">
        <f t="shared" si="6"/>
        <v>0.66666666666666663</v>
      </c>
    </row>
    <row r="413" spans="1:24">
      <c r="A413" s="1">
        <v>1</v>
      </c>
      <c r="B413" s="1">
        <v>5</v>
      </c>
      <c r="C413" s="1">
        <v>4</v>
      </c>
      <c r="D413" s="1">
        <v>1</v>
      </c>
      <c r="E413" s="1">
        <v>2</v>
      </c>
      <c r="F413" s="1">
        <v>1</v>
      </c>
      <c r="G413" s="1">
        <v>1</v>
      </c>
      <c r="H413" s="1">
        <v>1</v>
      </c>
      <c r="I413" s="29">
        <v>3</v>
      </c>
      <c r="J413" s="87">
        <v>3</v>
      </c>
      <c r="K413" s="87">
        <v>2</v>
      </c>
      <c r="L413" s="87">
        <v>4</v>
      </c>
      <c r="M413" s="28">
        <v>2</v>
      </c>
      <c r="N413" s="87">
        <v>4</v>
      </c>
      <c r="O413" s="28">
        <v>1</v>
      </c>
      <c r="P413" s="87">
        <v>1</v>
      </c>
      <c r="Q413" s="87">
        <v>3</v>
      </c>
      <c r="R413" s="28">
        <v>1</v>
      </c>
      <c r="S413" s="87">
        <v>4</v>
      </c>
      <c r="T413" s="87">
        <v>5</v>
      </c>
      <c r="U413" s="87">
        <v>2</v>
      </c>
      <c r="V413" s="1">
        <v>3</v>
      </c>
      <c r="W413" s="92">
        <v>3</v>
      </c>
      <c r="X413" s="94">
        <f t="shared" si="6"/>
        <v>0.25</v>
      </c>
    </row>
    <row r="414" spans="1:24">
      <c r="A414" s="1">
        <v>1</v>
      </c>
      <c r="B414" s="1">
        <v>3</v>
      </c>
      <c r="C414" s="1">
        <v>3</v>
      </c>
      <c r="D414" s="1">
        <v>2</v>
      </c>
      <c r="E414" s="1">
        <v>2</v>
      </c>
      <c r="F414" s="1">
        <v>5</v>
      </c>
      <c r="G414" s="1">
        <v>4</v>
      </c>
      <c r="H414" s="1">
        <v>5</v>
      </c>
      <c r="I414" s="29">
        <v>4</v>
      </c>
      <c r="J414" s="87">
        <v>1</v>
      </c>
      <c r="K414" s="87">
        <v>3</v>
      </c>
      <c r="L414" s="28">
        <v>2</v>
      </c>
      <c r="M414" s="28">
        <v>2</v>
      </c>
      <c r="N414" s="28">
        <v>3</v>
      </c>
      <c r="O414" s="28">
        <v>1</v>
      </c>
      <c r="P414" s="87">
        <v>2</v>
      </c>
      <c r="Q414" s="28">
        <v>2</v>
      </c>
      <c r="R414" s="28">
        <v>1</v>
      </c>
      <c r="S414" s="28">
        <v>3</v>
      </c>
      <c r="T414" s="28">
        <v>4</v>
      </c>
      <c r="U414" s="28">
        <v>3</v>
      </c>
      <c r="V414" s="1">
        <v>3</v>
      </c>
      <c r="W414" s="92">
        <v>9</v>
      </c>
      <c r="X414" s="94">
        <f t="shared" si="6"/>
        <v>0.75</v>
      </c>
    </row>
    <row r="415" spans="1:24">
      <c r="A415" s="1">
        <v>1</v>
      </c>
      <c r="B415" s="1">
        <v>3</v>
      </c>
      <c r="C415" s="1">
        <v>2</v>
      </c>
      <c r="D415" s="1">
        <v>1</v>
      </c>
      <c r="E415" s="1">
        <v>3</v>
      </c>
      <c r="F415" s="1">
        <v>3</v>
      </c>
      <c r="G415" s="1">
        <v>2</v>
      </c>
      <c r="H415" s="1">
        <v>4</v>
      </c>
      <c r="I415" s="29">
        <v>4</v>
      </c>
      <c r="J415" s="87">
        <v>1</v>
      </c>
      <c r="K415" s="28">
        <v>4</v>
      </c>
      <c r="L415" s="28">
        <v>2</v>
      </c>
      <c r="M415" s="87">
        <v>1</v>
      </c>
      <c r="N415" s="28">
        <v>3</v>
      </c>
      <c r="O415" s="28">
        <v>1</v>
      </c>
      <c r="P415" s="87">
        <v>5</v>
      </c>
      <c r="Q415" s="87">
        <v>5</v>
      </c>
      <c r="R415" s="28">
        <v>1</v>
      </c>
      <c r="S415" s="87">
        <v>5</v>
      </c>
      <c r="T415" s="28">
        <v>4</v>
      </c>
      <c r="U415" s="87">
        <v>1</v>
      </c>
      <c r="V415" s="1">
        <v>4</v>
      </c>
      <c r="W415" s="92">
        <v>6</v>
      </c>
      <c r="X415" s="94">
        <f t="shared" si="6"/>
        <v>0.5</v>
      </c>
    </row>
    <row r="416" spans="1:24">
      <c r="A416" s="1">
        <v>1</v>
      </c>
      <c r="B416" s="1">
        <v>5</v>
      </c>
      <c r="C416" s="1">
        <v>7</v>
      </c>
      <c r="D416" s="1">
        <v>1</v>
      </c>
      <c r="E416" s="1">
        <v>3</v>
      </c>
      <c r="F416" s="1">
        <v>4</v>
      </c>
      <c r="G416" s="1">
        <v>4</v>
      </c>
      <c r="H416" s="1">
        <v>5</v>
      </c>
      <c r="I416" s="29">
        <v>4</v>
      </c>
      <c r="J416" s="28">
        <v>2</v>
      </c>
      <c r="K416" s="28">
        <v>4</v>
      </c>
      <c r="L416" s="28">
        <v>2</v>
      </c>
      <c r="M416" s="28">
        <v>2</v>
      </c>
      <c r="N416" s="28">
        <v>3</v>
      </c>
      <c r="O416" s="28">
        <v>1</v>
      </c>
      <c r="P416" s="28">
        <v>4</v>
      </c>
      <c r="Q416" s="87">
        <v>3</v>
      </c>
      <c r="R416" s="87">
        <v>3</v>
      </c>
      <c r="S416" s="28">
        <v>3</v>
      </c>
      <c r="T416" s="28">
        <v>4</v>
      </c>
      <c r="U416" s="28">
        <v>3</v>
      </c>
      <c r="V416" s="1">
        <v>3</v>
      </c>
      <c r="W416" s="92">
        <v>10</v>
      </c>
      <c r="X416" s="94">
        <f t="shared" si="6"/>
        <v>0.83333333333333337</v>
      </c>
    </row>
    <row r="417" spans="1:24">
      <c r="A417" s="1">
        <v>1</v>
      </c>
      <c r="B417" s="1">
        <v>3</v>
      </c>
      <c r="C417" s="1">
        <v>11</v>
      </c>
      <c r="D417" s="1">
        <v>1</v>
      </c>
      <c r="E417" s="1">
        <v>1</v>
      </c>
      <c r="F417" s="1">
        <v>4</v>
      </c>
      <c r="G417" s="1">
        <v>5</v>
      </c>
      <c r="H417" s="1">
        <v>5</v>
      </c>
      <c r="I417" s="29">
        <v>3</v>
      </c>
      <c r="J417" s="87">
        <v>1</v>
      </c>
      <c r="K417" s="28">
        <v>4</v>
      </c>
      <c r="L417" s="28">
        <v>2</v>
      </c>
      <c r="M417" s="87">
        <v>1</v>
      </c>
      <c r="N417" s="28">
        <v>3</v>
      </c>
      <c r="O417" s="28">
        <v>1</v>
      </c>
      <c r="P417" s="28">
        <v>4</v>
      </c>
      <c r="Q417" s="28">
        <v>2</v>
      </c>
      <c r="R417" s="28">
        <v>1</v>
      </c>
      <c r="S417" s="28">
        <v>3</v>
      </c>
      <c r="T417" s="28">
        <v>4</v>
      </c>
      <c r="U417" s="28">
        <v>3</v>
      </c>
      <c r="V417" s="1">
        <v>4</v>
      </c>
      <c r="W417" s="92">
        <v>10</v>
      </c>
      <c r="X417" s="94">
        <f t="shared" si="6"/>
        <v>0.83333333333333337</v>
      </c>
    </row>
    <row r="418" spans="1:24">
      <c r="A418" s="1">
        <v>2</v>
      </c>
      <c r="B418" s="1">
        <v>6</v>
      </c>
      <c r="C418" s="1">
        <v>5</v>
      </c>
      <c r="D418" s="1">
        <v>2</v>
      </c>
      <c r="E418" s="1">
        <v>1</v>
      </c>
      <c r="F418" s="1">
        <v>4</v>
      </c>
      <c r="G418" s="1">
        <v>4</v>
      </c>
      <c r="H418" s="1">
        <v>5</v>
      </c>
      <c r="I418" s="29">
        <v>3</v>
      </c>
      <c r="J418" s="87">
        <v>4</v>
      </c>
      <c r="K418" s="28">
        <v>4</v>
      </c>
      <c r="L418" s="28">
        <v>2</v>
      </c>
      <c r="M418" s="87">
        <v>1</v>
      </c>
      <c r="N418" s="28">
        <v>3</v>
      </c>
      <c r="O418" s="28">
        <v>1</v>
      </c>
      <c r="P418" s="87">
        <v>3</v>
      </c>
      <c r="Q418" s="28">
        <v>2</v>
      </c>
      <c r="R418" s="87">
        <v>4</v>
      </c>
      <c r="S418" s="28">
        <v>3</v>
      </c>
      <c r="T418" s="28">
        <v>4</v>
      </c>
      <c r="U418" s="28">
        <v>3</v>
      </c>
      <c r="V418" s="1">
        <v>4</v>
      </c>
      <c r="W418" s="92">
        <v>8</v>
      </c>
      <c r="X418" s="94">
        <f t="shared" si="6"/>
        <v>0.66666666666666663</v>
      </c>
    </row>
    <row r="419" spans="1:24">
      <c r="A419" s="1">
        <v>2</v>
      </c>
      <c r="B419" s="1">
        <v>6</v>
      </c>
      <c r="C419" s="1">
        <v>3</v>
      </c>
      <c r="D419" s="1">
        <v>2</v>
      </c>
      <c r="E419" s="1">
        <v>1</v>
      </c>
      <c r="F419" s="1">
        <v>4</v>
      </c>
      <c r="G419" s="1">
        <v>4</v>
      </c>
      <c r="H419" s="1">
        <v>4</v>
      </c>
      <c r="I419" s="29">
        <v>3</v>
      </c>
      <c r="J419" s="87">
        <v>4</v>
      </c>
      <c r="K419" s="28">
        <v>4</v>
      </c>
      <c r="L419" s="28">
        <v>2</v>
      </c>
      <c r="M419" s="87">
        <v>1</v>
      </c>
      <c r="N419" s="87">
        <v>1</v>
      </c>
      <c r="O419" s="87">
        <v>4</v>
      </c>
      <c r="P419" s="28">
        <v>4</v>
      </c>
      <c r="Q419" s="87">
        <v>5</v>
      </c>
      <c r="R419" s="87">
        <v>5</v>
      </c>
      <c r="S419" s="28">
        <v>3</v>
      </c>
      <c r="T419" s="87">
        <v>3</v>
      </c>
      <c r="U419" s="87">
        <v>2</v>
      </c>
      <c r="V419" s="1">
        <v>3</v>
      </c>
      <c r="W419" s="92">
        <v>4</v>
      </c>
      <c r="X419" s="94">
        <f t="shared" si="6"/>
        <v>0.33333333333333331</v>
      </c>
    </row>
    <row r="420" spans="1:24">
      <c r="A420" s="1">
        <v>1</v>
      </c>
      <c r="B420" s="1">
        <v>4</v>
      </c>
      <c r="C420" s="1">
        <v>5</v>
      </c>
      <c r="D420" s="1">
        <v>2</v>
      </c>
      <c r="E420" s="1">
        <v>1</v>
      </c>
      <c r="F420" s="1">
        <v>4</v>
      </c>
      <c r="G420" s="1">
        <v>4</v>
      </c>
      <c r="H420" s="1">
        <v>5</v>
      </c>
      <c r="I420" s="29">
        <v>5</v>
      </c>
      <c r="J420" s="87">
        <v>4</v>
      </c>
      <c r="K420" s="28">
        <v>4</v>
      </c>
      <c r="L420" s="28">
        <v>2</v>
      </c>
      <c r="M420" s="87">
        <v>1</v>
      </c>
      <c r="N420" s="28">
        <v>3</v>
      </c>
      <c r="O420" s="28">
        <v>1</v>
      </c>
      <c r="P420" s="87">
        <v>1</v>
      </c>
      <c r="Q420" s="87">
        <v>1</v>
      </c>
      <c r="R420" s="87">
        <v>3</v>
      </c>
      <c r="S420" s="28">
        <v>3</v>
      </c>
      <c r="T420" s="28">
        <v>4</v>
      </c>
      <c r="U420" s="28">
        <v>3</v>
      </c>
      <c r="V420" s="1">
        <v>5</v>
      </c>
      <c r="W420" s="92">
        <v>7</v>
      </c>
      <c r="X420" s="94">
        <f t="shared" si="6"/>
        <v>0.58333333333333337</v>
      </c>
    </row>
    <row r="421" spans="1:24">
      <c r="A421" s="1">
        <v>1</v>
      </c>
      <c r="B421" s="1">
        <v>3</v>
      </c>
      <c r="C421" s="1">
        <v>6</v>
      </c>
      <c r="D421" s="1">
        <v>1</v>
      </c>
      <c r="E421" s="1">
        <v>1</v>
      </c>
      <c r="F421" s="1">
        <v>5</v>
      </c>
      <c r="G421" s="1">
        <v>5</v>
      </c>
      <c r="H421" s="1">
        <v>5</v>
      </c>
      <c r="I421" s="29">
        <v>5</v>
      </c>
      <c r="J421" s="87">
        <v>2</v>
      </c>
      <c r="K421" s="28">
        <v>4</v>
      </c>
      <c r="L421" s="87">
        <v>4</v>
      </c>
      <c r="M421" s="28">
        <v>2</v>
      </c>
      <c r="N421" s="28">
        <v>3</v>
      </c>
      <c r="O421" s="28">
        <v>1</v>
      </c>
      <c r="P421" s="87">
        <v>2</v>
      </c>
      <c r="Q421" s="28">
        <v>2</v>
      </c>
      <c r="R421" s="28">
        <v>1</v>
      </c>
      <c r="S421" s="28">
        <v>3</v>
      </c>
      <c r="T421" s="28">
        <v>4</v>
      </c>
      <c r="U421" s="28">
        <v>3</v>
      </c>
      <c r="V421" s="1">
        <v>5</v>
      </c>
      <c r="W421" s="92">
        <v>9</v>
      </c>
      <c r="X421" s="94">
        <f t="shared" si="6"/>
        <v>0.75</v>
      </c>
    </row>
    <row r="422" spans="1:24">
      <c r="A422" s="1">
        <v>1</v>
      </c>
      <c r="B422" s="1">
        <v>5</v>
      </c>
      <c r="C422" s="1">
        <v>5</v>
      </c>
      <c r="D422" s="1">
        <v>2</v>
      </c>
      <c r="E422" s="1">
        <v>2</v>
      </c>
      <c r="F422" s="1">
        <v>3</v>
      </c>
      <c r="G422" s="1">
        <v>3</v>
      </c>
      <c r="H422" s="1">
        <v>5</v>
      </c>
      <c r="I422" s="29">
        <v>2</v>
      </c>
      <c r="J422" s="28">
        <v>2</v>
      </c>
      <c r="K422" s="28">
        <v>4</v>
      </c>
      <c r="L422" s="28">
        <v>2</v>
      </c>
      <c r="M422" s="28">
        <v>2</v>
      </c>
      <c r="N422" s="28">
        <v>3</v>
      </c>
      <c r="O422" s="87">
        <v>3</v>
      </c>
      <c r="P422" s="87">
        <v>2</v>
      </c>
      <c r="Q422" s="28">
        <v>2</v>
      </c>
      <c r="R422" s="87">
        <v>4</v>
      </c>
      <c r="S422" s="87">
        <v>2</v>
      </c>
      <c r="T422" s="28">
        <v>4</v>
      </c>
      <c r="U422" s="28">
        <v>3</v>
      </c>
      <c r="V422" s="1">
        <v>3</v>
      </c>
      <c r="W422" s="92">
        <v>8</v>
      </c>
      <c r="X422" s="94">
        <f t="shared" si="6"/>
        <v>0.66666666666666663</v>
      </c>
    </row>
    <row r="423" spans="1:24">
      <c r="A423" s="1">
        <v>2</v>
      </c>
      <c r="B423" s="1">
        <v>6</v>
      </c>
      <c r="C423" s="1">
        <v>5</v>
      </c>
      <c r="D423" s="1">
        <v>1</v>
      </c>
      <c r="E423" s="1">
        <v>1</v>
      </c>
      <c r="F423" s="1">
        <v>4</v>
      </c>
      <c r="G423" s="1">
        <v>4</v>
      </c>
      <c r="H423" s="1">
        <v>4</v>
      </c>
      <c r="I423" s="29">
        <v>4</v>
      </c>
      <c r="J423" s="28">
        <v>2</v>
      </c>
      <c r="K423" s="28">
        <v>4</v>
      </c>
      <c r="L423" s="87">
        <v>5</v>
      </c>
      <c r="M423" s="28">
        <v>2</v>
      </c>
      <c r="N423" s="28">
        <v>3</v>
      </c>
      <c r="O423" s="28">
        <v>1</v>
      </c>
      <c r="P423" s="87">
        <v>1</v>
      </c>
      <c r="Q423" s="87">
        <v>5</v>
      </c>
      <c r="R423" s="87">
        <v>4</v>
      </c>
      <c r="S423" s="28">
        <v>3</v>
      </c>
      <c r="T423" s="28">
        <v>4</v>
      </c>
      <c r="U423" s="28">
        <v>3</v>
      </c>
      <c r="V423" s="1">
        <v>3</v>
      </c>
      <c r="W423" s="92">
        <v>8</v>
      </c>
      <c r="X423" s="94">
        <f t="shared" si="6"/>
        <v>0.66666666666666663</v>
      </c>
    </row>
    <row r="424" spans="1:24">
      <c r="A424" s="1">
        <v>1</v>
      </c>
      <c r="B424" s="1">
        <v>3</v>
      </c>
      <c r="C424" s="1">
        <v>2</v>
      </c>
      <c r="D424" s="1">
        <v>1</v>
      </c>
      <c r="E424" s="1">
        <v>2</v>
      </c>
      <c r="F424" s="1">
        <v>3</v>
      </c>
      <c r="G424" s="1">
        <v>4</v>
      </c>
      <c r="H424" s="1">
        <v>5</v>
      </c>
      <c r="I424" s="29">
        <v>5</v>
      </c>
      <c r="J424" s="28">
        <v>2</v>
      </c>
      <c r="K424" s="87">
        <v>5</v>
      </c>
      <c r="L424" s="87">
        <v>5</v>
      </c>
      <c r="M424" s="28">
        <v>2</v>
      </c>
      <c r="N424" s="28">
        <v>3</v>
      </c>
      <c r="O424" s="28">
        <v>1</v>
      </c>
      <c r="P424" s="87">
        <v>5</v>
      </c>
      <c r="Q424" s="87">
        <v>5</v>
      </c>
      <c r="R424" s="28">
        <v>1</v>
      </c>
      <c r="S424" s="28">
        <v>3</v>
      </c>
      <c r="T424" s="28">
        <v>4</v>
      </c>
      <c r="U424" s="87">
        <v>2</v>
      </c>
      <c r="V424" s="1">
        <v>4</v>
      </c>
      <c r="W424" s="92">
        <v>7</v>
      </c>
      <c r="X424" s="94">
        <f t="shared" si="6"/>
        <v>0.58333333333333337</v>
      </c>
    </row>
    <row r="425" spans="1:24">
      <c r="A425" s="1">
        <v>1</v>
      </c>
      <c r="B425" s="1">
        <v>3</v>
      </c>
      <c r="C425" s="1">
        <v>6</v>
      </c>
      <c r="D425" s="1">
        <v>1</v>
      </c>
      <c r="E425" s="1">
        <v>1</v>
      </c>
      <c r="F425" s="1">
        <v>4</v>
      </c>
      <c r="G425" s="1">
        <v>4</v>
      </c>
      <c r="H425" s="1">
        <v>5</v>
      </c>
      <c r="I425" s="29">
        <v>3</v>
      </c>
      <c r="J425" s="87">
        <v>1</v>
      </c>
      <c r="K425" s="28">
        <v>4</v>
      </c>
      <c r="L425" s="28">
        <v>2</v>
      </c>
      <c r="M425" s="28">
        <v>2</v>
      </c>
      <c r="N425" s="28">
        <v>3</v>
      </c>
      <c r="O425" s="28">
        <v>1</v>
      </c>
      <c r="P425" s="87">
        <v>5</v>
      </c>
      <c r="Q425" s="28">
        <v>2</v>
      </c>
      <c r="R425" s="87">
        <v>5</v>
      </c>
      <c r="S425" s="28">
        <v>3</v>
      </c>
      <c r="T425" s="28">
        <v>4</v>
      </c>
      <c r="U425" s="28">
        <v>3</v>
      </c>
      <c r="V425" s="1">
        <v>4</v>
      </c>
      <c r="W425" s="92">
        <v>9</v>
      </c>
      <c r="X425" s="94">
        <f t="shared" si="6"/>
        <v>0.75</v>
      </c>
    </row>
    <row r="426" spans="1:24">
      <c r="A426" s="1">
        <v>3</v>
      </c>
      <c r="B426" s="1">
        <v>6</v>
      </c>
      <c r="C426" s="1">
        <v>11</v>
      </c>
      <c r="D426" s="1">
        <v>2</v>
      </c>
      <c r="E426" s="1">
        <v>1</v>
      </c>
      <c r="F426" s="1">
        <v>5</v>
      </c>
      <c r="G426" s="1">
        <v>5</v>
      </c>
      <c r="H426" s="1">
        <v>5</v>
      </c>
      <c r="I426" s="29">
        <v>4</v>
      </c>
      <c r="J426" s="28">
        <v>2</v>
      </c>
      <c r="K426" s="28">
        <v>4</v>
      </c>
      <c r="L426" s="28">
        <v>2</v>
      </c>
      <c r="M426" s="87">
        <v>1</v>
      </c>
      <c r="N426" s="28">
        <v>3</v>
      </c>
      <c r="O426" s="28">
        <v>1</v>
      </c>
      <c r="P426" s="87">
        <v>2</v>
      </c>
      <c r="Q426" s="28">
        <v>2</v>
      </c>
      <c r="R426" s="28">
        <v>1</v>
      </c>
      <c r="S426" s="28">
        <v>3</v>
      </c>
      <c r="T426" s="28">
        <v>4</v>
      </c>
      <c r="U426" s="28">
        <v>3</v>
      </c>
      <c r="V426" s="1">
        <v>4</v>
      </c>
      <c r="W426" s="92">
        <v>10</v>
      </c>
      <c r="X426" s="94">
        <f t="shared" si="6"/>
        <v>0.83333333333333337</v>
      </c>
    </row>
    <row r="427" spans="1:24">
      <c r="A427" s="1">
        <v>2</v>
      </c>
      <c r="B427" s="1">
        <v>6</v>
      </c>
      <c r="C427" s="1">
        <v>3</v>
      </c>
      <c r="D427" s="1">
        <v>1</v>
      </c>
      <c r="E427" s="1">
        <v>1</v>
      </c>
      <c r="F427" s="1">
        <v>4</v>
      </c>
      <c r="G427" s="1">
        <v>5</v>
      </c>
      <c r="H427" s="1">
        <v>5</v>
      </c>
      <c r="I427" s="29">
        <v>3</v>
      </c>
      <c r="J427" s="87">
        <v>1</v>
      </c>
      <c r="K427" s="28">
        <v>4</v>
      </c>
      <c r="L427" s="87">
        <v>5</v>
      </c>
      <c r="M427" s="87">
        <v>3</v>
      </c>
      <c r="N427" s="28">
        <v>3</v>
      </c>
      <c r="O427" s="87">
        <v>4</v>
      </c>
      <c r="P427" s="87">
        <v>1</v>
      </c>
      <c r="Q427" s="87">
        <v>5</v>
      </c>
      <c r="R427" s="87">
        <v>3</v>
      </c>
      <c r="S427" s="28">
        <v>3</v>
      </c>
      <c r="T427" s="87">
        <v>1</v>
      </c>
      <c r="U427" s="87">
        <v>5</v>
      </c>
      <c r="V427" s="1">
        <v>3</v>
      </c>
      <c r="W427" s="92">
        <v>3</v>
      </c>
      <c r="X427" s="94">
        <f t="shared" si="6"/>
        <v>0.25</v>
      </c>
    </row>
    <row r="428" spans="1:24">
      <c r="A428" s="1">
        <v>2</v>
      </c>
      <c r="B428" s="1">
        <v>6</v>
      </c>
      <c r="C428" s="1">
        <v>6</v>
      </c>
      <c r="D428" s="1">
        <v>2</v>
      </c>
      <c r="E428" s="1">
        <v>1</v>
      </c>
      <c r="F428" s="1">
        <v>4</v>
      </c>
      <c r="G428" s="1">
        <v>3</v>
      </c>
      <c r="H428" s="1">
        <v>3</v>
      </c>
      <c r="I428" s="29">
        <v>4</v>
      </c>
      <c r="J428" s="28">
        <v>2</v>
      </c>
      <c r="K428" s="28">
        <v>4</v>
      </c>
      <c r="L428" s="28">
        <v>2</v>
      </c>
      <c r="M428" s="28">
        <v>2</v>
      </c>
      <c r="N428" s="28">
        <v>3</v>
      </c>
      <c r="O428" s="28">
        <v>1</v>
      </c>
      <c r="P428" s="87">
        <v>3</v>
      </c>
      <c r="Q428" s="28">
        <v>2</v>
      </c>
      <c r="R428" s="28">
        <v>1</v>
      </c>
      <c r="S428" s="28">
        <v>3</v>
      </c>
      <c r="T428" s="28">
        <v>4</v>
      </c>
      <c r="U428" s="28">
        <v>3</v>
      </c>
      <c r="V428" s="1">
        <v>4</v>
      </c>
      <c r="W428" s="92">
        <v>11</v>
      </c>
      <c r="X428" s="94">
        <f t="shared" si="6"/>
        <v>0.91666666666666663</v>
      </c>
    </row>
    <row r="429" spans="1:24">
      <c r="A429" s="1">
        <v>2</v>
      </c>
      <c r="B429" s="1">
        <v>6</v>
      </c>
      <c r="C429" s="1">
        <v>3</v>
      </c>
      <c r="D429" s="1">
        <v>1</v>
      </c>
      <c r="E429" s="1">
        <v>3</v>
      </c>
      <c r="F429" s="1">
        <v>4</v>
      </c>
      <c r="G429" s="1">
        <v>4</v>
      </c>
      <c r="H429" s="1">
        <v>5</v>
      </c>
      <c r="I429" s="29">
        <v>2</v>
      </c>
      <c r="J429" s="87">
        <v>4</v>
      </c>
      <c r="K429" s="28">
        <v>4</v>
      </c>
      <c r="L429" s="87">
        <v>4</v>
      </c>
      <c r="M429" s="28">
        <v>2</v>
      </c>
      <c r="N429" s="28">
        <v>3</v>
      </c>
      <c r="O429" s="28">
        <v>1</v>
      </c>
      <c r="P429" s="87">
        <v>2</v>
      </c>
      <c r="Q429" s="28">
        <v>2</v>
      </c>
      <c r="R429" s="28">
        <v>1</v>
      </c>
      <c r="S429" s="87">
        <v>1</v>
      </c>
      <c r="T429" s="28">
        <v>4</v>
      </c>
      <c r="U429" s="28">
        <v>3</v>
      </c>
      <c r="V429" s="1">
        <v>3</v>
      </c>
      <c r="W429" s="92">
        <v>7</v>
      </c>
      <c r="X429" s="94">
        <f t="shared" si="6"/>
        <v>0.58333333333333337</v>
      </c>
    </row>
    <row r="430" spans="1:24">
      <c r="A430" s="1">
        <v>2</v>
      </c>
      <c r="B430" s="1">
        <v>6</v>
      </c>
      <c r="C430" s="1">
        <v>3</v>
      </c>
      <c r="D430" s="1">
        <v>2</v>
      </c>
      <c r="E430" s="1">
        <v>1</v>
      </c>
      <c r="F430" s="1">
        <v>5</v>
      </c>
      <c r="G430" s="1">
        <v>5</v>
      </c>
      <c r="H430" s="1">
        <v>5</v>
      </c>
      <c r="I430" s="29">
        <v>4</v>
      </c>
      <c r="J430" s="87">
        <v>4</v>
      </c>
      <c r="K430" s="28">
        <v>4</v>
      </c>
      <c r="L430" s="28">
        <v>2</v>
      </c>
      <c r="M430" s="87">
        <v>1</v>
      </c>
      <c r="N430" s="28">
        <v>3</v>
      </c>
      <c r="O430" s="28">
        <v>1</v>
      </c>
      <c r="P430" s="87">
        <v>5</v>
      </c>
      <c r="Q430" s="87">
        <v>4</v>
      </c>
      <c r="R430" s="87">
        <v>3</v>
      </c>
      <c r="S430" s="28">
        <v>3</v>
      </c>
      <c r="T430" s="28">
        <v>4</v>
      </c>
      <c r="U430" s="28">
        <v>3</v>
      </c>
      <c r="V430" s="1">
        <v>4</v>
      </c>
      <c r="W430" s="92">
        <v>7</v>
      </c>
      <c r="X430" s="94">
        <f t="shared" si="6"/>
        <v>0.58333333333333337</v>
      </c>
    </row>
    <row r="431" spans="1:24">
      <c r="A431" s="1">
        <v>1</v>
      </c>
      <c r="B431" s="1">
        <v>2</v>
      </c>
      <c r="C431" s="1">
        <v>6</v>
      </c>
      <c r="D431" s="1">
        <v>1</v>
      </c>
      <c r="E431" s="1">
        <v>3</v>
      </c>
      <c r="F431" s="1">
        <v>4</v>
      </c>
      <c r="G431" s="1">
        <v>4</v>
      </c>
      <c r="H431" s="1">
        <v>5</v>
      </c>
      <c r="I431" s="29">
        <v>3</v>
      </c>
      <c r="J431" s="28">
        <v>2</v>
      </c>
      <c r="K431" s="87">
        <v>3</v>
      </c>
      <c r="L431" s="28">
        <v>2</v>
      </c>
      <c r="M431" s="28">
        <v>2</v>
      </c>
      <c r="N431" s="28">
        <v>3</v>
      </c>
      <c r="O431" s="28">
        <v>1</v>
      </c>
      <c r="P431" s="28">
        <v>4</v>
      </c>
      <c r="Q431" s="87">
        <v>1</v>
      </c>
      <c r="R431" s="87">
        <v>4</v>
      </c>
      <c r="S431" s="28">
        <v>3</v>
      </c>
      <c r="T431" s="28">
        <v>4</v>
      </c>
      <c r="U431" s="28">
        <v>3</v>
      </c>
      <c r="V431" s="1">
        <v>3</v>
      </c>
      <c r="W431" s="92">
        <v>9</v>
      </c>
      <c r="X431" s="94">
        <f t="shared" si="6"/>
        <v>0.75</v>
      </c>
    </row>
    <row r="432" spans="1:24">
      <c r="A432" s="1">
        <v>2</v>
      </c>
      <c r="B432" s="1">
        <v>6</v>
      </c>
      <c r="C432" s="1">
        <v>3</v>
      </c>
      <c r="D432" s="1">
        <v>1</v>
      </c>
      <c r="E432" s="1">
        <v>1</v>
      </c>
      <c r="F432" s="1">
        <v>5</v>
      </c>
      <c r="G432" s="1">
        <v>4</v>
      </c>
      <c r="H432" s="1">
        <v>5</v>
      </c>
      <c r="I432" s="29">
        <v>4</v>
      </c>
      <c r="J432" s="87">
        <v>1</v>
      </c>
      <c r="K432" s="28">
        <v>4</v>
      </c>
      <c r="L432" s="28">
        <v>2</v>
      </c>
      <c r="M432" s="87">
        <v>1</v>
      </c>
      <c r="N432" s="28">
        <v>3</v>
      </c>
      <c r="O432" s="28">
        <v>1</v>
      </c>
      <c r="P432" s="87">
        <v>1</v>
      </c>
      <c r="Q432" s="87">
        <v>4</v>
      </c>
      <c r="R432" s="28">
        <v>1</v>
      </c>
      <c r="S432" s="87">
        <v>2</v>
      </c>
      <c r="T432" s="87">
        <v>2</v>
      </c>
      <c r="U432" s="87">
        <v>1</v>
      </c>
      <c r="V432" s="1">
        <v>5</v>
      </c>
      <c r="W432" s="92">
        <v>5</v>
      </c>
      <c r="X432" s="94">
        <f t="shared" si="6"/>
        <v>0.41666666666666669</v>
      </c>
    </row>
    <row r="433" spans="1:24">
      <c r="A433" s="1">
        <v>1</v>
      </c>
      <c r="B433" s="1">
        <v>2</v>
      </c>
      <c r="C433" s="1">
        <v>1</v>
      </c>
      <c r="D433" s="1">
        <v>1</v>
      </c>
      <c r="E433" s="1">
        <v>2</v>
      </c>
      <c r="F433" s="1">
        <v>4</v>
      </c>
      <c r="G433" s="1">
        <v>5</v>
      </c>
      <c r="H433" s="1">
        <v>5</v>
      </c>
      <c r="I433" s="29">
        <v>2</v>
      </c>
      <c r="J433" s="87">
        <v>5</v>
      </c>
      <c r="K433" s="28">
        <v>4</v>
      </c>
      <c r="L433" s="28">
        <v>2</v>
      </c>
      <c r="M433" s="87">
        <v>1</v>
      </c>
      <c r="N433" s="87">
        <v>5</v>
      </c>
      <c r="O433" s="87">
        <v>4</v>
      </c>
      <c r="P433" s="87">
        <v>2</v>
      </c>
      <c r="Q433" s="87">
        <v>5</v>
      </c>
      <c r="R433" s="87">
        <v>5</v>
      </c>
      <c r="S433" s="87">
        <v>5</v>
      </c>
      <c r="T433" s="87">
        <v>5</v>
      </c>
      <c r="U433" s="87">
        <v>5</v>
      </c>
      <c r="V433" s="1">
        <v>2</v>
      </c>
      <c r="W433" s="92">
        <v>2</v>
      </c>
      <c r="X433" s="94">
        <f t="shared" si="6"/>
        <v>0.16666666666666666</v>
      </c>
    </row>
    <row r="434" spans="1:24">
      <c r="A434" s="1">
        <v>2</v>
      </c>
      <c r="B434" s="1">
        <v>6</v>
      </c>
      <c r="C434" s="1">
        <v>3</v>
      </c>
      <c r="D434" s="1">
        <v>2</v>
      </c>
      <c r="E434" s="1">
        <v>1</v>
      </c>
      <c r="F434" s="1">
        <v>5</v>
      </c>
      <c r="G434" s="1">
        <v>5</v>
      </c>
      <c r="H434" s="1">
        <v>5</v>
      </c>
      <c r="I434" s="29">
        <v>5</v>
      </c>
      <c r="J434" s="87">
        <v>5</v>
      </c>
      <c r="K434" s="87">
        <v>5</v>
      </c>
      <c r="L434" s="28">
        <v>2</v>
      </c>
      <c r="M434" s="28">
        <v>2</v>
      </c>
      <c r="N434" s="87">
        <v>5</v>
      </c>
      <c r="O434" s="28">
        <v>1</v>
      </c>
      <c r="P434" s="87">
        <v>5</v>
      </c>
      <c r="Q434" s="87">
        <v>4</v>
      </c>
      <c r="R434" s="28">
        <v>1</v>
      </c>
      <c r="S434" s="87">
        <v>5</v>
      </c>
      <c r="T434" s="87">
        <v>2</v>
      </c>
      <c r="U434" s="87">
        <v>2</v>
      </c>
      <c r="V434" s="1">
        <v>4</v>
      </c>
      <c r="W434" s="92">
        <v>4</v>
      </c>
      <c r="X434" s="94">
        <f t="shared" si="6"/>
        <v>0.33333333333333331</v>
      </c>
    </row>
    <row r="435" spans="1:24">
      <c r="A435" s="1">
        <v>1</v>
      </c>
      <c r="B435" s="1">
        <v>2</v>
      </c>
      <c r="C435" s="1">
        <v>6</v>
      </c>
      <c r="D435" s="1">
        <v>1</v>
      </c>
      <c r="E435" s="1">
        <v>1</v>
      </c>
      <c r="F435" s="1">
        <v>2</v>
      </c>
      <c r="G435" s="1">
        <v>4</v>
      </c>
      <c r="H435" s="1">
        <v>4</v>
      </c>
      <c r="I435" s="29">
        <v>3</v>
      </c>
      <c r="J435" s="28">
        <v>2</v>
      </c>
      <c r="K435" s="28">
        <v>4</v>
      </c>
      <c r="L435" s="28">
        <v>2</v>
      </c>
      <c r="M435" s="28">
        <v>2</v>
      </c>
      <c r="N435" s="28">
        <v>3</v>
      </c>
      <c r="O435" s="28">
        <v>1</v>
      </c>
      <c r="P435" s="87">
        <v>1</v>
      </c>
      <c r="Q435" s="87">
        <v>1</v>
      </c>
      <c r="R435" s="28">
        <v>1</v>
      </c>
      <c r="S435" s="28">
        <v>3</v>
      </c>
      <c r="T435" s="28">
        <v>4</v>
      </c>
      <c r="U435" s="28">
        <v>3</v>
      </c>
      <c r="V435" s="1">
        <v>4</v>
      </c>
      <c r="W435" s="92">
        <v>10</v>
      </c>
      <c r="X435" s="94">
        <f t="shared" si="6"/>
        <v>0.83333333333333337</v>
      </c>
    </row>
    <row r="436" spans="1:24">
      <c r="A436" s="1">
        <v>1</v>
      </c>
      <c r="B436" s="1">
        <v>5</v>
      </c>
      <c r="C436" s="1">
        <v>1</v>
      </c>
      <c r="D436" s="1">
        <v>1</v>
      </c>
      <c r="E436" s="1">
        <v>2</v>
      </c>
      <c r="F436" s="1">
        <v>4</v>
      </c>
      <c r="G436" s="1">
        <v>5</v>
      </c>
      <c r="H436" s="1">
        <v>5</v>
      </c>
      <c r="I436" s="29">
        <v>3</v>
      </c>
      <c r="J436" s="87">
        <v>4</v>
      </c>
      <c r="K436" s="28">
        <v>4</v>
      </c>
      <c r="L436" s="28">
        <v>2</v>
      </c>
      <c r="M436" s="28">
        <v>2</v>
      </c>
      <c r="N436" s="28">
        <v>3</v>
      </c>
      <c r="O436" s="28">
        <v>1</v>
      </c>
      <c r="P436" s="87">
        <v>3</v>
      </c>
      <c r="Q436" s="87">
        <v>3</v>
      </c>
      <c r="R436" s="87">
        <v>4</v>
      </c>
      <c r="S436" s="28">
        <v>3</v>
      </c>
      <c r="T436" s="28">
        <v>4</v>
      </c>
      <c r="U436" s="28">
        <v>3</v>
      </c>
      <c r="V436" s="1">
        <v>3</v>
      </c>
      <c r="W436" s="92">
        <v>8</v>
      </c>
      <c r="X436" s="94">
        <f t="shared" si="6"/>
        <v>0.66666666666666663</v>
      </c>
    </row>
    <row r="437" spans="1:24">
      <c r="A437" s="1">
        <v>1</v>
      </c>
      <c r="B437" s="1">
        <v>3</v>
      </c>
      <c r="C437" s="1">
        <v>6</v>
      </c>
      <c r="D437" s="1">
        <v>1</v>
      </c>
      <c r="E437" s="1">
        <v>2</v>
      </c>
      <c r="F437" s="1">
        <v>3</v>
      </c>
      <c r="G437" s="1">
        <v>4</v>
      </c>
      <c r="H437" s="1">
        <v>5</v>
      </c>
      <c r="I437" s="29">
        <v>5</v>
      </c>
      <c r="J437" s="87">
        <v>3</v>
      </c>
      <c r="K437" s="28">
        <v>4</v>
      </c>
      <c r="L437" s="87">
        <v>1</v>
      </c>
      <c r="M437" s="87">
        <v>1</v>
      </c>
      <c r="N437" s="28">
        <v>3</v>
      </c>
      <c r="O437" s="87">
        <v>2</v>
      </c>
      <c r="P437" s="28">
        <v>4</v>
      </c>
      <c r="Q437" s="28">
        <v>2</v>
      </c>
      <c r="R437" s="87">
        <v>4</v>
      </c>
      <c r="S437" s="87">
        <v>5</v>
      </c>
      <c r="T437" s="28">
        <v>4</v>
      </c>
      <c r="U437" s="28">
        <v>3</v>
      </c>
      <c r="V437" s="1">
        <v>5</v>
      </c>
      <c r="W437" s="92">
        <v>6</v>
      </c>
      <c r="X437" s="94">
        <f t="shared" si="6"/>
        <v>0.5</v>
      </c>
    </row>
    <row r="438" spans="1:24">
      <c r="A438" s="1">
        <v>1</v>
      </c>
      <c r="B438" s="1">
        <v>1</v>
      </c>
      <c r="C438" s="1">
        <v>2</v>
      </c>
      <c r="D438" s="1">
        <v>2</v>
      </c>
      <c r="E438" s="1">
        <v>2</v>
      </c>
      <c r="F438" s="1">
        <v>4</v>
      </c>
      <c r="G438" s="1">
        <v>4</v>
      </c>
      <c r="H438" s="1">
        <v>5</v>
      </c>
      <c r="I438" s="29">
        <v>3</v>
      </c>
      <c r="J438" s="87">
        <v>4</v>
      </c>
      <c r="K438" s="28">
        <v>4</v>
      </c>
      <c r="L438" s="87">
        <v>4</v>
      </c>
      <c r="M438" s="28">
        <v>2</v>
      </c>
      <c r="N438" s="28">
        <v>3</v>
      </c>
      <c r="O438" s="28">
        <v>1</v>
      </c>
      <c r="P438" s="28">
        <v>4</v>
      </c>
      <c r="Q438" s="28">
        <v>2</v>
      </c>
      <c r="R438" s="28">
        <v>1</v>
      </c>
      <c r="S438" s="28">
        <v>3</v>
      </c>
      <c r="T438" s="28">
        <v>4</v>
      </c>
      <c r="U438" s="28">
        <v>3</v>
      </c>
      <c r="V438" s="1">
        <v>3</v>
      </c>
      <c r="W438" s="92">
        <v>10</v>
      </c>
      <c r="X438" s="94">
        <f t="shared" si="6"/>
        <v>0.83333333333333337</v>
      </c>
    </row>
    <row r="439" spans="1:24">
      <c r="A439" s="1">
        <v>1</v>
      </c>
      <c r="B439" s="1">
        <v>1</v>
      </c>
      <c r="C439" s="1">
        <v>5</v>
      </c>
      <c r="D439" s="1">
        <v>1</v>
      </c>
      <c r="E439" s="1">
        <v>2</v>
      </c>
      <c r="F439" s="1">
        <v>3</v>
      </c>
      <c r="G439" s="1">
        <v>3</v>
      </c>
      <c r="H439" s="1">
        <v>5</v>
      </c>
      <c r="I439" s="29">
        <v>5</v>
      </c>
      <c r="J439" s="87">
        <v>5</v>
      </c>
      <c r="K439" s="87">
        <v>5</v>
      </c>
      <c r="L439" s="28">
        <v>2</v>
      </c>
      <c r="M439" s="28">
        <v>2</v>
      </c>
      <c r="N439" s="28">
        <v>3</v>
      </c>
      <c r="O439" s="28">
        <v>1</v>
      </c>
      <c r="P439" s="87">
        <v>5</v>
      </c>
      <c r="Q439" s="28">
        <v>2</v>
      </c>
      <c r="R439" s="87">
        <v>5</v>
      </c>
      <c r="S439" s="28">
        <v>3</v>
      </c>
      <c r="T439" s="87">
        <v>5</v>
      </c>
      <c r="U439" s="87">
        <v>2</v>
      </c>
      <c r="V439" s="1">
        <v>4</v>
      </c>
      <c r="W439" s="92">
        <v>6</v>
      </c>
      <c r="X439" s="94">
        <f t="shared" si="6"/>
        <v>0.5</v>
      </c>
    </row>
    <row r="440" spans="1:24">
      <c r="A440" s="1">
        <v>1</v>
      </c>
      <c r="B440" s="1">
        <v>1</v>
      </c>
      <c r="C440" s="1">
        <v>5</v>
      </c>
      <c r="D440" s="1">
        <v>2</v>
      </c>
      <c r="E440" s="1">
        <v>1</v>
      </c>
      <c r="F440" s="1">
        <v>2</v>
      </c>
      <c r="G440" s="1">
        <v>4</v>
      </c>
      <c r="H440" s="1">
        <v>5</v>
      </c>
      <c r="I440" s="29">
        <v>4</v>
      </c>
      <c r="J440" s="87">
        <v>4</v>
      </c>
      <c r="K440" s="87">
        <v>5</v>
      </c>
      <c r="L440" s="28">
        <v>2</v>
      </c>
      <c r="M440" s="28">
        <v>2</v>
      </c>
      <c r="N440" s="28">
        <v>3</v>
      </c>
      <c r="O440" s="28">
        <v>1</v>
      </c>
      <c r="P440" s="28">
        <v>4</v>
      </c>
      <c r="Q440" s="28">
        <v>2</v>
      </c>
      <c r="R440" s="87">
        <v>5</v>
      </c>
      <c r="S440" s="28">
        <v>3</v>
      </c>
      <c r="T440" s="28">
        <v>4</v>
      </c>
      <c r="U440" s="87">
        <v>4</v>
      </c>
      <c r="V440" s="1">
        <v>3</v>
      </c>
      <c r="W440" s="92">
        <v>8</v>
      </c>
      <c r="X440" s="94">
        <f t="shared" si="6"/>
        <v>0.66666666666666663</v>
      </c>
    </row>
    <row r="441" spans="1:24">
      <c r="A441" s="1">
        <v>1</v>
      </c>
      <c r="B441" s="1">
        <v>1</v>
      </c>
      <c r="C441" s="1">
        <v>1</v>
      </c>
      <c r="D441" s="1">
        <v>1</v>
      </c>
      <c r="E441" s="1">
        <v>1</v>
      </c>
      <c r="F441" s="1">
        <v>4</v>
      </c>
      <c r="G441" s="1">
        <v>4</v>
      </c>
      <c r="H441" s="1">
        <v>5</v>
      </c>
      <c r="I441" s="29">
        <v>3</v>
      </c>
      <c r="J441" s="87">
        <v>4</v>
      </c>
      <c r="K441" s="28">
        <v>4</v>
      </c>
      <c r="L441" s="87">
        <v>1</v>
      </c>
      <c r="M441" s="28">
        <v>2</v>
      </c>
      <c r="N441" s="28">
        <v>3</v>
      </c>
      <c r="O441" s="28">
        <v>1</v>
      </c>
      <c r="P441" s="87">
        <v>3</v>
      </c>
      <c r="Q441" s="28">
        <v>2</v>
      </c>
      <c r="R441" s="87">
        <v>3</v>
      </c>
      <c r="S441" s="28">
        <v>3</v>
      </c>
      <c r="T441" s="87">
        <v>3</v>
      </c>
      <c r="U441" s="28">
        <v>3</v>
      </c>
      <c r="V441" s="1">
        <v>3</v>
      </c>
      <c r="W441" s="92">
        <v>7</v>
      </c>
      <c r="X441" s="94">
        <f t="shared" si="6"/>
        <v>0.58333333333333337</v>
      </c>
    </row>
    <row r="442" spans="1:24">
      <c r="A442" s="1">
        <v>1</v>
      </c>
      <c r="B442" s="1">
        <v>5</v>
      </c>
      <c r="C442" s="1">
        <v>1</v>
      </c>
      <c r="D442" s="1">
        <v>1</v>
      </c>
      <c r="E442" s="1">
        <v>1</v>
      </c>
      <c r="F442" s="1">
        <v>2</v>
      </c>
      <c r="G442" s="1">
        <v>3</v>
      </c>
      <c r="H442" s="1">
        <v>5</v>
      </c>
      <c r="I442" s="29">
        <v>3</v>
      </c>
      <c r="J442" s="87">
        <v>4</v>
      </c>
      <c r="K442" s="28">
        <v>4</v>
      </c>
      <c r="L442" s="87">
        <v>4</v>
      </c>
      <c r="M442" s="87">
        <v>1</v>
      </c>
      <c r="N442" s="28">
        <v>3</v>
      </c>
      <c r="O442" s="28">
        <v>1</v>
      </c>
      <c r="P442" s="87">
        <v>5</v>
      </c>
      <c r="Q442" s="87">
        <v>3</v>
      </c>
      <c r="R442" s="87">
        <v>3</v>
      </c>
      <c r="S442" s="28">
        <v>3</v>
      </c>
      <c r="T442" s="87">
        <v>3</v>
      </c>
      <c r="U442" s="28">
        <v>3</v>
      </c>
      <c r="V442" s="1">
        <v>1</v>
      </c>
      <c r="W442" s="92">
        <v>5</v>
      </c>
      <c r="X442" s="94">
        <f t="shared" si="6"/>
        <v>0.41666666666666669</v>
      </c>
    </row>
    <row r="443" spans="1:24">
      <c r="A443" s="1">
        <v>2</v>
      </c>
      <c r="B443" s="1">
        <v>6</v>
      </c>
      <c r="C443" s="1">
        <v>3</v>
      </c>
      <c r="D443" s="1">
        <v>2</v>
      </c>
      <c r="E443" s="1">
        <v>1</v>
      </c>
      <c r="F443" s="1">
        <v>4</v>
      </c>
      <c r="G443" s="1">
        <v>5</v>
      </c>
      <c r="H443" s="1">
        <v>5</v>
      </c>
      <c r="I443" s="29">
        <v>3</v>
      </c>
      <c r="J443" s="87">
        <v>4</v>
      </c>
      <c r="K443" s="28">
        <v>4</v>
      </c>
      <c r="L443" s="87">
        <v>4</v>
      </c>
      <c r="M443" s="28">
        <v>2</v>
      </c>
      <c r="N443" s="87">
        <v>4</v>
      </c>
      <c r="O443" s="87">
        <v>2</v>
      </c>
      <c r="P443" s="87">
        <v>3</v>
      </c>
      <c r="Q443" s="87">
        <v>4</v>
      </c>
      <c r="R443" s="87">
        <v>5</v>
      </c>
      <c r="S443" s="28">
        <v>3</v>
      </c>
      <c r="T443" s="28">
        <v>4</v>
      </c>
      <c r="U443" s="28">
        <v>3</v>
      </c>
      <c r="V443" s="1">
        <v>3</v>
      </c>
      <c r="W443" s="92">
        <v>5</v>
      </c>
      <c r="X443" s="94">
        <f t="shared" si="6"/>
        <v>0.41666666666666669</v>
      </c>
    </row>
    <row r="444" spans="1:24">
      <c r="A444" s="1">
        <v>1</v>
      </c>
      <c r="B444" s="1">
        <v>2</v>
      </c>
      <c r="C444" s="1">
        <v>10</v>
      </c>
      <c r="D444" s="1">
        <v>1</v>
      </c>
      <c r="E444" s="1">
        <v>1</v>
      </c>
      <c r="F444" s="1">
        <v>2</v>
      </c>
      <c r="G444" s="1">
        <v>4</v>
      </c>
      <c r="H444" s="1">
        <v>4</v>
      </c>
      <c r="I444" s="29">
        <v>3</v>
      </c>
      <c r="J444" s="28">
        <v>2</v>
      </c>
      <c r="K444" s="28">
        <v>4</v>
      </c>
      <c r="L444" s="28">
        <v>2</v>
      </c>
      <c r="M444" s="28">
        <v>2</v>
      </c>
      <c r="N444" s="28">
        <v>3</v>
      </c>
      <c r="O444" s="87">
        <v>4</v>
      </c>
      <c r="P444" s="87">
        <v>1</v>
      </c>
      <c r="Q444" s="28">
        <v>2</v>
      </c>
      <c r="R444" s="28">
        <v>1</v>
      </c>
      <c r="S444" s="28">
        <v>3</v>
      </c>
      <c r="T444" s="28">
        <v>4</v>
      </c>
      <c r="U444" s="28">
        <v>3</v>
      </c>
      <c r="V444" s="1">
        <v>3</v>
      </c>
      <c r="W444" s="92">
        <v>10</v>
      </c>
      <c r="X444" s="94">
        <f t="shared" si="6"/>
        <v>0.83333333333333337</v>
      </c>
    </row>
    <row r="445" spans="1:24">
      <c r="A445" s="1">
        <v>1</v>
      </c>
      <c r="B445" s="1">
        <v>1</v>
      </c>
      <c r="C445" s="1">
        <v>1</v>
      </c>
      <c r="D445" s="1">
        <v>2</v>
      </c>
      <c r="E445" s="1">
        <v>2</v>
      </c>
      <c r="F445" s="1">
        <v>3</v>
      </c>
      <c r="G445" s="1">
        <v>4</v>
      </c>
      <c r="H445" s="1">
        <v>5</v>
      </c>
      <c r="I445" s="29">
        <v>3</v>
      </c>
      <c r="J445" s="28">
        <v>2</v>
      </c>
      <c r="K445" s="28">
        <v>4</v>
      </c>
      <c r="L445" s="87">
        <v>1</v>
      </c>
      <c r="M445" s="28">
        <v>2</v>
      </c>
      <c r="N445" s="28">
        <v>3</v>
      </c>
      <c r="O445" s="28">
        <v>1</v>
      </c>
      <c r="P445" s="87">
        <v>2</v>
      </c>
      <c r="Q445" s="28">
        <v>2</v>
      </c>
      <c r="R445" s="87">
        <v>4</v>
      </c>
      <c r="S445" s="28">
        <v>3</v>
      </c>
      <c r="T445" s="28">
        <v>4</v>
      </c>
      <c r="U445" s="28">
        <v>3</v>
      </c>
      <c r="V445" s="1">
        <v>3</v>
      </c>
      <c r="W445" s="92">
        <v>9</v>
      </c>
      <c r="X445" s="94">
        <f t="shared" si="6"/>
        <v>0.75</v>
      </c>
    </row>
    <row r="446" spans="1:24">
      <c r="A446" s="1">
        <v>2</v>
      </c>
      <c r="B446" s="1">
        <v>6</v>
      </c>
      <c r="C446" s="1">
        <v>6</v>
      </c>
      <c r="D446" s="1">
        <v>1</v>
      </c>
      <c r="E446" s="1">
        <v>3</v>
      </c>
      <c r="F446" s="1">
        <v>4</v>
      </c>
      <c r="G446" s="1">
        <v>5</v>
      </c>
      <c r="H446" s="1">
        <v>5</v>
      </c>
      <c r="I446" s="29">
        <v>4</v>
      </c>
      <c r="J446" s="87">
        <v>3</v>
      </c>
      <c r="K446" s="28">
        <v>4</v>
      </c>
      <c r="L446" s="28">
        <v>2</v>
      </c>
      <c r="M446" s="28">
        <v>2</v>
      </c>
      <c r="N446" s="28">
        <v>3</v>
      </c>
      <c r="O446" s="28">
        <v>1</v>
      </c>
      <c r="P446" s="87">
        <v>1</v>
      </c>
      <c r="Q446" s="28">
        <v>2</v>
      </c>
      <c r="R446" s="87">
        <v>4</v>
      </c>
      <c r="S446" s="28">
        <v>3</v>
      </c>
      <c r="T446" s="28">
        <v>4</v>
      </c>
      <c r="U446" s="28">
        <v>3</v>
      </c>
      <c r="V446" s="1">
        <v>3</v>
      </c>
      <c r="W446" s="92">
        <v>9</v>
      </c>
      <c r="X446" s="94">
        <f t="shared" si="6"/>
        <v>0.75</v>
      </c>
    </row>
    <row r="447" spans="1:24">
      <c r="A447" s="1">
        <v>1</v>
      </c>
      <c r="B447" s="1">
        <v>1</v>
      </c>
      <c r="C447" s="1">
        <v>1</v>
      </c>
      <c r="D447" s="1">
        <v>1</v>
      </c>
      <c r="E447" s="1">
        <v>3</v>
      </c>
      <c r="F447" s="1">
        <v>2</v>
      </c>
      <c r="G447" s="1">
        <v>4</v>
      </c>
      <c r="H447" s="1">
        <v>5</v>
      </c>
      <c r="I447" s="29">
        <v>3</v>
      </c>
      <c r="J447" s="87">
        <v>5</v>
      </c>
      <c r="K447" s="28">
        <v>4</v>
      </c>
      <c r="L447" s="28">
        <v>2</v>
      </c>
      <c r="M447" s="28">
        <v>2</v>
      </c>
      <c r="N447" s="87">
        <v>5</v>
      </c>
      <c r="O447" s="87">
        <v>4</v>
      </c>
      <c r="P447" s="87">
        <v>5</v>
      </c>
      <c r="Q447" s="87">
        <v>5</v>
      </c>
      <c r="R447" s="87">
        <v>3</v>
      </c>
      <c r="S447" s="28">
        <v>3</v>
      </c>
      <c r="T447" s="87">
        <v>2</v>
      </c>
      <c r="U447" s="28">
        <v>3</v>
      </c>
      <c r="V447" s="1">
        <v>3</v>
      </c>
      <c r="W447" s="92">
        <v>5</v>
      </c>
      <c r="X447" s="94">
        <f t="shared" si="6"/>
        <v>0.41666666666666669</v>
      </c>
    </row>
    <row r="448" spans="1:24">
      <c r="A448" s="1">
        <v>2</v>
      </c>
      <c r="B448" s="1">
        <v>6</v>
      </c>
      <c r="C448" s="1">
        <v>3</v>
      </c>
      <c r="D448" s="1">
        <v>1</v>
      </c>
      <c r="E448" s="1">
        <v>1</v>
      </c>
      <c r="F448" s="1">
        <v>3</v>
      </c>
      <c r="G448" s="1">
        <v>4</v>
      </c>
      <c r="H448" s="1">
        <v>4</v>
      </c>
      <c r="I448" s="29">
        <v>2</v>
      </c>
      <c r="J448" s="87">
        <v>5</v>
      </c>
      <c r="K448" s="28">
        <v>4</v>
      </c>
      <c r="L448" s="87">
        <v>1</v>
      </c>
      <c r="M448" s="87">
        <v>3</v>
      </c>
      <c r="N448" s="87">
        <v>4</v>
      </c>
      <c r="O448" s="87">
        <v>2</v>
      </c>
      <c r="P448" s="28">
        <v>4</v>
      </c>
      <c r="Q448" s="87">
        <v>3</v>
      </c>
      <c r="R448" s="87">
        <v>4</v>
      </c>
      <c r="S448" s="28">
        <v>3</v>
      </c>
      <c r="T448" s="28">
        <v>4</v>
      </c>
      <c r="U448" s="28">
        <v>3</v>
      </c>
      <c r="V448" s="1">
        <v>2</v>
      </c>
      <c r="W448" s="92">
        <v>5</v>
      </c>
      <c r="X448" s="94">
        <f t="shared" si="6"/>
        <v>0.41666666666666669</v>
      </c>
    </row>
    <row r="449" spans="1:24">
      <c r="A449" s="1">
        <v>1</v>
      </c>
      <c r="B449" s="1">
        <v>1</v>
      </c>
      <c r="C449" s="1">
        <v>7</v>
      </c>
      <c r="D449" s="1">
        <v>2</v>
      </c>
      <c r="E449" s="1">
        <v>2</v>
      </c>
      <c r="F449" s="1">
        <v>4</v>
      </c>
      <c r="G449" s="1">
        <v>4</v>
      </c>
      <c r="H449" s="1">
        <v>4</v>
      </c>
      <c r="I449" s="29">
        <v>4</v>
      </c>
      <c r="J449" s="87">
        <v>5</v>
      </c>
      <c r="K449" s="28">
        <v>4</v>
      </c>
      <c r="L449" s="87">
        <v>5</v>
      </c>
      <c r="M449" s="87">
        <v>5</v>
      </c>
      <c r="N449" s="87">
        <v>5</v>
      </c>
      <c r="O449" s="28">
        <v>1</v>
      </c>
      <c r="P449" s="87">
        <v>5</v>
      </c>
      <c r="Q449" s="87">
        <v>5</v>
      </c>
      <c r="R449" s="87">
        <v>5</v>
      </c>
      <c r="S449" s="87">
        <v>5</v>
      </c>
      <c r="T449" s="87">
        <v>5</v>
      </c>
      <c r="U449" s="87">
        <v>5</v>
      </c>
      <c r="V449" s="1">
        <v>2</v>
      </c>
      <c r="W449" s="92">
        <v>2</v>
      </c>
      <c r="X449" s="94">
        <f t="shared" si="6"/>
        <v>0.16666666666666666</v>
      </c>
    </row>
    <row r="450" spans="1:24">
      <c r="A450" s="1">
        <v>1</v>
      </c>
      <c r="B450" s="1">
        <v>1</v>
      </c>
      <c r="C450" s="1">
        <v>1</v>
      </c>
      <c r="D450" s="1">
        <v>1</v>
      </c>
      <c r="E450" s="1">
        <v>1</v>
      </c>
      <c r="F450" s="1">
        <v>2</v>
      </c>
      <c r="G450" s="1">
        <v>3</v>
      </c>
      <c r="H450" s="1">
        <v>4</v>
      </c>
      <c r="I450" s="29">
        <v>5</v>
      </c>
      <c r="J450" s="87">
        <v>5</v>
      </c>
      <c r="K450" s="87">
        <v>5</v>
      </c>
      <c r="L450" s="28">
        <v>2</v>
      </c>
      <c r="M450" s="87">
        <v>5</v>
      </c>
      <c r="N450" s="28">
        <v>3</v>
      </c>
      <c r="O450" s="28">
        <v>1</v>
      </c>
      <c r="P450" s="87">
        <v>3</v>
      </c>
      <c r="Q450" s="87">
        <v>5</v>
      </c>
      <c r="R450" s="87">
        <v>5</v>
      </c>
      <c r="S450" s="28">
        <v>3</v>
      </c>
      <c r="T450" s="87">
        <v>2</v>
      </c>
      <c r="U450" s="87">
        <v>5</v>
      </c>
      <c r="V450" s="1">
        <v>4</v>
      </c>
      <c r="W450" s="92">
        <v>4</v>
      </c>
      <c r="X450" s="94">
        <f t="shared" si="6"/>
        <v>0.33333333333333331</v>
      </c>
    </row>
    <row r="451" spans="1:24">
      <c r="A451" s="1">
        <v>3</v>
      </c>
      <c r="B451" s="1">
        <v>6</v>
      </c>
      <c r="C451" s="1">
        <v>11</v>
      </c>
      <c r="D451" s="1">
        <v>1</v>
      </c>
      <c r="E451" s="1">
        <v>1</v>
      </c>
      <c r="F451" s="1">
        <v>3</v>
      </c>
      <c r="G451" s="1">
        <v>4</v>
      </c>
      <c r="H451" s="1">
        <v>5</v>
      </c>
      <c r="I451" s="29">
        <v>4</v>
      </c>
      <c r="J451" s="28">
        <v>2</v>
      </c>
      <c r="K451" s="28">
        <v>4</v>
      </c>
      <c r="L451" s="28">
        <v>2</v>
      </c>
      <c r="M451" s="28">
        <v>2</v>
      </c>
      <c r="N451" s="28">
        <v>3</v>
      </c>
      <c r="O451" s="28">
        <v>1</v>
      </c>
      <c r="P451" s="87">
        <v>1</v>
      </c>
      <c r="Q451" s="87">
        <v>5</v>
      </c>
      <c r="R451" s="28">
        <v>1</v>
      </c>
      <c r="S451" s="87">
        <v>5</v>
      </c>
      <c r="T451" s="28">
        <v>4</v>
      </c>
      <c r="U451" s="28">
        <v>3</v>
      </c>
      <c r="V451" s="1">
        <v>3</v>
      </c>
      <c r="W451" s="92">
        <v>9</v>
      </c>
      <c r="X451" s="94">
        <f t="shared" ref="X451:X514" si="7">W451/12</f>
        <v>0.75</v>
      </c>
    </row>
    <row r="452" spans="1:24">
      <c r="A452" s="1">
        <v>3</v>
      </c>
      <c r="B452" s="1">
        <v>6</v>
      </c>
      <c r="C452" s="1">
        <v>11</v>
      </c>
      <c r="D452" s="1">
        <v>1</v>
      </c>
      <c r="E452" s="1">
        <v>1</v>
      </c>
      <c r="F452" s="1">
        <v>3</v>
      </c>
      <c r="G452" s="1">
        <v>5</v>
      </c>
      <c r="H452" s="1">
        <v>4</v>
      </c>
      <c r="I452" s="29">
        <v>4</v>
      </c>
      <c r="J452" s="28">
        <v>2</v>
      </c>
      <c r="K452" s="87">
        <v>5</v>
      </c>
      <c r="L452" s="28">
        <v>2</v>
      </c>
      <c r="M452" s="28">
        <v>2</v>
      </c>
      <c r="N452" s="28">
        <v>3</v>
      </c>
      <c r="O452" s="87">
        <v>3</v>
      </c>
      <c r="P452" s="87">
        <v>5</v>
      </c>
      <c r="Q452" s="28">
        <v>2</v>
      </c>
      <c r="R452" s="87">
        <v>4</v>
      </c>
      <c r="S452" s="87">
        <v>2</v>
      </c>
      <c r="T452" s="87">
        <v>2</v>
      </c>
      <c r="U452" s="87">
        <v>1</v>
      </c>
      <c r="V452" s="1">
        <v>4</v>
      </c>
      <c r="W452" s="92">
        <v>5</v>
      </c>
      <c r="X452" s="94">
        <f t="shared" si="7"/>
        <v>0.41666666666666669</v>
      </c>
    </row>
    <row r="453" spans="1:24">
      <c r="A453" s="1">
        <v>2</v>
      </c>
      <c r="B453" s="1">
        <v>6</v>
      </c>
      <c r="C453" s="1">
        <v>11</v>
      </c>
      <c r="D453" s="1">
        <v>2</v>
      </c>
      <c r="E453" s="1">
        <v>2</v>
      </c>
      <c r="F453" s="1">
        <v>2</v>
      </c>
      <c r="G453" s="1">
        <v>3</v>
      </c>
      <c r="H453" s="1">
        <v>5</v>
      </c>
      <c r="I453" s="29">
        <v>4</v>
      </c>
      <c r="J453" s="28">
        <v>2</v>
      </c>
      <c r="K453" s="28">
        <v>4</v>
      </c>
      <c r="L453" s="87">
        <v>3</v>
      </c>
      <c r="M453" s="28">
        <v>2</v>
      </c>
      <c r="N453" s="28">
        <v>3</v>
      </c>
      <c r="O453" s="28">
        <v>1</v>
      </c>
      <c r="P453" s="87">
        <v>1</v>
      </c>
      <c r="Q453" s="28">
        <v>2</v>
      </c>
      <c r="R453" s="28">
        <v>1</v>
      </c>
      <c r="S453" s="28">
        <v>3</v>
      </c>
      <c r="T453" s="28">
        <v>4</v>
      </c>
      <c r="U453" s="28">
        <v>3</v>
      </c>
      <c r="V453" s="1">
        <v>4</v>
      </c>
      <c r="W453" s="92">
        <v>10</v>
      </c>
      <c r="X453" s="94">
        <f t="shared" si="7"/>
        <v>0.83333333333333337</v>
      </c>
    </row>
    <row r="454" spans="1:24">
      <c r="A454" s="1">
        <v>2</v>
      </c>
      <c r="B454" s="1">
        <v>6</v>
      </c>
      <c r="C454" s="1">
        <v>5</v>
      </c>
      <c r="D454" s="1">
        <v>2</v>
      </c>
      <c r="E454" s="1">
        <v>3</v>
      </c>
      <c r="F454" s="1">
        <v>2</v>
      </c>
      <c r="G454" s="1">
        <v>4</v>
      </c>
      <c r="H454" s="1">
        <v>4</v>
      </c>
      <c r="I454" s="29">
        <v>5</v>
      </c>
      <c r="J454" s="28">
        <v>2</v>
      </c>
      <c r="K454" s="28">
        <v>4</v>
      </c>
      <c r="L454" s="87">
        <v>3</v>
      </c>
      <c r="M454" s="28">
        <v>2</v>
      </c>
      <c r="N454" s="28">
        <v>3</v>
      </c>
      <c r="O454" s="28">
        <v>1</v>
      </c>
      <c r="P454" s="87">
        <v>2</v>
      </c>
      <c r="Q454" s="28">
        <v>2</v>
      </c>
      <c r="R454" s="87">
        <v>4</v>
      </c>
      <c r="S454" s="28">
        <v>3</v>
      </c>
      <c r="T454" s="28">
        <v>4</v>
      </c>
      <c r="U454" s="28">
        <v>3</v>
      </c>
      <c r="V454" s="1">
        <v>5</v>
      </c>
      <c r="W454" s="92">
        <v>9</v>
      </c>
      <c r="X454" s="94">
        <f t="shared" si="7"/>
        <v>0.75</v>
      </c>
    </row>
    <row r="455" spans="1:24">
      <c r="A455" s="1">
        <v>2</v>
      </c>
      <c r="B455" s="1">
        <v>6</v>
      </c>
      <c r="C455" s="1">
        <v>1</v>
      </c>
      <c r="D455" s="1">
        <v>1</v>
      </c>
      <c r="E455" s="1">
        <v>2</v>
      </c>
      <c r="F455" s="1">
        <v>4</v>
      </c>
      <c r="G455" s="1">
        <v>5</v>
      </c>
      <c r="H455" s="1">
        <v>5</v>
      </c>
      <c r="I455" s="29">
        <v>3</v>
      </c>
      <c r="J455" s="87">
        <v>4</v>
      </c>
      <c r="K455" s="28">
        <v>4</v>
      </c>
      <c r="L455" s="28">
        <v>2</v>
      </c>
      <c r="M455" s="28">
        <v>2</v>
      </c>
      <c r="N455" s="28">
        <v>3</v>
      </c>
      <c r="O455" s="28">
        <v>1</v>
      </c>
      <c r="P455" s="87">
        <v>1</v>
      </c>
      <c r="Q455" s="28">
        <v>2</v>
      </c>
      <c r="R455" s="87">
        <v>3</v>
      </c>
      <c r="S455" s="28">
        <v>3</v>
      </c>
      <c r="T455" s="28">
        <v>4</v>
      </c>
      <c r="U455" s="28">
        <v>3</v>
      </c>
      <c r="V455" s="1">
        <v>2</v>
      </c>
      <c r="W455" s="92">
        <v>9</v>
      </c>
      <c r="X455" s="94">
        <f t="shared" si="7"/>
        <v>0.75</v>
      </c>
    </row>
    <row r="456" spans="1:24">
      <c r="A456" s="1">
        <v>1</v>
      </c>
      <c r="B456" s="1">
        <v>3</v>
      </c>
      <c r="C456" s="1">
        <v>1</v>
      </c>
      <c r="D456" s="1">
        <v>1</v>
      </c>
      <c r="E456" s="1">
        <v>2</v>
      </c>
      <c r="F456" s="1">
        <v>5</v>
      </c>
      <c r="G456" s="1">
        <v>5</v>
      </c>
      <c r="H456" s="1">
        <v>5</v>
      </c>
      <c r="I456" s="29">
        <v>4</v>
      </c>
      <c r="J456" s="28">
        <v>2</v>
      </c>
      <c r="K456" s="28">
        <v>4</v>
      </c>
      <c r="L456" s="28">
        <v>2</v>
      </c>
      <c r="M456" s="28">
        <v>2</v>
      </c>
      <c r="N456" s="28">
        <v>3</v>
      </c>
      <c r="O456" s="28">
        <v>1</v>
      </c>
      <c r="P456" s="87">
        <v>1</v>
      </c>
      <c r="Q456" s="28">
        <v>2</v>
      </c>
      <c r="R456" s="28">
        <v>1</v>
      </c>
      <c r="S456" s="28">
        <v>3</v>
      </c>
      <c r="T456" s="28">
        <v>4</v>
      </c>
      <c r="U456" s="28">
        <v>3</v>
      </c>
      <c r="V456" s="1">
        <v>4</v>
      </c>
      <c r="W456" s="92">
        <v>11</v>
      </c>
      <c r="X456" s="94">
        <f t="shared" si="7"/>
        <v>0.91666666666666663</v>
      </c>
    </row>
    <row r="457" spans="1:24">
      <c r="A457" s="1">
        <v>1</v>
      </c>
      <c r="B457" s="1">
        <v>4</v>
      </c>
      <c r="C457" s="1">
        <v>1</v>
      </c>
      <c r="D457" s="1">
        <v>1</v>
      </c>
      <c r="E457" s="1">
        <v>2</v>
      </c>
      <c r="F457" s="1">
        <v>3</v>
      </c>
      <c r="G457" s="1">
        <v>5</v>
      </c>
      <c r="H457" s="1">
        <v>4</v>
      </c>
      <c r="I457" s="29">
        <v>3</v>
      </c>
      <c r="J457" s="28">
        <v>2</v>
      </c>
      <c r="K457" s="28">
        <v>4</v>
      </c>
      <c r="L457" s="28">
        <v>2</v>
      </c>
      <c r="M457" s="28">
        <v>2</v>
      </c>
      <c r="N457" s="28">
        <v>3</v>
      </c>
      <c r="O457" s="28">
        <v>1</v>
      </c>
      <c r="P457" s="87">
        <v>5</v>
      </c>
      <c r="Q457" s="87">
        <v>3</v>
      </c>
      <c r="R457" s="87">
        <v>3</v>
      </c>
      <c r="S457" s="28">
        <v>3</v>
      </c>
      <c r="T457" s="28">
        <v>4</v>
      </c>
      <c r="U457" s="28">
        <v>3</v>
      </c>
      <c r="V457" s="1">
        <v>4</v>
      </c>
      <c r="W457" s="92">
        <v>9</v>
      </c>
      <c r="X457" s="94">
        <f t="shared" si="7"/>
        <v>0.75</v>
      </c>
    </row>
    <row r="458" spans="1:24">
      <c r="A458" s="1">
        <v>3</v>
      </c>
      <c r="B458" s="1">
        <v>6</v>
      </c>
      <c r="C458" s="1">
        <v>1</v>
      </c>
      <c r="D458" s="1">
        <v>1</v>
      </c>
      <c r="E458" s="1">
        <v>1</v>
      </c>
      <c r="F458" s="1">
        <v>5</v>
      </c>
      <c r="G458" s="1">
        <v>5</v>
      </c>
      <c r="H458" s="1">
        <v>5</v>
      </c>
      <c r="I458" s="29">
        <v>4</v>
      </c>
      <c r="J458" s="87">
        <v>4</v>
      </c>
      <c r="K458" s="28">
        <v>4</v>
      </c>
      <c r="L458" s="28">
        <v>2</v>
      </c>
      <c r="M458" s="87">
        <v>1</v>
      </c>
      <c r="N458" s="28">
        <v>3</v>
      </c>
      <c r="O458" s="87">
        <v>4</v>
      </c>
      <c r="P458" s="28">
        <v>4</v>
      </c>
      <c r="Q458" s="28">
        <v>2</v>
      </c>
      <c r="R458" s="87">
        <v>3</v>
      </c>
      <c r="S458" s="28">
        <v>3</v>
      </c>
      <c r="T458" s="87">
        <v>2</v>
      </c>
      <c r="U458" s="87">
        <v>1</v>
      </c>
      <c r="V458" s="1">
        <v>3</v>
      </c>
      <c r="W458" s="92">
        <v>6</v>
      </c>
      <c r="X458" s="94">
        <f t="shared" si="7"/>
        <v>0.5</v>
      </c>
    </row>
    <row r="459" spans="1:24">
      <c r="A459" s="1">
        <v>3</v>
      </c>
      <c r="B459" s="1">
        <v>6</v>
      </c>
      <c r="C459" s="1">
        <v>11</v>
      </c>
      <c r="D459" s="1">
        <v>1</v>
      </c>
      <c r="E459" s="1">
        <v>1</v>
      </c>
      <c r="F459" s="1">
        <v>5</v>
      </c>
      <c r="G459" s="1">
        <v>5</v>
      </c>
      <c r="H459" s="1">
        <v>5</v>
      </c>
      <c r="I459" s="29">
        <v>4</v>
      </c>
      <c r="J459" s="87">
        <v>1</v>
      </c>
      <c r="K459" s="28">
        <v>4</v>
      </c>
      <c r="L459" s="28">
        <v>2</v>
      </c>
      <c r="M459" s="28">
        <v>2</v>
      </c>
      <c r="N459" s="28">
        <v>3</v>
      </c>
      <c r="O459" s="28">
        <v>1</v>
      </c>
      <c r="P459" s="87">
        <v>2</v>
      </c>
      <c r="Q459" s="28">
        <v>2</v>
      </c>
      <c r="R459" s="28">
        <v>1</v>
      </c>
      <c r="S459" s="87">
        <v>4</v>
      </c>
      <c r="T459" s="28">
        <v>4</v>
      </c>
      <c r="U459" s="28">
        <v>3</v>
      </c>
      <c r="V459" s="1">
        <v>4</v>
      </c>
      <c r="W459" s="92">
        <v>9</v>
      </c>
      <c r="X459" s="94">
        <f t="shared" si="7"/>
        <v>0.75</v>
      </c>
    </row>
    <row r="460" spans="1:24">
      <c r="A460" s="1">
        <v>1</v>
      </c>
      <c r="B460" s="1">
        <v>2</v>
      </c>
      <c r="C460" s="1">
        <v>1</v>
      </c>
      <c r="D460" s="1">
        <v>1</v>
      </c>
      <c r="E460" s="1">
        <v>3</v>
      </c>
      <c r="F460" s="1">
        <v>5</v>
      </c>
      <c r="G460" s="1">
        <v>5</v>
      </c>
      <c r="H460" s="1">
        <v>5</v>
      </c>
      <c r="I460" s="29">
        <v>4</v>
      </c>
      <c r="J460" s="28">
        <v>2</v>
      </c>
      <c r="K460" s="28">
        <v>4</v>
      </c>
      <c r="L460" s="28">
        <v>2</v>
      </c>
      <c r="M460" s="87">
        <v>1</v>
      </c>
      <c r="N460" s="87">
        <v>1</v>
      </c>
      <c r="O460" s="87">
        <v>2</v>
      </c>
      <c r="P460" s="28">
        <v>4</v>
      </c>
      <c r="Q460" s="28">
        <v>2</v>
      </c>
      <c r="R460" s="28">
        <v>1</v>
      </c>
      <c r="S460" s="28">
        <v>3</v>
      </c>
      <c r="T460" s="28">
        <v>4</v>
      </c>
      <c r="U460" s="28">
        <v>3</v>
      </c>
      <c r="V460" s="1">
        <v>3</v>
      </c>
      <c r="W460" s="92">
        <v>9</v>
      </c>
      <c r="X460" s="94">
        <f t="shared" si="7"/>
        <v>0.75</v>
      </c>
    </row>
    <row r="461" spans="1:24">
      <c r="A461" s="1">
        <v>2</v>
      </c>
      <c r="B461" s="1">
        <v>6</v>
      </c>
      <c r="C461" s="1">
        <v>11</v>
      </c>
      <c r="D461" s="1">
        <v>1</v>
      </c>
      <c r="E461" s="1">
        <v>2</v>
      </c>
      <c r="F461" s="1">
        <v>4</v>
      </c>
      <c r="G461" s="1">
        <v>5</v>
      </c>
      <c r="H461" s="1">
        <v>4</v>
      </c>
      <c r="I461" s="29">
        <v>5</v>
      </c>
      <c r="J461" s="28">
        <v>2</v>
      </c>
      <c r="K461" s="28">
        <v>4</v>
      </c>
      <c r="L461" s="28">
        <v>2</v>
      </c>
      <c r="M461" s="28">
        <v>2</v>
      </c>
      <c r="N461" s="28">
        <v>3</v>
      </c>
      <c r="O461" s="28">
        <v>1</v>
      </c>
      <c r="P461" s="87">
        <v>2</v>
      </c>
      <c r="Q461" s="87">
        <v>5</v>
      </c>
      <c r="R461" s="28">
        <v>1</v>
      </c>
      <c r="S461" s="28">
        <v>3</v>
      </c>
      <c r="T461" s="28">
        <v>4</v>
      </c>
      <c r="U461" s="28">
        <v>3</v>
      </c>
      <c r="V461" s="1">
        <v>4</v>
      </c>
      <c r="W461" s="92">
        <v>10</v>
      </c>
      <c r="X461" s="94">
        <f t="shared" si="7"/>
        <v>0.83333333333333337</v>
      </c>
    </row>
    <row r="462" spans="1:24">
      <c r="A462" s="1">
        <v>1</v>
      </c>
      <c r="B462" s="1">
        <v>3</v>
      </c>
      <c r="C462" s="1">
        <v>7</v>
      </c>
      <c r="D462" s="1">
        <v>1</v>
      </c>
      <c r="E462" s="1">
        <v>2</v>
      </c>
      <c r="F462" s="1">
        <v>4</v>
      </c>
      <c r="G462" s="1">
        <v>4</v>
      </c>
      <c r="H462" s="1">
        <v>2</v>
      </c>
      <c r="I462" s="29">
        <v>4</v>
      </c>
      <c r="J462" s="87">
        <v>1</v>
      </c>
      <c r="K462" s="28">
        <v>4</v>
      </c>
      <c r="L462" s="87">
        <v>1</v>
      </c>
      <c r="M462" s="87">
        <v>3</v>
      </c>
      <c r="N462" s="87">
        <v>1</v>
      </c>
      <c r="O462" s="28">
        <v>1</v>
      </c>
      <c r="P462" s="87">
        <v>3</v>
      </c>
      <c r="Q462" s="87">
        <v>1</v>
      </c>
      <c r="R462" s="87">
        <v>3</v>
      </c>
      <c r="S462" s="87">
        <v>4</v>
      </c>
      <c r="T462" s="87">
        <v>3</v>
      </c>
      <c r="U462" s="87">
        <v>4</v>
      </c>
      <c r="V462" s="1">
        <v>4</v>
      </c>
      <c r="W462" s="92">
        <v>2</v>
      </c>
      <c r="X462" s="94">
        <f t="shared" si="7"/>
        <v>0.16666666666666666</v>
      </c>
    </row>
    <row r="463" spans="1:24">
      <c r="A463" s="1">
        <v>1</v>
      </c>
      <c r="B463" s="1">
        <v>4</v>
      </c>
      <c r="C463" s="1">
        <v>7</v>
      </c>
      <c r="D463" s="1">
        <v>2</v>
      </c>
      <c r="E463" s="1">
        <v>2</v>
      </c>
      <c r="F463" s="1">
        <v>4</v>
      </c>
      <c r="G463" s="1">
        <v>5</v>
      </c>
      <c r="H463" s="1">
        <v>5</v>
      </c>
      <c r="I463" s="29">
        <v>4</v>
      </c>
      <c r="J463" s="87">
        <v>4</v>
      </c>
      <c r="K463" s="28">
        <v>4</v>
      </c>
      <c r="L463" s="87">
        <v>4</v>
      </c>
      <c r="M463" s="28">
        <v>2</v>
      </c>
      <c r="N463" s="87">
        <v>1</v>
      </c>
      <c r="O463" s="28">
        <v>1</v>
      </c>
      <c r="P463" s="87">
        <v>3</v>
      </c>
      <c r="Q463" s="28">
        <v>2</v>
      </c>
      <c r="R463" s="87">
        <v>2</v>
      </c>
      <c r="S463" s="87">
        <v>4</v>
      </c>
      <c r="T463" s="28">
        <v>4</v>
      </c>
      <c r="U463" s="28">
        <v>3</v>
      </c>
      <c r="V463" s="1">
        <v>2</v>
      </c>
      <c r="W463" s="92">
        <v>6</v>
      </c>
      <c r="X463" s="94">
        <f t="shared" si="7"/>
        <v>0.5</v>
      </c>
    </row>
    <row r="464" spans="1:24">
      <c r="A464" s="1">
        <v>2</v>
      </c>
      <c r="B464" s="1">
        <v>6</v>
      </c>
      <c r="C464" s="1">
        <v>6</v>
      </c>
      <c r="D464" s="1">
        <v>2</v>
      </c>
      <c r="E464" s="1">
        <v>1</v>
      </c>
      <c r="F464" s="1">
        <v>4</v>
      </c>
      <c r="G464" s="1">
        <v>4</v>
      </c>
      <c r="H464" s="1">
        <v>5</v>
      </c>
      <c r="I464" s="29">
        <v>3</v>
      </c>
      <c r="J464" s="28">
        <v>2</v>
      </c>
      <c r="K464" s="28">
        <v>4</v>
      </c>
      <c r="L464" s="28">
        <v>2</v>
      </c>
      <c r="M464" s="28">
        <v>2</v>
      </c>
      <c r="N464" s="28">
        <v>3</v>
      </c>
      <c r="O464" s="87">
        <v>4</v>
      </c>
      <c r="P464" s="28">
        <v>4</v>
      </c>
      <c r="Q464" s="28">
        <v>2</v>
      </c>
      <c r="R464" s="28">
        <v>1</v>
      </c>
      <c r="S464" s="28">
        <v>3</v>
      </c>
      <c r="T464" s="28">
        <v>4</v>
      </c>
      <c r="U464" s="28">
        <v>3</v>
      </c>
      <c r="V464" s="1">
        <v>3</v>
      </c>
      <c r="W464" s="92">
        <v>11</v>
      </c>
      <c r="X464" s="94">
        <f t="shared" si="7"/>
        <v>0.91666666666666663</v>
      </c>
    </row>
    <row r="465" spans="1:24">
      <c r="A465" s="1">
        <v>1</v>
      </c>
      <c r="B465" s="1">
        <v>2</v>
      </c>
      <c r="C465" s="1">
        <v>10</v>
      </c>
      <c r="D465" s="1">
        <v>2</v>
      </c>
      <c r="E465" s="1">
        <v>3</v>
      </c>
      <c r="F465" s="1">
        <v>4</v>
      </c>
      <c r="G465" s="1">
        <v>4</v>
      </c>
      <c r="H465" s="1">
        <v>4</v>
      </c>
      <c r="I465" s="29">
        <v>4</v>
      </c>
      <c r="J465" s="28">
        <v>2</v>
      </c>
      <c r="K465" s="87">
        <v>5</v>
      </c>
      <c r="L465" s="28">
        <v>2</v>
      </c>
      <c r="M465" s="28">
        <v>2</v>
      </c>
      <c r="N465" s="28">
        <v>3</v>
      </c>
      <c r="O465" s="28">
        <v>1</v>
      </c>
      <c r="P465" s="87">
        <v>5</v>
      </c>
      <c r="Q465" s="87">
        <v>5</v>
      </c>
      <c r="R465" s="87">
        <v>5</v>
      </c>
      <c r="S465" s="28">
        <v>3</v>
      </c>
      <c r="T465" s="28">
        <v>4</v>
      </c>
      <c r="U465" s="87">
        <v>4</v>
      </c>
      <c r="V465" s="1">
        <v>3</v>
      </c>
      <c r="W465" s="92">
        <v>7</v>
      </c>
      <c r="X465" s="94">
        <f t="shared" si="7"/>
        <v>0.58333333333333337</v>
      </c>
    </row>
    <row r="466" spans="1:24">
      <c r="A466" s="1">
        <v>1</v>
      </c>
      <c r="B466" s="1">
        <v>4</v>
      </c>
      <c r="C466" s="1">
        <v>7</v>
      </c>
      <c r="D466" s="1">
        <v>1</v>
      </c>
      <c r="E466" s="1">
        <v>2</v>
      </c>
      <c r="F466" s="1">
        <v>5</v>
      </c>
      <c r="G466" s="1">
        <v>5</v>
      </c>
      <c r="H466" s="1">
        <v>5</v>
      </c>
      <c r="I466" s="29">
        <v>5</v>
      </c>
      <c r="J466" s="87">
        <v>4</v>
      </c>
      <c r="K466" s="28">
        <v>4</v>
      </c>
      <c r="L466" s="28">
        <v>2</v>
      </c>
      <c r="M466" s="28">
        <v>2</v>
      </c>
      <c r="N466" s="28">
        <v>3</v>
      </c>
      <c r="O466" s="28">
        <v>1</v>
      </c>
      <c r="P466" s="87">
        <v>1</v>
      </c>
      <c r="Q466" s="28">
        <v>2</v>
      </c>
      <c r="R466" s="87">
        <v>4</v>
      </c>
      <c r="S466" s="87">
        <v>2</v>
      </c>
      <c r="T466" s="28">
        <v>4</v>
      </c>
      <c r="U466" s="28">
        <v>3</v>
      </c>
      <c r="V466" s="1">
        <v>4</v>
      </c>
      <c r="W466" s="92">
        <v>8</v>
      </c>
      <c r="X466" s="94">
        <f t="shared" si="7"/>
        <v>0.66666666666666663</v>
      </c>
    </row>
    <row r="467" spans="1:24">
      <c r="A467" s="1">
        <v>1</v>
      </c>
      <c r="B467" s="1">
        <v>3</v>
      </c>
      <c r="C467" s="1">
        <v>7</v>
      </c>
      <c r="D467" s="1">
        <v>2</v>
      </c>
      <c r="E467" s="1">
        <v>2</v>
      </c>
      <c r="F467" s="1">
        <v>3</v>
      </c>
      <c r="G467" s="1">
        <v>4</v>
      </c>
      <c r="H467" s="1">
        <v>4</v>
      </c>
      <c r="I467" s="29">
        <v>4</v>
      </c>
      <c r="J467" s="87">
        <v>5</v>
      </c>
      <c r="K467" s="28">
        <v>4</v>
      </c>
      <c r="L467" s="87">
        <v>1</v>
      </c>
      <c r="M467" s="28">
        <v>2</v>
      </c>
      <c r="N467" s="87">
        <v>1</v>
      </c>
      <c r="O467" s="87">
        <v>4</v>
      </c>
      <c r="P467" s="87">
        <v>5</v>
      </c>
      <c r="Q467" s="28">
        <v>2</v>
      </c>
      <c r="R467" s="87">
        <v>4</v>
      </c>
      <c r="S467" s="28">
        <v>3</v>
      </c>
      <c r="T467" s="28">
        <v>4</v>
      </c>
      <c r="U467" s="87">
        <v>5</v>
      </c>
      <c r="V467" s="1">
        <v>4</v>
      </c>
      <c r="W467" s="92">
        <v>5</v>
      </c>
      <c r="X467" s="94">
        <f t="shared" si="7"/>
        <v>0.41666666666666669</v>
      </c>
    </row>
    <row r="468" spans="1:24">
      <c r="A468" s="1">
        <v>1</v>
      </c>
      <c r="B468" s="1">
        <v>2</v>
      </c>
      <c r="C468" s="1">
        <v>7</v>
      </c>
      <c r="D468" s="1">
        <v>1</v>
      </c>
      <c r="E468" s="1">
        <v>2</v>
      </c>
      <c r="F468" s="1">
        <v>4</v>
      </c>
      <c r="G468" s="1">
        <v>4</v>
      </c>
      <c r="H468" s="1">
        <v>4</v>
      </c>
      <c r="I468" s="29">
        <v>3</v>
      </c>
      <c r="J468" s="87">
        <v>5</v>
      </c>
      <c r="K468" s="28">
        <v>4</v>
      </c>
      <c r="L468" s="87">
        <v>5</v>
      </c>
      <c r="M468" s="28">
        <v>2</v>
      </c>
      <c r="N468" s="87">
        <v>5</v>
      </c>
      <c r="O468" s="28">
        <v>1</v>
      </c>
      <c r="P468" s="87">
        <v>5</v>
      </c>
      <c r="Q468" s="87">
        <v>5</v>
      </c>
      <c r="R468" s="87">
        <v>5</v>
      </c>
      <c r="S468" s="87">
        <v>5</v>
      </c>
      <c r="T468" s="28">
        <v>4</v>
      </c>
      <c r="U468" s="87">
        <v>5</v>
      </c>
      <c r="V468" s="1">
        <v>1</v>
      </c>
      <c r="W468" s="92">
        <v>4</v>
      </c>
      <c r="X468" s="94">
        <f t="shared" si="7"/>
        <v>0.33333333333333331</v>
      </c>
    </row>
    <row r="469" spans="1:24">
      <c r="A469" s="1">
        <v>2</v>
      </c>
      <c r="B469" s="1">
        <v>6</v>
      </c>
      <c r="C469" s="1">
        <v>1</v>
      </c>
      <c r="D469" s="1">
        <v>1</v>
      </c>
      <c r="E469" s="1">
        <v>3</v>
      </c>
      <c r="F469" s="1">
        <v>4</v>
      </c>
      <c r="G469" s="1">
        <v>4</v>
      </c>
      <c r="H469" s="1">
        <v>5</v>
      </c>
      <c r="I469" s="29">
        <v>3</v>
      </c>
      <c r="J469" s="28">
        <v>2</v>
      </c>
      <c r="K469" s="28">
        <v>4</v>
      </c>
      <c r="L469" s="87">
        <v>1</v>
      </c>
      <c r="M469" s="28">
        <v>2</v>
      </c>
      <c r="N469" s="28">
        <v>3</v>
      </c>
      <c r="O469" s="87">
        <v>4</v>
      </c>
      <c r="P469" s="87">
        <v>1</v>
      </c>
      <c r="Q469" s="28">
        <v>2</v>
      </c>
      <c r="R469" s="87">
        <v>5</v>
      </c>
      <c r="S469" s="28">
        <v>3</v>
      </c>
      <c r="T469" s="87">
        <v>3</v>
      </c>
      <c r="U469" s="28">
        <v>3</v>
      </c>
      <c r="V469" s="1">
        <v>3</v>
      </c>
      <c r="W469" s="92">
        <v>7</v>
      </c>
      <c r="X469" s="94">
        <f t="shared" si="7"/>
        <v>0.58333333333333337</v>
      </c>
    </row>
    <row r="470" spans="1:24">
      <c r="A470" s="1">
        <v>1</v>
      </c>
      <c r="B470" s="1">
        <v>1</v>
      </c>
      <c r="C470" s="1">
        <v>7</v>
      </c>
      <c r="D470" s="1">
        <v>1</v>
      </c>
      <c r="E470" s="1">
        <v>2</v>
      </c>
      <c r="F470" s="1">
        <v>5</v>
      </c>
      <c r="G470" s="1">
        <v>5</v>
      </c>
      <c r="H470" s="1">
        <v>5</v>
      </c>
      <c r="I470" s="29">
        <v>4</v>
      </c>
      <c r="J470" s="28">
        <v>2</v>
      </c>
      <c r="K470" s="28">
        <v>4</v>
      </c>
      <c r="L470" s="28">
        <v>2</v>
      </c>
      <c r="M470" s="28">
        <v>2</v>
      </c>
      <c r="N470" s="28">
        <v>3</v>
      </c>
      <c r="O470" s="28">
        <v>1</v>
      </c>
      <c r="P470" s="87">
        <v>5</v>
      </c>
      <c r="Q470" s="28">
        <v>2</v>
      </c>
      <c r="R470" s="87">
        <v>4</v>
      </c>
      <c r="S470" s="28">
        <v>3</v>
      </c>
      <c r="T470" s="87">
        <v>2</v>
      </c>
      <c r="U470" s="28">
        <v>3</v>
      </c>
      <c r="V470" s="1">
        <v>2</v>
      </c>
      <c r="W470" s="92">
        <v>9</v>
      </c>
      <c r="X470" s="94">
        <f t="shared" si="7"/>
        <v>0.75</v>
      </c>
    </row>
    <row r="471" spans="1:24">
      <c r="A471" s="1">
        <v>1</v>
      </c>
      <c r="B471" s="1">
        <v>4</v>
      </c>
      <c r="C471" s="1">
        <v>7</v>
      </c>
      <c r="D471" s="1">
        <v>1</v>
      </c>
      <c r="E471" s="1">
        <v>2</v>
      </c>
      <c r="F471" s="1">
        <v>4</v>
      </c>
      <c r="G471" s="1">
        <v>4</v>
      </c>
      <c r="H471" s="1">
        <v>4</v>
      </c>
      <c r="I471" s="29">
        <v>2</v>
      </c>
      <c r="J471" s="28">
        <v>2</v>
      </c>
      <c r="K471" s="28">
        <v>4</v>
      </c>
      <c r="L471" s="28">
        <v>2</v>
      </c>
      <c r="M471" s="87">
        <v>3</v>
      </c>
      <c r="N471" s="28">
        <v>3</v>
      </c>
      <c r="O471" s="28">
        <v>1</v>
      </c>
      <c r="P471" s="28">
        <v>4</v>
      </c>
      <c r="Q471" s="28">
        <v>2</v>
      </c>
      <c r="R471" s="28">
        <v>1</v>
      </c>
      <c r="S471" s="28">
        <v>3</v>
      </c>
      <c r="T471" s="28">
        <v>4</v>
      </c>
      <c r="U471" s="28">
        <v>3</v>
      </c>
      <c r="V471" s="1">
        <v>3</v>
      </c>
      <c r="W471" s="92">
        <v>11</v>
      </c>
      <c r="X471" s="94">
        <f t="shared" si="7"/>
        <v>0.91666666666666663</v>
      </c>
    </row>
    <row r="472" spans="1:24">
      <c r="A472" s="1">
        <v>1</v>
      </c>
      <c r="B472" s="1">
        <v>2</v>
      </c>
      <c r="C472" s="1">
        <v>7</v>
      </c>
      <c r="D472" s="1">
        <v>1</v>
      </c>
      <c r="E472" s="1">
        <v>2</v>
      </c>
      <c r="F472" s="1">
        <v>4</v>
      </c>
      <c r="G472" s="1">
        <v>4</v>
      </c>
      <c r="H472" s="1">
        <v>4</v>
      </c>
      <c r="I472" s="29">
        <v>3</v>
      </c>
      <c r="J472" s="87">
        <v>4</v>
      </c>
      <c r="K472" s="28">
        <v>4</v>
      </c>
      <c r="L472" s="28">
        <v>2</v>
      </c>
      <c r="M472" s="28">
        <v>2</v>
      </c>
      <c r="N472" s="28">
        <v>3</v>
      </c>
      <c r="O472" s="87">
        <v>3</v>
      </c>
      <c r="P472" s="87">
        <v>2</v>
      </c>
      <c r="Q472" s="28">
        <v>2</v>
      </c>
      <c r="R472" s="87">
        <v>3</v>
      </c>
      <c r="S472" s="28">
        <v>3</v>
      </c>
      <c r="T472" s="28">
        <v>4</v>
      </c>
      <c r="U472" s="28">
        <v>3</v>
      </c>
      <c r="V472" s="1">
        <v>2</v>
      </c>
      <c r="W472" s="92">
        <v>8</v>
      </c>
      <c r="X472" s="94">
        <f t="shared" si="7"/>
        <v>0.66666666666666663</v>
      </c>
    </row>
    <row r="473" spans="1:24">
      <c r="A473" s="1">
        <v>1</v>
      </c>
      <c r="B473" s="1">
        <v>4</v>
      </c>
      <c r="C473" s="1">
        <v>7</v>
      </c>
      <c r="D473" s="1">
        <v>2</v>
      </c>
      <c r="E473" s="1">
        <v>3</v>
      </c>
      <c r="F473" s="1">
        <v>5</v>
      </c>
      <c r="G473" s="1">
        <v>2</v>
      </c>
      <c r="H473" s="1">
        <v>4</v>
      </c>
      <c r="I473" s="29">
        <v>3</v>
      </c>
      <c r="J473" s="28">
        <v>2</v>
      </c>
      <c r="K473" s="28">
        <v>4</v>
      </c>
      <c r="L473" s="28">
        <v>2</v>
      </c>
      <c r="M473" s="28">
        <v>2</v>
      </c>
      <c r="N473" s="28">
        <v>3</v>
      </c>
      <c r="O473" s="28">
        <v>1</v>
      </c>
      <c r="P473" s="87">
        <v>1</v>
      </c>
      <c r="Q473" s="28">
        <v>2</v>
      </c>
      <c r="R473" s="87">
        <v>3</v>
      </c>
      <c r="S473" s="28">
        <v>3</v>
      </c>
      <c r="T473" s="28">
        <v>4</v>
      </c>
      <c r="U473" s="28">
        <v>3</v>
      </c>
      <c r="V473" s="1">
        <v>4</v>
      </c>
      <c r="W473" s="92">
        <v>10</v>
      </c>
      <c r="X473" s="94">
        <f t="shared" si="7"/>
        <v>0.83333333333333337</v>
      </c>
    </row>
    <row r="474" spans="1:24">
      <c r="A474" s="1">
        <v>2</v>
      </c>
      <c r="B474" s="1">
        <v>6</v>
      </c>
      <c r="C474" s="1">
        <v>7</v>
      </c>
      <c r="D474" s="1">
        <v>1</v>
      </c>
      <c r="E474" s="1">
        <v>3</v>
      </c>
      <c r="F474" s="1">
        <v>4</v>
      </c>
      <c r="G474" s="1">
        <v>4</v>
      </c>
      <c r="H474" s="1">
        <v>5</v>
      </c>
      <c r="I474" s="29">
        <v>3</v>
      </c>
      <c r="J474" s="28">
        <v>2</v>
      </c>
      <c r="K474" s="28">
        <v>4</v>
      </c>
      <c r="L474" s="28">
        <v>2</v>
      </c>
      <c r="M474" s="28">
        <v>2</v>
      </c>
      <c r="N474" s="28">
        <v>3</v>
      </c>
      <c r="O474" s="87">
        <v>2</v>
      </c>
      <c r="P474" s="87">
        <v>2</v>
      </c>
      <c r="Q474" s="28">
        <v>2</v>
      </c>
      <c r="R474" s="87">
        <v>4</v>
      </c>
      <c r="S474" s="87">
        <v>2</v>
      </c>
      <c r="T474" s="87">
        <v>2</v>
      </c>
      <c r="U474" s="87">
        <v>4</v>
      </c>
      <c r="V474" s="1">
        <v>1</v>
      </c>
      <c r="W474" s="92">
        <v>6</v>
      </c>
      <c r="X474" s="94">
        <f t="shared" si="7"/>
        <v>0.5</v>
      </c>
    </row>
    <row r="475" spans="1:24">
      <c r="A475" s="1">
        <v>1</v>
      </c>
      <c r="B475" s="1">
        <v>1</v>
      </c>
      <c r="C475" s="1">
        <v>7</v>
      </c>
      <c r="D475" s="1">
        <v>1</v>
      </c>
      <c r="E475" s="1">
        <v>2</v>
      </c>
      <c r="F475" s="1">
        <v>4</v>
      </c>
      <c r="G475" s="1">
        <v>5</v>
      </c>
      <c r="H475" s="1">
        <v>5</v>
      </c>
      <c r="I475" s="29">
        <v>3</v>
      </c>
      <c r="J475" s="87">
        <v>4</v>
      </c>
      <c r="K475" s="28">
        <v>4</v>
      </c>
      <c r="L475" s="28">
        <v>2</v>
      </c>
      <c r="M475" s="28">
        <v>2</v>
      </c>
      <c r="N475" s="28">
        <v>3</v>
      </c>
      <c r="O475" s="28">
        <v>1</v>
      </c>
      <c r="P475" s="87">
        <v>1</v>
      </c>
      <c r="Q475" s="28">
        <v>2</v>
      </c>
      <c r="R475" s="87">
        <v>3</v>
      </c>
      <c r="S475" s="87">
        <v>5</v>
      </c>
      <c r="T475" s="87">
        <v>2</v>
      </c>
      <c r="U475" s="28">
        <v>3</v>
      </c>
      <c r="V475" s="1">
        <v>2</v>
      </c>
      <c r="W475" s="92">
        <v>7</v>
      </c>
      <c r="X475" s="94">
        <f t="shared" si="7"/>
        <v>0.58333333333333337</v>
      </c>
    </row>
    <row r="476" spans="1:24">
      <c r="A476" s="1">
        <v>1</v>
      </c>
      <c r="B476" s="1">
        <v>3</v>
      </c>
      <c r="C476" s="1">
        <v>7</v>
      </c>
      <c r="D476" s="1">
        <v>1</v>
      </c>
      <c r="E476" s="1">
        <v>3</v>
      </c>
      <c r="F476" s="1">
        <v>4</v>
      </c>
      <c r="G476" s="1">
        <v>3</v>
      </c>
      <c r="H476" s="1">
        <v>5</v>
      </c>
      <c r="I476" s="29">
        <v>3</v>
      </c>
      <c r="J476" s="87">
        <v>5</v>
      </c>
      <c r="K476" s="28">
        <v>4</v>
      </c>
      <c r="L476" s="28">
        <v>2</v>
      </c>
      <c r="M476" s="28">
        <v>2</v>
      </c>
      <c r="N476" s="28">
        <v>3</v>
      </c>
      <c r="O476" s="28">
        <v>1</v>
      </c>
      <c r="P476" s="28">
        <v>4</v>
      </c>
      <c r="Q476" s="87">
        <v>3</v>
      </c>
      <c r="R476" s="87">
        <v>3</v>
      </c>
      <c r="S476" s="28">
        <v>3</v>
      </c>
      <c r="T476" s="87">
        <v>3</v>
      </c>
      <c r="U476" s="28">
        <v>3</v>
      </c>
      <c r="V476" s="1">
        <v>1</v>
      </c>
      <c r="W476" s="92">
        <v>8</v>
      </c>
      <c r="X476" s="94">
        <f t="shared" si="7"/>
        <v>0.66666666666666663</v>
      </c>
    </row>
    <row r="477" spans="1:24">
      <c r="A477" s="1">
        <v>1</v>
      </c>
      <c r="B477" s="1">
        <v>1</v>
      </c>
      <c r="C477" s="1">
        <v>1</v>
      </c>
      <c r="D477" s="1">
        <v>1</v>
      </c>
      <c r="E477" s="1">
        <v>2</v>
      </c>
      <c r="F477" s="1">
        <v>5</v>
      </c>
      <c r="G477" s="1">
        <v>5</v>
      </c>
      <c r="H477" s="1">
        <v>5</v>
      </c>
      <c r="I477" s="29">
        <v>4</v>
      </c>
      <c r="J477" s="87">
        <v>4</v>
      </c>
      <c r="K477" s="28">
        <v>4</v>
      </c>
      <c r="L477" s="28">
        <v>2</v>
      </c>
      <c r="M477" s="28">
        <v>2</v>
      </c>
      <c r="N477" s="28">
        <v>3</v>
      </c>
      <c r="O477" s="28">
        <v>1</v>
      </c>
      <c r="P477" s="87">
        <v>5</v>
      </c>
      <c r="Q477" s="87">
        <v>5</v>
      </c>
      <c r="R477" s="87">
        <v>4</v>
      </c>
      <c r="S477" s="28">
        <v>3</v>
      </c>
      <c r="T477" s="28">
        <v>4</v>
      </c>
      <c r="U477" s="87">
        <v>2</v>
      </c>
      <c r="V477" s="1">
        <v>3</v>
      </c>
      <c r="W477" s="92">
        <v>7</v>
      </c>
      <c r="X477" s="94">
        <f t="shared" si="7"/>
        <v>0.58333333333333337</v>
      </c>
    </row>
    <row r="478" spans="1:24">
      <c r="A478" s="1">
        <v>2</v>
      </c>
      <c r="B478" s="1">
        <v>6</v>
      </c>
      <c r="C478" s="1">
        <v>11</v>
      </c>
      <c r="D478" s="1">
        <v>2</v>
      </c>
      <c r="E478" s="1">
        <v>2</v>
      </c>
      <c r="F478" s="1">
        <v>4</v>
      </c>
      <c r="G478" s="1">
        <v>5</v>
      </c>
      <c r="H478" s="1">
        <v>5</v>
      </c>
      <c r="I478" s="29">
        <v>2</v>
      </c>
      <c r="J478" s="87">
        <v>4</v>
      </c>
      <c r="K478" s="28">
        <v>4</v>
      </c>
      <c r="L478" s="28">
        <v>2</v>
      </c>
      <c r="M478" s="28">
        <v>2</v>
      </c>
      <c r="N478" s="87">
        <v>1</v>
      </c>
      <c r="O478" s="28">
        <v>1</v>
      </c>
      <c r="P478" s="87">
        <v>2</v>
      </c>
      <c r="Q478" s="28">
        <v>2</v>
      </c>
      <c r="R478" s="87">
        <v>4</v>
      </c>
      <c r="S478" s="28">
        <v>3</v>
      </c>
      <c r="T478" s="28">
        <v>4</v>
      </c>
      <c r="U478" s="28">
        <v>3</v>
      </c>
      <c r="V478" s="1">
        <v>4</v>
      </c>
      <c r="W478" s="92">
        <v>8</v>
      </c>
      <c r="X478" s="94">
        <f t="shared" si="7"/>
        <v>0.66666666666666663</v>
      </c>
    </row>
    <row r="479" spans="1:24">
      <c r="A479" s="1">
        <v>1</v>
      </c>
      <c r="B479" s="1">
        <v>1</v>
      </c>
      <c r="C479" s="1">
        <v>7</v>
      </c>
      <c r="D479" s="1">
        <v>1</v>
      </c>
      <c r="E479" s="1">
        <v>2</v>
      </c>
      <c r="F479" s="1">
        <v>5</v>
      </c>
      <c r="G479" s="1">
        <v>4</v>
      </c>
      <c r="H479" s="1">
        <v>4</v>
      </c>
      <c r="I479" s="29">
        <v>2</v>
      </c>
      <c r="J479" s="28">
        <v>2</v>
      </c>
      <c r="K479" s="28">
        <v>4</v>
      </c>
      <c r="L479" s="28">
        <v>2</v>
      </c>
      <c r="M479" s="28">
        <v>2</v>
      </c>
      <c r="N479" s="87">
        <v>5</v>
      </c>
      <c r="O479" s="87">
        <v>4</v>
      </c>
      <c r="P479" s="87">
        <v>1</v>
      </c>
      <c r="Q479" s="28">
        <v>2</v>
      </c>
      <c r="R479" s="87">
        <v>3</v>
      </c>
      <c r="S479" s="28">
        <v>3</v>
      </c>
      <c r="T479" s="28">
        <v>4</v>
      </c>
      <c r="U479" s="28">
        <v>3</v>
      </c>
      <c r="V479" s="1">
        <v>2</v>
      </c>
      <c r="W479" s="92">
        <v>8</v>
      </c>
      <c r="X479" s="94">
        <f t="shared" si="7"/>
        <v>0.66666666666666663</v>
      </c>
    </row>
    <row r="480" spans="1:24">
      <c r="A480" s="1">
        <v>2</v>
      </c>
      <c r="B480" s="1">
        <v>6</v>
      </c>
      <c r="C480" s="1">
        <v>7</v>
      </c>
      <c r="D480" s="1">
        <v>1</v>
      </c>
      <c r="E480" s="1">
        <v>3</v>
      </c>
      <c r="F480" s="1">
        <v>4</v>
      </c>
      <c r="G480" s="1">
        <v>5</v>
      </c>
      <c r="H480" s="1">
        <v>5</v>
      </c>
      <c r="I480" s="29">
        <v>3</v>
      </c>
      <c r="J480" s="87">
        <v>4</v>
      </c>
      <c r="K480" s="28">
        <v>4</v>
      </c>
      <c r="L480" s="28">
        <v>2</v>
      </c>
      <c r="M480" s="28">
        <v>2</v>
      </c>
      <c r="N480" s="28">
        <v>3</v>
      </c>
      <c r="O480" s="28">
        <v>1</v>
      </c>
      <c r="P480" s="87">
        <v>1</v>
      </c>
      <c r="Q480" s="87">
        <v>3</v>
      </c>
      <c r="R480" s="87">
        <v>4</v>
      </c>
      <c r="S480" s="28">
        <v>3</v>
      </c>
      <c r="T480" s="87">
        <v>3</v>
      </c>
      <c r="U480" s="28">
        <v>3</v>
      </c>
      <c r="V480" s="1">
        <v>3</v>
      </c>
      <c r="W480" s="92">
        <v>7</v>
      </c>
      <c r="X480" s="94">
        <f t="shared" si="7"/>
        <v>0.58333333333333337</v>
      </c>
    </row>
    <row r="481" spans="1:24">
      <c r="A481" s="1">
        <v>1</v>
      </c>
      <c r="B481" s="1">
        <v>4</v>
      </c>
      <c r="C481" s="1">
        <v>6</v>
      </c>
      <c r="D481" s="1">
        <v>1</v>
      </c>
      <c r="E481" s="1">
        <v>3</v>
      </c>
      <c r="F481" s="1">
        <v>4</v>
      </c>
      <c r="G481" s="1">
        <v>5</v>
      </c>
      <c r="H481" s="1">
        <v>5</v>
      </c>
      <c r="I481" s="29">
        <v>3</v>
      </c>
      <c r="J481" s="28">
        <v>2</v>
      </c>
      <c r="K481" s="28">
        <v>4</v>
      </c>
      <c r="L481" s="28">
        <v>2</v>
      </c>
      <c r="M481" s="28">
        <v>2</v>
      </c>
      <c r="N481" s="28">
        <v>3</v>
      </c>
      <c r="O481" s="28">
        <v>1</v>
      </c>
      <c r="P481" s="87">
        <v>5</v>
      </c>
      <c r="Q481" s="87">
        <v>4</v>
      </c>
      <c r="R481" s="28">
        <v>1</v>
      </c>
      <c r="S481" s="28">
        <v>3</v>
      </c>
      <c r="T481" s="28">
        <v>4</v>
      </c>
      <c r="U481" s="28">
        <v>3</v>
      </c>
      <c r="V481" s="1">
        <v>3</v>
      </c>
      <c r="W481" s="92">
        <v>10</v>
      </c>
      <c r="X481" s="94">
        <f t="shared" si="7"/>
        <v>0.83333333333333337</v>
      </c>
    </row>
    <row r="482" spans="1:24">
      <c r="A482" s="1">
        <v>1</v>
      </c>
      <c r="B482" s="1">
        <v>3</v>
      </c>
      <c r="C482" s="1">
        <v>7</v>
      </c>
      <c r="D482" s="1">
        <v>1</v>
      </c>
      <c r="E482" s="1">
        <v>2</v>
      </c>
      <c r="F482" s="1">
        <v>3</v>
      </c>
      <c r="G482" s="1">
        <v>4</v>
      </c>
      <c r="H482" s="1">
        <v>4</v>
      </c>
      <c r="I482" s="29">
        <v>2</v>
      </c>
      <c r="J482" s="87">
        <v>5</v>
      </c>
      <c r="K482" s="28">
        <v>4</v>
      </c>
      <c r="L482" s="87">
        <v>5</v>
      </c>
      <c r="M482" s="28">
        <v>2</v>
      </c>
      <c r="N482" s="28">
        <v>3</v>
      </c>
      <c r="O482" s="28">
        <v>1</v>
      </c>
      <c r="P482" s="87">
        <v>1</v>
      </c>
      <c r="Q482" s="87">
        <v>4</v>
      </c>
      <c r="R482" s="87">
        <v>3</v>
      </c>
      <c r="S482" s="28">
        <v>3</v>
      </c>
      <c r="T482" s="28">
        <v>4</v>
      </c>
      <c r="U482" s="28">
        <v>3</v>
      </c>
      <c r="V482" s="1">
        <v>3</v>
      </c>
      <c r="W482" s="92">
        <v>7</v>
      </c>
      <c r="X482" s="94">
        <f t="shared" si="7"/>
        <v>0.58333333333333337</v>
      </c>
    </row>
    <row r="483" spans="1:24">
      <c r="A483" s="1">
        <v>1</v>
      </c>
      <c r="B483" s="1">
        <v>1</v>
      </c>
      <c r="C483" s="1">
        <v>7</v>
      </c>
      <c r="D483" s="1">
        <v>2</v>
      </c>
      <c r="E483" s="1">
        <v>2</v>
      </c>
      <c r="F483" s="1">
        <v>3</v>
      </c>
      <c r="G483" s="1">
        <v>3</v>
      </c>
      <c r="H483" s="1">
        <v>4</v>
      </c>
      <c r="I483" s="29">
        <v>4</v>
      </c>
      <c r="J483" s="87">
        <v>5</v>
      </c>
      <c r="K483" s="87">
        <v>5</v>
      </c>
      <c r="L483" s="87">
        <v>5</v>
      </c>
      <c r="M483" s="28">
        <v>2</v>
      </c>
      <c r="N483" s="28">
        <v>3</v>
      </c>
      <c r="O483" s="87">
        <v>2</v>
      </c>
      <c r="P483" s="87">
        <v>1</v>
      </c>
      <c r="Q483" s="87">
        <v>5</v>
      </c>
      <c r="R483" s="87">
        <v>3</v>
      </c>
      <c r="S483" s="28">
        <v>3</v>
      </c>
      <c r="T483" s="28">
        <v>4</v>
      </c>
      <c r="U483" s="87">
        <v>1</v>
      </c>
      <c r="V483" s="1">
        <v>3</v>
      </c>
      <c r="W483" s="92">
        <v>4</v>
      </c>
      <c r="X483" s="94">
        <f t="shared" si="7"/>
        <v>0.33333333333333331</v>
      </c>
    </row>
    <row r="484" spans="1:24">
      <c r="A484" s="1">
        <v>1</v>
      </c>
      <c r="B484" s="1">
        <v>3</v>
      </c>
      <c r="C484" s="1">
        <v>7</v>
      </c>
      <c r="D484" s="1">
        <v>2</v>
      </c>
      <c r="E484" s="1">
        <v>3</v>
      </c>
      <c r="F484" s="1">
        <v>3</v>
      </c>
      <c r="G484" s="1">
        <v>3</v>
      </c>
      <c r="H484" s="1">
        <v>5</v>
      </c>
      <c r="I484" s="29">
        <v>3</v>
      </c>
      <c r="J484" s="87">
        <v>5</v>
      </c>
      <c r="K484" s="28">
        <v>4</v>
      </c>
      <c r="L484" s="28">
        <v>2</v>
      </c>
      <c r="M484" s="28">
        <v>2</v>
      </c>
      <c r="N484" s="28">
        <v>3</v>
      </c>
      <c r="O484" s="28">
        <v>1</v>
      </c>
      <c r="P484" s="87">
        <v>1</v>
      </c>
      <c r="Q484" s="87">
        <v>5</v>
      </c>
      <c r="R484" s="87">
        <v>4</v>
      </c>
      <c r="S484" s="87">
        <v>5</v>
      </c>
      <c r="T484" s="87">
        <v>2</v>
      </c>
      <c r="U484" s="28">
        <v>3</v>
      </c>
      <c r="V484" s="1">
        <v>2</v>
      </c>
      <c r="W484" s="92">
        <v>6</v>
      </c>
      <c r="X484" s="94">
        <f t="shared" si="7"/>
        <v>0.5</v>
      </c>
    </row>
    <row r="485" spans="1:24">
      <c r="A485" s="1">
        <v>1</v>
      </c>
      <c r="B485" s="1">
        <v>4</v>
      </c>
      <c r="C485" s="1">
        <v>7</v>
      </c>
      <c r="D485" s="1">
        <v>1</v>
      </c>
      <c r="E485" s="1">
        <v>2</v>
      </c>
      <c r="F485" s="1">
        <v>4</v>
      </c>
      <c r="G485" s="1">
        <v>4</v>
      </c>
      <c r="H485" s="1">
        <v>5</v>
      </c>
      <c r="I485" s="29">
        <v>3</v>
      </c>
      <c r="J485" s="87">
        <v>1</v>
      </c>
      <c r="K485" s="87">
        <v>2</v>
      </c>
      <c r="L485" s="28">
        <v>2</v>
      </c>
      <c r="M485" s="28">
        <v>2</v>
      </c>
      <c r="N485" s="87">
        <v>1</v>
      </c>
      <c r="O485" s="28">
        <v>1</v>
      </c>
      <c r="P485" s="87">
        <v>1</v>
      </c>
      <c r="Q485" s="28">
        <v>2</v>
      </c>
      <c r="R485" s="87">
        <v>4</v>
      </c>
      <c r="S485" s="87">
        <v>5</v>
      </c>
      <c r="T485" s="87">
        <v>2</v>
      </c>
      <c r="U485" s="28">
        <v>3</v>
      </c>
      <c r="V485" s="1">
        <v>2</v>
      </c>
      <c r="W485" s="92">
        <v>5</v>
      </c>
      <c r="X485" s="94">
        <f t="shared" si="7"/>
        <v>0.41666666666666669</v>
      </c>
    </row>
    <row r="486" spans="1:24">
      <c r="A486" s="1">
        <v>2</v>
      </c>
      <c r="B486" s="1">
        <v>6</v>
      </c>
      <c r="C486" s="1">
        <v>11</v>
      </c>
      <c r="D486" s="1">
        <v>1</v>
      </c>
      <c r="E486" s="1">
        <v>1</v>
      </c>
      <c r="F486" s="1">
        <v>4</v>
      </c>
      <c r="G486" s="1">
        <v>4</v>
      </c>
      <c r="H486" s="1">
        <v>4</v>
      </c>
      <c r="I486" s="29">
        <v>1</v>
      </c>
      <c r="J486" s="87">
        <v>4</v>
      </c>
      <c r="K486" s="28">
        <v>4</v>
      </c>
      <c r="L486" s="87">
        <v>5</v>
      </c>
      <c r="M486" s="87">
        <v>1</v>
      </c>
      <c r="N486" s="87">
        <v>5</v>
      </c>
      <c r="O486" s="87">
        <v>4</v>
      </c>
      <c r="P486" s="87">
        <v>5</v>
      </c>
      <c r="Q486" s="87">
        <v>5</v>
      </c>
      <c r="R486" s="87">
        <v>5</v>
      </c>
      <c r="S486" s="87">
        <v>5</v>
      </c>
      <c r="T486" s="87">
        <v>3</v>
      </c>
      <c r="U486" s="87">
        <v>4</v>
      </c>
      <c r="V486" s="1">
        <v>1</v>
      </c>
      <c r="W486" s="92">
        <v>1</v>
      </c>
      <c r="X486" s="94">
        <f t="shared" si="7"/>
        <v>8.3333333333333329E-2</v>
      </c>
    </row>
    <row r="487" spans="1:24">
      <c r="A487" s="1">
        <v>1</v>
      </c>
      <c r="B487" s="1">
        <v>5</v>
      </c>
      <c r="C487" s="1">
        <v>5</v>
      </c>
      <c r="D487" s="1">
        <v>2</v>
      </c>
      <c r="E487" s="1">
        <v>2</v>
      </c>
      <c r="F487" s="1">
        <v>3</v>
      </c>
      <c r="G487" s="1">
        <v>4</v>
      </c>
      <c r="H487" s="1">
        <v>5</v>
      </c>
      <c r="I487" s="29">
        <v>5</v>
      </c>
      <c r="J487" s="28">
        <v>2</v>
      </c>
      <c r="K487" s="28">
        <v>4</v>
      </c>
      <c r="L487" s="28">
        <v>2</v>
      </c>
      <c r="M487" s="28">
        <v>2</v>
      </c>
      <c r="N487" s="28">
        <v>3</v>
      </c>
      <c r="O487" s="28">
        <v>1</v>
      </c>
      <c r="P487" s="28">
        <v>4</v>
      </c>
      <c r="Q487" s="28">
        <v>2</v>
      </c>
      <c r="R487" s="28">
        <v>1</v>
      </c>
      <c r="S487" s="28">
        <v>3</v>
      </c>
      <c r="T487" s="28">
        <v>4</v>
      </c>
      <c r="U487" s="28">
        <v>3</v>
      </c>
      <c r="V487" s="1">
        <v>5</v>
      </c>
      <c r="W487" s="92">
        <v>12</v>
      </c>
      <c r="X487" s="94">
        <f t="shared" si="7"/>
        <v>1</v>
      </c>
    </row>
    <row r="488" spans="1:24">
      <c r="A488" s="1">
        <v>1</v>
      </c>
      <c r="B488" s="1">
        <v>5</v>
      </c>
      <c r="C488" s="1">
        <v>4</v>
      </c>
      <c r="D488" s="1">
        <v>1</v>
      </c>
      <c r="E488" s="1">
        <v>2</v>
      </c>
      <c r="F488" s="1">
        <v>4</v>
      </c>
      <c r="G488" s="1">
        <v>5</v>
      </c>
      <c r="H488" s="1">
        <v>5</v>
      </c>
      <c r="I488" s="29">
        <v>4</v>
      </c>
      <c r="J488" s="28">
        <v>2</v>
      </c>
      <c r="K488" s="28">
        <v>4</v>
      </c>
      <c r="L488" s="28">
        <v>2</v>
      </c>
      <c r="M488" s="28">
        <v>2</v>
      </c>
      <c r="N488" s="28">
        <v>3</v>
      </c>
      <c r="O488" s="28">
        <v>1</v>
      </c>
      <c r="P488" s="87">
        <v>1</v>
      </c>
      <c r="Q488" s="28">
        <v>2</v>
      </c>
      <c r="R488" s="28">
        <v>1</v>
      </c>
      <c r="S488" s="28">
        <v>3</v>
      </c>
      <c r="T488" s="28">
        <v>4</v>
      </c>
      <c r="U488" s="28">
        <v>3</v>
      </c>
      <c r="V488" s="1">
        <v>4</v>
      </c>
      <c r="W488" s="92">
        <v>11</v>
      </c>
      <c r="X488" s="94">
        <f t="shared" si="7"/>
        <v>0.91666666666666663</v>
      </c>
    </row>
    <row r="489" spans="1:24">
      <c r="A489" s="1">
        <v>2</v>
      </c>
      <c r="B489" s="1">
        <v>6</v>
      </c>
      <c r="C489" s="1">
        <v>2</v>
      </c>
      <c r="D489" s="1">
        <v>2</v>
      </c>
      <c r="E489" s="1">
        <v>1</v>
      </c>
      <c r="F489" s="1">
        <v>5</v>
      </c>
      <c r="G489" s="1">
        <v>5</v>
      </c>
      <c r="H489" s="1">
        <v>5</v>
      </c>
      <c r="I489" s="29">
        <v>5</v>
      </c>
      <c r="J489" s="87">
        <v>4</v>
      </c>
      <c r="K489" s="28">
        <v>4</v>
      </c>
      <c r="L489" s="28">
        <v>2</v>
      </c>
      <c r="M489" s="87">
        <v>1</v>
      </c>
      <c r="N489" s="28">
        <v>3</v>
      </c>
      <c r="O489" s="28">
        <v>1</v>
      </c>
      <c r="P489" s="87">
        <v>1</v>
      </c>
      <c r="Q489" s="28">
        <v>2</v>
      </c>
      <c r="R489" s="87">
        <v>3</v>
      </c>
      <c r="S489" s="28">
        <v>3</v>
      </c>
      <c r="T489" s="87">
        <v>2</v>
      </c>
      <c r="U489" s="28">
        <v>3</v>
      </c>
      <c r="V489" s="1">
        <v>5</v>
      </c>
      <c r="W489" s="92">
        <v>7</v>
      </c>
      <c r="X489" s="94">
        <f t="shared" si="7"/>
        <v>0.58333333333333337</v>
      </c>
    </row>
    <row r="490" spans="1:24">
      <c r="A490" s="1">
        <v>1</v>
      </c>
      <c r="B490" s="1">
        <v>4</v>
      </c>
      <c r="C490" s="1">
        <v>5</v>
      </c>
      <c r="D490" s="1">
        <v>2</v>
      </c>
      <c r="E490" s="1">
        <v>2</v>
      </c>
      <c r="F490" s="1">
        <v>3</v>
      </c>
      <c r="G490" s="1">
        <v>5</v>
      </c>
      <c r="H490" s="1">
        <v>5</v>
      </c>
      <c r="I490" s="29">
        <v>4</v>
      </c>
      <c r="J490" s="87">
        <v>3</v>
      </c>
      <c r="K490" s="28">
        <v>4</v>
      </c>
      <c r="L490" s="87">
        <v>4</v>
      </c>
      <c r="M490" s="87">
        <v>1</v>
      </c>
      <c r="N490" s="28">
        <v>3</v>
      </c>
      <c r="O490" s="28">
        <v>1</v>
      </c>
      <c r="P490" s="87">
        <v>3</v>
      </c>
      <c r="Q490" s="28">
        <v>2</v>
      </c>
      <c r="R490" s="87">
        <v>2</v>
      </c>
      <c r="S490" s="28">
        <v>3</v>
      </c>
      <c r="T490" s="28">
        <v>4</v>
      </c>
      <c r="U490" s="28">
        <v>3</v>
      </c>
      <c r="V490" s="1">
        <v>3</v>
      </c>
      <c r="W490" s="92">
        <v>7</v>
      </c>
      <c r="X490" s="94">
        <f t="shared" si="7"/>
        <v>0.58333333333333337</v>
      </c>
    </row>
    <row r="491" spans="1:24">
      <c r="A491" s="1">
        <v>1</v>
      </c>
      <c r="B491" s="1">
        <v>5</v>
      </c>
      <c r="C491" s="1">
        <v>5</v>
      </c>
      <c r="D491" s="1">
        <v>1</v>
      </c>
      <c r="E491" s="1">
        <v>2</v>
      </c>
      <c r="F491" s="1">
        <v>4</v>
      </c>
      <c r="G491" s="1">
        <v>3</v>
      </c>
      <c r="H491" s="1">
        <v>4</v>
      </c>
      <c r="I491" s="29">
        <v>2</v>
      </c>
      <c r="J491" s="87">
        <v>1</v>
      </c>
      <c r="K491" s="28">
        <v>4</v>
      </c>
      <c r="L491" s="28">
        <v>2</v>
      </c>
      <c r="M491" s="28">
        <v>2</v>
      </c>
      <c r="N491" s="28">
        <v>3</v>
      </c>
      <c r="O491" s="28">
        <v>1</v>
      </c>
      <c r="P491" s="87">
        <v>3</v>
      </c>
      <c r="Q491" s="87">
        <v>5</v>
      </c>
      <c r="R491" s="87">
        <v>3</v>
      </c>
      <c r="S491" s="28">
        <v>3</v>
      </c>
      <c r="T491" s="28">
        <v>4</v>
      </c>
      <c r="U491" s="28">
        <v>3</v>
      </c>
      <c r="V491" s="1">
        <v>2</v>
      </c>
      <c r="W491" s="92">
        <v>8</v>
      </c>
      <c r="X491" s="94">
        <f t="shared" si="7"/>
        <v>0.66666666666666663</v>
      </c>
    </row>
    <row r="492" spans="1:24">
      <c r="A492" s="1">
        <v>1</v>
      </c>
      <c r="B492" s="1">
        <v>5</v>
      </c>
      <c r="C492" s="1">
        <v>5</v>
      </c>
      <c r="D492" s="1">
        <v>2</v>
      </c>
      <c r="E492" s="1">
        <v>3</v>
      </c>
      <c r="F492" s="1">
        <v>4</v>
      </c>
      <c r="G492" s="1">
        <v>4</v>
      </c>
      <c r="H492" s="1">
        <v>4</v>
      </c>
      <c r="I492" s="29">
        <v>4</v>
      </c>
      <c r="J492" s="87">
        <v>5</v>
      </c>
      <c r="K492" s="28">
        <v>4</v>
      </c>
      <c r="L492" s="28">
        <v>2</v>
      </c>
      <c r="M492" s="28">
        <v>2</v>
      </c>
      <c r="N492" s="28">
        <v>3</v>
      </c>
      <c r="O492" s="28">
        <v>1</v>
      </c>
      <c r="P492" s="87">
        <v>1</v>
      </c>
      <c r="Q492" s="28">
        <v>2</v>
      </c>
      <c r="R492" s="87">
        <v>2</v>
      </c>
      <c r="S492" s="28">
        <v>3</v>
      </c>
      <c r="T492" s="28">
        <v>4</v>
      </c>
      <c r="U492" s="28">
        <v>3</v>
      </c>
      <c r="V492" s="1">
        <v>3</v>
      </c>
      <c r="W492" s="92">
        <v>9</v>
      </c>
      <c r="X492" s="94">
        <f t="shared" si="7"/>
        <v>0.75</v>
      </c>
    </row>
    <row r="493" spans="1:24">
      <c r="A493" s="1">
        <v>1</v>
      </c>
      <c r="B493" s="1">
        <v>4</v>
      </c>
      <c r="C493" s="1">
        <v>5</v>
      </c>
      <c r="D493" s="1">
        <v>2</v>
      </c>
      <c r="E493" s="1">
        <v>1</v>
      </c>
      <c r="F493" s="1">
        <v>3</v>
      </c>
      <c r="G493" s="1">
        <v>4</v>
      </c>
      <c r="H493" s="1">
        <v>5</v>
      </c>
      <c r="I493" s="29">
        <v>3</v>
      </c>
      <c r="J493" s="87">
        <v>1</v>
      </c>
      <c r="K493" s="28">
        <v>4</v>
      </c>
      <c r="L493" s="87">
        <v>1</v>
      </c>
      <c r="M493" s="87">
        <v>1</v>
      </c>
      <c r="N493" s="87">
        <v>5</v>
      </c>
      <c r="O493" s="28">
        <v>1</v>
      </c>
      <c r="P493" s="87">
        <v>2</v>
      </c>
      <c r="Q493" s="87">
        <v>5</v>
      </c>
      <c r="R493" s="87">
        <v>3</v>
      </c>
      <c r="S493" s="87">
        <v>5</v>
      </c>
      <c r="T493" s="28">
        <v>4</v>
      </c>
      <c r="U493" s="87">
        <v>5</v>
      </c>
      <c r="V493" s="1">
        <v>4</v>
      </c>
      <c r="W493" s="92">
        <v>3</v>
      </c>
      <c r="X493" s="94">
        <f t="shared" si="7"/>
        <v>0.25</v>
      </c>
    </row>
    <row r="494" spans="1:24">
      <c r="A494" s="1">
        <v>1</v>
      </c>
      <c r="B494" s="1">
        <v>3</v>
      </c>
      <c r="C494" s="1">
        <v>5</v>
      </c>
      <c r="D494" s="1">
        <v>1</v>
      </c>
      <c r="E494" s="1">
        <v>3</v>
      </c>
      <c r="F494" s="1">
        <v>3</v>
      </c>
      <c r="G494" s="1">
        <v>4</v>
      </c>
      <c r="H494" s="1">
        <v>4</v>
      </c>
      <c r="I494" s="29">
        <v>4</v>
      </c>
      <c r="J494" s="87">
        <v>1</v>
      </c>
      <c r="K494" s="87">
        <v>2</v>
      </c>
      <c r="L494" s="87">
        <v>1</v>
      </c>
      <c r="M494" s="87">
        <v>5</v>
      </c>
      <c r="N494" s="87">
        <v>4</v>
      </c>
      <c r="O494" s="28">
        <v>1</v>
      </c>
      <c r="P494" s="87">
        <v>1</v>
      </c>
      <c r="Q494" s="87">
        <v>5</v>
      </c>
      <c r="R494" s="87">
        <v>5</v>
      </c>
      <c r="S494" s="28">
        <v>3</v>
      </c>
      <c r="T494" s="87">
        <v>2</v>
      </c>
      <c r="U494" s="87">
        <v>2</v>
      </c>
      <c r="V494" s="1">
        <v>4</v>
      </c>
      <c r="W494" s="92">
        <v>2</v>
      </c>
      <c r="X494" s="94">
        <f t="shared" si="7"/>
        <v>0.16666666666666666</v>
      </c>
    </row>
    <row r="495" spans="1:24">
      <c r="A495" s="1">
        <v>1</v>
      </c>
      <c r="B495" s="1">
        <v>2</v>
      </c>
      <c r="C495" s="1">
        <v>5</v>
      </c>
      <c r="D495" s="1">
        <v>2</v>
      </c>
      <c r="E495" s="1">
        <v>1</v>
      </c>
      <c r="F495" s="1">
        <v>2</v>
      </c>
      <c r="G495" s="1">
        <v>5</v>
      </c>
      <c r="H495" s="1">
        <v>5</v>
      </c>
      <c r="I495" s="29">
        <v>5</v>
      </c>
      <c r="J495" s="87">
        <v>3</v>
      </c>
      <c r="K495" s="87">
        <v>3</v>
      </c>
      <c r="L495" s="87">
        <v>3</v>
      </c>
      <c r="M495" s="87">
        <v>5</v>
      </c>
      <c r="N495" s="28">
        <v>3</v>
      </c>
      <c r="O495" s="28">
        <v>1</v>
      </c>
      <c r="P495" s="87">
        <v>2</v>
      </c>
      <c r="Q495" s="28">
        <v>2</v>
      </c>
      <c r="R495" s="87">
        <v>5</v>
      </c>
      <c r="S495" s="87">
        <v>2</v>
      </c>
      <c r="T495" s="87">
        <v>1</v>
      </c>
      <c r="U495" s="87">
        <v>1</v>
      </c>
      <c r="V495" s="1">
        <v>4</v>
      </c>
      <c r="W495" s="92">
        <v>3</v>
      </c>
      <c r="X495" s="94">
        <f t="shared" si="7"/>
        <v>0.25</v>
      </c>
    </row>
    <row r="496" spans="1:24">
      <c r="A496" s="1">
        <v>1</v>
      </c>
      <c r="B496" s="1">
        <v>3</v>
      </c>
      <c r="C496" s="1">
        <v>5</v>
      </c>
      <c r="D496" s="1">
        <v>2</v>
      </c>
      <c r="E496" s="1">
        <v>2</v>
      </c>
      <c r="F496" s="1">
        <v>4</v>
      </c>
      <c r="G496" s="1">
        <v>4</v>
      </c>
      <c r="H496" s="1">
        <v>4</v>
      </c>
      <c r="I496" s="29">
        <v>3</v>
      </c>
      <c r="J496" s="28">
        <v>2</v>
      </c>
      <c r="K496" s="28">
        <v>4</v>
      </c>
      <c r="L496" s="28">
        <v>2</v>
      </c>
      <c r="M496" s="28">
        <v>2</v>
      </c>
      <c r="N496" s="28">
        <v>3</v>
      </c>
      <c r="O496" s="28">
        <v>1</v>
      </c>
      <c r="P496" s="87">
        <v>3</v>
      </c>
      <c r="Q496" s="87">
        <v>3</v>
      </c>
      <c r="R496" s="28">
        <v>1</v>
      </c>
      <c r="S496" s="28">
        <v>3</v>
      </c>
      <c r="T496" s="28">
        <v>4</v>
      </c>
      <c r="U496" s="28">
        <v>3</v>
      </c>
      <c r="V496" s="1">
        <v>4</v>
      </c>
      <c r="W496" s="92">
        <v>10</v>
      </c>
      <c r="X496" s="94">
        <f t="shared" si="7"/>
        <v>0.83333333333333337</v>
      </c>
    </row>
    <row r="497" spans="1:24">
      <c r="A497" s="1">
        <v>1</v>
      </c>
      <c r="B497" s="1">
        <v>1</v>
      </c>
      <c r="C497" s="1">
        <v>5</v>
      </c>
      <c r="D497" s="1">
        <v>2</v>
      </c>
      <c r="E497" s="1">
        <v>1</v>
      </c>
      <c r="F497" s="1">
        <v>4</v>
      </c>
      <c r="G497" s="1">
        <v>5</v>
      </c>
      <c r="H497" s="1">
        <v>5</v>
      </c>
      <c r="I497" s="29">
        <v>3</v>
      </c>
      <c r="J497" s="28">
        <v>2</v>
      </c>
      <c r="K497" s="87">
        <v>3</v>
      </c>
      <c r="L497" s="28">
        <v>2</v>
      </c>
      <c r="M497" s="87">
        <v>1</v>
      </c>
      <c r="N497" s="87">
        <v>1</v>
      </c>
      <c r="O497" s="87">
        <v>4</v>
      </c>
      <c r="P497" s="87">
        <v>1</v>
      </c>
      <c r="Q497" s="87">
        <v>4</v>
      </c>
      <c r="R497" s="87">
        <v>4</v>
      </c>
      <c r="S497" s="28">
        <v>3</v>
      </c>
      <c r="T497" s="87">
        <v>2</v>
      </c>
      <c r="U497" s="87">
        <v>2</v>
      </c>
      <c r="V497" s="1">
        <v>3</v>
      </c>
      <c r="W497" s="92">
        <v>3</v>
      </c>
      <c r="X497" s="94">
        <f t="shared" si="7"/>
        <v>0.25</v>
      </c>
    </row>
    <row r="498" spans="1:24">
      <c r="A498" s="1">
        <v>2</v>
      </c>
      <c r="B498" s="1">
        <v>5</v>
      </c>
      <c r="C498" s="1">
        <v>2</v>
      </c>
      <c r="D498" s="1">
        <v>2</v>
      </c>
      <c r="E498" s="1">
        <v>2</v>
      </c>
      <c r="F498" s="1">
        <v>4</v>
      </c>
      <c r="G498" s="1">
        <v>4</v>
      </c>
      <c r="H498" s="1">
        <v>3</v>
      </c>
      <c r="I498" s="29">
        <v>2</v>
      </c>
      <c r="J498" s="28">
        <v>2</v>
      </c>
      <c r="K498" s="28">
        <v>4</v>
      </c>
      <c r="L498" s="28">
        <v>2</v>
      </c>
      <c r="M498" s="87">
        <v>1</v>
      </c>
      <c r="N498" s="28">
        <v>3</v>
      </c>
      <c r="O498" s="87">
        <v>3</v>
      </c>
      <c r="P498" s="28">
        <v>4</v>
      </c>
      <c r="Q498" s="87">
        <v>4</v>
      </c>
      <c r="R498" s="87">
        <v>4</v>
      </c>
      <c r="S498" s="87">
        <v>5</v>
      </c>
      <c r="T498" s="87">
        <v>1</v>
      </c>
      <c r="U498" s="87">
        <v>1</v>
      </c>
      <c r="V498" s="1">
        <v>2</v>
      </c>
      <c r="W498" s="92">
        <v>5</v>
      </c>
      <c r="X498" s="94">
        <f t="shared" si="7"/>
        <v>0.41666666666666669</v>
      </c>
    </row>
    <row r="499" spans="1:24">
      <c r="A499" s="1">
        <v>1</v>
      </c>
      <c r="B499" s="1">
        <v>3</v>
      </c>
      <c r="C499" s="1">
        <v>5</v>
      </c>
      <c r="D499" s="1">
        <v>1</v>
      </c>
      <c r="E499" s="1">
        <v>1</v>
      </c>
      <c r="F499" s="1">
        <v>4</v>
      </c>
      <c r="G499" s="1">
        <v>5</v>
      </c>
      <c r="H499" s="1">
        <v>5</v>
      </c>
      <c r="I499" s="29">
        <v>3</v>
      </c>
      <c r="J499" s="28">
        <v>2</v>
      </c>
      <c r="K499" s="28">
        <v>4</v>
      </c>
      <c r="L499" s="28">
        <v>2</v>
      </c>
      <c r="M499" s="28">
        <v>2</v>
      </c>
      <c r="N499" s="28">
        <v>3</v>
      </c>
      <c r="O499" s="28">
        <v>1</v>
      </c>
      <c r="P499" s="87">
        <v>1</v>
      </c>
      <c r="Q499" s="28">
        <v>2</v>
      </c>
      <c r="R499" s="28">
        <v>1</v>
      </c>
      <c r="S499" s="87">
        <v>1</v>
      </c>
      <c r="T499" s="87">
        <v>3</v>
      </c>
      <c r="U499" s="28">
        <v>3</v>
      </c>
      <c r="V499" s="1">
        <v>4</v>
      </c>
      <c r="W499" s="92">
        <v>9</v>
      </c>
      <c r="X499" s="94">
        <f t="shared" si="7"/>
        <v>0.75</v>
      </c>
    </row>
    <row r="500" spans="1:24">
      <c r="A500" s="1">
        <v>1</v>
      </c>
      <c r="B500" s="1">
        <v>1</v>
      </c>
      <c r="C500" s="1">
        <v>5</v>
      </c>
      <c r="D500" s="1">
        <v>1</v>
      </c>
      <c r="E500" s="1">
        <v>1</v>
      </c>
      <c r="F500" s="1">
        <v>5</v>
      </c>
      <c r="G500" s="1">
        <v>3</v>
      </c>
      <c r="H500" s="1">
        <v>5</v>
      </c>
      <c r="I500" s="29">
        <v>4</v>
      </c>
      <c r="J500" s="87">
        <v>3</v>
      </c>
      <c r="K500" s="28">
        <v>4</v>
      </c>
      <c r="L500" s="28">
        <v>2</v>
      </c>
      <c r="M500" s="87">
        <v>1</v>
      </c>
      <c r="N500" s="87">
        <v>1</v>
      </c>
      <c r="O500" s="28">
        <v>1</v>
      </c>
      <c r="P500" s="87">
        <v>1</v>
      </c>
      <c r="Q500" s="87">
        <v>3</v>
      </c>
      <c r="R500" s="87">
        <v>3</v>
      </c>
      <c r="S500" s="87">
        <v>2</v>
      </c>
      <c r="T500" s="87">
        <v>1</v>
      </c>
      <c r="U500" s="28">
        <v>3</v>
      </c>
      <c r="V500" s="1">
        <v>5</v>
      </c>
      <c r="W500" s="92">
        <v>5</v>
      </c>
      <c r="X500" s="94">
        <f t="shared" si="7"/>
        <v>0.41666666666666669</v>
      </c>
    </row>
    <row r="501" spans="1:24">
      <c r="A501" s="1">
        <v>1</v>
      </c>
      <c r="B501" s="1">
        <v>4</v>
      </c>
      <c r="C501" s="1">
        <v>5</v>
      </c>
      <c r="D501" s="1">
        <v>1</v>
      </c>
      <c r="E501" s="1">
        <v>3</v>
      </c>
      <c r="F501" s="1">
        <v>4</v>
      </c>
      <c r="G501" s="1">
        <v>2</v>
      </c>
      <c r="H501" s="1">
        <v>2</v>
      </c>
      <c r="I501" s="29">
        <v>5</v>
      </c>
      <c r="J501" s="87">
        <v>5</v>
      </c>
      <c r="K501" s="87">
        <v>2</v>
      </c>
      <c r="L501" s="28">
        <v>2</v>
      </c>
      <c r="M501" s="28">
        <v>2</v>
      </c>
      <c r="N501" s="87">
        <v>4</v>
      </c>
      <c r="O501" s="28">
        <v>1</v>
      </c>
      <c r="P501" s="87">
        <v>5</v>
      </c>
      <c r="Q501" s="87">
        <v>5</v>
      </c>
      <c r="R501" s="87">
        <v>5</v>
      </c>
      <c r="S501" s="28">
        <v>3</v>
      </c>
      <c r="T501" s="28">
        <v>4</v>
      </c>
      <c r="U501" s="28">
        <v>3</v>
      </c>
      <c r="V501" s="1">
        <v>4</v>
      </c>
      <c r="W501" s="92">
        <v>6</v>
      </c>
      <c r="X501" s="94">
        <f t="shared" si="7"/>
        <v>0.5</v>
      </c>
    </row>
    <row r="502" spans="1:24">
      <c r="A502" s="1">
        <v>1</v>
      </c>
      <c r="B502" s="1">
        <v>3</v>
      </c>
      <c r="C502" s="1">
        <v>5</v>
      </c>
      <c r="D502" s="1">
        <v>2</v>
      </c>
      <c r="E502" s="1">
        <v>2</v>
      </c>
      <c r="F502" s="1">
        <v>4</v>
      </c>
      <c r="G502" s="1">
        <v>4</v>
      </c>
      <c r="H502" s="1">
        <v>5</v>
      </c>
      <c r="I502" s="29">
        <v>3</v>
      </c>
      <c r="J502" s="87">
        <v>5</v>
      </c>
      <c r="K502" s="28">
        <v>4</v>
      </c>
      <c r="L502" s="28">
        <v>2</v>
      </c>
      <c r="M502" s="28">
        <v>2</v>
      </c>
      <c r="N502" s="28">
        <v>3</v>
      </c>
      <c r="O502" s="28">
        <v>1</v>
      </c>
      <c r="P502" s="28">
        <v>4</v>
      </c>
      <c r="Q502" s="28">
        <v>2</v>
      </c>
      <c r="R502" s="87">
        <v>4</v>
      </c>
      <c r="S502" s="28">
        <v>3</v>
      </c>
      <c r="T502" s="28">
        <v>4</v>
      </c>
      <c r="U502" s="28">
        <v>3</v>
      </c>
      <c r="V502" s="1">
        <v>3</v>
      </c>
      <c r="W502" s="92">
        <v>10</v>
      </c>
      <c r="X502" s="94">
        <f t="shared" si="7"/>
        <v>0.83333333333333337</v>
      </c>
    </row>
    <row r="503" spans="1:24">
      <c r="A503" s="1">
        <v>1</v>
      </c>
      <c r="B503" s="1">
        <v>4</v>
      </c>
      <c r="C503" s="1">
        <v>5</v>
      </c>
      <c r="D503" s="1">
        <v>1</v>
      </c>
      <c r="E503" s="1">
        <v>1</v>
      </c>
      <c r="F503" s="1">
        <v>3</v>
      </c>
      <c r="G503" s="1">
        <v>4</v>
      </c>
      <c r="H503" s="1">
        <v>5</v>
      </c>
      <c r="I503" s="29">
        <v>3</v>
      </c>
      <c r="J503" s="87">
        <v>4</v>
      </c>
      <c r="K503" s="28">
        <v>4</v>
      </c>
      <c r="L503" s="87">
        <v>5</v>
      </c>
      <c r="M503" s="28">
        <v>2</v>
      </c>
      <c r="N503" s="28">
        <v>3</v>
      </c>
      <c r="O503" s="28">
        <v>1</v>
      </c>
      <c r="P503" s="28">
        <v>4</v>
      </c>
      <c r="Q503" s="28">
        <v>2</v>
      </c>
      <c r="R503" s="87">
        <v>5</v>
      </c>
      <c r="S503" s="87">
        <v>1</v>
      </c>
      <c r="T503" s="28">
        <v>4</v>
      </c>
      <c r="U503" s="87">
        <v>4</v>
      </c>
      <c r="V503" s="1">
        <v>3</v>
      </c>
      <c r="W503" s="92">
        <v>7</v>
      </c>
      <c r="X503" s="94">
        <f t="shared" si="7"/>
        <v>0.58333333333333337</v>
      </c>
    </row>
    <row r="504" spans="1:24">
      <c r="A504" s="1">
        <v>1</v>
      </c>
      <c r="B504" s="1">
        <v>4</v>
      </c>
      <c r="C504" s="1">
        <v>5</v>
      </c>
      <c r="D504" s="1">
        <v>2</v>
      </c>
      <c r="E504" s="1">
        <v>3</v>
      </c>
      <c r="F504" s="1">
        <v>4</v>
      </c>
      <c r="G504" s="1">
        <v>4</v>
      </c>
      <c r="H504" s="1">
        <v>4</v>
      </c>
      <c r="I504" s="29">
        <v>3</v>
      </c>
      <c r="J504" s="28">
        <v>2</v>
      </c>
      <c r="K504" s="28">
        <v>4</v>
      </c>
      <c r="L504" s="28">
        <v>2</v>
      </c>
      <c r="M504" s="28">
        <v>2</v>
      </c>
      <c r="N504" s="28">
        <v>3</v>
      </c>
      <c r="O504" s="28">
        <v>1</v>
      </c>
      <c r="P504" s="87">
        <v>5</v>
      </c>
      <c r="Q504" s="28">
        <v>2</v>
      </c>
      <c r="R504" s="87">
        <v>5</v>
      </c>
      <c r="S504" s="28">
        <v>3</v>
      </c>
      <c r="T504" s="28">
        <v>4</v>
      </c>
      <c r="U504" s="28">
        <v>3</v>
      </c>
      <c r="V504" s="1">
        <v>4</v>
      </c>
      <c r="W504" s="92">
        <v>10</v>
      </c>
      <c r="X504" s="94">
        <f t="shared" si="7"/>
        <v>0.83333333333333337</v>
      </c>
    </row>
    <row r="505" spans="1:24">
      <c r="A505" s="1">
        <v>1</v>
      </c>
      <c r="B505" s="1">
        <v>4</v>
      </c>
      <c r="C505" s="1">
        <v>5</v>
      </c>
      <c r="D505" s="1">
        <v>2</v>
      </c>
      <c r="E505" s="1">
        <v>2</v>
      </c>
      <c r="F505" s="1">
        <v>3</v>
      </c>
      <c r="G505" s="1">
        <v>3</v>
      </c>
      <c r="H505" s="1">
        <v>5</v>
      </c>
      <c r="I505" s="29">
        <v>4</v>
      </c>
      <c r="J505" s="28">
        <v>2</v>
      </c>
      <c r="K505" s="28">
        <v>4</v>
      </c>
      <c r="L505" s="87">
        <v>4</v>
      </c>
      <c r="M505" s="28">
        <v>2</v>
      </c>
      <c r="N505" s="28">
        <v>3</v>
      </c>
      <c r="O505" s="28">
        <v>1</v>
      </c>
      <c r="P505" s="87">
        <v>5</v>
      </c>
      <c r="Q505" s="87">
        <v>5</v>
      </c>
      <c r="R505" s="28">
        <v>1</v>
      </c>
      <c r="S505" s="87">
        <v>5</v>
      </c>
      <c r="T505" s="28">
        <v>4</v>
      </c>
      <c r="U505" s="28">
        <v>3</v>
      </c>
      <c r="V505" s="1">
        <v>4</v>
      </c>
      <c r="W505" s="92">
        <v>8</v>
      </c>
      <c r="X505" s="94">
        <f t="shared" si="7"/>
        <v>0.66666666666666663</v>
      </c>
    </row>
    <row r="506" spans="1:24">
      <c r="A506" s="1">
        <v>1</v>
      </c>
      <c r="B506" s="1">
        <v>4</v>
      </c>
      <c r="C506" s="1">
        <v>5</v>
      </c>
      <c r="D506" s="1">
        <v>1</v>
      </c>
      <c r="E506" s="1">
        <v>2</v>
      </c>
      <c r="F506" s="1">
        <v>3</v>
      </c>
      <c r="G506" s="1">
        <v>4</v>
      </c>
      <c r="H506" s="1">
        <v>4</v>
      </c>
      <c r="I506" s="29">
        <v>4</v>
      </c>
      <c r="J506" s="28">
        <v>2</v>
      </c>
      <c r="K506" s="28">
        <v>4</v>
      </c>
      <c r="L506" s="87">
        <v>4</v>
      </c>
      <c r="M506" s="28">
        <v>2</v>
      </c>
      <c r="N506" s="28">
        <v>3</v>
      </c>
      <c r="O506" s="28">
        <v>1</v>
      </c>
      <c r="P506" s="87">
        <v>1</v>
      </c>
      <c r="Q506" s="28">
        <v>2</v>
      </c>
      <c r="R506" s="87">
        <v>5</v>
      </c>
      <c r="S506" s="87">
        <v>2</v>
      </c>
      <c r="T506" s="28">
        <v>4</v>
      </c>
      <c r="U506" s="28">
        <v>3</v>
      </c>
      <c r="V506" s="1">
        <v>4</v>
      </c>
      <c r="W506" s="92">
        <v>8</v>
      </c>
      <c r="X506" s="94">
        <f t="shared" si="7"/>
        <v>0.66666666666666663</v>
      </c>
    </row>
    <row r="507" spans="1:24">
      <c r="A507" s="1">
        <v>1</v>
      </c>
      <c r="B507" s="1">
        <v>3</v>
      </c>
      <c r="C507" s="1">
        <v>5</v>
      </c>
      <c r="D507" s="1">
        <v>2</v>
      </c>
      <c r="E507" s="1">
        <v>2</v>
      </c>
      <c r="F507" s="1">
        <v>2</v>
      </c>
      <c r="G507" s="1">
        <v>2</v>
      </c>
      <c r="H507" s="1">
        <v>5</v>
      </c>
      <c r="I507" s="29">
        <v>5</v>
      </c>
      <c r="J507" s="87">
        <v>4</v>
      </c>
      <c r="K507" s="28">
        <v>4</v>
      </c>
      <c r="L507" s="28">
        <v>2</v>
      </c>
      <c r="M507" s="28">
        <v>2</v>
      </c>
      <c r="N507" s="28">
        <v>3</v>
      </c>
      <c r="O507" s="28">
        <v>1</v>
      </c>
      <c r="P507" s="87">
        <v>3</v>
      </c>
      <c r="Q507" s="28">
        <v>2</v>
      </c>
      <c r="R507" s="87">
        <v>4</v>
      </c>
      <c r="S507" s="28">
        <v>3</v>
      </c>
      <c r="T507" s="28">
        <v>4</v>
      </c>
      <c r="U507" s="28">
        <v>3</v>
      </c>
      <c r="V507" s="1">
        <v>4</v>
      </c>
      <c r="W507" s="92">
        <v>9</v>
      </c>
      <c r="X507" s="94">
        <f t="shared" si="7"/>
        <v>0.75</v>
      </c>
    </row>
    <row r="508" spans="1:24">
      <c r="A508" s="1">
        <v>1</v>
      </c>
      <c r="B508" s="1">
        <v>3</v>
      </c>
      <c r="C508" s="1">
        <v>5</v>
      </c>
      <c r="D508" s="1">
        <v>1</v>
      </c>
      <c r="E508" s="1">
        <v>2</v>
      </c>
      <c r="F508" s="1">
        <v>3</v>
      </c>
      <c r="G508" s="1">
        <v>3</v>
      </c>
      <c r="H508" s="1">
        <v>4</v>
      </c>
      <c r="I508" s="29">
        <v>3</v>
      </c>
      <c r="J508" s="28">
        <v>2</v>
      </c>
      <c r="K508" s="28">
        <v>4</v>
      </c>
      <c r="L508" s="28">
        <v>2</v>
      </c>
      <c r="M508" s="28">
        <v>2</v>
      </c>
      <c r="N508" s="87">
        <v>5</v>
      </c>
      <c r="O508" s="28">
        <v>1</v>
      </c>
      <c r="P508" s="87">
        <v>3</v>
      </c>
      <c r="Q508" s="87">
        <v>5</v>
      </c>
      <c r="R508" s="87">
        <v>5</v>
      </c>
      <c r="S508" s="87">
        <v>5</v>
      </c>
      <c r="T508" s="87">
        <v>2</v>
      </c>
      <c r="U508" s="28">
        <v>3</v>
      </c>
      <c r="V508" s="1">
        <v>4</v>
      </c>
      <c r="W508" s="92">
        <v>6</v>
      </c>
      <c r="X508" s="94">
        <f t="shared" si="7"/>
        <v>0.5</v>
      </c>
    </row>
    <row r="509" spans="1:24">
      <c r="A509" s="1">
        <v>1</v>
      </c>
      <c r="B509" s="1">
        <v>4</v>
      </c>
      <c r="C509" s="1">
        <v>5</v>
      </c>
      <c r="D509" s="1">
        <v>2</v>
      </c>
      <c r="E509" s="1">
        <v>2</v>
      </c>
      <c r="F509" s="1">
        <v>2</v>
      </c>
      <c r="G509" s="1">
        <v>4</v>
      </c>
      <c r="H509" s="1">
        <v>3</v>
      </c>
      <c r="I509" s="29">
        <v>5</v>
      </c>
      <c r="J509" s="28">
        <v>2</v>
      </c>
      <c r="K509" s="87">
        <v>5</v>
      </c>
      <c r="L509" s="87">
        <v>4</v>
      </c>
      <c r="M509" s="28">
        <v>2</v>
      </c>
      <c r="N509" s="28">
        <v>3</v>
      </c>
      <c r="O509" s="28">
        <v>1</v>
      </c>
      <c r="P509" s="28">
        <v>4</v>
      </c>
      <c r="Q509" s="87">
        <v>4</v>
      </c>
      <c r="R509" s="87">
        <v>3</v>
      </c>
      <c r="S509" s="87">
        <v>4</v>
      </c>
      <c r="T509" s="87">
        <v>2</v>
      </c>
      <c r="U509" s="28">
        <v>3</v>
      </c>
      <c r="V509" s="1">
        <v>4</v>
      </c>
      <c r="W509" s="92">
        <v>6</v>
      </c>
      <c r="X509" s="94">
        <f t="shared" si="7"/>
        <v>0.5</v>
      </c>
    </row>
    <row r="510" spans="1:24">
      <c r="A510" s="1">
        <v>2</v>
      </c>
      <c r="B510" s="1">
        <v>6</v>
      </c>
      <c r="C510" s="1">
        <v>2</v>
      </c>
      <c r="D510" s="1">
        <v>1</v>
      </c>
      <c r="E510" s="1">
        <v>2</v>
      </c>
      <c r="F510" s="1">
        <v>5</v>
      </c>
      <c r="G510" s="1">
        <v>5</v>
      </c>
      <c r="H510" s="1">
        <v>4</v>
      </c>
      <c r="I510" s="29">
        <v>4</v>
      </c>
      <c r="J510" s="28">
        <v>2</v>
      </c>
      <c r="K510" s="28">
        <v>4</v>
      </c>
      <c r="L510" s="28">
        <v>2</v>
      </c>
      <c r="M510" s="28">
        <v>2</v>
      </c>
      <c r="N510" s="28">
        <v>3</v>
      </c>
      <c r="O510" s="28">
        <v>1</v>
      </c>
      <c r="P510" s="28">
        <v>4</v>
      </c>
      <c r="Q510" s="28">
        <v>2</v>
      </c>
      <c r="R510" s="87">
        <v>3</v>
      </c>
      <c r="S510" s="28">
        <v>3</v>
      </c>
      <c r="T510" s="28">
        <v>4</v>
      </c>
      <c r="U510" s="28">
        <v>3</v>
      </c>
      <c r="V510" s="1">
        <v>4</v>
      </c>
      <c r="W510" s="92">
        <v>11</v>
      </c>
      <c r="X510" s="94">
        <f t="shared" si="7"/>
        <v>0.91666666666666663</v>
      </c>
    </row>
    <row r="511" spans="1:24">
      <c r="A511" s="1">
        <v>1</v>
      </c>
      <c r="B511" s="1">
        <v>3</v>
      </c>
      <c r="C511" s="1">
        <v>5</v>
      </c>
      <c r="D511" s="1">
        <v>2</v>
      </c>
      <c r="E511" s="1">
        <v>3</v>
      </c>
      <c r="F511" s="1">
        <v>3</v>
      </c>
      <c r="G511" s="1">
        <v>4</v>
      </c>
      <c r="H511" s="1">
        <v>5</v>
      </c>
      <c r="I511" s="29">
        <v>3</v>
      </c>
      <c r="J511" s="28">
        <v>2</v>
      </c>
      <c r="K511" s="28">
        <v>4</v>
      </c>
      <c r="L511" s="28">
        <v>2</v>
      </c>
      <c r="M511" s="87">
        <v>1</v>
      </c>
      <c r="N511" s="28">
        <v>3</v>
      </c>
      <c r="O511" s="28">
        <v>1</v>
      </c>
      <c r="P511" s="87">
        <v>3</v>
      </c>
      <c r="Q511" s="28">
        <v>2</v>
      </c>
      <c r="R511" s="28">
        <v>1</v>
      </c>
      <c r="S511" s="28">
        <v>3</v>
      </c>
      <c r="T511" s="28">
        <v>4</v>
      </c>
      <c r="U511" s="28">
        <v>3</v>
      </c>
      <c r="V511" s="1">
        <v>4</v>
      </c>
      <c r="W511" s="92">
        <v>10</v>
      </c>
      <c r="X511" s="94">
        <f t="shared" si="7"/>
        <v>0.83333333333333337</v>
      </c>
    </row>
    <row r="512" spans="1:24">
      <c r="A512" s="1">
        <v>1</v>
      </c>
      <c r="B512" s="1">
        <v>4</v>
      </c>
      <c r="C512" s="1">
        <v>5</v>
      </c>
      <c r="D512" s="1">
        <v>2</v>
      </c>
      <c r="E512" s="1">
        <v>3</v>
      </c>
      <c r="F512" s="1">
        <v>5</v>
      </c>
      <c r="G512" s="1">
        <v>4</v>
      </c>
      <c r="H512" s="1">
        <v>5</v>
      </c>
      <c r="I512" s="29">
        <v>3</v>
      </c>
      <c r="J512" s="28">
        <v>2</v>
      </c>
      <c r="K512" s="28">
        <v>4</v>
      </c>
      <c r="L512" s="28">
        <v>2</v>
      </c>
      <c r="M512" s="28">
        <v>2</v>
      </c>
      <c r="N512" s="28">
        <v>3</v>
      </c>
      <c r="O512" s="28">
        <v>1</v>
      </c>
      <c r="P512" s="87">
        <v>5</v>
      </c>
      <c r="Q512" s="87">
        <v>4</v>
      </c>
      <c r="R512" s="28">
        <v>1</v>
      </c>
      <c r="S512" s="28">
        <v>3</v>
      </c>
      <c r="T512" s="28">
        <v>4</v>
      </c>
      <c r="U512" s="28">
        <v>3</v>
      </c>
      <c r="V512" s="1">
        <v>2</v>
      </c>
      <c r="W512" s="92">
        <v>10</v>
      </c>
      <c r="X512" s="94">
        <f t="shared" si="7"/>
        <v>0.83333333333333337</v>
      </c>
    </row>
    <row r="513" spans="1:24">
      <c r="A513" s="1">
        <v>1</v>
      </c>
      <c r="B513" s="1">
        <v>1</v>
      </c>
      <c r="C513" s="1">
        <v>5</v>
      </c>
      <c r="D513" s="1">
        <v>1</v>
      </c>
      <c r="E513" s="1">
        <v>2</v>
      </c>
      <c r="F513" s="1">
        <v>4</v>
      </c>
      <c r="G513" s="1">
        <v>5</v>
      </c>
      <c r="H513" s="1">
        <v>5</v>
      </c>
      <c r="I513" s="29">
        <v>3</v>
      </c>
      <c r="J513" s="28">
        <v>2</v>
      </c>
      <c r="K513" s="28">
        <v>4</v>
      </c>
      <c r="L513" s="28">
        <v>2</v>
      </c>
      <c r="M513" s="28">
        <v>2</v>
      </c>
      <c r="N513" s="28">
        <v>3</v>
      </c>
      <c r="O513" s="28">
        <v>1</v>
      </c>
      <c r="P513" s="87">
        <v>3</v>
      </c>
      <c r="Q513" s="28">
        <v>2</v>
      </c>
      <c r="R513" s="87">
        <v>2</v>
      </c>
      <c r="S513" s="28">
        <v>3</v>
      </c>
      <c r="T513" s="28">
        <v>4</v>
      </c>
      <c r="U513" s="28">
        <v>3</v>
      </c>
      <c r="V513" s="1">
        <v>4</v>
      </c>
      <c r="W513" s="92">
        <v>10</v>
      </c>
      <c r="X513" s="94">
        <f t="shared" si="7"/>
        <v>0.83333333333333337</v>
      </c>
    </row>
    <row r="514" spans="1:24">
      <c r="A514" s="1">
        <v>1</v>
      </c>
      <c r="B514" s="1">
        <v>1</v>
      </c>
      <c r="C514" s="1">
        <v>4</v>
      </c>
      <c r="D514" s="1">
        <v>2</v>
      </c>
      <c r="E514" s="1">
        <v>2</v>
      </c>
      <c r="F514" s="1">
        <v>3</v>
      </c>
      <c r="G514" s="1">
        <v>3</v>
      </c>
      <c r="H514" s="1">
        <v>5</v>
      </c>
      <c r="I514" s="29">
        <v>5</v>
      </c>
      <c r="J514" s="28">
        <v>2</v>
      </c>
      <c r="K514" s="87">
        <v>5</v>
      </c>
      <c r="L514" s="28">
        <v>2</v>
      </c>
      <c r="M514" s="28">
        <v>2</v>
      </c>
      <c r="N514" s="28">
        <v>3</v>
      </c>
      <c r="O514" s="28">
        <v>1</v>
      </c>
      <c r="P514" s="28">
        <v>4</v>
      </c>
      <c r="Q514" s="87">
        <v>5</v>
      </c>
      <c r="R514" s="87">
        <v>5</v>
      </c>
      <c r="S514" s="28">
        <v>3</v>
      </c>
      <c r="T514" s="28">
        <v>4</v>
      </c>
      <c r="U514" s="28">
        <v>3</v>
      </c>
      <c r="V514" s="1">
        <v>3</v>
      </c>
      <c r="W514" s="92">
        <v>9</v>
      </c>
      <c r="X514" s="94">
        <f t="shared" si="7"/>
        <v>0.75</v>
      </c>
    </row>
    <row r="515" spans="1:24">
      <c r="A515" s="1">
        <v>1</v>
      </c>
      <c r="B515" s="1">
        <v>4</v>
      </c>
      <c r="C515" s="1">
        <v>5</v>
      </c>
      <c r="D515" s="1">
        <v>2</v>
      </c>
      <c r="E515" s="1">
        <v>2</v>
      </c>
      <c r="F515" s="1">
        <v>4</v>
      </c>
      <c r="G515" s="1">
        <v>4</v>
      </c>
      <c r="H515" s="1">
        <v>5</v>
      </c>
      <c r="I515" s="29">
        <v>3</v>
      </c>
      <c r="J515" s="87">
        <v>3</v>
      </c>
      <c r="K515" s="28">
        <v>4</v>
      </c>
      <c r="L515" s="28">
        <v>2</v>
      </c>
      <c r="M515" s="28">
        <v>2</v>
      </c>
      <c r="N515" s="28">
        <v>3</v>
      </c>
      <c r="O515" s="28">
        <v>1</v>
      </c>
      <c r="P515" s="28">
        <v>4</v>
      </c>
      <c r="Q515" s="87">
        <v>5</v>
      </c>
      <c r="R515" s="87">
        <v>3</v>
      </c>
      <c r="S515" s="28">
        <v>3</v>
      </c>
      <c r="T515" s="28">
        <v>4</v>
      </c>
      <c r="U515" s="28">
        <v>3</v>
      </c>
      <c r="V515" s="1">
        <v>4</v>
      </c>
      <c r="W515" s="92">
        <v>10</v>
      </c>
      <c r="X515" s="94">
        <f t="shared" ref="X515:X578" si="8">W515/12</f>
        <v>0.83333333333333337</v>
      </c>
    </row>
    <row r="516" spans="1:24">
      <c r="A516" s="1">
        <v>1</v>
      </c>
      <c r="B516" s="1">
        <v>1</v>
      </c>
      <c r="C516" s="1">
        <v>5</v>
      </c>
      <c r="D516" s="1">
        <v>1</v>
      </c>
      <c r="E516" s="1">
        <v>2</v>
      </c>
      <c r="F516" s="1">
        <v>4</v>
      </c>
      <c r="G516" s="1">
        <v>5</v>
      </c>
      <c r="H516" s="1">
        <v>5</v>
      </c>
      <c r="I516" s="29">
        <v>4</v>
      </c>
      <c r="J516" s="87">
        <v>2</v>
      </c>
      <c r="K516" s="28">
        <v>4</v>
      </c>
      <c r="L516" s="87">
        <v>4</v>
      </c>
      <c r="M516" s="28">
        <v>2</v>
      </c>
      <c r="N516" s="28">
        <v>3</v>
      </c>
      <c r="O516" s="28">
        <v>1</v>
      </c>
      <c r="P516" s="87">
        <v>1</v>
      </c>
      <c r="Q516" s="87">
        <v>3</v>
      </c>
      <c r="R516" s="87">
        <v>4</v>
      </c>
      <c r="S516" s="28">
        <v>3</v>
      </c>
      <c r="T516" s="28">
        <v>4</v>
      </c>
      <c r="U516" s="28">
        <v>3</v>
      </c>
      <c r="V516" s="1">
        <v>4</v>
      </c>
      <c r="W516" s="92">
        <v>7</v>
      </c>
      <c r="X516" s="94">
        <f t="shared" si="8"/>
        <v>0.58333333333333337</v>
      </c>
    </row>
    <row r="517" spans="1:24">
      <c r="A517" s="1">
        <v>1</v>
      </c>
      <c r="B517" s="1">
        <v>4</v>
      </c>
      <c r="C517" s="1">
        <v>5</v>
      </c>
      <c r="D517" s="1">
        <v>2</v>
      </c>
      <c r="E517" s="1">
        <v>2</v>
      </c>
      <c r="F517" s="1">
        <v>3</v>
      </c>
      <c r="G517" s="1">
        <v>3</v>
      </c>
      <c r="H517" s="1">
        <v>5</v>
      </c>
      <c r="I517" s="29">
        <v>3</v>
      </c>
      <c r="J517" s="87">
        <v>4</v>
      </c>
      <c r="K517" s="28">
        <v>4</v>
      </c>
      <c r="L517" s="28">
        <v>2</v>
      </c>
      <c r="M517" s="28">
        <v>2</v>
      </c>
      <c r="N517" s="87">
        <v>1</v>
      </c>
      <c r="O517" s="87">
        <v>4</v>
      </c>
      <c r="P517" s="87">
        <v>3</v>
      </c>
      <c r="Q517" s="87">
        <v>5</v>
      </c>
      <c r="R517" s="87">
        <v>3</v>
      </c>
      <c r="S517" s="28">
        <v>3</v>
      </c>
      <c r="T517" s="28">
        <v>4</v>
      </c>
      <c r="U517" s="28">
        <v>3</v>
      </c>
      <c r="V517" s="1">
        <v>4</v>
      </c>
      <c r="W517" s="92">
        <v>6</v>
      </c>
      <c r="X517" s="94">
        <f t="shared" si="8"/>
        <v>0.5</v>
      </c>
    </row>
    <row r="518" spans="1:24">
      <c r="A518" s="1">
        <v>1</v>
      </c>
      <c r="B518" s="1">
        <v>4</v>
      </c>
      <c r="C518" s="1">
        <v>5</v>
      </c>
      <c r="D518" s="1">
        <v>2</v>
      </c>
      <c r="E518" s="1">
        <v>3</v>
      </c>
      <c r="F518" s="1">
        <v>3</v>
      </c>
      <c r="G518" s="1">
        <v>3</v>
      </c>
      <c r="H518" s="1">
        <v>4</v>
      </c>
      <c r="I518" s="29">
        <v>3</v>
      </c>
      <c r="J518" s="28">
        <v>2</v>
      </c>
      <c r="K518" s="87">
        <v>5</v>
      </c>
      <c r="L518" s="28">
        <v>2</v>
      </c>
      <c r="M518" s="28">
        <v>2</v>
      </c>
      <c r="N518" s="28">
        <v>3</v>
      </c>
      <c r="O518" s="28">
        <v>1</v>
      </c>
      <c r="P518" s="87">
        <v>1</v>
      </c>
      <c r="Q518" s="87">
        <v>5</v>
      </c>
      <c r="R518" s="87">
        <v>3</v>
      </c>
      <c r="S518" s="87">
        <v>5</v>
      </c>
      <c r="T518" s="87">
        <v>3</v>
      </c>
      <c r="U518" s="28">
        <v>3</v>
      </c>
      <c r="V518" s="1">
        <v>3</v>
      </c>
      <c r="W518" s="92">
        <v>6</v>
      </c>
      <c r="X518" s="94">
        <f t="shared" si="8"/>
        <v>0.5</v>
      </c>
    </row>
    <row r="519" spans="1:24">
      <c r="A519" s="1">
        <v>1</v>
      </c>
      <c r="B519" s="1">
        <v>4</v>
      </c>
      <c r="C519" s="1">
        <v>5</v>
      </c>
      <c r="D519" s="1">
        <v>1</v>
      </c>
      <c r="E519" s="1">
        <v>2</v>
      </c>
      <c r="F519" s="1">
        <v>4</v>
      </c>
      <c r="G519" s="1">
        <v>3</v>
      </c>
      <c r="H519" s="1">
        <v>5</v>
      </c>
      <c r="I519" s="29">
        <v>3</v>
      </c>
      <c r="J519" s="28">
        <v>2</v>
      </c>
      <c r="K519" s="28">
        <v>4</v>
      </c>
      <c r="L519" s="28">
        <v>2</v>
      </c>
      <c r="M519" s="28">
        <v>2</v>
      </c>
      <c r="N519" s="28">
        <v>3</v>
      </c>
      <c r="O519" s="28">
        <v>1</v>
      </c>
      <c r="P519" s="87">
        <v>1</v>
      </c>
      <c r="Q519" s="28">
        <v>2</v>
      </c>
      <c r="R519" s="87">
        <v>3</v>
      </c>
      <c r="S519" s="28">
        <v>3</v>
      </c>
      <c r="T519" s="87">
        <v>2</v>
      </c>
      <c r="U519" s="87">
        <v>2</v>
      </c>
      <c r="V519" s="1">
        <v>2</v>
      </c>
      <c r="W519" s="92">
        <v>8</v>
      </c>
      <c r="X519" s="94">
        <f t="shared" si="8"/>
        <v>0.66666666666666663</v>
      </c>
    </row>
    <row r="520" spans="1:24">
      <c r="A520" s="1">
        <v>1</v>
      </c>
      <c r="B520" s="1">
        <v>4</v>
      </c>
      <c r="C520" s="1">
        <v>5</v>
      </c>
      <c r="D520" s="1">
        <v>2</v>
      </c>
      <c r="E520" s="1">
        <v>1</v>
      </c>
      <c r="F520" s="1">
        <v>4</v>
      </c>
      <c r="G520" s="1">
        <v>4</v>
      </c>
      <c r="H520" s="1">
        <v>5</v>
      </c>
      <c r="I520" s="29">
        <v>4</v>
      </c>
      <c r="J520" s="87">
        <v>4</v>
      </c>
      <c r="K520" s="28">
        <v>4</v>
      </c>
      <c r="L520" s="28">
        <v>2</v>
      </c>
      <c r="M520" s="28">
        <v>2</v>
      </c>
      <c r="N520" s="28">
        <v>3</v>
      </c>
      <c r="O520" s="28">
        <v>1</v>
      </c>
      <c r="P520" s="87">
        <v>2</v>
      </c>
      <c r="Q520" s="87">
        <v>3</v>
      </c>
      <c r="R520" s="28">
        <v>1</v>
      </c>
      <c r="S520" s="28">
        <v>3</v>
      </c>
      <c r="T520" s="28">
        <v>4</v>
      </c>
      <c r="U520" s="28">
        <v>3</v>
      </c>
      <c r="V520" s="1">
        <v>4</v>
      </c>
      <c r="W520" s="92">
        <v>9</v>
      </c>
      <c r="X520" s="94">
        <f t="shared" si="8"/>
        <v>0.75</v>
      </c>
    </row>
    <row r="521" spans="1:24">
      <c r="A521" s="1">
        <v>1</v>
      </c>
      <c r="B521" s="1">
        <v>5</v>
      </c>
      <c r="C521" s="1">
        <v>4</v>
      </c>
      <c r="D521" s="1">
        <v>1</v>
      </c>
      <c r="E521" s="1">
        <v>2</v>
      </c>
      <c r="F521" s="1">
        <v>3</v>
      </c>
      <c r="G521" s="1">
        <v>5</v>
      </c>
      <c r="H521" s="1">
        <v>5</v>
      </c>
      <c r="I521" s="29">
        <v>4</v>
      </c>
      <c r="J521" s="28">
        <v>2</v>
      </c>
      <c r="K521" s="87">
        <v>5</v>
      </c>
      <c r="L521" s="28">
        <v>2</v>
      </c>
      <c r="M521" s="28">
        <v>2</v>
      </c>
      <c r="N521" s="28">
        <v>3</v>
      </c>
      <c r="O521" s="28">
        <v>1</v>
      </c>
      <c r="P521" s="28">
        <v>4</v>
      </c>
      <c r="Q521" s="87">
        <v>3</v>
      </c>
      <c r="R521" s="87">
        <v>3</v>
      </c>
      <c r="S521" s="28">
        <v>3</v>
      </c>
      <c r="T521" s="28">
        <v>4</v>
      </c>
      <c r="U521" s="28">
        <v>3</v>
      </c>
      <c r="V521" s="1">
        <v>2</v>
      </c>
      <c r="W521" s="92">
        <v>9</v>
      </c>
      <c r="X521" s="94">
        <f t="shared" si="8"/>
        <v>0.75</v>
      </c>
    </row>
    <row r="522" spans="1:24">
      <c r="A522" s="1">
        <v>1</v>
      </c>
      <c r="B522" s="1">
        <v>2</v>
      </c>
      <c r="C522" s="1">
        <v>5</v>
      </c>
      <c r="D522" s="1">
        <v>1</v>
      </c>
      <c r="E522" s="1">
        <v>1</v>
      </c>
      <c r="F522" s="1">
        <v>3</v>
      </c>
      <c r="G522" s="1">
        <v>3</v>
      </c>
      <c r="H522" s="1">
        <v>3</v>
      </c>
      <c r="I522" s="29">
        <v>1</v>
      </c>
      <c r="J522" s="28">
        <v>2</v>
      </c>
      <c r="K522" s="28">
        <v>4</v>
      </c>
      <c r="L522" s="28">
        <v>2</v>
      </c>
      <c r="M522" s="28">
        <v>2</v>
      </c>
      <c r="N522" s="28">
        <v>3</v>
      </c>
      <c r="O522" s="28">
        <v>1</v>
      </c>
      <c r="P522" s="87">
        <v>3</v>
      </c>
      <c r="Q522" s="87">
        <v>5</v>
      </c>
      <c r="R522" s="87">
        <v>3</v>
      </c>
      <c r="S522" s="28">
        <v>3</v>
      </c>
      <c r="T522" s="87">
        <v>2</v>
      </c>
      <c r="U522" s="28">
        <v>3</v>
      </c>
      <c r="V522" s="1">
        <v>2</v>
      </c>
      <c r="W522" s="92">
        <v>8</v>
      </c>
      <c r="X522" s="94">
        <f t="shared" si="8"/>
        <v>0.66666666666666663</v>
      </c>
    </row>
    <row r="523" spans="1:24">
      <c r="A523" s="1">
        <v>2</v>
      </c>
      <c r="B523" s="1">
        <v>6</v>
      </c>
      <c r="C523" s="1">
        <v>2</v>
      </c>
      <c r="D523" s="1">
        <v>2</v>
      </c>
      <c r="E523" s="1">
        <v>1</v>
      </c>
      <c r="F523" s="1">
        <v>3</v>
      </c>
      <c r="G523" s="1">
        <v>4</v>
      </c>
      <c r="H523" s="1">
        <v>5</v>
      </c>
      <c r="I523" s="29">
        <v>4</v>
      </c>
      <c r="J523" s="87">
        <v>3</v>
      </c>
      <c r="K523" s="28">
        <v>4</v>
      </c>
      <c r="L523" s="28">
        <v>2</v>
      </c>
      <c r="M523" s="87">
        <v>3</v>
      </c>
      <c r="N523" s="87">
        <v>1</v>
      </c>
      <c r="O523" s="87">
        <v>2</v>
      </c>
      <c r="P523" s="28">
        <v>4</v>
      </c>
      <c r="Q523" s="28">
        <v>2</v>
      </c>
      <c r="R523" s="87">
        <v>3</v>
      </c>
      <c r="S523" s="28">
        <v>3</v>
      </c>
      <c r="T523" s="87">
        <v>2</v>
      </c>
      <c r="U523" s="28">
        <v>3</v>
      </c>
      <c r="V523" s="1">
        <v>4</v>
      </c>
      <c r="W523" s="92">
        <v>6</v>
      </c>
      <c r="X523" s="94">
        <f t="shared" si="8"/>
        <v>0.5</v>
      </c>
    </row>
    <row r="524" spans="1:24">
      <c r="A524" s="1">
        <v>2</v>
      </c>
      <c r="B524" s="1">
        <v>6</v>
      </c>
      <c r="C524" s="1">
        <v>1</v>
      </c>
      <c r="D524" s="1">
        <v>1</v>
      </c>
      <c r="E524" s="1">
        <v>1</v>
      </c>
      <c r="F524" s="1">
        <v>5</v>
      </c>
      <c r="G524" s="1">
        <v>5</v>
      </c>
      <c r="H524" s="1">
        <v>5</v>
      </c>
      <c r="I524" s="29">
        <v>4</v>
      </c>
      <c r="J524" s="87">
        <v>4</v>
      </c>
      <c r="K524" s="28">
        <v>4</v>
      </c>
      <c r="L524" s="28">
        <v>2</v>
      </c>
      <c r="M524" s="28">
        <v>2</v>
      </c>
      <c r="N524" s="28">
        <v>3</v>
      </c>
      <c r="O524" s="28">
        <v>1</v>
      </c>
      <c r="P524" s="28">
        <v>4</v>
      </c>
      <c r="Q524" s="28">
        <v>2</v>
      </c>
      <c r="R524" s="28">
        <v>1</v>
      </c>
      <c r="S524" s="28">
        <v>3</v>
      </c>
      <c r="T524" s="28">
        <v>4</v>
      </c>
      <c r="U524" s="28">
        <v>3</v>
      </c>
      <c r="V524" s="1">
        <v>4</v>
      </c>
      <c r="W524" s="92">
        <v>11</v>
      </c>
      <c r="X524" s="94">
        <f t="shared" si="8"/>
        <v>0.91666666666666663</v>
      </c>
    </row>
    <row r="525" spans="1:24">
      <c r="A525" s="1">
        <v>1</v>
      </c>
      <c r="B525" s="1">
        <v>1</v>
      </c>
      <c r="C525" s="1">
        <v>3</v>
      </c>
      <c r="D525" s="1">
        <v>2</v>
      </c>
      <c r="E525" s="1">
        <v>2</v>
      </c>
      <c r="F525" s="1">
        <v>3</v>
      </c>
      <c r="G525" s="1">
        <v>3</v>
      </c>
      <c r="H525" s="1">
        <v>4</v>
      </c>
      <c r="I525" s="29">
        <v>4</v>
      </c>
      <c r="J525" s="87">
        <v>4</v>
      </c>
      <c r="K525" s="87">
        <v>5</v>
      </c>
      <c r="L525" s="28">
        <v>2</v>
      </c>
      <c r="M525" s="28">
        <v>2</v>
      </c>
      <c r="N525" s="28">
        <v>3</v>
      </c>
      <c r="O525" s="87">
        <v>2</v>
      </c>
      <c r="P525" s="87">
        <v>5</v>
      </c>
      <c r="Q525" s="28">
        <v>2</v>
      </c>
      <c r="R525" s="28">
        <v>1</v>
      </c>
      <c r="S525" s="87">
        <v>5</v>
      </c>
      <c r="T525" s="87">
        <v>2</v>
      </c>
      <c r="U525" s="87">
        <v>2</v>
      </c>
      <c r="V525" s="1">
        <v>4</v>
      </c>
      <c r="W525" s="92">
        <v>5</v>
      </c>
      <c r="X525" s="94">
        <f t="shared" si="8"/>
        <v>0.41666666666666669</v>
      </c>
    </row>
    <row r="526" spans="1:24">
      <c r="A526" s="1">
        <v>1</v>
      </c>
      <c r="B526" s="1">
        <v>1</v>
      </c>
      <c r="C526" s="1">
        <v>5</v>
      </c>
      <c r="D526" s="1">
        <v>2</v>
      </c>
      <c r="E526" s="1">
        <v>2</v>
      </c>
      <c r="F526" s="1">
        <v>4</v>
      </c>
      <c r="G526" s="1">
        <v>4</v>
      </c>
      <c r="H526" s="1">
        <v>4</v>
      </c>
      <c r="I526" s="29">
        <v>2</v>
      </c>
      <c r="J526" s="87">
        <v>4</v>
      </c>
      <c r="K526" s="28">
        <v>4</v>
      </c>
      <c r="L526" s="28">
        <v>2</v>
      </c>
      <c r="M526" s="28">
        <v>2</v>
      </c>
      <c r="N526" s="28">
        <v>3</v>
      </c>
      <c r="O526" s="87">
        <v>4</v>
      </c>
      <c r="P526" s="87">
        <v>5</v>
      </c>
      <c r="Q526" s="28">
        <v>2</v>
      </c>
      <c r="R526" s="87">
        <v>5</v>
      </c>
      <c r="S526" s="28">
        <v>3</v>
      </c>
      <c r="T526" s="28">
        <v>4</v>
      </c>
      <c r="U526" s="28">
        <v>3</v>
      </c>
      <c r="V526" s="1">
        <v>3</v>
      </c>
      <c r="W526" s="92">
        <v>8</v>
      </c>
      <c r="X526" s="94">
        <f t="shared" si="8"/>
        <v>0.66666666666666663</v>
      </c>
    </row>
    <row r="527" spans="1:24">
      <c r="A527" s="1">
        <v>1</v>
      </c>
      <c r="B527" s="1">
        <v>3</v>
      </c>
      <c r="C527" s="1">
        <v>3</v>
      </c>
      <c r="D527" s="1">
        <v>2</v>
      </c>
      <c r="E527" s="1">
        <v>3</v>
      </c>
      <c r="F527" s="1">
        <v>4</v>
      </c>
      <c r="G527" s="1">
        <v>3</v>
      </c>
      <c r="H527" s="1">
        <v>3</v>
      </c>
      <c r="I527" s="29">
        <v>3</v>
      </c>
      <c r="J527" s="28">
        <v>2</v>
      </c>
      <c r="K527" s="87">
        <v>2</v>
      </c>
      <c r="L527" s="87">
        <v>4</v>
      </c>
      <c r="M527" s="28">
        <v>2</v>
      </c>
      <c r="N527" s="87">
        <v>4</v>
      </c>
      <c r="O527" s="87">
        <v>2</v>
      </c>
      <c r="P527" s="28">
        <v>4</v>
      </c>
      <c r="Q527" s="28">
        <v>2</v>
      </c>
      <c r="R527" s="28">
        <v>1</v>
      </c>
      <c r="S527" s="28">
        <v>3</v>
      </c>
      <c r="T527" s="87">
        <v>3</v>
      </c>
      <c r="U527" s="28">
        <v>3</v>
      </c>
      <c r="V527" s="1">
        <v>3</v>
      </c>
      <c r="W527" s="92">
        <v>7</v>
      </c>
      <c r="X527" s="94">
        <f t="shared" si="8"/>
        <v>0.58333333333333337</v>
      </c>
    </row>
    <row r="528" spans="1:24">
      <c r="A528" s="1">
        <v>1</v>
      </c>
      <c r="B528" s="1">
        <v>3</v>
      </c>
      <c r="C528" s="1">
        <v>7</v>
      </c>
      <c r="D528" s="1">
        <v>2</v>
      </c>
      <c r="E528" s="1">
        <v>2</v>
      </c>
      <c r="F528" s="1">
        <v>4</v>
      </c>
      <c r="G528" s="1">
        <v>4</v>
      </c>
      <c r="H528" s="1">
        <v>4</v>
      </c>
      <c r="I528" s="29">
        <v>4</v>
      </c>
      <c r="J528" s="28">
        <v>2</v>
      </c>
      <c r="K528" s="28">
        <v>4</v>
      </c>
      <c r="L528" s="28">
        <v>2</v>
      </c>
      <c r="M528" s="28">
        <v>2</v>
      </c>
      <c r="N528" s="87">
        <v>1</v>
      </c>
      <c r="O528" s="28">
        <v>1</v>
      </c>
      <c r="P528" s="87">
        <v>1</v>
      </c>
      <c r="Q528" s="28">
        <v>2</v>
      </c>
      <c r="R528" s="28">
        <v>1</v>
      </c>
      <c r="S528" s="28">
        <v>3</v>
      </c>
      <c r="T528" s="28">
        <v>4</v>
      </c>
      <c r="U528" s="28">
        <v>3</v>
      </c>
      <c r="V528" s="1">
        <v>4</v>
      </c>
      <c r="W528" s="92">
        <v>10</v>
      </c>
      <c r="X528" s="94">
        <f t="shared" si="8"/>
        <v>0.83333333333333337</v>
      </c>
    </row>
    <row r="529" spans="1:24">
      <c r="A529" s="1">
        <v>1</v>
      </c>
      <c r="B529" s="1">
        <v>4</v>
      </c>
      <c r="C529" s="1">
        <v>5</v>
      </c>
      <c r="D529" s="1">
        <v>2</v>
      </c>
      <c r="E529" s="1">
        <v>3</v>
      </c>
      <c r="F529" s="1">
        <v>2</v>
      </c>
      <c r="G529" s="1">
        <v>4</v>
      </c>
      <c r="H529" s="1">
        <v>3</v>
      </c>
      <c r="I529" s="29">
        <v>2</v>
      </c>
      <c r="J529" s="87">
        <v>4</v>
      </c>
      <c r="K529" s="28">
        <v>4</v>
      </c>
      <c r="L529" s="28">
        <v>2</v>
      </c>
      <c r="M529" s="87">
        <v>1</v>
      </c>
      <c r="N529" s="87">
        <v>1</v>
      </c>
      <c r="O529" s="28">
        <v>1</v>
      </c>
      <c r="P529" s="87">
        <v>5</v>
      </c>
      <c r="Q529" s="28">
        <v>2</v>
      </c>
      <c r="R529" s="87">
        <v>5</v>
      </c>
      <c r="S529" s="28">
        <v>3</v>
      </c>
      <c r="T529" s="87">
        <v>3</v>
      </c>
      <c r="U529" s="28">
        <v>3</v>
      </c>
      <c r="V529" s="1">
        <v>2</v>
      </c>
      <c r="W529" s="92">
        <v>6</v>
      </c>
      <c r="X529" s="94">
        <f t="shared" si="8"/>
        <v>0.5</v>
      </c>
    </row>
    <row r="530" spans="1:24">
      <c r="A530" s="1">
        <v>1</v>
      </c>
      <c r="B530" s="1">
        <v>1</v>
      </c>
      <c r="C530" s="1">
        <v>1</v>
      </c>
      <c r="D530" s="1">
        <v>1</v>
      </c>
      <c r="E530" s="1">
        <v>3</v>
      </c>
      <c r="F530" s="1">
        <v>3</v>
      </c>
      <c r="G530" s="1">
        <v>3</v>
      </c>
      <c r="H530" s="1">
        <v>4</v>
      </c>
      <c r="I530" s="29">
        <v>4</v>
      </c>
      <c r="J530" s="87">
        <v>3</v>
      </c>
      <c r="K530" s="87">
        <v>5</v>
      </c>
      <c r="L530" s="28">
        <v>2</v>
      </c>
      <c r="M530" s="87">
        <v>5</v>
      </c>
      <c r="N530" s="28">
        <v>3</v>
      </c>
      <c r="O530" s="28">
        <v>1</v>
      </c>
      <c r="P530" s="87">
        <v>3</v>
      </c>
      <c r="Q530" s="87">
        <v>5</v>
      </c>
      <c r="R530" s="28">
        <v>1</v>
      </c>
      <c r="S530" s="87">
        <v>5</v>
      </c>
      <c r="T530" s="28">
        <v>4</v>
      </c>
      <c r="U530" s="28">
        <v>3</v>
      </c>
      <c r="V530" s="1">
        <v>4</v>
      </c>
      <c r="W530" s="92">
        <v>6</v>
      </c>
      <c r="X530" s="94">
        <f t="shared" si="8"/>
        <v>0.5</v>
      </c>
    </row>
    <row r="531" spans="1:24">
      <c r="A531" s="1">
        <v>1</v>
      </c>
      <c r="B531" s="1">
        <v>5</v>
      </c>
      <c r="C531" s="1">
        <v>4</v>
      </c>
      <c r="D531" s="1">
        <v>2</v>
      </c>
      <c r="E531" s="1">
        <v>3</v>
      </c>
      <c r="F531" s="1">
        <v>4</v>
      </c>
      <c r="G531" s="1">
        <v>5</v>
      </c>
      <c r="H531" s="1">
        <v>3</v>
      </c>
      <c r="I531" s="29">
        <v>5</v>
      </c>
      <c r="J531" s="87">
        <v>5</v>
      </c>
      <c r="K531" s="28">
        <v>4</v>
      </c>
      <c r="L531" s="87">
        <v>4</v>
      </c>
      <c r="M531" s="87">
        <v>5</v>
      </c>
      <c r="N531" s="28">
        <v>3</v>
      </c>
      <c r="O531" s="28">
        <v>1</v>
      </c>
      <c r="P531" s="87">
        <v>5</v>
      </c>
      <c r="Q531" s="87">
        <v>5</v>
      </c>
      <c r="R531" s="28">
        <v>1</v>
      </c>
      <c r="S531" s="87">
        <v>5</v>
      </c>
      <c r="T531" s="28">
        <v>4</v>
      </c>
      <c r="U531" s="28">
        <v>3</v>
      </c>
      <c r="V531" s="1">
        <v>4</v>
      </c>
      <c r="W531" s="92">
        <v>6</v>
      </c>
      <c r="X531" s="94">
        <f t="shared" si="8"/>
        <v>0.5</v>
      </c>
    </row>
    <row r="532" spans="1:24">
      <c r="A532" s="1">
        <v>1</v>
      </c>
      <c r="B532" s="1">
        <v>5</v>
      </c>
      <c r="C532" s="1">
        <v>5</v>
      </c>
      <c r="D532" s="1">
        <v>2</v>
      </c>
      <c r="E532" s="1">
        <v>3</v>
      </c>
      <c r="F532" s="1">
        <v>4</v>
      </c>
      <c r="G532" s="1">
        <v>4</v>
      </c>
      <c r="H532" s="1">
        <v>5</v>
      </c>
      <c r="I532" s="29">
        <v>4</v>
      </c>
      <c r="J532" s="87">
        <v>4</v>
      </c>
      <c r="K532" s="28">
        <v>4</v>
      </c>
      <c r="L532" s="28">
        <v>2</v>
      </c>
      <c r="M532" s="28">
        <v>2</v>
      </c>
      <c r="N532" s="28">
        <v>3</v>
      </c>
      <c r="O532" s="28">
        <v>1</v>
      </c>
      <c r="P532" s="87">
        <v>3</v>
      </c>
      <c r="Q532" s="28">
        <v>2</v>
      </c>
      <c r="R532" s="87">
        <v>2</v>
      </c>
      <c r="S532" s="28">
        <v>3</v>
      </c>
      <c r="T532" s="28">
        <v>4</v>
      </c>
      <c r="U532" s="28">
        <v>3</v>
      </c>
      <c r="V532" s="1">
        <v>3</v>
      </c>
      <c r="W532" s="92">
        <v>9</v>
      </c>
      <c r="X532" s="94">
        <f t="shared" si="8"/>
        <v>0.75</v>
      </c>
    </row>
    <row r="533" spans="1:24">
      <c r="A533" s="1">
        <v>3</v>
      </c>
      <c r="B533" s="1">
        <v>6</v>
      </c>
      <c r="C533" s="1">
        <v>11</v>
      </c>
      <c r="D533" s="1">
        <v>2</v>
      </c>
      <c r="E533" s="1">
        <v>2</v>
      </c>
      <c r="F533" s="1">
        <v>4</v>
      </c>
      <c r="G533" s="1">
        <v>4</v>
      </c>
      <c r="H533" s="1">
        <v>4</v>
      </c>
      <c r="I533" s="29">
        <v>4</v>
      </c>
      <c r="J533" s="28">
        <v>2</v>
      </c>
      <c r="K533" s="28">
        <v>4</v>
      </c>
      <c r="L533" s="28">
        <v>2</v>
      </c>
      <c r="M533" s="28">
        <v>2</v>
      </c>
      <c r="N533" s="28">
        <v>3</v>
      </c>
      <c r="O533" s="28">
        <v>1</v>
      </c>
      <c r="P533" s="87">
        <v>5</v>
      </c>
      <c r="Q533" s="28">
        <v>2</v>
      </c>
      <c r="R533" s="28">
        <v>1</v>
      </c>
      <c r="S533" s="28">
        <v>3</v>
      </c>
      <c r="T533" s="28">
        <v>4</v>
      </c>
      <c r="U533" s="28">
        <v>3</v>
      </c>
      <c r="V533" s="1">
        <v>4</v>
      </c>
      <c r="W533" s="92">
        <v>11</v>
      </c>
      <c r="X533" s="94">
        <f t="shared" si="8"/>
        <v>0.91666666666666663</v>
      </c>
    </row>
    <row r="534" spans="1:24">
      <c r="A534" s="1">
        <v>1</v>
      </c>
      <c r="B534" s="1">
        <v>2</v>
      </c>
      <c r="C534" s="1">
        <v>2</v>
      </c>
      <c r="D534" s="1">
        <v>2</v>
      </c>
      <c r="E534" s="1">
        <v>2</v>
      </c>
      <c r="F534" s="1">
        <v>5</v>
      </c>
      <c r="G534" s="1">
        <v>5</v>
      </c>
      <c r="H534" s="1">
        <v>5</v>
      </c>
      <c r="I534" s="29">
        <v>5</v>
      </c>
      <c r="J534" s="28">
        <v>2</v>
      </c>
      <c r="K534" s="87">
        <v>2</v>
      </c>
      <c r="L534" s="28">
        <v>2</v>
      </c>
      <c r="M534" s="28">
        <v>2</v>
      </c>
      <c r="N534" s="28">
        <v>3</v>
      </c>
      <c r="O534" s="28">
        <v>1</v>
      </c>
      <c r="P534" s="28">
        <v>4</v>
      </c>
      <c r="Q534" s="87">
        <v>3</v>
      </c>
      <c r="R534" s="28">
        <v>1</v>
      </c>
      <c r="S534" s="28">
        <v>3</v>
      </c>
      <c r="T534" s="28">
        <v>4</v>
      </c>
      <c r="U534" s="28">
        <v>3</v>
      </c>
      <c r="V534" s="1">
        <v>4</v>
      </c>
      <c r="W534" s="92">
        <v>10</v>
      </c>
      <c r="X534" s="94">
        <f t="shared" si="8"/>
        <v>0.83333333333333337</v>
      </c>
    </row>
    <row r="535" spans="1:24">
      <c r="A535" s="1">
        <v>1</v>
      </c>
      <c r="B535" s="1">
        <v>2</v>
      </c>
      <c r="C535" s="1">
        <v>5</v>
      </c>
      <c r="D535" s="1">
        <v>2</v>
      </c>
      <c r="E535" s="1">
        <v>2</v>
      </c>
      <c r="F535" s="1">
        <v>4</v>
      </c>
      <c r="G535" s="1">
        <v>5</v>
      </c>
      <c r="H535" s="1">
        <v>5</v>
      </c>
      <c r="I535" s="29">
        <v>2</v>
      </c>
      <c r="J535" s="87">
        <v>4</v>
      </c>
      <c r="K535" s="28">
        <v>4</v>
      </c>
      <c r="L535" s="28">
        <v>2</v>
      </c>
      <c r="M535" s="87">
        <v>3</v>
      </c>
      <c r="N535" s="28">
        <v>3</v>
      </c>
      <c r="O535" s="28">
        <v>1</v>
      </c>
      <c r="P535" s="87">
        <v>5</v>
      </c>
      <c r="Q535" s="28">
        <v>2</v>
      </c>
      <c r="R535" s="28">
        <v>1</v>
      </c>
      <c r="S535" s="28">
        <v>3</v>
      </c>
      <c r="T535" s="28">
        <v>4</v>
      </c>
      <c r="U535" s="28">
        <v>3</v>
      </c>
      <c r="V535" s="1">
        <v>2</v>
      </c>
      <c r="W535" s="92">
        <v>9</v>
      </c>
      <c r="X535" s="94">
        <f t="shared" si="8"/>
        <v>0.75</v>
      </c>
    </row>
    <row r="536" spans="1:24">
      <c r="A536" s="1">
        <v>1</v>
      </c>
      <c r="B536" s="1">
        <v>1</v>
      </c>
      <c r="C536" s="1">
        <v>8</v>
      </c>
      <c r="D536" s="1">
        <v>2</v>
      </c>
      <c r="E536" s="1">
        <v>3</v>
      </c>
      <c r="F536" s="1">
        <v>3</v>
      </c>
      <c r="G536" s="1">
        <v>4</v>
      </c>
      <c r="H536" s="1">
        <v>4</v>
      </c>
      <c r="I536" s="29">
        <v>5</v>
      </c>
      <c r="J536" s="87">
        <v>5</v>
      </c>
      <c r="K536" s="87">
        <v>5</v>
      </c>
      <c r="L536" s="87">
        <v>5</v>
      </c>
      <c r="M536" s="87">
        <v>3</v>
      </c>
      <c r="N536" s="28">
        <v>3</v>
      </c>
      <c r="O536" s="28">
        <v>1</v>
      </c>
      <c r="P536" s="87">
        <v>3</v>
      </c>
      <c r="Q536" s="87">
        <v>5</v>
      </c>
      <c r="R536" s="28">
        <v>1</v>
      </c>
      <c r="S536" s="87">
        <v>4</v>
      </c>
      <c r="T536" s="28">
        <v>4</v>
      </c>
      <c r="U536" s="28">
        <v>3</v>
      </c>
      <c r="V536" s="1">
        <v>4</v>
      </c>
      <c r="W536" s="92">
        <v>5</v>
      </c>
      <c r="X536" s="94">
        <f t="shared" si="8"/>
        <v>0.41666666666666669</v>
      </c>
    </row>
    <row r="537" spans="1:24">
      <c r="A537" s="1">
        <v>1</v>
      </c>
      <c r="B537" s="1">
        <v>4</v>
      </c>
      <c r="C537" s="1">
        <v>1</v>
      </c>
      <c r="D537" s="1">
        <v>2</v>
      </c>
      <c r="E537" s="1">
        <v>1</v>
      </c>
      <c r="F537" s="1">
        <v>2</v>
      </c>
      <c r="G537" s="1">
        <v>2</v>
      </c>
      <c r="H537" s="1">
        <v>2</v>
      </c>
      <c r="I537" s="29">
        <v>2</v>
      </c>
      <c r="J537" s="87">
        <v>4</v>
      </c>
      <c r="K537" s="87">
        <v>2</v>
      </c>
      <c r="L537" s="87">
        <v>4</v>
      </c>
      <c r="M537" s="87">
        <v>3</v>
      </c>
      <c r="N537" s="87">
        <v>4</v>
      </c>
      <c r="O537" s="87">
        <v>2</v>
      </c>
      <c r="P537" s="28">
        <v>4</v>
      </c>
      <c r="Q537" s="87">
        <v>5</v>
      </c>
      <c r="R537" s="28">
        <v>1</v>
      </c>
      <c r="S537" s="87">
        <v>5</v>
      </c>
      <c r="T537" s="87">
        <v>5</v>
      </c>
      <c r="U537" s="87">
        <v>5</v>
      </c>
      <c r="V537" s="1">
        <v>2</v>
      </c>
      <c r="W537" s="92">
        <v>2</v>
      </c>
      <c r="X537" s="94">
        <f t="shared" si="8"/>
        <v>0.16666666666666666</v>
      </c>
    </row>
    <row r="538" spans="1:24">
      <c r="A538" s="1">
        <v>1</v>
      </c>
      <c r="B538" s="1">
        <v>1</v>
      </c>
      <c r="C538" s="1">
        <v>5</v>
      </c>
      <c r="D538" s="1">
        <v>1</v>
      </c>
      <c r="E538" s="1">
        <v>2</v>
      </c>
      <c r="F538" s="1">
        <v>4</v>
      </c>
      <c r="G538" s="1">
        <v>4</v>
      </c>
      <c r="H538" s="1">
        <v>5</v>
      </c>
      <c r="I538" s="29">
        <v>2</v>
      </c>
      <c r="J538" s="87">
        <v>5</v>
      </c>
      <c r="K538" s="28">
        <v>4</v>
      </c>
      <c r="L538" s="87">
        <v>5</v>
      </c>
      <c r="M538" s="28">
        <v>2</v>
      </c>
      <c r="N538" s="28">
        <v>3</v>
      </c>
      <c r="O538" s="28">
        <v>1</v>
      </c>
      <c r="P538" s="87">
        <v>1</v>
      </c>
      <c r="Q538" s="87">
        <v>5</v>
      </c>
      <c r="R538" s="87">
        <v>5</v>
      </c>
      <c r="S538" s="28">
        <v>3</v>
      </c>
      <c r="T538" s="28">
        <v>4</v>
      </c>
      <c r="U538" s="28">
        <v>3</v>
      </c>
      <c r="V538" s="1">
        <v>2</v>
      </c>
      <c r="W538" s="92">
        <v>7</v>
      </c>
      <c r="X538" s="94">
        <f t="shared" si="8"/>
        <v>0.58333333333333337</v>
      </c>
    </row>
    <row r="539" spans="1:24">
      <c r="A539" s="1">
        <v>2</v>
      </c>
      <c r="B539" s="1">
        <v>6</v>
      </c>
      <c r="C539" s="1">
        <v>2</v>
      </c>
      <c r="D539" s="1">
        <v>2</v>
      </c>
      <c r="E539" s="1">
        <v>1</v>
      </c>
      <c r="F539" s="1">
        <v>4</v>
      </c>
      <c r="G539" s="1">
        <v>4</v>
      </c>
      <c r="H539" s="1">
        <v>5</v>
      </c>
      <c r="I539" s="29">
        <v>3</v>
      </c>
      <c r="J539" s="87">
        <v>4</v>
      </c>
      <c r="K539" s="28">
        <v>4</v>
      </c>
      <c r="L539" s="87">
        <v>4</v>
      </c>
      <c r="M539" s="87">
        <v>3</v>
      </c>
      <c r="N539" s="28">
        <v>3</v>
      </c>
      <c r="O539" s="28">
        <v>1</v>
      </c>
      <c r="P539" s="28">
        <v>4</v>
      </c>
      <c r="Q539" s="87">
        <v>5</v>
      </c>
      <c r="R539" s="87">
        <v>5</v>
      </c>
      <c r="S539" s="87">
        <v>2</v>
      </c>
      <c r="T539" s="87">
        <v>2</v>
      </c>
      <c r="U539" s="28">
        <v>3</v>
      </c>
      <c r="V539" s="1">
        <v>3</v>
      </c>
      <c r="W539" s="92">
        <v>5</v>
      </c>
      <c r="X539" s="94">
        <f t="shared" si="8"/>
        <v>0.41666666666666669</v>
      </c>
    </row>
    <row r="540" spans="1:24">
      <c r="A540" s="1">
        <v>1</v>
      </c>
      <c r="B540" s="1">
        <v>2</v>
      </c>
      <c r="C540" s="1">
        <v>7</v>
      </c>
      <c r="D540" s="1">
        <v>2</v>
      </c>
      <c r="E540" s="1">
        <v>2</v>
      </c>
      <c r="F540" s="1">
        <v>3</v>
      </c>
      <c r="G540" s="1">
        <v>4</v>
      </c>
      <c r="H540" s="1">
        <v>5</v>
      </c>
      <c r="I540" s="29">
        <v>3</v>
      </c>
      <c r="J540" s="87">
        <v>1</v>
      </c>
      <c r="K540" s="28">
        <v>4</v>
      </c>
      <c r="L540" s="28">
        <v>2</v>
      </c>
      <c r="M540" s="28">
        <v>2</v>
      </c>
      <c r="N540" s="87">
        <v>1</v>
      </c>
      <c r="O540" s="28">
        <v>1</v>
      </c>
      <c r="P540" s="87">
        <v>2</v>
      </c>
      <c r="Q540" s="87">
        <v>5</v>
      </c>
      <c r="R540" s="28">
        <v>1</v>
      </c>
      <c r="S540" s="28">
        <v>3</v>
      </c>
      <c r="T540" s="28">
        <v>4</v>
      </c>
      <c r="U540" s="28">
        <v>3</v>
      </c>
      <c r="V540" s="1">
        <v>2</v>
      </c>
      <c r="W540" s="92">
        <v>8</v>
      </c>
      <c r="X540" s="94">
        <f t="shared" si="8"/>
        <v>0.66666666666666663</v>
      </c>
    </row>
    <row r="541" spans="1:24">
      <c r="A541" s="1">
        <v>1</v>
      </c>
      <c r="B541" s="1">
        <v>5</v>
      </c>
      <c r="C541" s="1">
        <v>4</v>
      </c>
      <c r="D541" s="1">
        <v>2</v>
      </c>
      <c r="E541" s="1">
        <v>3</v>
      </c>
      <c r="F541" s="1">
        <v>4</v>
      </c>
      <c r="G541" s="1">
        <v>4</v>
      </c>
      <c r="H541" s="1">
        <v>4</v>
      </c>
      <c r="I541" s="29">
        <v>4</v>
      </c>
      <c r="J541" s="87">
        <v>1</v>
      </c>
      <c r="K541" s="28">
        <v>4</v>
      </c>
      <c r="L541" s="28">
        <v>2</v>
      </c>
      <c r="M541" s="28">
        <v>2</v>
      </c>
      <c r="N541" s="28">
        <v>3</v>
      </c>
      <c r="O541" s="28">
        <v>1</v>
      </c>
      <c r="P541" s="28">
        <v>4</v>
      </c>
      <c r="Q541" s="87">
        <v>5</v>
      </c>
      <c r="R541" s="87">
        <v>5</v>
      </c>
      <c r="S541" s="87">
        <v>5</v>
      </c>
      <c r="T541" s="28">
        <v>4</v>
      </c>
      <c r="U541" s="28">
        <v>3</v>
      </c>
      <c r="V541" s="1">
        <v>3</v>
      </c>
      <c r="W541" s="92">
        <v>7</v>
      </c>
      <c r="X541" s="94">
        <f t="shared" si="8"/>
        <v>0.58333333333333337</v>
      </c>
    </row>
    <row r="542" spans="1:24">
      <c r="A542" s="1">
        <v>1</v>
      </c>
      <c r="B542" s="1">
        <v>5</v>
      </c>
      <c r="C542" s="1">
        <v>4</v>
      </c>
      <c r="D542" s="1">
        <v>1</v>
      </c>
      <c r="E542" s="1">
        <v>3</v>
      </c>
      <c r="F542" s="1">
        <v>3</v>
      </c>
      <c r="G542" s="1">
        <v>4</v>
      </c>
      <c r="H542" s="1">
        <v>4</v>
      </c>
      <c r="I542" s="29">
        <v>3</v>
      </c>
      <c r="J542" s="87">
        <v>4</v>
      </c>
      <c r="K542" s="28">
        <v>4</v>
      </c>
      <c r="L542" s="87">
        <v>5</v>
      </c>
      <c r="M542" s="28">
        <v>2</v>
      </c>
      <c r="N542" s="28">
        <v>3</v>
      </c>
      <c r="O542" s="28">
        <v>1</v>
      </c>
      <c r="P542" s="87">
        <v>5</v>
      </c>
      <c r="Q542" s="87">
        <v>5</v>
      </c>
      <c r="R542" s="28">
        <v>1</v>
      </c>
      <c r="S542" s="87">
        <v>5</v>
      </c>
      <c r="T542" s="28">
        <v>4</v>
      </c>
      <c r="U542" s="87">
        <v>1</v>
      </c>
      <c r="V542" s="1">
        <v>2</v>
      </c>
      <c r="W542" s="92">
        <v>6</v>
      </c>
      <c r="X542" s="94">
        <f t="shared" si="8"/>
        <v>0.5</v>
      </c>
    </row>
    <row r="543" spans="1:24">
      <c r="A543" s="1">
        <v>1</v>
      </c>
      <c r="B543" s="1">
        <v>1</v>
      </c>
      <c r="C543" s="1">
        <v>4</v>
      </c>
      <c r="D543" s="1">
        <v>1</v>
      </c>
      <c r="E543" s="1">
        <v>3</v>
      </c>
      <c r="F543" s="1">
        <v>4</v>
      </c>
      <c r="G543" s="1">
        <v>4</v>
      </c>
      <c r="H543" s="1">
        <v>4</v>
      </c>
      <c r="I543" s="29">
        <v>2</v>
      </c>
      <c r="J543" s="87">
        <v>5</v>
      </c>
      <c r="K543" s="87">
        <v>5</v>
      </c>
      <c r="L543" s="28">
        <v>2</v>
      </c>
      <c r="M543" s="28">
        <v>2</v>
      </c>
      <c r="N543" s="28">
        <v>3</v>
      </c>
      <c r="O543" s="28">
        <v>1</v>
      </c>
      <c r="P543" s="87">
        <v>5</v>
      </c>
      <c r="Q543" s="87">
        <v>5</v>
      </c>
      <c r="R543" s="87">
        <v>5</v>
      </c>
      <c r="S543" s="87">
        <v>2</v>
      </c>
      <c r="T543" s="28">
        <v>4</v>
      </c>
      <c r="U543" s="87">
        <v>1</v>
      </c>
      <c r="V543" s="1">
        <v>2</v>
      </c>
      <c r="W543" s="92">
        <v>5</v>
      </c>
      <c r="X543" s="94">
        <f t="shared" si="8"/>
        <v>0.41666666666666669</v>
      </c>
    </row>
    <row r="544" spans="1:24">
      <c r="A544" s="1">
        <v>1</v>
      </c>
      <c r="B544" s="1">
        <v>2</v>
      </c>
      <c r="C544" s="1">
        <v>2</v>
      </c>
      <c r="D544" s="1">
        <v>2</v>
      </c>
      <c r="E544" s="1">
        <v>3</v>
      </c>
      <c r="F544" s="1">
        <v>2</v>
      </c>
      <c r="G544" s="1">
        <v>2</v>
      </c>
      <c r="H544" s="1">
        <v>2</v>
      </c>
      <c r="I544" s="29">
        <v>2</v>
      </c>
      <c r="J544" s="87">
        <v>4</v>
      </c>
      <c r="K544" s="87">
        <v>2</v>
      </c>
      <c r="L544" s="87">
        <v>3</v>
      </c>
      <c r="M544" s="28">
        <v>2</v>
      </c>
      <c r="N544" s="28">
        <v>3</v>
      </c>
      <c r="O544" s="87">
        <v>4</v>
      </c>
      <c r="P544" s="87">
        <v>5</v>
      </c>
      <c r="Q544" s="28">
        <v>2</v>
      </c>
      <c r="R544" s="87">
        <v>4</v>
      </c>
      <c r="S544" s="28">
        <v>3</v>
      </c>
      <c r="T544" s="28">
        <v>4</v>
      </c>
      <c r="U544" s="87">
        <v>5</v>
      </c>
      <c r="V544" s="1">
        <v>2</v>
      </c>
      <c r="W544" s="92">
        <v>5</v>
      </c>
      <c r="X544" s="94">
        <f t="shared" si="8"/>
        <v>0.41666666666666669</v>
      </c>
    </row>
    <row r="545" spans="1:24">
      <c r="A545" s="1">
        <v>1</v>
      </c>
      <c r="B545" s="1">
        <v>1</v>
      </c>
      <c r="C545" s="1">
        <v>1</v>
      </c>
      <c r="D545" s="1">
        <v>2</v>
      </c>
      <c r="E545" s="1">
        <v>1</v>
      </c>
      <c r="F545" s="1">
        <v>3</v>
      </c>
      <c r="G545" s="1">
        <v>5</v>
      </c>
      <c r="H545" s="1">
        <v>4</v>
      </c>
      <c r="I545" s="29">
        <v>4</v>
      </c>
      <c r="J545" s="28">
        <v>2</v>
      </c>
      <c r="K545" s="28">
        <v>4</v>
      </c>
      <c r="L545" s="87">
        <v>3</v>
      </c>
      <c r="M545" s="28">
        <v>2</v>
      </c>
      <c r="N545" s="28">
        <v>3</v>
      </c>
      <c r="O545" s="28">
        <v>1</v>
      </c>
      <c r="P545" s="28">
        <v>4</v>
      </c>
      <c r="Q545" s="87">
        <v>3</v>
      </c>
      <c r="R545" s="28">
        <v>1</v>
      </c>
      <c r="S545" s="28">
        <v>3</v>
      </c>
      <c r="T545" s="28">
        <v>4</v>
      </c>
      <c r="U545" s="87">
        <v>5</v>
      </c>
      <c r="V545" s="1">
        <v>3</v>
      </c>
      <c r="W545" s="92">
        <v>9</v>
      </c>
      <c r="X545" s="94">
        <f t="shared" si="8"/>
        <v>0.75</v>
      </c>
    </row>
    <row r="546" spans="1:24">
      <c r="A546" s="1">
        <v>1</v>
      </c>
      <c r="B546" s="1">
        <v>4</v>
      </c>
      <c r="C546" s="1">
        <v>5</v>
      </c>
      <c r="D546" s="1">
        <v>1</v>
      </c>
      <c r="E546" s="1">
        <v>3</v>
      </c>
      <c r="F546" s="1">
        <v>3</v>
      </c>
      <c r="G546" s="1">
        <v>3</v>
      </c>
      <c r="H546" s="1">
        <v>5</v>
      </c>
      <c r="I546" s="29">
        <v>4</v>
      </c>
      <c r="J546" s="28">
        <v>2</v>
      </c>
      <c r="K546" s="28">
        <v>4</v>
      </c>
      <c r="L546" s="28">
        <v>2</v>
      </c>
      <c r="M546" s="28">
        <v>2</v>
      </c>
      <c r="N546" s="28">
        <v>3</v>
      </c>
      <c r="O546" s="28">
        <v>1</v>
      </c>
      <c r="P546" s="87">
        <v>1</v>
      </c>
      <c r="Q546" s="87">
        <v>3</v>
      </c>
      <c r="R546" s="28">
        <v>1</v>
      </c>
      <c r="S546" s="87">
        <v>4</v>
      </c>
      <c r="T546" s="28">
        <v>4</v>
      </c>
      <c r="U546" s="87">
        <v>4</v>
      </c>
      <c r="V546" s="1">
        <v>3</v>
      </c>
      <c r="W546" s="92">
        <v>8</v>
      </c>
      <c r="X546" s="94">
        <f t="shared" si="8"/>
        <v>0.66666666666666663</v>
      </c>
    </row>
    <row r="547" spans="1:24">
      <c r="A547" s="1">
        <v>1</v>
      </c>
      <c r="B547" s="1">
        <v>2</v>
      </c>
      <c r="C547" s="1">
        <v>5</v>
      </c>
      <c r="D547" s="1">
        <v>2</v>
      </c>
      <c r="E547" s="1">
        <v>3</v>
      </c>
      <c r="F547" s="1">
        <v>4</v>
      </c>
      <c r="G547" s="1">
        <v>4</v>
      </c>
      <c r="H547" s="1">
        <v>5</v>
      </c>
      <c r="I547" s="29">
        <v>4</v>
      </c>
      <c r="J547" s="87">
        <v>4</v>
      </c>
      <c r="K547" s="28">
        <v>4</v>
      </c>
      <c r="L547" s="28">
        <v>2</v>
      </c>
      <c r="M547" s="28">
        <v>2</v>
      </c>
      <c r="N547" s="87">
        <v>1</v>
      </c>
      <c r="O547" s="28">
        <v>1</v>
      </c>
      <c r="P547" s="87">
        <v>1</v>
      </c>
      <c r="Q547" s="28">
        <v>2</v>
      </c>
      <c r="R547" s="87">
        <v>3</v>
      </c>
      <c r="S547" s="28">
        <v>3</v>
      </c>
      <c r="T547" s="87">
        <v>2</v>
      </c>
      <c r="U547" s="28">
        <v>3</v>
      </c>
      <c r="V547" s="1">
        <v>4</v>
      </c>
      <c r="W547" s="92">
        <v>9</v>
      </c>
      <c r="X547" s="94">
        <f t="shared" si="8"/>
        <v>0.75</v>
      </c>
    </row>
    <row r="548" spans="1:24">
      <c r="A548" s="1">
        <v>1</v>
      </c>
      <c r="B548" s="1">
        <v>1</v>
      </c>
      <c r="C548" s="1">
        <v>5</v>
      </c>
      <c r="D548" s="1">
        <v>2</v>
      </c>
      <c r="E548" s="1">
        <v>2</v>
      </c>
      <c r="F548" s="1">
        <v>4</v>
      </c>
      <c r="G548" s="1">
        <v>3</v>
      </c>
      <c r="H548" s="1">
        <v>5</v>
      </c>
      <c r="I548" s="29">
        <v>3</v>
      </c>
      <c r="J548" s="87">
        <v>4</v>
      </c>
      <c r="K548" s="28">
        <v>4</v>
      </c>
      <c r="L548" s="28">
        <v>2</v>
      </c>
      <c r="M548" s="28">
        <v>2</v>
      </c>
      <c r="N548" s="87">
        <v>1</v>
      </c>
      <c r="O548" s="28">
        <v>1</v>
      </c>
      <c r="P548" s="87">
        <v>3</v>
      </c>
      <c r="Q548" s="28">
        <v>2</v>
      </c>
      <c r="R548" s="87">
        <v>5</v>
      </c>
      <c r="S548" s="28">
        <v>3</v>
      </c>
      <c r="T548" s="28">
        <v>4</v>
      </c>
      <c r="U548" s="28">
        <v>3</v>
      </c>
      <c r="V548" s="1">
        <v>3</v>
      </c>
      <c r="W548" s="92">
        <v>8</v>
      </c>
      <c r="X548" s="94">
        <f t="shared" si="8"/>
        <v>0.66666666666666663</v>
      </c>
    </row>
    <row r="549" spans="1:24">
      <c r="A549" s="1">
        <v>1</v>
      </c>
      <c r="B549" s="1">
        <v>2</v>
      </c>
      <c r="C549" s="1">
        <v>2</v>
      </c>
      <c r="D549" s="1">
        <v>2</v>
      </c>
      <c r="E549" s="1">
        <v>2</v>
      </c>
      <c r="F549" s="1">
        <v>1</v>
      </c>
      <c r="G549" s="1">
        <v>1</v>
      </c>
      <c r="H549" s="1">
        <v>1</v>
      </c>
      <c r="I549" s="29">
        <v>1</v>
      </c>
      <c r="J549" s="87">
        <v>4</v>
      </c>
      <c r="K549" s="87">
        <v>1</v>
      </c>
      <c r="L549" s="87">
        <v>5</v>
      </c>
      <c r="M549" s="87">
        <v>1</v>
      </c>
      <c r="N549" s="87">
        <v>5</v>
      </c>
      <c r="O549" s="28">
        <v>1</v>
      </c>
      <c r="P549" s="87">
        <v>5</v>
      </c>
      <c r="Q549" s="28">
        <v>2</v>
      </c>
      <c r="R549" s="87">
        <v>4</v>
      </c>
      <c r="S549" s="87">
        <v>5</v>
      </c>
      <c r="T549" s="87">
        <v>5</v>
      </c>
      <c r="U549" s="87">
        <v>5</v>
      </c>
      <c r="V549" s="1">
        <v>1</v>
      </c>
      <c r="W549" s="92">
        <v>2</v>
      </c>
      <c r="X549" s="94">
        <f t="shared" si="8"/>
        <v>0.16666666666666666</v>
      </c>
    </row>
    <row r="550" spans="1:24">
      <c r="A550" s="1">
        <v>1</v>
      </c>
      <c r="B550" s="1">
        <v>3</v>
      </c>
      <c r="C550" s="1">
        <v>10</v>
      </c>
      <c r="D550" s="1">
        <v>1</v>
      </c>
      <c r="E550" s="1">
        <v>2</v>
      </c>
      <c r="F550" s="1">
        <v>4</v>
      </c>
      <c r="G550" s="1">
        <v>5</v>
      </c>
      <c r="H550" s="1">
        <v>5</v>
      </c>
      <c r="I550" s="29">
        <v>4</v>
      </c>
      <c r="J550" s="28">
        <v>2</v>
      </c>
      <c r="K550" s="87">
        <v>2</v>
      </c>
      <c r="L550" s="28">
        <v>2</v>
      </c>
      <c r="M550" s="28">
        <v>2</v>
      </c>
      <c r="N550" s="28">
        <v>3</v>
      </c>
      <c r="O550" s="28">
        <v>1</v>
      </c>
      <c r="P550" s="87">
        <v>1</v>
      </c>
      <c r="Q550" s="87">
        <v>3</v>
      </c>
      <c r="R550" s="28">
        <v>1</v>
      </c>
      <c r="S550" s="28">
        <v>3</v>
      </c>
      <c r="T550" s="28">
        <v>4</v>
      </c>
      <c r="U550" s="28">
        <v>3</v>
      </c>
      <c r="V550" s="1">
        <v>4</v>
      </c>
      <c r="W550" s="92">
        <v>9</v>
      </c>
      <c r="X550" s="94">
        <f t="shared" si="8"/>
        <v>0.75</v>
      </c>
    </row>
    <row r="551" spans="1:24">
      <c r="A551" s="1">
        <v>1</v>
      </c>
      <c r="B551" s="1">
        <v>3</v>
      </c>
      <c r="C551" s="1">
        <v>3</v>
      </c>
      <c r="D551" s="1">
        <v>2</v>
      </c>
      <c r="E551" s="1">
        <v>1</v>
      </c>
      <c r="F551" s="1">
        <v>3</v>
      </c>
      <c r="G551" s="1">
        <v>3</v>
      </c>
      <c r="H551" s="1">
        <v>3</v>
      </c>
      <c r="I551" s="29">
        <v>3</v>
      </c>
      <c r="J551" s="28">
        <v>2</v>
      </c>
      <c r="K551" s="87">
        <v>2</v>
      </c>
      <c r="L551" s="28">
        <v>2</v>
      </c>
      <c r="M551" s="28">
        <v>2</v>
      </c>
      <c r="N551" s="28">
        <v>3</v>
      </c>
      <c r="O551" s="28">
        <v>1</v>
      </c>
      <c r="P551" s="28">
        <v>4</v>
      </c>
      <c r="Q551" s="28">
        <v>2</v>
      </c>
      <c r="R551" s="28">
        <v>1</v>
      </c>
      <c r="S551" s="28">
        <v>3</v>
      </c>
      <c r="T551" s="28">
        <v>4</v>
      </c>
      <c r="U551" s="28">
        <v>3</v>
      </c>
      <c r="V551" s="1">
        <v>3</v>
      </c>
      <c r="W551" s="92">
        <v>11</v>
      </c>
      <c r="X551" s="94">
        <f t="shared" si="8"/>
        <v>0.91666666666666663</v>
      </c>
    </row>
    <row r="552" spans="1:24">
      <c r="A552" s="1">
        <v>1</v>
      </c>
      <c r="B552" s="1">
        <v>3</v>
      </c>
      <c r="C552" s="1">
        <v>6</v>
      </c>
      <c r="D552" s="1">
        <v>1</v>
      </c>
      <c r="E552" s="1">
        <v>2</v>
      </c>
      <c r="F552" s="1">
        <v>5</v>
      </c>
      <c r="G552" s="1">
        <v>5</v>
      </c>
      <c r="H552" s="1">
        <v>5</v>
      </c>
      <c r="I552" s="29">
        <v>5</v>
      </c>
      <c r="J552" s="28">
        <v>2</v>
      </c>
      <c r="K552" s="28">
        <v>4</v>
      </c>
      <c r="L552" s="28">
        <v>2</v>
      </c>
      <c r="M552" s="28">
        <v>2</v>
      </c>
      <c r="N552" s="28">
        <v>3</v>
      </c>
      <c r="O552" s="28">
        <v>1</v>
      </c>
      <c r="P552" s="28">
        <v>4</v>
      </c>
      <c r="Q552" s="28">
        <v>2</v>
      </c>
      <c r="R552" s="28">
        <v>1</v>
      </c>
      <c r="S552" s="28">
        <v>3</v>
      </c>
      <c r="T552" s="28">
        <v>4</v>
      </c>
      <c r="U552" s="28">
        <v>3</v>
      </c>
      <c r="V552" s="1">
        <v>5</v>
      </c>
      <c r="W552" s="92">
        <v>12</v>
      </c>
      <c r="X552" s="94">
        <f t="shared" si="8"/>
        <v>1</v>
      </c>
    </row>
    <row r="553" spans="1:24">
      <c r="A553" s="1">
        <v>1</v>
      </c>
      <c r="B553" s="1">
        <v>3</v>
      </c>
      <c r="C553" s="1">
        <v>5</v>
      </c>
      <c r="D553" s="1">
        <v>1</v>
      </c>
      <c r="E553" s="1">
        <v>2</v>
      </c>
      <c r="F553" s="1">
        <v>4</v>
      </c>
      <c r="G553" s="1">
        <v>5</v>
      </c>
      <c r="H553" s="1">
        <v>5</v>
      </c>
      <c r="I553" s="29">
        <v>5</v>
      </c>
      <c r="J553" s="28">
        <v>2</v>
      </c>
      <c r="K553" s="28">
        <v>4</v>
      </c>
      <c r="L553" s="28">
        <v>2</v>
      </c>
      <c r="M553" s="28">
        <v>2</v>
      </c>
      <c r="N553" s="28">
        <v>3</v>
      </c>
      <c r="O553" s="28">
        <v>1</v>
      </c>
      <c r="P553" s="87">
        <v>1</v>
      </c>
      <c r="Q553" s="87">
        <v>3</v>
      </c>
      <c r="R553" s="87">
        <v>4</v>
      </c>
      <c r="S553" s="28">
        <v>3</v>
      </c>
      <c r="T553" s="28">
        <v>4</v>
      </c>
      <c r="U553" s="28">
        <v>3</v>
      </c>
      <c r="V553" s="1">
        <v>4</v>
      </c>
      <c r="W553" s="92">
        <v>9</v>
      </c>
      <c r="X553" s="94">
        <f t="shared" si="8"/>
        <v>0.75</v>
      </c>
    </row>
    <row r="554" spans="1:24">
      <c r="A554" s="1">
        <v>1</v>
      </c>
      <c r="B554" s="1">
        <v>4</v>
      </c>
      <c r="C554" s="1">
        <v>4</v>
      </c>
      <c r="D554" s="1">
        <v>1</v>
      </c>
      <c r="E554" s="1">
        <v>2</v>
      </c>
      <c r="F554" s="1">
        <v>4</v>
      </c>
      <c r="G554" s="1">
        <v>5</v>
      </c>
      <c r="H554" s="1">
        <v>5</v>
      </c>
      <c r="I554" s="29">
        <v>3</v>
      </c>
      <c r="J554" s="87">
        <v>4</v>
      </c>
      <c r="K554" s="28">
        <v>4</v>
      </c>
      <c r="L554" s="87">
        <v>4</v>
      </c>
      <c r="M554" s="28">
        <v>2</v>
      </c>
      <c r="N554" s="28">
        <v>3</v>
      </c>
      <c r="O554" s="28">
        <v>1</v>
      </c>
      <c r="P554" s="28">
        <v>4</v>
      </c>
      <c r="Q554" s="28">
        <v>2</v>
      </c>
      <c r="R554" s="28">
        <v>1</v>
      </c>
      <c r="S554" s="28">
        <v>3</v>
      </c>
      <c r="T554" s="28">
        <v>4</v>
      </c>
      <c r="U554" s="28">
        <v>3</v>
      </c>
      <c r="V554" s="1">
        <v>3</v>
      </c>
      <c r="W554" s="92">
        <v>10</v>
      </c>
      <c r="X554" s="94">
        <f t="shared" si="8"/>
        <v>0.83333333333333337</v>
      </c>
    </row>
    <row r="555" spans="1:24">
      <c r="A555" s="1">
        <v>1</v>
      </c>
      <c r="B555" s="1">
        <v>2</v>
      </c>
      <c r="C555" s="1">
        <v>3</v>
      </c>
      <c r="D555" s="1">
        <v>2</v>
      </c>
      <c r="E555" s="1">
        <v>1</v>
      </c>
      <c r="F555" s="1">
        <v>3</v>
      </c>
      <c r="G555" s="1">
        <v>3</v>
      </c>
      <c r="H555" s="1">
        <v>3</v>
      </c>
      <c r="I555" s="29">
        <v>3</v>
      </c>
      <c r="J555" s="28">
        <v>2</v>
      </c>
      <c r="K555" s="28">
        <v>4</v>
      </c>
      <c r="L555" s="28">
        <v>2</v>
      </c>
      <c r="M555" s="28">
        <v>2</v>
      </c>
      <c r="N555" s="28">
        <v>3</v>
      </c>
      <c r="O555" s="28">
        <v>1</v>
      </c>
      <c r="P555" s="87">
        <v>1</v>
      </c>
      <c r="Q555" s="28">
        <v>2</v>
      </c>
      <c r="R555" s="28">
        <v>1</v>
      </c>
      <c r="S555" s="28">
        <v>3</v>
      </c>
      <c r="T555" s="87">
        <v>3</v>
      </c>
      <c r="U555" s="28">
        <v>3</v>
      </c>
      <c r="V555" s="1">
        <v>4</v>
      </c>
      <c r="W555" s="92">
        <v>10</v>
      </c>
      <c r="X555" s="94">
        <f t="shared" si="8"/>
        <v>0.83333333333333337</v>
      </c>
    </row>
    <row r="556" spans="1:24">
      <c r="A556" s="1">
        <v>1</v>
      </c>
      <c r="B556" s="1">
        <v>5</v>
      </c>
      <c r="C556" s="1">
        <v>5</v>
      </c>
      <c r="D556" s="1">
        <v>1</v>
      </c>
      <c r="E556" s="1">
        <v>2</v>
      </c>
      <c r="F556" s="1">
        <v>4</v>
      </c>
      <c r="G556" s="1">
        <v>4</v>
      </c>
      <c r="H556" s="1">
        <v>5</v>
      </c>
      <c r="I556" s="29">
        <v>3</v>
      </c>
      <c r="J556" s="28">
        <v>2</v>
      </c>
      <c r="K556" s="28">
        <v>4</v>
      </c>
      <c r="L556" s="28">
        <v>2</v>
      </c>
      <c r="M556" s="28">
        <v>2</v>
      </c>
      <c r="N556" s="28">
        <v>3</v>
      </c>
      <c r="O556" s="28">
        <v>1</v>
      </c>
      <c r="P556" s="87">
        <v>3</v>
      </c>
      <c r="Q556" s="28">
        <v>2</v>
      </c>
      <c r="R556" s="87">
        <v>3</v>
      </c>
      <c r="S556" s="28">
        <v>3</v>
      </c>
      <c r="T556" s="28">
        <v>4</v>
      </c>
      <c r="U556" s="28">
        <v>3</v>
      </c>
      <c r="V556" s="1">
        <v>3</v>
      </c>
      <c r="W556" s="92">
        <v>10</v>
      </c>
      <c r="X556" s="94">
        <f t="shared" si="8"/>
        <v>0.83333333333333337</v>
      </c>
    </row>
    <row r="557" spans="1:24">
      <c r="A557" s="1">
        <v>2</v>
      </c>
      <c r="B557" s="1">
        <v>6</v>
      </c>
      <c r="C557" s="1">
        <v>7</v>
      </c>
      <c r="D557" s="1">
        <v>1</v>
      </c>
      <c r="E557" s="1">
        <v>2</v>
      </c>
      <c r="F557" s="1">
        <v>5</v>
      </c>
      <c r="G557" s="1">
        <v>5</v>
      </c>
      <c r="H557" s="1">
        <v>5</v>
      </c>
      <c r="I557" s="29">
        <v>3</v>
      </c>
      <c r="J557" s="87">
        <v>4</v>
      </c>
      <c r="K557" s="28">
        <v>4</v>
      </c>
      <c r="L557" s="87">
        <v>5</v>
      </c>
      <c r="M557" s="28">
        <v>2</v>
      </c>
      <c r="N557" s="87">
        <v>4</v>
      </c>
      <c r="O557" s="28">
        <v>1</v>
      </c>
      <c r="P557" s="87">
        <v>2</v>
      </c>
      <c r="Q557" s="87">
        <v>5</v>
      </c>
      <c r="R557" s="87">
        <v>5</v>
      </c>
      <c r="S557" s="28">
        <v>3</v>
      </c>
      <c r="T557" s="28">
        <v>4</v>
      </c>
      <c r="U557" s="28">
        <v>3</v>
      </c>
      <c r="V557" s="1">
        <v>1</v>
      </c>
      <c r="W557" s="92">
        <v>6</v>
      </c>
      <c r="X557" s="94">
        <f t="shared" si="8"/>
        <v>0.5</v>
      </c>
    </row>
    <row r="558" spans="1:24">
      <c r="A558" s="1">
        <v>1</v>
      </c>
      <c r="B558" s="1">
        <v>4</v>
      </c>
      <c r="C558" s="1">
        <v>5</v>
      </c>
      <c r="D558" s="1">
        <v>2</v>
      </c>
      <c r="E558" s="1">
        <v>3</v>
      </c>
      <c r="F558" s="1">
        <v>3</v>
      </c>
      <c r="G558" s="1">
        <v>3</v>
      </c>
      <c r="H558" s="1">
        <v>4</v>
      </c>
      <c r="I558" s="29">
        <v>3</v>
      </c>
      <c r="J558" s="87">
        <v>5</v>
      </c>
      <c r="K558" s="28">
        <v>4</v>
      </c>
      <c r="L558" s="87">
        <v>5</v>
      </c>
      <c r="M558" s="28">
        <v>2</v>
      </c>
      <c r="N558" s="28">
        <v>3</v>
      </c>
      <c r="O558" s="28">
        <v>1</v>
      </c>
      <c r="P558" s="28">
        <v>4</v>
      </c>
      <c r="Q558" s="87">
        <v>5</v>
      </c>
      <c r="R558" s="28">
        <v>1</v>
      </c>
      <c r="S558" s="28">
        <v>3</v>
      </c>
      <c r="T558" s="28">
        <v>4</v>
      </c>
      <c r="U558" s="28">
        <v>3</v>
      </c>
      <c r="V558" s="1">
        <v>3</v>
      </c>
      <c r="W558" s="92">
        <v>9</v>
      </c>
      <c r="X558" s="94">
        <f t="shared" si="8"/>
        <v>0.75</v>
      </c>
    </row>
    <row r="559" spans="1:24">
      <c r="A559" s="1">
        <v>1</v>
      </c>
      <c r="B559" s="1">
        <v>1</v>
      </c>
      <c r="C559" s="1">
        <v>7</v>
      </c>
      <c r="D559" s="1">
        <v>1</v>
      </c>
      <c r="E559" s="1">
        <v>3</v>
      </c>
      <c r="F559" s="1">
        <v>4</v>
      </c>
      <c r="G559" s="1">
        <v>5</v>
      </c>
      <c r="H559" s="1">
        <v>5</v>
      </c>
      <c r="I559" s="29">
        <v>4</v>
      </c>
      <c r="J559" s="87">
        <v>1</v>
      </c>
      <c r="K559" s="28">
        <v>4</v>
      </c>
      <c r="L559" s="28">
        <v>2</v>
      </c>
      <c r="M559" s="28">
        <v>2</v>
      </c>
      <c r="N559" s="87">
        <v>1</v>
      </c>
      <c r="O559" s="28">
        <v>1</v>
      </c>
      <c r="P559" s="28">
        <v>4</v>
      </c>
      <c r="Q559" s="28">
        <v>2</v>
      </c>
      <c r="R559" s="87">
        <v>3</v>
      </c>
      <c r="S559" s="28">
        <v>3</v>
      </c>
      <c r="T559" s="28">
        <v>4</v>
      </c>
      <c r="U559" s="87">
        <v>5</v>
      </c>
      <c r="V559" s="1">
        <v>4</v>
      </c>
      <c r="W559" s="92">
        <v>8</v>
      </c>
      <c r="X559" s="94">
        <f t="shared" si="8"/>
        <v>0.66666666666666663</v>
      </c>
    </row>
    <row r="560" spans="1:24">
      <c r="A560" s="1">
        <v>1</v>
      </c>
      <c r="B560" s="1">
        <v>1</v>
      </c>
      <c r="C560" s="1">
        <v>4</v>
      </c>
      <c r="D560" s="1">
        <v>1</v>
      </c>
      <c r="E560" s="1">
        <v>2</v>
      </c>
      <c r="F560" s="1">
        <v>3</v>
      </c>
      <c r="G560" s="1">
        <v>2</v>
      </c>
      <c r="H560" s="1">
        <v>3</v>
      </c>
      <c r="I560" s="29">
        <v>3</v>
      </c>
      <c r="J560" s="87">
        <v>5</v>
      </c>
      <c r="K560" s="87">
        <v>5</v>
      </c>
      <c r="L560" s="28">
        <v>2</v>
      </c>
      <c r="M560" s="28">
        <v>2</v>
      </c>
      <c r="N560" s="87">
        <v>2</v>
      </c>
      <c r="O560" s="28">
        <v>1</v>
      </c>
      <c r="P560" s="28">
        <v>4</v>
      </c>
      <c r="Q560" s="87">
        <v>4</v>
      </c>
      <c r="R560" s="87">
        <v>5</v>
      </c>
      <c r="S560" s="87">
        <v>4</v>
      </c>
      <c r="T560" s="28">
        <v>4</v>
      </c>
      <c r="U560" s="87">
        <v>5</v>
      </c>
      <c r="V560" s="1">
        <v>3</v>
      </c>
      <c r="W560" s="92">
        <v>5</v>
      </c>
      <c r="X560" s="94">
        <f t="shared" si="8"/>
        <v>0.41666666666666669</v>
      </c>
    </row>
    <row r="561" spans="1:24">
      <c r="A561" s="1">
        <v>1</v>
      </c>
      <c r="B561" s="1">
        <v>3</v>
      </c>
      <c r="C561" s="1">
        <v>7</v>
      </c>
      <c r="D561" s="1">
        <v>2</v>
      </c>
      <c r="E561" s="1">
        <v>2</v>
      </c>
      <c r="F561" s="1">
        <v>4</v>
      </c>
      <c r="G561" s="1">
        <v>3</v>
      </c>
      <c r="H561" s="1">
        <v>3</v>
      </c>
      <c r="I561" s="29">
        <v>2</v>
      </c>
      <c r="J561" s="28">
        <v>2</v>
      </c>
      <c r="K561" s="28">
        <v>4</v>
      </c>
      <c r="L561" s="28">
        <v>2</v>
      </c>
      <c r="M561" s="28">
        <v>2</v>
      </c>
      <c r="N561" s="87">
        <v>2</v>
      </c>
      <c r="O561" s="87">
        <v>4</v>
      </c>
      <c r="P561" s="87">
        <v>5</v>
      </c>
      <c r="Q561" s="87">
        <v>5</v>
      </c>
      <c r="R561" s="28">
        <v>1</v>
      </c>
      <c r="S561" s="28">
        <v>3</v>
      </c>
      <c r="T561" s="28">
        <v>4</v>
      </c>
      <c r="U561" s="28">
        <v>3</v>
      </c>
      <c r="V561" s="1">
        <v>2</v>
      </c>
      <c r="W561" s="92">
        <v>8</v>
      </c>
      <c r="X561" s="94">
        <f t="shared" si="8"/>
        <v>0.66666666666666663</v>
      </c>
    </row>
    <row r="562" spans="1:24">
      <c r="A562" s="1">
        <v>1</v>
      </c>
      <c r="B562" s="1">
        <v>2</v>
      </c>
      <c r="C562" s="1">
        <v>3</v>
      </c>
      <c r="D562" s="1">
        <v>2</v>
      </c>
      <c r="E562" s="1">
        <v>1</v>
      </c>
      <c r="F562" s="1">
        <v>2</v>
      </c>
      <c r="G562" s="1">
        <v>2</v>
      </c>
      <c r="H562" s="1">
        <v>2</v>
      </c>
      <c r="I562" s="29">
        <v>1</v>
      </c>
      <c r="J562" s="87">
        <v>5</v>
      </c>
      <c r="K562" s="28">
        <v>4</v>
      </c>
      <c r="L562" s="87">
        <v>5</v>
      </c>
      <c r="M562" s="28">
        <v>2</v>
      </c>
      <c r="N562" s="87">
        <v>5</v>
      </c>
      <c r="O562" s="28">
        <v>1</v>
      </c>
      <c r="P562" s="28">
        <v>4</v>
      </c>
      <c r="Q562" s="28">
        <v>2</v>
      </c>
      <c r="R562" s="87">
        <v>5</v>
      </c>
      <c r="S562" s="28">
        <v>3</v>
      </c>
      <c r="T562" s="87">
        <v>3</v>
      </c>
      <c r="U562" s="87">
        <v>1</v>
      </c>
      <c r="V562" s="1">
        <v>1</v>
      </c>
      <c r="W562" s="92">
        <v>6</v>
      </c>
      <c r="X562" s="94">
        <f t="shared" si="8"/>
        <v>0.5</v>
      </c>
    </row>
    <row r="563" spans="1:24">
      <c r="A563" s="1">
        <v>1</v>
      </c>
      <c r="B563" s="1">
        <v>1</v>
      </c>
      <c r="C563" s="1">
        <v>1</v>
      </c>
      <c r="D563" s="1">
        <v>1</v>
      </c>
      <c r="E563" s="1">
        <v>3</v>
      </c>
      <c r="F563" s="1">
        <v>5</v>
      </c>
      <c r="G563" s="1">
        <v>5</v>
      </c>
      <c r="H563" s="1">
        <v>5</v>
      </c>
      <c r="I563" s="29">
        <v>4</v>
      </c>
      <c r="J563" s="28">
        <v>2</v>
      </c>
      <c r="K563" s="28">
        <v>4</v>
      </c>
      <c r="L563" s="87">
        <v>3</v>
      </c>
      <c r="M563" s="28">
        <v>2</v>
      </c>
      <c r="N563" s="28">
        <v>3</v>
      </c>
      <c r="O563" s="28">
        <v>1</v>
      </c>
      <c r="P563" s="87">
        <v>5</v>
      </c>
      <c r="Q563" s="87">
        <v>5</v>
      </c>
      <c r="R563" s="28">
        <v>1</v>
      </c>
      <c r="S563" s="28">
        <v>3</v>
      </c>
      <c r="T563" s="28">
        <v>4</v>
      </c>
      <c r="U563" s="28">
        <v>3</v>
      </c>
      <c r="V563" s="1">
        <v>3</v>
      </c>
      <c r="W563" s="92">
        <v>9</v>
      </c>
      <c r="X563" s="94">
        <f t="shared" si="8"/>
        <v>0.75</v>
      </c>
    </row>
    <row r="564" spans="1:24">
      <c r="A564" s="1">
        <v>1</v>
      </c>
      <c r="B564" s="1">
        <v>4</v>
      </c>
      <c r="C564" s="1">
        <v>1</v>
      </c>
      <c r="D564" s="1">
        <v>2</v>
      </c>
      <c r="E564" s="1">
        <v>3</v>
      </c>
      <c r="F564" s="1">
        <v>4</v>
      </c>
      <c r="G564" s="1">
        <v>4</v>
      </c>
      <c r="H564" s="1">
        <v>5</v>
      </c>
      <c r="I564" s="29">
        <v>4</v>
      </c>
      <c r="J564" s="28">
        <v>2</v>
      </c>
      <c r="K564" s="28">
        <v>4</v>
      </c>
      <c r="L564" s="28">
        <v>2</v>
      </c>
      <c r="M564" s="28">
        <v>2</v>
      </c>
      <c r="N564" s="28">
        <v>3</v>
      </c>
      <c r="O564" s="28">
        <v>1</v>
      </c>
      <c r="P564" s="28">
        <v>4</v>
      </c>
      <c r="Q564" s="87">
        <v>3</v>
      </c>
      <c r="R564" s="28">
        <v>1</v>
      </c>
      <c r="S564" s="28">
        <v>3</v>
      </c>
      <c r="T564" s="28">
        <v>4</v>
      </c>
      <c r="U564" s="28">
        <v>3</v>
      </c>
      <c r="V564" s="1">
        <v>4</v>
      </c>
      <c r="W564" s="92">
        <v>11</v>
      </c>
      <c r="X564" s="94">
        <f t="shared" si="8"/>
        <v>0.91666666666666663</v>
      </c>
    </row>
    <row r="565" spans="1:24">
      <c r="A565" s="1">
        <v>1</v>
      </c>
      <c r="B565" s="1">
        <v>5</v>
      </c>
      <c r="C565" s="1">
        <v>2</v>
      </c>
      <c r="D565" s="1">
        <v>2</v>
      </c>
      <c r="E565" s="1">
        <v>3</v>
      </c>
      <c r="F565" s="1">
        <v>2</v>
      </c>
      <c r="G565" s="1">
        <v>2</v>
      </c>
      <c r="H565" s="1">
        <v>2</v>
      </c>
      <c r="I565" s="29">
        <v>2</v>
      </c>
      <c r="J565" s="87">
        <v>4</v>
      </c>
      <c r="K565" s="28">
        <v>4</v>
      </c>
      <c r="L565" s="87">
        <v>5</v>
      </c>
      <c r="M565" s="28">
        <v>2</v>
      </c>
      <c r="N565" s="87">
        <v>4</v>
      </c>
      <c r="O565" s="28">
        <v>1</v>
      </c>
      <c r="P565" s="28">
        <v>4</v>
      </c>
      <c r="Q565" s="28">
        <v>2</v>
      </c>
      <c r="R565" s="87">
        <v>4</v>
      </c>
      <c r="S565" s="28">
        <v>3</v>
      </c>
      <c r="T565" s="87">
        <v>5</v>
      </c>
      <c r="U565" s="28">
        <v>3</v>
      </c>
      <c r="V565" s="1">
        <v>3</v>
      </c>
      <c r="W565" s="92">
        <v>7</v>
      </c>
      <c r="X565" s="94">
        <f t="shared" si="8"/>
        <v>0.58333333333333337</v>
      </c>
    </row>
    <row r="566" spans="1:24">
      <c r="A566" s="1">
        <v>1</v>
      </c>
      <c r="B566" s="1">
        <v>3</v>
      </c>
      <c r="C566" s="1">
        <v>4</v>
      </c>
      <c r="D566" s="1">
        <v>1</v>
      </c>
      <c r="E566" s="1">
        <v>3</v>
      </c>
      <c r="F566" s="1">
        <v>5</v>
      </c>
      <c r="G566" s="1">
        <v>5</v>
      </c>
      <c r="H566" s="1">
        <v>5</v>
      </c>
      <c r="I566" s="29">
        <v>3</v>
      </c>
      <c r="J566" s="28">
        <v>2</v>
      </c>
      <c r="K566" s="28">
        <v>4</v>
      </c>
      <c r="L566" s="28">
        <v>2</v>
      </c>
      <c r="M566" s="28">
        <v>2</v>
      </c>
      <c r="N566" s="28">
        <v>3</v>
      </c>
      <c r="O566" s="28">
        <v>1</v>
      </c>
      <c r="P566" s="28">
        <v>4</v>
      </c>
      <c r="Q566" s="87">
        <v>3</v>
      </c>
      <c r="R566" s="87">
        <v>4</v>
      </c>
      <c r="S566" s="28">
        <v>3</v>
      </c>
      <c r="T566" s="28">
        <v>4</v>
      </c>
      <c r="U566" s="28">
        <v>3</v>
      </c>
      <c r="V566" s="1">
        <v>4</v>
      </c>
      <c r="W566" s="92">
        <v>10</v>
      </c>
      <c r="X566" s="94">
        <f t="shared" si="8"/>
        <v>0.83333333333333337</v>
      </c>
    </row>
    <row r="567" spans="1:24">
      <c r="A567" s="1">
        <v>1</v>
      </c>
      <c r="B567" s="1">
        <v>4</v>
      </c>
      <c r="C567" s="1">
        <v>11</v>
      </c>
      <c r="D567" s="1">
        <v>2</v>
      </c>
      <c r="E567" s="1">
        <v>2</v>
      </c>
      <c r="F567" s="1">
        <v>4</v>
      </c>
      <c r="G567" s="1">
        <v>4</v>
      </c>
      <c r="H567" s="1">
        <v>4</v>
      </c>
      <c r="I567" s="29">
        <v>3</v>
      </c>
      <c r="J567" s="87">
        <v>4</v>
      </c>
      <c r="K567" s="87">
        <v>2</v>
      </c>
      <c r="L567" s="28">
        <v>2</v>
      </c>
      <c r="M567" s="28">
        <v>2</v>
      </c>
      <c r="N567" s="28">
        <v>3</v>
      </c>
      <c r="O567" s="28">
        <v>1</v>
      </c>
      <c r="P567" s="87">
        <v>3</v>
      </c>
      <c r="Q567" s="28">
        <v>2</v>
      </c>
      <c r="R567" s="87">
        <v>4</v>
      </c>
      <c r="S567" s="28">
        <v>3</v>
      </c>
      <c r="T567" s="28">
        <v>4</v>
      </c>
      <c r="U567" s="28">
        <v>3</v>
      </c>
      <c r="V567" s="1">
        <v>3</v>
      </c>
      <c r="W567" s="92">
        <v>8</v>
      </c>
      <c r="X567" s="94">
        <f t="shared" si="8"/>
        <v>0.66666666666666663</v>
      </c>
    </row>
    <row r="568" spans="1:24">
      <c r="A568" s="1">
        <v>1</v>
      </c>
      <c r="B568" s="1">
        <v>2</v>
      </c>
      <c r="C568" s="1">
        <v>11</v>
      </c>
      <c r="D568" s="1">
        <v>1</v>
      </c>
      <c r="E568" s="1">
        <v>1</v>
      </c>
      <c r="F568" s="1">
        <v>3</v>
      </c>
      <c r="G568" s="1">
        <v>4</v>
      </c>
      <c r="H568" s="1">
        <v>4</v>
      </c>
      <c r="I568" s="29">
        <v>3</v>
      </c>
      <c r="J568" s="28">
        <v>2</v>
      </c>
      <c r="K568" s="28">
        <v>4</v>
      </c>
      <c r="L568" s="28">
        <v>2</v>
      </c>
      <c r="M568" s="28">
        <v>2</v>
      </c>
      <c r="N568" s="28">
        <v>3</v>
      </c>
      <c r="O568" s="87">
        <v>2</v>
      </c>
      <c r="P568" s="87">
        <v>1</v>
      </c>
      <c r="Q568" s="87">
        <v>3</v>
      </c>
      <c r="R568" s="87">
        <v>3</v>
      </c>
      <c r="S568" s="28">
        <v>3</v>
      </c>
      <c r="T568" s="28">
        <v>4</v>
      </c>
      <c r="U568" s="28">
        <v>3</v>
      </c>
      <c r="V568" s="1">
        <v>3</v>
      </c>
      <c r="W568" s="92">
        <v>8</v>
      </c>
      <c r="X568" s="94">
        <f t="shared" si="8"/>
        <v>0.66666666666666663</v>
      </c>
    </row>
    <row r="569" spans="1:24">
      <c r="A569" s="1">
        <v>1</v>
      </c>
      <c r="B569" s="1">
        <v>2</v>
      </c>
      <c r="C569" s="1">
        <v>11</v>
      </c>
      <c r="D569" s="1">
        <v>2</v>
      </c>
      <c r="E569" s="1">
        <v>3</v>
      </c>
      <c r="F569" s="1">
        <v>5</v>
      </c>
      <c r="G569" s="1">
        <v>5</v>
      </c>
      <c r="H569" s="1">
        <v>5</v>
      </c>
      <c r="I569" s="29">
        <v>4</v>
      </c>
      <c r="J569" s="28">
        <v>2</v>
      </c>
      <c r="K569" s="28">
        <v>4</v>
      </c>
      <c r="L569" s="28">
        <v>2</v>
      </c>
      <c r="M569" s="28">
        <v>2</v>
      </c>
      <c r="N569" s="28">
        <v>3</v>
      </c>
      <c r="O569" s="28">
        <v>1</v>
      </c>
      <c r="P569" s="87">
        <v>1</v>
      </c>
      <c r="Q569" s="28">
        <v>2</v>
      </c>
      <c r="R569" s="87">
        <v>3</v>
      </c>
      <c r="S569" s="28">
        <v>3</v>
      </c>
      <c r="T569" s="28">
        <v>4</v>
      </c>
      <c r="U569" s="28">
        <v>3</v>
      </c>
      <c r="V569" s="1">
        <v>4</v>
      </c>
      <c r="W569" s="92">
        <v>10</v>
      </c>
      <c r="X569" s="94">
        <f t="shared" si="8"/>
        <v>0.83333333333333337</v>
      </c>
    </row>
    <row r="570" spans="1:24">
      <c r="A570" s="1">
        <v>1</v>
      </c>
      <c r="B570" s="1">
        <v>2</v>
      </c>
      <c r="C570" s="1">
        <v>11</v>
      </c>
      <c r="D570" s="1">
        <v>1</v>
      </c>
      <c r="E570" s="1">
        <v>2</v>
      </c>
      <c r="F570" s="1">
        <v>3</v>
      </c>
      <c r="G570" s="1">
        <v>4</v>
      </c>
      <c r="H570" s="1">
        <v>4</v>
      </c>
      <c r="I570" s="29">
        <v>4</v>
      </c>
      <c r="J570" s="87">
        <v>5</v>
      </c>
      <c r="K570" s="87">
        <v>2</v>
      </c>
      <c r="L570" s="28">
        <v>2</v>
      </c>
      <c r="M570" s="28">
        <v>2</v>
      </c>
      <c r="N570" s="87">
        <v>4</v>
      </c>
      <c r="O570" s="28">
        <v>1</v>
      </c>
      <c r="P570" s="87">
        <v>2</v>
      </c>
      <c r="Q570" s="87">
        <v>5</v>
      </c>
      <c r="R570" s="87">
        <v>3</v>
      </c>
      <c r="S570" s="87">
        <v>4</v>
      </c>
      <c r="T570" s="87">
        <v>5</v>
      </c>
      <c r="U570" s="28">
        <v>3</v>
      </c>
      <c r="V570" s="1">
        <v>4</v>
      </c>
      <c r="W570" s="92">
        <v>4</v>
      </c>
      <c r="X570" s="94">
        <f t="shared" si="8"/>
        <v>0.33333333333333331</v>
      </c>
    </row>
    <row r="571" spans="1:24">
      <c r="A571" s="1">
        <v>1</v>
      </c>
      <c r="B571" s="1">
        <v>1</v>
      </c>
      <c r="C571" s="1">
        <v>1</v>
      </c>
      <c r="D571" s="1">
        <v>1</v>
      </c>
      <c r="E571" s="1">
        <v>3</v>
      </c>
      <c r="F571" s="1">
        <v>4</v>
      </c>
      <c r="G571" s="1">
        <v>5</v>
      </c>
      <c r="H571" s="1">
        <v>5</v>
      </c>
      <c r="I571" s="29">
        <v>3</v>
      </c>
      <c r="J571" s="87">
        <v>1</v>
      </c>
      <c r="K571" s="28">
        <v>4</v>
      </c>
      <c r="L571" s="87">
        <v>5</v>
      </c>
      <c r="M571" s="28">
        <v>2</v>
      </c>
      <c r="N571" s="87">
        <v>5</v>
      </c>
      <c r="O571" s="87">
        <v>2</v>
      </c>
      <c r="P571" s="87">
        <v>2</v>
      </c>
      <c r="Q571" s="87">
        <v>5</v>
      </c>
      <c r="R571" s="87">
        <v>3</v>
      </c>
      <c r="S571" s="28">
        <v>3</v>
      </c>
      <c r="T571" s="87">
        <v>3</v>
      </c>
      <c r="U571" s="28">
        <v>3</v>
      </c>
      <c r="V571" s="1">
        <v>3</v>
      </c>
      <c r="W571" s="92">
        <v>4</v>
      </c>
      <c r="X571" s="94">
        <f t="shared" si="8"/>
        <v>0.33333333333333331</v>
      </c>
    </row>
    <row r="572" spans="1:24">
      <c r="A572" s="1">
        <v>3</v>
      </c>
      <c r="B572" s="1">
        <v>6</v>
      </c>
      <c r="C572" s="1">
        <v>1</v>
      </c>
      <c r="D572" s="1">
        <v>1</v>
      </c>
      <c r="E572" s="1">
        <v>2</v>
      </c>
      <c r="F572" s="1">
        <v>2</v>
      </c>
      <c r="G572" s="1">
        <v>5</v>
      </c>
      <c r="H572" s="1">
        <v>5</v>
      </c>
      <c r="I572" s="29">
        <v>4</v>
      </c>
      <c r="J572" s="28">
        <v>2</v>
      </c>
      <c r="K572" s="87">
        <v>3</v>
      </c>
      <c r="L572" s="28">
        <v>2</v>
      </c>
      <c r="M572" s="28">
        <v>2</v>
      </c>
      <c r="N572" s="28">
        <v>3</v>
      </c>
      <c r="O572" s="28">
        <v>1</v>
      </c>
      <c r="P572" s="87">
        <v>5</v>
      </c>
      <c r="Q572" s="28">
        <v>2</v>
      </c>
      <c r="R572" s="87">
        <v>5</v>
      </c>
      <c r="S572" s="28">
        <v>3</v>
      </c>
      <c r="T572" s="28">
        <v>4</v>
      </c>
      <c r="U572" s="28">
        <v>3</v>
      </c>
      <c r="V572" s="1">
        <v>2</v>
      </c>
      <c r="W572" s="92">
        <v>9</v>
      </c>
      <c r="X572" s="94">
        <f t="shared" si="8"/>
        <v>0.75</v>
      </c>
    </row>
    <row r="573" spans="1:24">
      <c r="A573" s="1">
        <v>2</v>
      </c>
      <c r="B573" s="1">
        <v>6</v>
      </c>
      <c r="C573" s="1">
        <v>1</v>
      </c>
      <c r="D573" s="1">
        <v>2</v>
      </c>
      <c r="E573" s="1">
        <v>1</v>
      </c>
      <c r="F573" s="1">
        <v>5</v>
      </c>
      <c r="G573" s="1">
        <v>5</v>
      </c>
      <c r="H573" s="1">
        <v>5</v>
      </c>
      <c r="I573" s="29">
        <v>5</v>
      </c>
      <c r="J573" s="87">
        <v>1</v>
      </c>
      <c r="K573" s="87">
        <v>1</v>
      </c>
      <c r="L573" s="87">
        <v>1</v>
      </c>
      <c r="M573" s="87">
        <v>1</v>
      </c>
      <c r="N573" s="28">
        <v>3</v>
      </c>
      <c r="O573" s="87">
        <v>4</v>
      </c>
      <c r="P573" s="87">
        <v>5</v>
      </c>
      <c r="Q573" s="87">
        <v>5</v>
      </c>
      <c r="R573" s="87">
        <v>5</v>
      </c>
      <c r="S573" s="87">
        <v>5</v>
      </c>
      <c r="T573" s="87">
        <v>5</v>
      </c>
      <c r="U573" s="87">
        <v>5</v>
      </c>
      <c r="V573" s="1">
        <v>5</v>
      </c>
      <c r="W573" s="92">
        <v>1</v>
      </c>
      <c r="X573" s="94">
        <f t="shared" si="8"/>
        <v>8.3333333333333329E-2</v>
      </c>
    </row>
    <row r="574" spans="1:24">
      <c r="A574" s="1">
        <v>1</v>
      </c>
      <c r="B574" s="1">
        <v>3</v>
      </c>
      <c r="C574" s="1">
        <v>5</v>
      </c>
      <c r="D574" s="1">
        <v>2</v>
      </c>
      <c r="E574" s="1">
        <v>2</v>
      </c>
      <c r="F574" s="1">
        <v>3</v>
      </c>
      <c r="G574" s="1">
        <v>3</v>
      </c>
      <c r="H574" s="1">
        <v>3</v>
      </c>
      <c r="I574" s="29">
        <v>2</v>
      </c>
      <c r="J574" s="87">
        <v>1</v>
      </c>
      <c r="K574" s="87">
        <v>2</v>
      </c>
      <c r="L574" s="28">
        <v>2</v>
      </c>
      <c r="M574" s="28">
        <v>2</v>
      </c>
      <c r="N574" s="87">
        <v>2</v>
      </c>
      <c r="O574" s="87">
        <v>2</v>
      </c>
      <c r="P574" s="28">
        <v>4</v>
      </c>
      <c r="Q574" s="28">
        <v>2</v>
      </c>
      <c r="R574" s="87">
        <v>4</v>
      </c>
      <c r="S574" s="28">
        <v>3</v>
      </c>
      <c r="T574" s="28">
        <v>4</v>
      </c>
      <c r="U574" s="28">
        <v>3</v>
      </c>
      <c r="V574" s="1">
        <v>2</v>
      </c>
      <c r="W574" s="92">
        <v>7</v>
      </c>
      <c r="X574" s="94">
        <f t="shared" si="8"/>
        <v>0.58333333333333337</v>
      </c>
    </row>
    <row r="575" spans="1:24">
      <c r="A575" s="1">
        <v>2</v>
      </c>
      <c r="B575" s="1">
        <v>6</v>
      </c>
      <c r="C575" s="1">
        <v>1</v>
      </c>
      <c r="D575" s="1">
        <v>1</v>
      </c>
      <c r="E575" s="1">
        <v>1</v>
      </c>
      <c r="F575" s="1">
        <v>4</v>
      </c>
      <c r="G575" s="1">
        <v>4</v>
      </c>
      <c r="H575" s="1">
        <v>4</v>
      </c>
      <c r="I575" s="29">
        <v>4</v>
      </c>
      <c r="J575" s="28">
        <v>2</v>
      </c>
      <c r="K575" s="87">
        <v>2</v>
      </c>
      <c r="L575" s="28">
        <v>2</v>
      </c>
      <c r="M575" s="28">
        <v>2</v>
      </c>
      <c r="N575" s="28">
        <v>3</v>
      </c>
      <c r="O575" s="87">
        <v>4</v>
      </c>
      <c r="P575" s="87">
        <v>5</v>
      </c>
      <c r="Q575" s="28">
        <v>2</v>
      </c>
      <c r="R575" s="28">
        <v>1</v>
      </c>
      <c r="S575" s="28">
        <v>3</v>
      </c>
      <c r="T575" s="87">
        <v>3</v>
      </c>
      <c r="U575" s="28">
        <v>3</v>
      </c>
      <c r="V575" s="1">
        <v>3</v>
      </c>
      <c r="W575" s="92">
        <v>8</v>
      </c>
      <c r="X575" s="94">
        <f t="shared" si="8"/>
        <v>0.66666666666666663</v>
      </c>
    </row>
    <row r="576" spans="1:24">
      <c r="A576" s="1">
        <v>1</v>
      </c>
      <c r="B576" s="1">
        <v>4</v>
      </c>
      <c r="C576" s="1">
        <v>7</v>
      </c>
      <c r="D576" s="1">
        <v>1</v>
      </c>
      <c r="E576" s="1">
        <v>2</v>
      </c>
      <c r="F576" s="1">
        <v>5</v>
      </c>
      <c r="G576" s="1">
        <v>4</v>
      </c>
      <c r="H576" s="1">
        <v>5</v>
      </c>
      <c r="I576" s="29">
        <v>4</v>
      </c>
      <c r="J576" s="28">
        <v>2</v>
      </c>
      <c r="K576" s="28">
        <v>4</v>
      </c>
      <c r="L576" s="28">
        <v>2</v>
      </c>
      <c r="M576" s="28">
        <v>2</v>
      </c>
      <c r="N576" s="28">
        <v>3</v>
      </c>
      <c r="O576" s="87">
        <v>4</v>
      </c>
      <c r="P576" s="87">
        <v>3</v>
      </c>
      <c r="Q576" s="87">
        <v>3</v>
      </c>
      <c r="R576" s="28">
        <v>1</v>
      </c>
      <c r="S576" s="28">
        <v>3</v>
      </c>
      <c r="T576" s="28">
        <v>4</v>
      </c>
      <c r="U576" s="28">
        <v>3</v>
      </c>
      <c r="V576" s="1">
        <v>4</v>
      </c>
      <c r="W576" s="92">
        <v>9</v>
      </c>
      <c r="X576" s="94">
        <f t="shared" si="8"/>
        <v>0.75</v>
      </c>
    </row>
    <row r="577" spans="1:24">
      <c r="A577" s="1">
        <v>3</v>
      </c>
      <c r="B577" s="1">
        <v>6</v>
      </c>
      <c r="C577" s="1">
        <v>3</v>
      </c>
      <c r="D577" s="1">
        <v>2</v>
      </c>
      <c r="E577" s="1">
        <v>1</v>
      </c>
      <c r="F577" s="1">
        <v>3</v>
      </c>
      <c r="G577" s="1">
        <v>3</v>
      </c>
      <c r="H577" s="1">
        <v>4</v>
      </c>
      <c r="I577" s="29">
        <v>3</v>
      </c>
      <c r="J577" s="87">
        <v>4</v>
      </c>
      <c r="K577" s="28">
        <v>4</v>
      </c>
      <c r="L577" s="28">
        <v>2</v>
      </c>
      <c r="M577" s="28">
        <v>2</v>
      </c>
      <c r="N577" s="28">
        <v>3</v>
      </c>
      <c r="O577" s="87">
        <v>2</v>
      </c>
      <c r="P577" s="87">
        <v>1</v>
      </c>
      <c r="Q577" s="87">
        <v>3</v>
      </c>
      <c r="R577" s="87">
        <v>3</v>
      </c>
      <c r="S577" s="28">
        <v>3</v>
      </c>
      <c r="T577" s="28">
        <v>4</v>
      </c>
      <c r="U577" s="87">
        <v>2</v>
      </c>
      <c r="V577" s="1">
        <v>3</v>
      </c>
      <c r="W577" s="92">
        <v>6</v>
      </c>
      <c r="X577" s="94">
        <f t="shared" si="8"/>
        <v>0.5</v>
      </c>
    </row>
    <row r="578" spans="1:24">
      <c r="A578" s="1">
        <v>1</v>
      </c>
      <c r="B578" s="1">
        <v>2</v>
      </c>
      <c r="C578" s="1">
        <v>10</v>
      </c>
      <c r="D578" s="1">
        <v>1</v>
      </c>
      <c r="E578" s="1">
        <v>2</v>
      </c>
      <c r="F578" s="1">
        <v>4</v>
      </c>
      <c r="G578" s="1">
        <v>4</v>
      </c>
      <c r="H578" s="1">
        <v>4</v>
      </c>
      <c r="I578" s="29">
        <v>2</v>
      </c>
      <c r="J578" s="87">
        <v>3</v>
      </c>
      <c r="K578" s="87">
        <v>3</v>
      </c>
      <c r="L578" s="87">
        <v>4</v>
      </c>
      <c r="M578" s="28">
        <v>2</v>
      </c>
      <c r="N578" s="87">
        <v>1</v>
      </c>
      <c r="O578" s="28">
        <v>1</v>
      </c>
      <c r="P578" s="28">
        <v>4</v>
      </c>
      <c r="Q578" s="87">
        <v>3</v>
      </c>
      <c r="R578" s="87">
        <v>3</v>
      </c>
      <c r="S578" s="28">
        <v>3</v>
      </c>
      <c r="T578" s="87">
        <v>2</v>
      </c>
      <c r="U578" s="28">
        <v>3</v>
      </c>
      <c r="V578" s="1">
        <v>2</v>
      </c>
      <c r="W578" s="92">
        <v>5</v>
      </c>
      <c r="X578" s="94">
        <f t="shared" si="8"/>
        <v>0.41666666666666669</v>
      </c>
    </row>
    <row r="579" spans="1:24">
      <c r="A579" s="1">
        <v>1</v>
      </c>
      <c r="B579" s="1">
        <v>4</v>
      </c>
      <c r="C579" s="1">
        <v>6</v>
      </c>
      <c r="D579" s="1">
        <v>2</v>
      </c>
      <c r="E579" s="1">
        <v>2</v>
      </c>
      <c r="F579" s="1">
        <v>3</v>
      </c>
      <c r="G579" s="1">
        <v>5</v>
      </c>
      <c r="H579" s="1">
        <v>5</v>
      </c>
      <c r="I579" s="29">
        <v>5</v>
      </c>
      <c r="J579" s="28">
        <v>2</v>
      </c>
      <c r="K579" s="28">
        <v>4</v>
      </c>
      <c r="L579" s="87">
        <v>3</v>
      </c>
      <c r="M579" s="28">
        <v>2</v>
      </c>
      <c r="N579" s="28">
        <v>3</v>
      </c>
      <c r="O579" s="28">
        <v>1</v>
      </c>
      <c r="P579" s="28">
        <v>4</v>
      </c>
      <c r="Q579" s="87">
        <v>3</v>
      </c>
      <c r="R579" s="28">
        <v>1</v>
      </c>
      <c r="S579" s="28">
        <v>3</v>
      </c>
      <c r="T579" s="28">
        <v>4</v>
      </c>
      <c r="U579" s="28">
        <v>3</v>
      </c>
      <c r="V579" s="1">
        <v>4</v>
      </c>
      <c r="W579" s="92">
        <v>10</v>
      </c>
      <c r="X579" s="94">
        <f t="shared" ref="X579:X632" si="9">W579/12</f>
        <v>0.83333333333333337</v>
      </c>
    </row>
    <row r="580" spans="1:24">
      <c r="A580" s="1">
        <v>1</v>
      </c>
      <c r="B580" s="1">
        <v>2</v>
      </c>
      <c r="C580" s="1">
        <v>9</v>
      </c>
      <c r="D580" s="1">
        <v>1</v>
      </c>
      <c r="E580" s="1">
        <v>2</v>
      </c>
      <c r="F580" s="1">
        <v>5</v>
      </c>
      <c r="G580" s="1">
        <v>5</v>
      </c>
      <c r="H580" s="1">
        <v>5</v>
      </c>
      <c r="I580" s="29">
        <v>5</v>
      </c>
      <c r="J580" s="28">
        <v>2</v>
      </c>
      <c r="K580" s="28">
        <v>4</v>
      </c>
      <c r="L580" s="87">
        <v>4</v>
      </c>
      <c r="M580" s="28">
        <v>2</v>
      </c>
      <c r="N580" s="28">
        <v>3</v>
      </c>
      <c r="O580" s="87">
        <v>2</v>
      </c>
      <c r="P580" s="87">
        <v>3</v>
      </c>
      <c r="Q580" s="87">
        <v>3</v>
      </c>
      <c r="R580" s="87">
        <v>3</v>
      </c>
      <c r="S580" s="28">
        <v>3</v>
      </c>
      <c r="T580" s="28">
        <v>4</v>
      </c>
      <c r="U580" s="28">
        <v>3</v>
      </c>
      <c r="V580" s="1">
        <v>4</v>
      </c>
      <c r="W580" s="92">
        <v>7</v>
      </c>
      <c r="X580" s="94">
        <f t="shared" si="9"/>
        <v>0.58333333333333337</v>
      </c>
    </row>
    <row r="581" spans="1:24">
      <c r="A581" s="1">
        <v>1</v>
      </c>
      <c r="B581" s="1">
        <v>2</v>
      </c>
      <c r="C581" s="1">
        <v>2</v>
      </c>
      <c r="D581" s="1">
        <v>1</v>
      </c>
      <c r="E581" s="1">
        <v>3</v>
      </c>
      <c r="F581" s="1">
        <v>4</v>
      </c>
      <c r="G581" s="1">
        <v>4</v>
      </c>
      <c r="H581" s="1">
        <v>4</v>
      </c>
      <c r="I581" s="29">
        <v>3</v>
      </c>
      <c r="J581" s="87">
        <v>4</v>
      </c>
      <c r="K581" s="28">
        <v>4</v>
      </c>
      <c r="L581" s="28">
        <v>2</v>
      </c>
      <c r="M581" s="28">
        <v>2</v>
      </c>
      <c r="N581" s="87">
        <v>4</v>
      </c>
      <c r="O581" s="87">
        <v>3</v>
      </c>
      <c r="P581" s="87">
        <v>3</v>
      </c>
      <c r="Q581" s="87">
        <v>3</v>
      </c>
      <c r="R581" s="87">
        <v>4</v>
      </c>
      <c r="S581" s="28">
        <v>3</v>
      </c>
      <c r="T581" s="87">
        <v>3</v>
      </c>
      <c r="U581" s="28">
        <v>3</v>
      </c>
      <c r="V581" s="1">
        <v>3</v>
      </c>
      <c r="W581" s="92">
        <v>5</v>
      </c>
      <c r="X581" s="94">
        <f t="shared" si="9"/>
        <v>0.41666666666666669</v>
      </c>
    </row>
    <row r="582" spans="1:24">
      <c r="A582" s="1">
        <v>1</v>
      </c>
      <c r="B582" s="1">
        <v>3</v>
      </c>
      <c r="C582" s="1">
        <v>1</v>
      </c>
      <c r="D582" s="1">
        <v>2</v>
      </c>
      <c r="E582" s="1">
        <v>3</v>
      </c>
      <c r="F582" s="1">
        <v>3</v>
      </c>
      <c r="G582" s="1">
        <v>4</v>
      </c>
      <c r="H582" s="1">
        <v>4</v>
      </c>
      <c r="I582" s="29">
        <v>3</v>
      </c>
      <c r="J582" s="87">
        <v>3</v>
      </c>
      <c r="K582" s="87">
        <v>3</v>
      </c>
      <c r="L582" s="87">
        <v>3</v>
      </c>
      <c r="M582" s="87">
        <v>3</v>
      </c>
      <c r="N582" s="28">
        <v>3</v>
      </c>
      <c r="O582" s="87">
        <v>2</v>
      </c>
      <c r="P582" s="87">
        <v>3</v>
      </c>
      <c r="Q582" s="87">
        <v>3</v>
      </c>
      <c r="R582" s="87">
        <v>3</v>
      </c>
      <c r="S582" s="28">
        <v>3</v>
      </c>
      <c r="T582" s="87">
        <v>3</v>
      </c>
      <c r="U582" s="28">
        <v>3</v>
      </c>
      <c r="V582" s="1">
        <v>3</v>
      </c>
      <c r="W582" s="92">
        <v>3</v>
      </c>
      <c r="X582" s="94">
        <f t="shared" si="9"/>
        <v>0.25</v>
      </c>
    </row>
    <row r="583" spans="1:24">
      <c r="A583" s="1">
        <v>1</v>
      </c>
      <c r="B583" s="1">
        <v>1</v>
      </c>
      <c r="C583" s="1">
        <v>1</v>
      </c>
      <c r="D583" s="1">
        <v>1</v>
      </c>
      <c r="E583" s="1">
        <v>1</v>
      </c>
      <c r="F583" s="1">
        <v>1</v>
      </c>
      <c r="G583" s="1">
        <v>2</v>
      </c>
      <c r="H583" s="1">
        <v>2</v>
      </c>
      <c r="I583" s="29">
        <v>1</v>
      </c>
      <c r="J583" s="87">
        <v>1</v>
      </c>
      <c r="K583" s="87">
        <v>1</v>
      </c>
      <c r="L583" s="87">
        <v>1</v>
      </c>
      <c r="M583" s="87">
        <v>1</v>
      </c>
      <c r="N583" s="87">
        <v>1</v>
      </c>
      <c r="O583" s="28">
        <v>1</v>
      </c>
      <c r="P583" s="87">
        <v>3</v>
      </c>
      <c r="Q583" s="87">
        <v>1</v>
      </c>
      <c r="R583" s="28">
        <v>1</v>
      </c>
      <c r="S583" s="28">
        <v>3</v>
      </c>
      <c r="T583" s="87">
        <v>1</v>
      </c>
      <c r="U583" s="87">
        <v>1</v>
      </c>
      <c r="V583" s="1">
        <v>1</v>
      </c>
      <c r="W583" s="92">
        <v>3</v>
      </c>
      <c r="X583" s="94">
        <f t="shared" si="9"/>
        <v>0.25</v>
      </c>
    </row>
    <row r="584" spans="1:24">
      <c r="A584" s="1">
        <v>1</v>
      </c>
      <c r="B584" s="1">
        <v>2</v>
      </c>
      <c r="C584" s="1">
        <v>2</v>
      </c>
      <c r="D584" s="1">
        <v>2</v>
      </c>
      <c r="E584" s="1">
        <v>1</v>
      </c>
      <c r="F584" s="1">
        <v>4</v>
      </c>
      <c r="G584" s="1">
        <v>3</v>
      </c>
      <c r="H584" s="1">
        <v>5</v>
      </c>
      <c r="I584" s="29">
        <v>3</v>
      </c>
      <c r="J584" s="28">
        <v>2</v>
      </c>
      <c r="K584" s="28">
        <v>4</v>
      </c>
      <c r="L584" s="28">
        <v>2</v>
      </c>
      <c r="M584" s="28">
        <v>2</v>
      </c>
      <c r="N584" s="87">
        <v>2</v>
      </c>
      <c r="O584" s="87">
        <v>2</v>
      </c>
      <c r="P584" s="87">
        <v>3</v>
      </c>
      <c r="Q584" s="28">
        <v>2</v>
      </c>
      <c r="R584" s="28">
        <v>1</v>
      </c>
      <c r="S584" s="28">
        <v>3</v>
      </c>
      <c r="T584" s="87">
        <v>3</v>
      </c>
      <c r="U584" s="28">
        <v>3</v>
      </c>
      <c r="V584" s="1">
        <v>3</v>
      </c>
      <c r="W584" s="92">
        <v>8</v>
      </c>
      <c r="X584" s="94">
        <f t="shared" si="9"/>
        <v>0.66666666666666663</v>
      </c>
    </row>
    <row r="585" spans="1:24">
      <c r="A585" s="1">
        <v>1</v>
      </c>
      <c r="B585" s="1">
        <v>2</v>
      </c>
      <c r="C585" s="1">
        <v>4</v>
      </c>
      <c r="D585" s="1">
        <v>1</v>
      </c>
      <c r="E585" s="1">
        <v>2</v>
      </c>
      <c r="F585" s="1">
        <v>4</v>
      </c>
      <c r="G585" s="1">
        <v>5</v>
      </c>
      <c r="H585" s="1">
        <v>4</v>
      </c>
      <c r="I585" s="29">
        <v>3</v>
      </c>
      <c r="J585" s="28">
        <v>2</v>
      </c>
      <c r="K585" s="28">
        <v>4</v>
      </c>
      <c r="L585" s="87">
        <v>3</v>
      </c>
      <c r="M585" s="28">
        <v>2</v>
      </c>
      <c r="N585" s="87">
        <v>4</v>
      </c>
      <c r="O585" s="87">
        <v>3</v>
      </c>
      <c r="P585" s="87">
        <v>3</v>
      </c>
      <c r="Q585" s="28">
        <v>2</v>
      </c>
      <c r="R585" s="87">
        <v>4</v>
      </c>
      <c r="S585" s="28">
        <v>3</v>
      </c>
      <c r="T585" s="87">
        <v>3</v>
      </c>
      <c r="U585" s="28">
        <v>3</v>
      </c>
      <c r="V585" s="1">
        <v>3</v>
      </c>
      <c r="W585" s="92">
        <v>6</v>
      </c>
      <c r="X585" s="94">
        <f t="shared" si="9"/>
        <v>0.5</v>
      </c>
    </row>
    <row r="586" spans="1:24">
      <c r="A586" s="1">
        <v>2</v>
      </c>
      <c r="B586" s="1">
        <v>6</v>
      </c>
      <c r="C586" s="1">
        <v>6</v>
      </c>
      <c r="D586" s="1">
        <v>2</v>
      </c>
      <c r="E586" s="1">
        <v>3</v>
      </c>
      <c r="F586" s="1">
        <v>4</v>
      </c>
      <c r="G586" s="1">
        <v>5</v>
      </c>
      <c r="H586" s="1">
        <v>5</v>
      </c>
      <c r="I586" s="29">
        <v>4</v>
      </c>
      <c r="J586" s="28">
        <v>2</v>
      </c>
      <c r="K586" s="28">
        <v>4</v>
      </c>
      <c r="L586" s="87">
        <v>3</v>
      </c>
      <c r="M586" s="87">
        <v>3</v>
      </c>
      <c r="N586" s="87">
        <v>2</v>
      </c>
      <c r="O586" s="28">
        <v>1</v>
      </c>
      <c r="P586" s="87">
        <v>3</v>
      </c>
      <c r="Q586" s="87">
        <v>3</v>
      </c>
      <c r="R586" s="87">
        <v>4</v>
      </c>
      <c r="S586" s="28">
        <v>3</v>
      </c>
      <c r="T586" s="28">
        <v>4</v>
      </c>
      <c r="U586" s="28">
        <v>3</v>
      </c>
      <c r="V586" s="1">
        <v>3</v>
      </c>
      <c r="W586" s="92">
        <v>6</v>
      </c>
      <c r="X586" s="94">
        <f t="shared" si="9"/>
        <v>0.5</v>
      </c>
    </row>
    <row r="587" spans="1:24">
      <c r="A587" s="1">
        <v>1</v>
      </c>
      <c r="B587" s="1">
        <v>4</v>
      </c>
      <c r="C587" s="1">
        <v>5</v>
      </c>
      <c r="D587" s="1">
        <v>1</v>
      </c>
      <c r="E587" s="1">
        <v>2</v>
      </c>
      <c r="F587" s="1">
        <v>5</v>
      </c>
      <c r="G587" s="1">
        <v>5</v>
      </c>
      <c r="H587" s="1">
        <v>5</v>
      </c>
      <c r="I587" s="29">
        <v>3</v>
      </c>
      <c r="J587" s="28">
        <v>2</v>
      </c>
      <c r="K587" s="28">
        <v>4</v>
      </c>
      <c r="L587" s="28">
        <v>2</v>
      </c>
      <c r="M587" s="28">
        <v>2</v>
      </c>
      <c r="N587" s="87">
        <v>4</v>
      </c>
      <c r="O587" s="87">
        <v>2</v>
      </c>
      <c r="P587" s="87">
        <v>3</v>
      </c>
      <c r="Q587" s="87">
        <v>4</v>
      </c>
      <c r="R587" s="87">
        <v>2</v>
      </c>
      <c r="S587" s="87">
        <v>2</v>
      </c>
      <c r="T587" s="87">
        <v>3</v>
      </c>
      <c r="U587" s="87">
        <v>2</v>
      </c>
      <c r="V587" s="1">
        <v>2</v>
      </c>
      <c r="W587" s="92">
        <v>4</v>
      </c>
      <c r="X587" s="94">
        <f t="shared" si="9"/>
        <v>0.33333333333333331</v>
      </c>
    </row>
    <row r="588" spans="1:24">
      <c r="A588" s="1">
        <v>1</v>
      </c>
      <c r="B588" s="1">
        <v>2</v>
      </c>
      <c r="C588" s="1">
        <v>1</v>
      </c>
      <c r="D588" s="1">
        <v>2</v>
      </c>
      <c r="E588" s="1">
        <v>1</v>
      </c>
      <c r="F588" s="1">
        <v>1</v>
      </c>
      <c r="G588" s="1">
        <v>1</v>
      </c>
      <c r="H588" s="1">
        <v>1</v>
      </c>
      <c r="I588" s="29">
        <v>1</v>
      </c>
      <c r="J588" s="28">
        <v>2</v>
      </c>
      <c r="K588" s="87">
        <v>2</v>
      </c>
      <c r="L588" s="87">
        <v>5</v>
      </c>
      <c r="M588" s="87">
        <v>3</v>
      </c>
      <c r="N588" s="87">
        <v>5</v>
      </c>
      <c r="O588" s="87">
        <v>2</v>
      </c>
      <c r="P588" s="28">
        <v>4</v>
      </c>
      <c r="Q588" s="87">
        <v>3</v>
      </c>
      <c r="R588" s="28">
        <v>1</v>
      </c>
      <c r="S588" s="28">
        <v>3</v>
      </c>
      <c r="T588" s="87">
        <v>2</v>
      </c>
      <c r="U588" s="87">
        <v>4</v>
      </c>
      <c r="V588" s="1">
        <v>1</v>
      </c>
      <c r="W588" s="92">
        <v>4</v>
      </c>
      <c r="X588" s="94">
        <f t="shared" si="9"/>
        <v>0.33333333333333331</v>
      </c>
    </row>
    <row r="589" spans="1:24">
      <c r="A589" s="1">
        <v>1</v>
      </c>
      <c r="B589" s="1">
        <v>1</v>
      </c>
      <c r="C589" s="1">
        <v>4</v>
      </c>
      <c r="D589" s="1">
        <v>1</v>
      </c>
      <c r="E589" s="1">
        <v>2</v>
      </c>
      <c r="F589" s="1">
        <v>5</v>
      </c>
      <c r="G589" s="1">
        <v>5</v>
      </c>
      <c r="H589" s="1">
        <v>5</v>
      </c>
      <c r="I589" s="29">
        <v>5</v>
      </c>
      <c r="J589" s="28">
        <v>2</v>
      </c>
      <c r="K589" s="28">
        <v>4</v>
      </c>
      <c r="L589" s="87">
        <v>3</v>
      </c>
      <c r="M589" s="28">
        <v>2</v>
      </c>
      <c r="N589" s="28">
        <v>3</v>
      </c>
      <c r="O589" s="87">
        <v>3</v>
      </c>
      <c r="P589" s="87">
        <v>3</v>
      </c>
      <c r="Q589" s="28">
        <v>2</v>
      </c>
      <c r="R589" s="28">
        <v>1</v>
      </c>
      <c r="S589" s="28">
        <v>3</v>
      </c>
      <c r="T589" s="87">
        <v>3</v>
      </c>
      <c r="U589" s="87">
        <v>2</v>
      </c>
      <c r="V589" s="1">
        <v>4</v>
      </c>
      <c r="W589" s="92">
        <v>7</v>
      </c>
      <c r="X589" s="94">
        <f t="shared" si="9"/>
        <v>0.58333333333333337</v>
      </c>
    </row>
    <row r="590" spans="1:24">
      <c r="A590" s="1">
        <v>1</v>
      </c>
      <c r="B590" s="1">
        <v>3</v>
      </c>
      <c r="C590" s="1">
        <v>11</v>
      </c>
      <c r="D590" s="1">
        <v>1</v>
      </c>
      <c r="E590" s="1">
        <v>1</v>
      </c>
      <c r="F590" s="1">
        <v>2</v>
      </c>
      <c r="G590" s="1">
        <v>4</v>
      </c>
      <c r="H590" s="1">
        <v>4</v>
      </c>
      <c r="I590" s="29">
        <v>4</v>
      </c>
      <c r="J590" s="28">
        <v>2</v>
      </c>
      <c r="K590" s="87">
        <v>3</v>
      </c>
      <c r="L590" s="87">
        <v>3</v>
      </c>
      <c r="M590" s="28">
        <v>2</v>
      </c>
      <c r="N590" s="87">
        <v>2</v>
      </c>
      <c r="O590" s="87">
        <v>3</v>
      </c>
      <c r="P590" s="87">
        <v>1</v>
      </c>
      <c r="Q590" s="87">
        <v>3</v>
      </c>
      <c r="R590" s="87">
        <v>4</v>
      </c>
      <c r="S590" s="87">
        <v>4</v>
      </c>
      <c r="T590" s="87">
        <v>3</v>
      </c>
      <c r="U590" s="28">
        <v>3</v>
      </c>
      <c r="V590" s="1">
        <v>4</v>
      </c>
      <c r="W590" s="92">
        <v>3</v>
      </c>
      <c r="X590" s="94">
        <f t="shared" si="9"/>
        <v>0.25</v>
      </c>
    </row>
    <row r="591" spans="1:24">
      <c r="A591" s="1">
        <v>1</v>
      </c>
      <c r="B591" s="1">
        <v>1</v>
      </c>
      <c r="C591" s="1">
        <v>11</v>
      </c>
      <c r="D591" s="1">
        <v>2</v>
      </c>
      <c r="E591" s="1">
        <v>2</v>
      </c>
      <c r="F591" s="1">
        <v>2</v>
      </c>
      <c r="G591" s="1">
        <v>2</v>
      </c>
      <c r="H591" s="1">
        <v>2</v>
      </c>
      <c r="I591" s="29">
        <v>2</v>
      </c>
      <c r="J591" s="28">
        <v>2</v>
      </c>
      <c r="K591" s="87">
        <v>2</v>
      </c>
      <c r="L591" s="87">
        <v>4</v>
      </c>
      <c r="M591" s="28">
        <v>2</v>
      </c>
      <c r="N591" s="87">
        <v>2</v>
      </c>
      <c r="O591" s="87">
        <v>2</v>
      </c>
      <c r="P591" s="87">
        <v>3</v>
      </c>
      <c r="Q591" s="28">
        <v>2</v>
      </c>
      <c r="R591" s="28">
        <v>1</v>
      </c>
      <c r="S591" s="87">
        <v>2</v>
      </c>
      <c r="T591" s="87">
        <v>2</v>
      </c>
      <c r="U591" s="87">
        <v>2</v>
      </c>
      <c r="V591" s="1">
        <v>2</v>
      </c>
      <c r="W591" s="92">
        <v>4</v>
      </c>
      <c r="X591" s="94">
        <f t="shared" si="9"/>
        <v>0.33333333333333331</v>
      </c>
    </row>
    <row r="592" spans="1:24">
      <c r="A592" s="1">
        <v>1</v>
      </c>
      <c r="B592" s="1">
        <v>1</v>
      </c>
      <c r="C592" s="1">
        <v>11</v>
      </c>
      <c r="D592" s="1">
        <v>1</v>
      </c>
      <c r="E592" s="1">
        <v>3</v>
      </c>
      <c r="F592" s="1">
        <v>3</v>
      </c>
      <c r="G592" s="1">
        <v>3</v>
      </c>
      <c r="H592" s="1">
        <v>3</v>
      </c>
      <c r="I592" s="29">
        <v>3</v>
      </c>
      <c r="J592" s="28">
        <v>2</v>
      </c>
      <c r="K592" s="87">
        <v>3</v>
      </c>
      <c r="L592" s="28">
        <v>2</v>
      </c>
      <c r="M592" s="28">
        <v>2</v>
      </c>
      <c r="N592" s="87">
        <v>2</v>
      </c>
      <c r="O592" s="87">
        <v>2</v>
      </c>
      <c r="P592" s="87">
        <v>5</v>
      </c>
      <c r="Q592" s="87">
        <v>5</v>
      </c>
      <c r="R592" s="87">
        <v>2</v>
      </c>
      <c r="S592" s="28">
        <v>3</v>
      </c>
      <c r="T592" s="87">
        <v>3</v>
      </c>
      <c r="U592" s="28">
        <v>3</v>
      </c>
      <c r="V592" s="1">
        <v>2</v>
      </c>
      <c r="W592" s="92">
        <v>5</v>
      </c>
      <c r="X592" s="94">
        <f t="shared" si="9"/>
        <v>0.41666666666666669</v>
      </c>
    </row>
    <row r="593" spans="1:24">
      <c r="A593" s="1">
        <v>1</v>
      </c>
      <c r="B593" s="1">
        <v>3</v>
      </c>
      <c r="C593" s="1">
        <v>11</v>
      </c>
      <c r="D593" s="1">
        <v>2</v>
      </c>
      <c r="E593" s="1">
        <v>1</v>
      </c>
      <c r="F593" s="1">
        <v>3</v>
      </c>
      <c r="G593" s="1">
        <v>3</v>
      </c>
      <c r="H593" s="1">
        <v>3</v>
      </c>
      <c r="I593" s="29">
        <v>3</v>
      </c>
      <c r="J593" s="28">
        <v>2</v>
      </c>
      <c r="K593" s="87">
        <v>3</v>
      </c>
      <c r="L593" s="87">
        <v>3</v>
      </c>
      <c r="M593" s="87">
        <v>3</v>
      </c>
      <c r="N593" s="28">
        <v>3</v>
      </c>
      <c r="O593" s="87">
        <v>2</v>
      </c>
      <c r="P593" s="87">
        <v>1</v>
      </c>
      <c r="Q593" s="87">
        <v>4</v>
      </c>
      <c r="R593" s="87">
        <v>3</v>
      </c>
      <c r="S593" s="87">
        <v>2</v>
      </c>
      <c r="T593" s="87">
        <v>3</v>
      </c>
      <c r="U593" s="87">
        <v>1</v>
      </c>
      <c r="V593" s="1">
        <v>2</v>
      </c>
      <c r="W593" s="92">
        <v>2</v>
      </c>
      <c r="X593" s="94">
        <f t="shared" si="9"/>
        <v>0.16666666666666666</v>
      </c>
    </row>
    <row r="594" spans="1:24">
      <c r="A594" s="1">
        <v>1</v>
      </c>
      <c r="B594" s="1">
        <v>1</v>
      </c>
      <c r="C594" s="1">
        <v>11</v>
      </c>
      <c r="D594" s="1">
        <v>2</v>
      </c>
      <c r="E594" s="1">
        <v>3</v>
      </c>
      <c r="F594" s="1">
        <v>3</v>
      </c>
      <c r="G594" s="1">
        <v>3</v>
      </c>
      <c r="H594" s="1">
        <v>3</v>
      </c>
      <c r="I594" s="29">
        <v>2</v>
      </c>
      <c r="J594" s="87">
        <v>3</v>
      </c>
      <c r="K594" s="87">
        <v>1</v>
      </c>
      <c r="L594" s="87">
        <v>4</v>
      </c>
      <c r="M594" s="87">
        <v>3</v>
      </c>
      <c r="N594" s="28">
        <v>3</v>
      </c>
      <c r="O594" s="28">
        <v>1</v>
      </c>
      <c r="P594" s="28">
        <v>4</v>
      </c>
      <c r="Q594" s="87">
        <v>3</v>
      </c>
      <c r="R594" s="87">
        <v>4</v>
      </c>
      <c r="S594" s="28">
        <v>3</v>
      </c>
      <c r="T594" s="87">
        <v>3</v>
      </c>
      <c r="U594" s="87">
        <v>2</v>
      </c>
      <c r="V594" s="1">
        <v>2</v>
      </c>
      <c r="W594" s="92">
        <v>4</v>
      </c>
      <c r="X594" s="94">
        <f t="shared" si="9"/>
        <v>0.33333333333333331</v>
      </c>
    </row>
    <row r="595" spans="1:24">
      <c r="A595" s="1">
        <v>1</v>
      </c>
      <c r="B595" s="1">
        <v>3</v>
      </c>
      <c r="C595" s="1">
        <v>1</v>
      </c>
      <c r="D595" s="1">
        <v>1</v>
      </c>
      <c r="E595" s="1">
        <v>3</v>
      </c>
      <c r="F595" s="1">
        <v>3</v>
      </c>
      <c r="G595" s="1">
        <v>4</v>
      </c>
      <c r="H595" s="1">
        <v>5</v>
      </c>
      <c r="I595" s="29">
        <v>3</v>
      </c>
      <c r="J595" s="87">
        <v>4</v>
      </c>
      <c r="K595" s="87">
        <v>2</v>
      </c>
      <c r="L595" s="87">
        <v>3</v>
      </c>
      <c r="M595" s="28">
        <v>2</v>
      </c>
      <c r="N595" s="28">
        <v>3</v>
      </c>
      <c r="O595" s="87">
        <v>3</v>
      </c>
      <c r="P595" s="28">
        <v>4</v>
      </c>
      <c r="Q595" s="87">
        <v>3</v>
      </c>
      <c r="R595" s="87">
        <v>4</v>
      </c>
      <c r="S595" s="87">
        <v>4</v>
      </c>
      <c r="T595" s="87">
        <v>3</v>
      </c>
      <c r="U595" s="28">
        <v>3</v>
      </c>
      <c r="V595" s="1">
        <v>3</v>
      </c>
      <c r="W595" s="91">
        <v>4</v>
      </c>
      <c r="X595" s="94">
        <f t="shared" si="9"/>
        <v>0.33333333333333331</v>
      </c>
    </row>
    <row r="596" spans="1:24">
      <c r="A596" s="1">
        <v>1</v>
      </c>
      <c r="B596" s="1">
        <v>4</v>
      </c>
      <c r="C596" s="1">
        <v>11</v>
      </c>
      <c r="D596" s="1">
        <v>2</v>
      </c>
      <c r="E596" s="1">
        <v>1</v>
      </c>
      <c r="F596" s="1">
        <v>2</v>
      </c>
      <c r="G596" s="1">
        <v>2</v>
      </c>
      <c r="H596" s="1">
        <v>2</v>
      </c>
      <c r="I596" s="29">
        <v>2</v>
      </c>
      <c r="J596" s="87">
        <v>1</v>
      </c>
      <c r="K596" s="87">
        <v>2</v>
      </c>
      <c r="L596" s="87">
        <v>4</v>
      </c>
      <c r="M596" s="87">
        <v>3</v>
      </c>
      <c r="N596" s="87">
        <v>2</v>
      </c>
      <c r="O596" s="87">
        <v>3</v>
      </c>
      <c r="P596" s="87">
        <v>1</v>
      </c>
      <c r="Q596" s="87">
        <v>3</v>
      </c>
      <c r="R596" s="87">
        <v>4</v>
      </c>
      <c r="S596" s="87">
        <v>4</v>
      </c>
      <c r="T596" s="87">
        <v>2</v>
      </c>
      <c r="U596" s="87">
        <v>4</v>
      </c>
      <c r="V596" s="1">
        <v>2</v>
      </c>
      <c r="W596" s="91">
        <v>0</v>
      </c>
      <c r="X596" s="94">
        <f t="shared" si="9"/>
        <v>0</v>
      </c>
    </row>
    <row r="597" spans="1:24">
      <c r="A597" s="1">
        <v>1</v>
      </c>
      <c r="B597" s="1">
        <v>3</v>
      </c>
      <c r="C597" s="1">
        <v>4</v>
      </c>
      <c r="D597" s="1">
        <v>1</v>
      </c>
      <c r="E597" s="1">
        <v>3</v>
      </c>
      <c r="F597" s="1">
        <v>3</v>
      </c>
      <c r="G597" s="1">
        <v>4</v>
      </c>
      <c r="H597" s="1">
        <v>4</v>
      </c>
      <c r="I597" s="29">
        <v>2</v>
      </c>
      <c r="J597" s="87">
        <v>3</v>
      </c>
      <c r="K597" s="28">
        <v>4</v>
      </c>
      <c r="L597" s="87">
        <v>3</v>
      </c>
      <c r="M597" s="87">
        <v>1</v>
      </c>
      <c r="N597" s="28">
        <v>3</v>
      </c>
      <c r="O597" s="87">
        <v>2</v>
      </c>
      <c r="P597" s="87">
        <v>3</v>
      </c>
      <c r="Q597" s="87">
        <v>1</v>
      </c>
      <c r="R597" s="87">
        <v>3</v>
      </c>
      <c r="S597" s="28">
        <v>3</v>
      </c>
      <c r="T597" s="28">
        <v>4</v>
      </c>
      <c r="U597" s="87">
        <v>2</v>
      </c>
      <c r="V597" s="1">
        <v>2</v>
      </c>
      <c r="W597" s="92">
        <v>4</v>
      </c>
      <c r="X597" s="94">
        <f t="shared" si="9"/>
        <v>0.33333333333333331</v>
      </c>
    </row>
    <row r="598" spans="1:24">
      <c r="A598" s="1">
        <v>1</v>
      </c>
      <c r="B598" s="1">
        <v>4</v>
      </c>
      <c r="C598" s="1">
        <v>11</v>
      </c>
      <c r="D598" s="1">
        <v>1</v>
      </c>
      <c r="E598" s="1">
        <v>3</v>
      </c>
      <c r="F598" s="1">
        <v>3</v>
      </c>
      <c r="G598" s="1">
        <v>3</v>
      </c>
      <c r="H598" s="1">
        <v>4</v>
      </c>
      <c r="I598" s="29">
        <v>3</v>
      </c>
      <c r="J598" s="28">
        <v>2</v>
      </c>
      <c r="K598" s="28">
        <v>4</v>
      </c>
      <c r="L598" s="87">
        <v>4</v>
      </c>
      <c r="M598" s="28">
        <v>2</v>
      </c>
      <c r="N598" s="28">
        <v>3</v>
      </c>
      <c r="O598" s="28">
        <v>1</v>
      </c>
      <c r="P598" s="87">
        <v>3</v>
      </c>
      <c r="Q598" s="87">
        <v>3</v>
      </c>
      <c r="R598" s="87">
        <v>3</v>
      </c>
      <c r="S598" s="28">
        <v>3</v>
      </c>
      <c r="T598" s="87">
        <v>3</v>
      </c>
      <c r="U598" s="87">
        <v>2</v>
      </c>
      <c r="V598" s="1">
        <v>2</v>
      </c>
      <c r="W598" s="91">
        <v>6</v>
      </c>
      <c r="X598" s="94">
        <f t="shared" si="9"/>
        <v>0.5</v>
      </c>
    </row>
    <row r="599" spans="1:24">
      <c r="A599" s="1">
        <v>2</v>
      </c>
      <c r="B599" s="1">
        <v>6</v>
      </c>
      <c r="C599" s="1">
        <v>2</v>
      </c>
      <c r="D599" s="1">
        <v>2</v>
      </c>
      <c r="E599" s="1">
        <v>1</v>
      </c>
      <c r="F599" s="1">
        <v>2</v>
      </c>
      <c r="G599" s="1">
        <v>2</v>
      </c>
      <c r="H599" s="1">
        <v>2</v>
      </c>
      <c r="I599" s="29">
        <v>2</v>
      </c>
      <c r="J599" s="87">
        <v>3</v>
      </c>
      <c r="K599" s="87">
        <v>2</v>
      </c>
      <c r="L599" s="87">
        <v>3</v>
      </c>
      <c r="M599" s="28">
        <v>2</v>
      </c>
      <c r="N599" s="87">
        <v>4</v>
      </c>
      <c r="O599" s="28">
        <v>1</v>
      </c>
      <c r="P599" s="87">
        <v>1</v>
      </c>
      <c r="Q599" s="28">
        <v>2</v>
      </c>
      <c r="R599" s="87">
        <v>4</v>
      </c>
      <c r="S599" s="28">
        <v>3</v>
      </c>
      <c r="T599" s="28">
        <v>4</v>
      </c>
      <c r="U599" s="28">
        <v>3</v>
      </c>
      <c r="V599" s="1">
        <v>2</v>
      </c>
      <c r="W599" s="91">
        <v>6</v>
      </c>
      <c r="X599" s="94">
        <f t="shared" si="9"/>
        <v>0.5</v>
      </c>
    </row>
    <row r="600" spans="1:24">
      <c r="A600" s="1">
        <v>1</v>
      </c>
      <c r="B600" s="1">
        <v>2</v>
      </c>
      <c r="C600" s="1">
        <v>8</v>
      </c>
      <c r="D600" s="1">
        <v>2</v>
      </c>
      <c r="E600" s="1">
        <v>2</v>
      </c>
      <c r="F600" s="1">
        <v>3</v>
      </c>
      <c r="G600" s="1">
        <v>4</v>
      </c>
      <c r="H600" s="1">
        <v>3</v>
      </c>
      <c r="I600" s="29">
        <v>2</v>
      </c>
      <c r="J600" s="28">
        <v>2</v>
      </c>
      <c r="K600" s="87">
        <v>3</v>
      </c>
      <c r="L600" s="87">
        <v>3</v>
      </c>
      <c r="M600" s="28">
        <v>2</v>
      </c>
      <c r="N600" s="87">
        <v>2</v>
      </c>
      <c r="O600" s="87">
        <v>3</v>
      </c>
      <c r="P600" s="87">
        <v>3</v>
      </c>
      <c r="Q600" s="87">
        <v>3</v>
      </c>
      <c r="R600" s="87">
        <v>3</v>
      </c>
      <c r="S600" s="28">
        <v>3</v>
      </c>
      <c r="T600" s="87">
        <v>3</v>
      </c>
      <c r="U600" s="87">
        <v>2</v>
      </c>
      <c r="V600" s="1">
        <v>2</v>
      </c>
      <c r="W600" s="91">
        <v>3</v>
      </c>
      <c r="X600" s="94">
        <f t="shared" si="9"/>
        <v>0.25</v>
      </c>
    </row>
    <row r="601" spans="1:24">
      <c r="A601" s="1">
        <v>1</v>
      </c>
      <c r="B601" s="1">
        <v>2</v>
      </c>
      <c r="C601" s="1">
        <v>1</v>
      </c>
      <c r="D601" s="1">
        <v>1</v>
      </c>
      <c r="E601" s="1">
        <v>1</v>
      </c>
      <c r="F601" s="1">
        <v>3</v>
      </c>
      <c r="G601" s="1">
        <v>3</v>
      </c>
      <c r="H601" s="1">
        <v>2</v>
      </c>
      <c r="I601" s="29">
        <v>1</v>
      </c>
      <c r="J601" s="28">
        <v>2</v>
      </c>
      <c r="K601" s="87">
        <v>2</v>
      </c>
      <c r="L601" s="87">
        <v>5</v>
      </c>
      <c r="M601" s="28">
        <v>2</v>
      </c>
      <c r="N601" s="87">
        <v>2</v>
      </c>
      <c r="O601" s="87">
        <v>4</v>
      </c>
      <c r="P601" s="87">
        <v>3</v>
      </c>
      <c r="Q601" s="87">
        <v>4</v>
      </c>
      <c r="R601" s="87">
        <v>5</v>
      </c>
      <c r="S601" s="87">
        <v>4</v>
      </c>
      <c r="T601" s="87">
        <v>2</v>
      </c>
      <c r="U601" s="28">
        <v>3</v>
      </c>
      <c r="V601" s="1">
        <v>1</v>
      </c>
      <c r="W601" s="91">
        <v>3</v>
      </c>
      <c r="X601" s="94">
        <f t="shared" si="9"/>
        <v>0.25</v>
      </c>
    </row>
    <row r="602" spans="1:24">
      <c r="A602" s="1">
        <v>2</v>
      </c>
      <c r="B602" s="1">
        <v>6</v>
      </c>
      <c r="C602" s="1">
        <v>6</v>
      </c>
      <c r="D602" s="1">
        <v>1</v>
      </c>
      <c r="E602" s="1">
        <v>1</v>
      </c>
      <c r="F602" s="1">
        <v>4</v>
      </c>
      <c r="G602" s="1">
        <v>5</v>
      </c>
      <c r="H602" s="1">
        <v>5</v>
      </c>
      <c r="I602" s="29">
        <v>4</v>
      </c>
      <c r="J602" s="87">
        <v>4</v>
      </c>
      <c r="K602" s="28">
        <v>4</v>
      </c>
      <c r="L602" s="28">
        <v>2</v>
      </c>
      <c r="M602" s="28">
        <v>2</v>
      </c>
      <c r="N602" s="28">
        <v>3</v>
      </c>
      <c r="O602" s="28">
        <v>1</v>
      </c>
      <c r="P602" s="28">
        <v>4</v>
      </c>
      <c r="Q602" s="87">
        <v>3</v>
      </c>
      <c r="R602" s="28">
        <v>1</v>
      </c>
      <c r="S602" s="28">
        <v>3</v>
      </c>
      <c r="T602" s="87">
        <v>3</v>
      </c>
      <c r="U602" s="87">
        <v>1</v>
      </c>
      <c r="V602" s="1">
        <v>4</v>
      </c>
      <c r="W602" s="92">
        <v>8</v>
      </c>
      <c r="X602" s="94">
        <f t="shared" si="9"/>
        <v>0.66666666666666663</v>
      </c>
    </row>
    <row r="603" spans="1:24">
      <c r="A603" s="1">
        <v>1</v>
      </c>
      <c r="B603" s="1">
        <v>2</v>
      </c>
      <c r="C603" s="1">
        <v>11</v>
      </c>
      <c r="D603" s="1">
        <v>1</v>
      </c>
      <c r="E603" s="1">
        <v>2</v>
      </c>
      <c r="F603" s="1">
        <v>3</v>
      </c>
      <c r="G603" s="1">
        <v>4</v>
      </c>
      <c r="H603" s="1">
        <v>4</v>
      </c>
      <c r="I603" s="29">
        <v>3</v>
      </c>
      <c r="J603" s="28">
        <v>2</v>
      </c>
      <c r="K603" s="28">
        <v>4</v>
      </c>
      <c r="L603" s="87">
        <v>3</v>
      </c>
      <c r="M603" s="28">
        <v>2</v>
      </c>
      <c r="N603" s="28">
        <v>3</v>
      </c>
      <c r="O603" s="28">
        <v>1</v>
      </c>
      <c r="P603" s="28">
        <v>4</v>
      </c>
      <c r="Q603" s="28">
        <v>2</v>
      </c>
      <c r="R603" s="87">
        <v>3</v>
      </c>
      <c r="S603" s="28">
        <v>3</v>
      </c>
      <c r="T603" s="28">
        <v>4</v>
      </c>
      <c r="U603" s="28">
        <v>3</v>
      </c>
      <c r="V603" s="1">
        <v>3</v>
      </c>
      <c r="W603" s="91">
        <v>10</v>
      </c>
      <c r="X603" s="94">
        <f t="shared" si="9"/>
        <v>0.83333333333333337</v>
      </c>
    </row>
    <row r="604" spans="1:24">
      <c r="A604" s="1">
        <v>1</v>
      </c>
      <c r="B604" s="1">
        <v>4</v>
      </c>
      <c r="C604" s="1">
        <v>4</v>
      </c>
      <c r="D604" s="1">
        <v>1</v>
      </c>
      <c r="E604" s="1">
        <v>2</v>
      </c>
      <c r="F604" s="1">
        <v>4</v>
      </c>
      <c r="G604" s="1">
        <v>4</v>
      </c>
      <c r="H604" s="1">
        <v>5</v>
      </c>
      <c r="I604" s="29">
        <v>3</v>
      </c>
      <c r="J604" s="28">
        <v>2</v>
      </c>
      <c r="K604" s="28">
        <v>4</v>
      </c>
      <c r="L604" s="28">
        <v>2</v>
      </c>
      <c r="M604" s="28">
        <v>2</v>
      </c>
      <c r="N604" s="87">
        <v>2</v>
      </c>
      <c r="O604" s="28">
        <v>1</v>
      </c>
      <c r="P604" s="28">
        <v>4</v>
      </c>
      <c r="Q604" s="87">
        <v>3</v>
      </c>
      <c r="R604" s="87">
        <v>4</v>
      </c>
      <c r="S604" s="28">
        <v>3</v>
      </c>
      <c r="T604" s="87">
        <v>3</v>
      </c>
      <c r="U604" s="28">
        <v>3</v>
      </c>
      <c r="V604" s="1">
        <v>3</v>
      </c>
      <c r="W604" s="92">
        <v>8</v>
      </c>
      <c r="X604" s="94">
        <f t="shared" si="9"/>
        <v>0.66666666666666663</v>
      </c>
    </row>
    <row r="605" spans="1:24">
      <c r="A605" s="1">
        <v>1</v>
      </c>
      <c r="B605" s="1">
        <v>2</v>
      </c>
      <c r="C605" s="1">
        <v>11</v>
      </c>
      <c r="D605" s="1">
        <v>1</v>
      </c>
      <c r="E605" s="1">
        <v>3</v>
      </c>
      <c r="F605" s="1">
        <v>4</v>
      </c>
      <c r="G605" s="1">
        <v>5</v>
      </c>
      <c r="H605" s="1">
        <v>5</v>
      </c>
      <c r="I605" s="29">
        <v>3</v>
      </c>
      <c r="J605" s="87">
        <v>3</v>
      </c>
      <c r="K605" s="28">
        <v>4</v>
      </c>
      <c r="L605" s="87">
        <v>3</v>
      </c>
      <c r="M605" s="28">
        <v>2</v>
      </c>
      <c r="N605" s="87">
        <v>4</v>
      </c>
      <c r="O605" s="87">
        <v>2</v>
      </c>
      <c r="P605" s="28">
        <v>4</v>
      </c>
      <c r="Q605" s="28">
        <v>2</v>
      </c>
      <c r="R605" s="28">
        <v>1</v>
      </c>
      <c r="S605" s="28">
        <v>3</v>
      </c>
      <c r="T605" s="87">
        <v>3</v>
      </c>
      <c r="U605" s="28">
        <v>3</v>
      </c>
      <c r="V605" s="1">
        <v>3</v>
      </c>
      <c r="W605" s="91">
        <v>7</v>
      </c>
      <c r="X605" s="94">
        <f t="shared" si="9"/>
        <v>0.58333333333333337</v>
      </c>
    </row>
    <row r="606" spans="1:24">
      <c r="A606" s="1">
        <v>1</v>
      </c>
      <c r="B606" s="1">
        <v>2</v>
      </c>
      <c r="C606" s="1">
        <v>2</v>
      </c>
      <c r="D606" s="1">
        <v>1</v>
      </c>
      <c r="E606" s="1">
        <v>3</v>
      </c>
      <c r="F606" s="1">
        <v>5</v>
      </c>
      <c r="G606" s="1">
        <v>3</v>
      </c>
      <c r="H606" s="1">
        <v>4</v>
      </c>
      <c r="I606" s="29">
        <v>3</v>
      </c>
      <c r="J606" s="28">
        <v>2</v>
      </c>
      <c r="K606" s="28">
        <v>4</v>
      </c>
      <c r="L606" s="87">
        <v>3</v>
      </c>
      <c r="M606" s="87">
        <v>3</v>
      </c>
      <c r="N606" s="87">
        <v>2</v>
      </c>
      <c r="O606" s="28">
        <v>1</v>
      </c>
      <c r="P606" s="28">
        <v>4</v>
      </c>
      <c r="Q606" s="28">
        <v>2</v>
      </c>
      <c r="R606" s="87">
        <v>3</v>
      </c>
      <c r="S606" s="28">
        <v>3</v>
      </c>
      <c r="T606" s="87">
        <v>2</v>
      </c>
      <c r="U606" s="28">
        <v>3</v>
      </c>
      <c r="V606" s="1">
        <v>3</v>
      </c>
      <c r="W606" s="92">
        <v>7</v>
      </c>
      <c r="X606" s="94">
        <f t="shared" si="9"/>
        <v>0.58333333333333337</v>
      </c>
    </row>
    <row r="607" spans="1:24">
      <c r="A607" s="1">
        <v>1</v>
      </c>
      <c r="B607" s="1">
        <v>4</v>
      </c>
      <c r="C607" s="1">
        <v>3</v>
      </c>
      <c r="D607" s="1">
        <v>1</v>
      </c>
      <c r="E607" s="1">
        <v>1</v>
      </c>
      <c r="F607" s="1">
        <v>2</v>
      </c>
      <c r="G607" s="1">
        <v>4</v>
      </c>
      <c r="H607" s="1">
        <v>2</v>
      </c>
      <c r="I607" s="29">
        <v>3</v>
      </c>
      <c r="J607" s="87">
        <v>4</v>
      </c>
      <c r="K607" s="87">
        <v>2</v>
      </c>
      <c r="L607" s="87">
        <v>3</v>
      </c>
      <c r="M607" s="28">
        <v>2</v>
      </c>
      <c r="N607" s="87">
        <v>2</v>
      </c>
      <c r="O607" s="87">
        <v>2</v>
      </c>
      <c r="P607" s="28">
        <v>4</v>
      </c>
      <c r="Q607" s="87">
        <v>3</v>
      </c>
      <c r="R607" s="87">
        <v>4</v>
      </c>
      <c r="S607" s="28">
        <v>3</v>
      </c>
      <c r="T607" s="87">
        <v>2</v>
      </c>
      <c r="U607" s="28">
        <v>3</v>
      </c>
      <c r="V607" s="1">
        <v>3</v>
      </c>
      <c r="W607" s="92">
        <v>4</v>
      </c>
      <c r="X607" s="94">
        <f t="shared" si="9"/>
        <v>0.33333333333333331</v>
      </c>
    </row>
    <row r="608" spans="1:24">
      <c r="A608" s="1">
        <v>1</v>
      </c>
      <c r="B608" s="1">
        <v>3</v>
      </c>
      <c r="C608" s="1">
        <v>4</v>
      </c>
      <c r="D608" s="1">
        <v>1</v>
      </c>
      <c r="E608" s="1">
        <v>2</v>
      </c>
      <c r="F608" s="1">
        <v>2</v>
      </c>
      <c r="G608" s="1">
        <v>2</v>
      </c>
      <c r="H608" s="1">
        <v>2</v>
      </c>
      <c r="I608" s="29">
        <v>3</v>
      </c>
      <c r="J608" s="87">
        <v>4</v>
      </c>
      <c r="K608" s="87">
        <v>5</v>
      </c>
      <c r="L608" s="87">
        <v>5</v>
      </c>
      <c r="M608" s="28">
        <v>2</v>
      </c>
      <c r="N608" s="87">
        <v>4</v>
      </c>
      <c r="O608" s="87">
        <v>4</v>
      </c>
      <c r="P608" s="87">
        <v>1</v>
      </c>
      <c r="Q608" s="28">
        <v>2</v>
      </c>
      <c r="R608" s="87">
        <v>3</v>
      </c>
      <c r="S608" s="28">
        <v>3</v>
      </c>
      <c r="T608" s="87">
        <v>5</v>
      </c>
      <c r="U608" s="28">
        <v>3</v>
      </c>
      <c r="V608" s="1">
        <v>2</v>
      </c>
      <c r="W608" s="92">
        <v>4</v>
      </c>
      <c r="X608" s="94">
        <f t="shared" si="9"/>
        <v>0.33333333333333331</v>
      </c>
    </row>
    <row r="609" spans="1:24">
      <c r="A609" s="1">
        <v>1</v>
      </c>
      <c r="B609" s="1">
        <v>3</v>
      </c>
      <c r="C609" s="1">
        <v>1</v>
      </c>
      <c r="D609" s="1">
        <v>1</v>
      </c>
      <c r="E609" s="1">
        <v>1</v>
      </c>
      <c r="F609" s="1">
        <v>2</v>
      </c>
      <c r="G609" s="1">
        <v>3</v>
      </c>
      <c r="H609" s="1">
        <v>3</v>
      </c>
      <c r="I609" s="29">
        <v>2</v>
      </c>
      <c r="J609" s="28">
        <v>2</v>
      </c>
      <c r="K609" s="28">
        <v>4</v>
      </c>
      <c r="L609" s="28">
        <v>2</v>
      </c>
      <c r="M609" s="87">
        <v>3</v>
      </c>
      <c r="N609" s="28">
        <v>3</v>
      </c>
      <c r="O609" s="87">
        <v>2</v>
      </c>
      <c r="P609" s="87">
        <v>1</v>
      </c>
      <c r="Q609" s="87">
        <v>1</v>
      </c>
      <c r="R609" s="87">
        <v>3</v>
      </c>
      <c r="S609" s="87">
        <v>2</v>
      </c>
      <c r="T609" s="87">
        <v>3</v>
      </c>
      <c r="U609" s="28">
        <v>3</v>
      </c>
      <c r="V609" s="1">
        <v>2</v>
      </c>
      <c r="W609" s="91">
        <v>5</v>
      </c>
      <c r="X609" s="94">
        <f t="shared" si="9"/>
        <v>0.41666666666666669</v>
      </c>
    </row>
    <row r="610" spans="1:24">
      <c r="A610" s="1">
        <v>1</v>
      </c>
      <c r="B610" s="1">
        <v>3</v>
      </c>
      <c r="C610" s="1">
        <v>1</v>
      </c>
      <c r="D610" s="1">
        <v>2</v>
      </c>
      <c r="E610" s="1">
        <v>3</v>
      </c>
      <c r="F610" s="1">
        <v>2</v>
      </c>
      <c r="G610" s="1">
        <v>3</v>
      </c>
      <c r="H610" s="1">
        <v>2</v>
      </c>
      <c r="I610" s="29">
        <v>2</v>
      </c>
      <c r="J610" s="28">
        <v>2</v>
      </c>
      <c r="K610" s="28">
        <v>4</v>
      </c>
      <c r="L610" s="28">
        <v>2</v>
      </c>
      <c r="M610" s="87">
        <v>3</v>
      </c>
      <c r="N610" s="87">
        <v>2</v>
      </c>
      <c r="O610" s="87">
        <v>2</v>
      </c>
      <c r="P610" s="87">
        <v>3</v>
      </c>
      <c r="Q610" s="87">
        <v>3</v>
      </c>
      <c r="R610" s="87">
        <v>3</v>
      </c>
      <c r="S610" s="28">
        <v>3</v>
      </c>
      <c r="T610" s="87">
        <v>3</v>
      </c>
      <c r="U610" s="28">
        <v>3</v>
      </c>
      <c r="V610" s="1">
        <v>2</v>
      </c>
      <c r="W610" s="92">
        <v>5</v>
      </c>
      <c r="X610" s="94">
        <f t="shared" si="9"/>
        <v>0.41666666666666669</v>
      </c>
    </row>
    <row r="611" spans="1:24">
      <c r="A611" s="1">
        <v>2</v>
      </c>
      <c r="B611" s="1">
        <v>6</v>
      </c>
      <c r="C611" s="1">
        <v>1</v>
      </c>
      <c r="D611" s="1">
        <v>2</v>
      </c>
      <c r="E611" s="1">
        <v>2</v>
      </c>
      <c r="F611" s="1">
        <v>4</v>
      </c>
      <c r="G611" s="1">
        <v>3</v>
      </c>
      <c r="H611" s="1">
        <v>4</v>
      </c>
      <c r="I611" s="29">
        <v>2</v>
      </c>
      <c r="J611" s="28">
        <v>2</v>
      </c>
      <c r="K611" s="28">
        <v>4</v>
      </c>
      <c r="L611" s="87">
        <v>5</v>
      </c>
      <c r="M611" s="28">
        <v>2</v>
      </c>
      <c r="N611" s="28">
        <v>3</v>
      </c>
      <c r="O611" s="87">
        <v>2</v>
      </c>
      <c r="P611" s="28">
        <v>4</v>
      </c>
      <c r="Q611" s="28">
        <v>2</v>
      </c>
      <c r="R611" s="28">
        <v>1</v>
      </c>
      <c r="S611" s="87">
        <v>1</v>
      </c>
      <c r="T611" s="28">
        <v>4</v>
      </c>
      <c r="U611" s="28">
        <v>3</v>
      </c>
      <c r="V611" s="1">
        <v>2</v>
      </c>
      <c r="W611" s="91">
        <v>9</v>
      </c>
      <c r="X611" s="94">
        <f t="shared" si="9"/>
        <v>0.75</v>
      </c>
    </row>
    <row r="612" spans="1:24">
      <c r="A612" s="1">
        <v>1</v>
      </c>
      <c r="B612" s="1">
        <v>3</v>
      </c>
      <c r="C612" s="1">
        <v>7</v>
      </c>
      <c r="D612" s="1">
        <v>2</v>
      </c>
      <c r="E612" s="1">
        <v>1</v>
      </c>
      <c r="F612" s="1">
        <v>3</v>
      </c>
      <c r="G612" s="1">
        <v>3</v>
      </c>
      <c r="H612" s="1">
        <v>3</v>
      </c>
      <c r="I612" s="29">
        <v>2</v>
      </c>
      <c r="J612" s="28">
        <v>2</v>
      </c>
      <c r="K612" s="87">
        <v>2</v>
      </c>
      <c r="L612" s="28">
        <v>2</v>
      </c>
      <c r="M612" s="28">
        <v>2</v>
      </c>
      <c r="N612" s="87">
        <v>2</v>
      </c>
      <c r="O612" s="28">
        <v>1</v>
      </c>
      <c r="P612" s="28">
        <v>4</v>
      </c>
      <c r="Q612" s="28">
        <v>2</v>
      </c>
      <c r="R612" s="87">
        <v>3</v>
      </c>
      <c r="S612" s="28">
        <v>3</v>
      </c>
      <c r="T612" s="87">
        <v>3</v>
      </c>
      <c r="U612" s="28">
        <v>3</v>
      </c>
      <c r="V612" s="1">
        <v>2</v>
      </c>
      <c r="W612" s="92">
        <v>8</v>
      </c>
      <c r="X612" s="94">
        <f t="shared" si="9"/>
        <v>0.66666666666666663</v>
      </c>
    </row>
    <row r="613" spans="1:24">
      <c r="A613" s="1">
        <v>1</v>
      </c>
      <c r="B613" s="1">
        <v>3</v>
      </c>
      <c r="C613" s="1">
        <v>1</v>
      </c>
      <c r="D613" s="1">
        <v>2</v>
      </c>
      <c r="E613" s="1">
        <v>3</v>
      </c>
      <c r="F613" s="1">
        <v>3</v>
      </c>
      <c r="G613" s="1">
        <v>4</v>
      </c>
      <c r="H613" s="1">
        <v>4</v>
      </c>
      <c r="I613" s="29">
        <v>3</v>
      </c>
      <c r="J613" s="87">
        <v>5</v>
      </c>
      <c r="K613" s="28">
        <v>4</v>
      </c>
      <c r="L613" s="87">
        <v>3</v>
      </c>
      <c r="M613" s="87">
        <v>1</v>
      </c>
      <c r="N613" s="87">
        <v>4</v>
      </c>
      <c r="O613" s="87">
        <v>4</v>
      </c>
      <c r="P613" s="28">
        <v>4</v>
      </c>
      <c r="Q613" s="87">
        <v>5</v>
      </c>
      <c r="R613" s="28">
        <v>1</v>
      </c>
      <c r="S613" s="28">
        <v>3</v>
      </c>
      <c r="T613" s="87">
        <v>3</v>
      </c>
      <c r="U613" s="28">
        <v>3</v>
      </c>
      <c r="V613" s="1">
        <v>2</v>
      </c>
      <c r="W613" s="91">
        <v>5</v>
      </c>
      <c r="X613" s="94">
        <f t="shared" si="9"/>
        <v>0.41666666666666669</v>
      </c>
    </row>
    <row r="614" spans="1:24">
      <c r="A614" s="1">
        <v>3</v>
      </c>
      <c r="B614" s="1">
        <v>6</v>
      </c>
      <c r="C614" s="1">
        <v>1</v>
      </c>
      <c r="D614" s="1">
        <v>2</v>
      </c>
      <c r="E614" s="1">
        <v>1</v>
      </c>
      <c r="F614" s="1">
        <v>5</v>
      </c>
      <c r="G614" s="1">
        <v>5</v>
      </c>
      <c r="H614" s="1">
        <v>5</v>
      </c>
      <c r="I614" s="29">
        <v>2</v>
      </c>
      <c r="J614" s="28">
        <v>2</v>
      </c>
      <c r="K614" s="28">
        <v>4</v>
      </c>
      <c r="L614" s="87">
        <v>3</v>
      </c>
      <c r="M614" s="28">
        <v>2</v>
      </c>
      <c r="N614" s="28">
        <v>3</v>
      </c>
      <c r="O614" s="87">
        <v>2</v>
      </c>
      <c r="P614" s="87">
        <v>1</v>
      </c>
      <c r="Q614" s="87">
        <v>3</v>
      </c>
      <c r="R614" s="87">
        <v>4</v>
      </c>
      <c r="S614" s="28">
        <v>3</v>
      </c>
      <c r="T614" s="87">
        <v>3</v>
      </c>
      <c r="U614" s="28">
        <v>3</v>
      </c>
      <c r="V614" s="1">
        <v>3</v>
      </c>
      <c r="W614" s="92">
        <v>6</v>
      </c>
      <c r="X614" s="94">
        <f t="shared" si="9"/>
        <v>0.5</v>
      </c>
    </row>
    <row r="615" spans="1:24">
      <c r="A615" s="1">
        <v>2</v>
      </c>
      <c r="B615" s="1">
        <v>6</v>
      </c>
      <c r="C615" s="1">
        <v>7</v>
      </c>
      <c r="D615" s="1">
        <v>2</v>
      </c>
      <c r="E615" s="1">
        <v>3</v>
      </c>
      <c r="F615" s="1">
        <v>2</v>
      </c>
      <c r="G615" s="1">
        <v>2</v>
      </c>
      <c r="H615" s="1">
        <v>4</v>
      </c>
      <c r="I615" s="29">
        <v>2</v>
      </c>
      <c r="J615" s="87">
        <v>4</v>
      </c>
      <c r="K615" s="28">
        <v>4</v>
      </c>
      <c r="L615" s="87">
        <v>3</v>
      </c>
      <c r="M615" s="28">
        <v>2</v>
      </c>
      <c r="N615" s="87">
        <v>2</v>
      </c>
      <c r="O615" s="87">
        <v>2</v>
      </c>
      <c r="P615" s="28">
        <v>4</v>
      </c>
      <c r="Q615" s="28">
        <v>2</v>
      </c>
      <c r="R615" s="28">
        <v>1</v>
      </c>
      <c r="S615" s="28">
        <v>3</v>
      </c>
      <c r="T615" s="87">
        <v>3</v>
      </c>
      <c r="U615" s="28">
        <v>3</v>
      </c>
      <c r="V615" s="1">
        <v>2</v>
      </c>
      <c r="W615" s="91">
        <v>7</v>
      </c>
      <c r="X615" s="94">
        <f t="shared" si="9"/>
        <v>0.58333333333333337</v>
      </c>
    </row>
    <row r="616" spans="1:24">
      <c r="A616" s="1">
        <v>1</v>
      </c>
      <c r="B616" s="1">
        <v>3</v>
      </c>
      <c r="C616" s="1">
        <v>11</v>
      </c>
      <c r="D616" s="1">
        <v>1</v>
      </c>
      <c r="E616" s="1">
        <v>1</v>
      </c>
      <c r="F616" s="1">
        <v>3</v>
      </c>
      <c r="G616" s="1">
        <v>3</v>
      </c>
      <c r="H616" s="1">
        <v>4</v>
      </c>
      <c r="I616" s="29">
        <v>3</v>
      </c>
      <c r="J616" s="28">
        <v>2</v>
      </c>
      <c r="K616" s="87">
        <v>1</v>
      </c>
      <c r="L616" s="87">
        <v>3</v>
      </c>
      <c r="M616" s="87">
        <v>3</v>
      </c>
      <c r="N616" s="28">
        <v>3</v>
      </c>
      <c r="O616" s="28">
        <v>1</v>
      </c>
      <c r="P616" s="87">
        <v>1</v>
      </c>
      <c r="Q616" s="28">
        <v>2</v>
      </c>
      <c r="R616" s="87">
        <v>3</v>
      </c>
      <c r="S616" s="28">
        <v>3</v>
      </c>
      <c r="T616" s="87">
        <v>3</v>
      </c>
      <c r="U616" s="28">
        <v>3</v>
      </c>
      <c r="V616" s="1">
        <v>3</v>
      </c>
      <c r="W616" s="92">
        <v>6</v>
      </c>
      <c r="X616" s="94">
        <f t="shared" si="9"/>
        <v>0.5</v>
      </c>
    </row>
    <row r="617" spans="1:24">
      <c r="A617" s="1">
        <v>1</v>
      </c>
      <c r="B617" s="1">
        <v>3</v>
      </c>
      <c r="C617" s="1">
        <v>1</v>
      </c>
      <c r="D617" s="1">
        <v>1</v>
      </c>
      <c r="E617" s="1">
        <v>2</v>
      </c>
      <c r="F617" s="1">
        <v>3</v>
      </c>
      <c r="G617" s="1">
        <v>4</v>
      </c>
      <c r="H617" s="1">
        <v>3</v>
      </c>
      <c r="I617" s="29">
        <v>2</v>
      </c>
      <c r="J617" s="28">
        <v>2</v>
      </c>
      <c r="K617" s="28">
        <v>4</v>
      </c>
      <c r="L617" s="87">
        <v>3</v>
      </c>
      <c r="M617" s="28">
        <v>2</v>
      </c>
      <c r="N617" s="28">
        <v>3</v>
      </c>
      <c r="O617" s="28">
        <v>1</v>
      </c>
      <c r="P617" s="87">
        <v>1</v>
      </c>
      <c r="Q617" s="28">
        <v>2</v>
      </c>
      <c r="R617" s="87">
        <v>2</v>
      </c>
      <c r="S617" s="28">
        <v>3</v>
      </c>
      <c r="T617" s="87">
        <v>3</v>
      </c>
      <c r="U617" s="28">
        <v>3</v>
      </c>
      <c r="V617" s="1">
        <v>2</v>
      </c>
      <c r="W617" s="92">
        <v>8</v>
      </c>
      <c r="X617" s="94">
        <f t="shared" si="9"/>
        <v>0.66666666666666663</v>
      </c>
    </row>
    <row r="618" spans="1:24">
      <c r="A618" s="1">
        <v>1</v>
      </c>
      <c r="B618" s="1">
        <v>3</v>
      </c>
      <c r="C618" s="1">
        <v>5</v>
      </c>
      <c r="D618" s="1">
        <v>1</v>
      </c>
      <c r="E618" s="1">
        <v>1</v>
      </c>
      <c r="F618" s="1">
        <v>3</v>
      </c>
      <c r="G618" s="1">
        <v>4</v>
      </c>
      <c r="H618" s="1">
        <v>3</v>
      </c>
      <c r="I618" s="29">
        <v>3</v>
      </c>
      <c r="J618" s="28">
        <v>2</v>
      </c>
      <c r="K618" s="28">
        <v>4</v>
      </c>
      <c r="L618" s="28">
        <v>2</v>
      </c>
      <c r="M618" s="28">
        <v>2</v>
      </c>
      <c r="N618" s="28">
        <v>3</v>
      </c>
      <c r="O618" s="87">
        <v>4</v>
      </c>
      <c r="P618" s="87">
        <v>1</v>
      </c>
      <c r="Q618" s="87">
        <v>1</v>
      </c>
      <c r="R618" s="87">
        <v>3</v>
      </c>
      <c r="S618" s="28">
        <v>3</v>
      </c>
      <c r="T618" s="87">
        <v>3</v>
      </c>
      <c r="U618" s="28">
        <v>3</v>
      </c>
      <c r="V618" s="1">
        <v>2</v>
      </c>
      <c r="W618" s="92">
        <v>8</v>
      </c>
      <c r="X618" s="94">
        <f t="shared" si="9"/>
        <v>0.66666666666666663</v>
      </c>
    </row>
    <row r="619" spans="1:24">
      <c r="A619" s="1">
        <v>1</v>
      </c>
      <c r="B619" s="1">
        <v>2</v>
      </c>
      <c r="C619" s="1">
        <v>2</v>
      </c>
      <c r="D619" s="1">
        <v>1</v>
      </c>
      <c r="E619" s="1">
        <v>2</v>
      </c>
      <c r="F619" s="1">
        <v>3</v>
      </c>
      <c r="G619" s="1">
        <v>2</v>
      </c>
      <c r="H619" s="1">
        <v>3</v>
      </c>
      <c r="I619" s="29">
        <v>3</v>
      </c>
      <c r="J619" s="28">
        <v>2</v>
      </c>
      <c r="K619" s="28">
        <v>4</v>
      </c>
      <c r="L619" s="87">
        <v>3</v>
      </c>
      <c r="M619" s="28">
        <v>2</v>
      </c>
      <c r="N619" s="28">
        <v>3</v>
      </c>
      <c r="O619" s="28">
        <v>1</v>
      </c>
      <c r="P619" s="87">
        <v>1</v>
      </c>
      <c r="Q619" s="28">
        <v>2</v>
      </c>
      <c r="R619" s="28">
        <v>1</v>
      </c>
      <c r="S619" s="28">
        <v>3</v>
      </c>
      <c r="T619" s="87">
        <v>3</v>
      </c>
      <c r="U619" s="87">
        <v>2</v>
      </c>
      <c r="V619" s="1">
        <v>3</v>
      </c>
      <c r="W619" s="92">
        <v>8</v>
      </c>
      <c r="X619" s="94">
        <f t="shared" si="9"/>
        <v>0.66666666666666663</v>
      </c>
    </row>
    <row r="620" spans="1:24">
      <c r="A620" s="1">
        <v>1</v>
      </c>
      <c r="B620" s="1">
        <v>3</v>
      </c>
      <c r="C620" s="1">
        <v>11</v>
      </c>
      <c r="D620" s="1">
        <v>1</v>
      </c>
      <c r="E620" s="1">
        <v>1</v>
      </c>
      <c r="F620" s="1">
        <v>3</v>
      </c>
      <c r="G620" s="1">
        <v>4</v>
      </c>
      <c r="H620" s="1">
        <v>5</v>
      </c>
      <c r="I620" s="29">
        <v>4</v>
      </c>
      <c r="J620" s="28">
        <v>2</v>
      </c>
      <c r="K620" s="28">
        <v>4</v>
      </c>
      <c r="L620" s="28">
        <v>2</v>
      </c>
      <c r="M620" s="28">
        <v>2</v>
      </c>
      <c r="N620" s="28">
        <v>3</v>
      </c>
      <c r="O620" s="87">
        <v>2</v>
      </c>
      <c r="P620" s="87">
        <v>1</v>
      </c>
      <c r="Q620" s="87">
        <v>3</v>
      </c>
      <c r="R620" s="28">
        <v>1</v>
      </c>
      <c r="S620" s="28">
        <v>3</v>
      </c>
      <c r="T620" s="87">
        <v>3</v>
      </c>
      <c r="U620" s="28">
        <v>3</v>
      </c>
      <c r="V620" s="1">
        <v>4</v>
      </c>
      <c r="W620" s="91">
        <v>8</v>
      </c>
      <c r="X620" s="94">
        <f t="shared" si="9"/>
        <v>0.66666666666666663</v>
      </c>
    </row>
    <row r="621" spans="1:24">
      <c r="A621" s="1">
        <v>1</v>
      </c>
      <c r="B621" s="1">
        <v>2</v>
      </c>
      <c r="C621" s="1">
        <v>5</v>
      </c>
      <c r="D621" s="1">
        <v>2</v>
      </c>
      <c r="E621" s="1">
        <v>1</v>
      </c>
      <c r="F621" s="1">
        <v>1</v>
      </c>
      <c r="G621" s="1">
        <v>2</v>
      </c>
      <c r="H621" s="1">
        <v>2</v>
      </c>
      <c r="I621" s="29">
        <v>1</v>
      </c>
      <c r="J621" s="87">
        <v>4</v>
      </c>
      <c r="K621" s="87">
        <v>2</v>
      </c>
      <c r="L621" s="87">
        <v>1</v>
      </c>
      <c r="M621" s="87">
        <v>1</v>
      </c>
      <c r="N621" s="28">
        <v>3</v>
      </c>
      <c r="O621" s="87">
        <v>2</v>
      </c>
      <c r="P621" s="87">
        <v>1</v>
      </c>
      <c r="Q621" s="87">
        <v>3</v>
      </c>
      <c r="R621" s="87">
        <v>3</v>
      </c>
      <c r="S621" s="28">
        <v>3</v>
      </c>
      <c r="T621" s="87">
        <v>3</v>
      </c>
      <c r="U621" s="28">
        <v>3</v>
      </c>
      <c r="V621" s="1">
        <v>1</v>
      </c>
      <c r="W621" s="92">
        <v>3</v>
      </c>
      <c r="X621" s="94">
        <f t="shared" si="9"/>
        <v>0.25</v>
      </c>
    </row>
    <row r="622" spans="1:24">
      <c r="A622" s="1">
        <v>1</v>
      </c>
      <c r="B622" s="1">
        <v>1</v>
      </c>
      <c r="C622" s="1">
        <v>1</v>
      </c>
      <c r="D622" s="1">
        <v>1</v>
      </c>
      <c r="E622" s="1">
        <v>1</v>
      </c>
      <c r="F622" s="1">
        <v>2</v>
      </c>
      <c r="G622" s="1">
        <v>2</v>
      </c>
      <c r="H622" s="1">
        <v>2</v>
      </c>
      <c r="I622" s="29">
        <v>2</v>
      </c>
      <c r="J622" s="87">
        <v>3</v>
      </c>
      <c r="K622" s="87">
        <v>3</v>
      </c>
      <c r="L622" s="87">
        <v>3</v>
      </c>
      <c r="M622" s="28">
        <v>2</v>
      </c>
      <c r="N622" s="28">
        <v>3</v>
      </c>
      <c r="O622" s="28">
        <v>1</v>
      </c>
      <c r="P622" s="28">
        <v>4</v>
      </c>
      <c r="Q622" s="87">
        <v>5</v>
      </c>
      <c r="R622" s="87">
        <v>4</v>
      </c>
      <c r="S622" s="28">
        <v>3</v>
      </c>
      <c r="T622" s="87">
        <v>3</v>
      </c>
      <c r="U622" s="28">
        <v>3</v>
      </c>
      <c r="V622" s="1">
        <v>2</v>
      </c>
      <c r="W622" s="92">
        <v>6</v>
      </c>
      <c r="X622" s="94">
        <f t="shared" si="9"/>
        <v>0.5</v>
      </c>
    </row>
    <row r="623" spans="1:24">
      <c r="A623" s="1">
        <v>1</v>
      </c>
      <c r="B623" s="1">
        <v>4</v>
      </c>
      <c r="C623" s="1">
        <v>7</v>
      </c>
      <c r="D623" s="1">
        <v>1</v>
      </c>
      <c r="E623" s="1">
        <v>2</v>
      </c>
      <c r="F623" s="1">
        <v>4</v>
      </c>
      <c r="G623" s="1">
        <v>3</v>
      </c>
      <c r="H623" s="1">
        <v>4</v>
      </c>
      <c r="I623" s="29">
        <v>2</v>
      </c>
      <c r="J623" s="87">
        <v>4</v>
      </c>
      <c r="K623" s="28">
        <v>4</v>
      </c>
      <c r="L623" s="87">
        <v>5</v>
      </c>
      <c r="M623" s="28">
        <v>2</v>
      </c>
      <c r="N623" s="87">
        <v>4</v>
      </c>
      <c r="O623" s="87">
        <v>4</v>
      </c>
      <c r="P623" s="28">
        <v>4</v>
      </c>
      <c r="Q623" s="87">
        <v>5</v>
      </c>
      <c r="R623" s="28">
        <v>1</v>
      </c>
      <c r="S623" s="28">
        <v>3</v>
      </c>
      <c r="T623" s="87">
        <v>3</v>
      </c>
      <c r="U623" s="28">
        <v>3</v>
      </c>
      <c r="V623" s="1">
        <v>2</v>
      </c>
      <c r="W623" s="91">
        <v>6</v>
      </c>
      <c r="X623" s="94">
        <f t="shared" si="9"/>
        <v>0.5</v>
      </c>
    </row>
    <row r="624" spans="1:24">
      <c r="A624" s="1">
        <v>1</v>
      </c>
      <c r="B624" s="1">
        <v>1</v>
      </c>
      <c r="C624" s="1">
        <v>11</v>
      </c>
      <c r="D624" s="1">
        <v>1</v>
      </c>
      <c r="E624" s="1">
        <v>3</v>
      </c>
      <c r="F624" s="1">
        <v>4</v>
      </c>
      <c r="G624" s="1">
        <v>5</v>
      </c>
      <c r="H624" s="1">
        <v>5</v>
      </c>
      <c r="I624" s="29">
        <v>4</v>
      </c>
      <c r="J624" s="28">
        <v>2</v>
      </c>
      <c r="K624" s="28">
        <v>4</v>
      </c>
      <c r="L624" s="87">
        <v>3</v>
      </c>
      <c r="M624" s="28">
        <v>2</v>
      </c>
      <c r="N624" s="28">
        <v>3</v>
      </c>
      <c r="O624" s="28">
        <v>1</v>
      </c>
      <c r="P624" s="28">
        <v>4</v>
      </c>
      <c r="Q624" s="87">
        <v>3</v>
      </c>
      <c r="R624" s="28">
        <v>1</v>
      </c>
      <c r="S624" s="28">
        <v>3</v>
      </c>
      <c r="T624" s="87">
        <v>3</v>
      </c>
      <c r="U624" s="28">
        <v>3</v>
      </c>
      <c r="V624" s="1">
        <v>3</v>
      </c>
      <c r="W624" s="91">
        <v>9</v>
      </c>
      <c r="X624" s="94">
        <f t="shared" si="9"/>
        <v>0.75</v>
      </c>
    </row>
    <row r="625" spans="1:24">
      <c r="A625" s="1">
        <v>1</v>
      </c>
      <c r="B625" s="1">
        <v>3</v>
      </c>
      <c r="C625" s="1">
        <v>11</v>
      </c>
      <c r="D625" s="1">
        <v>2</v>
      </c>
      <c r="E625" s="1">
        <v>3</v>
      </c>
      <c r="F625" s="1">
        <v>3</v>
      </c>
      <c r="G625" s="1">
        <v>4</v>
      </c>
      <c r="H625" s="1">
        <v>4</v>
      </c>
      <c r="I625" s="29">
        <v>3</v>
      </c>
      <c r="J625" s="28">
        <v>2</v>
      </c>
      <c r="K625" s="28">
        <v>4</v>
      </c>
      <c r="L625" s="28">
        <v>2</v>
      </c>
      <c r="M625" s="28">
        <v>2</v>
      </c>
      <c r="N625" s="87">
        <v>4</v>
      </c>
      <c r="O625" s="87">
        <v>2</v>
      </c>
      <c r="P625" s="28">
        <v>4</v>
      </c>
      <c r="Q625" s="87">
        <v>3</v>
      </c>
      <c r="R625" s="28">
        <v>1</v>
      </c>
      <c r="S625" s="28">
        <v>3</v>
      </c>
      <c r="T625" s="87">
        <v>3</v>
      </c>
      <c r="U625" s="28">
        <v>3</v>
      </c>
      <c r="V625" s="1">
        <v>3</v>
      </c>
      <c r="W625" s="91">
        <v>8</v>
      </c>
      <c r="X625" s="94">
        <f t="shared" si="9"/>
        <v>0.66666666666666663</v>
      </c>
    </row>
    <row r="626" spans="1:24">
      <c r="A626" s="1">
        <v>1</v>
      </c>
      <c r="B626" s="1">
        <v>2</v>
      </c>
      <c r="C626" s="1">
        <v>3</v>
      </c>
      <c r="D626" s="1">
        <v>1</v>
      </c>
      <c r="E626" s="1">
        <v>1</v>
      </c>
      <c r="F626" s="1">
        <v>2</v>
      </c>
      <c r="G626" s="1">
        <v>2</v>
      </c>
      <c r="H626" s="1">
        <v>2</v>
      </c>
      <c r="I626" s="29">
        <v>2</v>
      </c>
      <c r="J626" s="28">
        <v>2</v>
      </c>
      <c r="K626" s="28">
        <v>4</v>
      </c>
      <c r="L626" s="28">
        <v>2</v>
      </c>
      <c r="M626" s="28">
        <v>2</v>
      </c>
      <c r="N626" s="28">
        <v>3</v>
      </c>
      <c r="O626" s="28">
        <v>1</v>
      </c>
      <c r="P626" s="28">
        <v>4</v>
      </c>
      <c r="Q626" s="87">
        <v>5</v>
      </c>
      <c r="R626" s="28">
        <v>1</v>
      </c>
      <c r="S626" s="28">
        <v>3</v>
      </c>
      <c r="T626" s="28">
        <v>4</v>
      </c>
      <c r="U626" s="87">
        <v>2</v>
      </c>
      <c r="V626" s="1">
        <v>2</v>
      </c>
      <c r="W626" s="91">
        <v>10</v>
      </c>
      <c r="X626" s="94">
        <f t="shared" si="9"/>
        <v>0.83333333333333337</v>
      </c>
    </row>
    <row r="627" spans="1:24">
      <c r="A627" s="1">
        <v>1</v>
      </c>
      <c r="B627" s="1">
        <v>2</v>
      </c>
      <c r="C627" s="1">
        <v>2</v>
      </c>
      <c r="D627" s="1">
        <v>2</v>
      </c>
      <c r="E627" s="1">
        <v>1</v>
      </c>
      <c r="F627" s="1">
        <v>5</v>
      </c>
      <c r="G627" s="1">
        <v>2</v>
      </c>
      <c r="H627" s="1">
        <v>2</v>
      </c>
      <c r="I627" s="29">
        <v>3</v>
      </c>
      <c r="J627" s="87">
        <v>1</v>
      </c>
      <c r="K627" s="87">
        <v>2</v>
      </c>
      <c r="L627" s="87">
        <v>3</v>
      </c>
      <c r="M627" s="87">
        <v>4</v>
      </c>
      <c r="N627" s="87">
        <v>1</v>
      </c>
      <c r="O627" s="28">
        <v>1</v>
      </c>
      <c r="P627" s="87">
        <v>1</v>
      </c>
      <c r="Q627" s="28">
        <v>2</v>
      </c>
      <c r="R627" s="87">
        <v>4</v>
      </c>
      <c r="S627" s="28">
        <v>3</v>
      </c>
      <c r="T627" s="87">
        <v>3</v>
      </c>
      <c r="U627" s="87">
        <v>2</v>
      </c>
      <c r="V627" s="1">
        <v>2</v>
      </c>
      <c r="W627" s="91">
        <v>3</v>
      </c>
      <c r="X627" s="94">
        <f t="shared" si="9"/>
        <v>0.25</v>
      </c>
    </row>
    <row r="628" spans="1:24">
      <c r="A628" s="1">
        <v>1</v>
      </c>
      <c r="B628" s="1">
        <v>3</v>
      </c>
      <c r="C628" s="1">
        <v>8</v>
      </c>
      <c r="D628" s="1">
        <v>1</v>
      </c>
      <c r="E628" s="1">
        <v>3</v>
      </c>
      <c r="F628" s="1">
        <v>2</v>
      </c>
      <c r="G628" s="1">
        <v>2</v>
      </c>
      <c r="H628" s="1">
        <v>3</v>
      </c>
      <c r="I628" s="29">
        <v>2</v>
      </c>
      <c r="J628" s="28">
        <v>2</v>
      </c>
      <c r="K628" s="28">
        <v>4</v>
      </c>
      <c r="L628" s="87">
        <v>4</v>
      </c>
      <c r="M628" s="87">
        <v>1</v>
      </c>
      <c r="N628" s="87">
        <v>2</v>
      </c>
      <c r="O628" s="87">
        <v>2</v>
      </c>
      <c r="P628" s="28">
        <v>4</v>
      </c>
      <c r="Q628" s="28">
        <v>2</v>
      </c>
      <c r="R628" s="87">
        <v>2</v>
      </c>
      <c r="S628" s="28">
        <v>3</v>
      </c>
      <c r="T628" s="28">
        <v>4</v>
      </c>
      <c r="U628" s="28">
        <v>3</v>
      </c>
      <c r="V628" s="1">
        <v>2</v>
      </c>
      <c r="W628" s="91">
        <v>7</v>
      </c>
      <c r="X628" s="94">
        <f t="shared" si="9"/>
        <v>0.58333333333333337</v>
      </c>
    </row>
    <row r="629" spans="1:24">
      <c r="A629" s="1">
        <v>1</v>
      </c>
      <c r="B629" s="1">
        <v>4</v>
      </c>
      <c r="C629" s="1">
        <v>11</v>
      </c>
      <c r="D629" s="1">
        <v>2</v>
      </c>
      <c r="E629" s="1">
        <v>1</v>
      </c>
      <c r="F629" s="1">
        <v>5</v>
      </c>
      <c r="G629" s="1">
        <v>3</v>
      </c>
      <c r="H629" s="1">
        <v>5</v>
      </c>
      <c r="I629" s="29">
        <v>3</v>
      </c>
      <c r="J629" s="28">
        <v>2</v>
      </c>
      <c r="K629" s="28">
        <v>4</v>
      </c>
      <c r="L629" s="87">
        <v>3</v>
      </c>
      <c r="M629" s="28">
        <v>2</v>
      </c>
      <c r="N629" s="28">
        <v>3</v>
      </c>
      <c r="O629" s="87">
        <v>2</v>
      </c>
      <c r="P629" s="87">
        <v>1</v>
      </c>
      <c r="Q629" s="28">
        <v>2</v>
      </c>
      <c r="R629" s="87">
        <v>2</v>
      </c>
      <c r="S629" s="28">
        <v>3</v>
      </c>
      <c r="T629" s="87">
        <v>2</v>
      </c>
      <c r="U629" s="28">
        <v>3</v>
      </c>
      <c r="V629" s="1">
        <v>2</v>
      </c>
      <c r="W629" s="92">
        <v>7</v>
      </c>
      <c r="X629" s="94">
        <f t="shared" si="9"/>
        <v>0.58333333333333337</v>
      </c>
    </row>
    <row r="630" spans="1:24">
      <c r="A630" s="1">
        <v>2</v>
      </c>
      <c r="B630" s="1">
        <v>6</v>
      </c>
      <c r="C630" s="1">
        <v>2</v>
      </c>
      <c r="D630" s="1">
        <v>2</v>
      </c>
      <c r="E630" s="1">
        <v>2</v>
      </c>
      <c r="F630" s="1">
        <v>3</v>
      </c>
      <c r="G630" s="1">
        <v>3</v>
      </c>
      <c r="H630" s="1">
        <v>4</v>
      </c>
      <c r="I630" s="29">
        <v>2</v>
      </c>
      <c r="J630" s="28">
        <v>2</v>
      </c>
      <c r="K630" s="87">
        <v>2</v>
      </c>
      <c r="L630" s="28">
        <v>2</v>
      </c>
      <c r="M630" s="28">
        <v>2</v>
      </c>
      <c r="N630" s="28">
        <v>3</v>
      </c>
      <c r="O630" s="28">
        <v>1</v>
      </c>
      <c r="P630" s="87">
        <v>1</v>
      </c>
      <c r="Q630" s="28">
        <v>2</v>
      </c>
      <c r="R630" s="87">
        <v>5</v>
      </c>
      <c r="S630" s="87">
        <v>5</v>
      </c>
      <c r="T630" s="87">
        <v>5</v>
      </c>
      <c r="U630" s="28">
        <v>3</v>
      </c>
      <c r="V630" s="1">
        <v>2</v>
      </c>
      <c r="W630" s="91">
        <v>7</v>
      </c>
      <c r="X630" s="94">
        <f t="shared" si="9"/>
        <v>0.58333333333333337</v>
      </c>
    </row>
    <row r="631" spans="1:24">
      <c r="A631" s="1">
        <v>1</v>
      </c>
      <c r="B631" s="1">
        <v>1</v>
      </c>
      <c r="C631" s="1">
        <v>11</v>
      </c>
      <c r="D631" s="1">
        <v>1</v>
      </c>
      <c r="E631" s="1">
        <v>3</v>
      </c>
      <c r="F631" s="1">
        <v>3</v>
      </c>
      <c r="G631" s="1">
        <v>4</v>
      </c>
      <c r="H631" s="1">
        <v>3</v>
      </c>
      <c r="I631" s="29">
        <v>3</v>
      </c>
      <c r="J631" s="28">
        <v>2</v>
      </c>
      <c r="K631" s="28">
        <v>4</v>
      </c>
      <c r="L631" s="28">
        <v>2</v>
      </c>
      <c r="M631" s="28">
        <v>2</v>
      </c>
      <c r="N631" s="28">
        <v>3</v>
      </c>
      <c r="O631" s="87">
        <v>2</v>
      </c>
      <c r="P631" s="87">
        <v>1</v>
      </c>
      <c r="Q631" s="87">
        <v>4</v>
      </c>
      <c r="R631" s="87">
        <v>3</v>
      </c>
      <c r="S631" s="28">
        <v>3</v>
      </c>
      <c r="T631" s="87">
        <v>3</v>
      </c>
      <c r="U631" s="28">
        <v>3</v>
      </c>
      <c r="V631" s="1">
        <v>3</v>
      </c>
      <c r="W631" s="92">
        <v>7</v>
      </c>
      <c r="X631" s="94">
        <f t="shared" si="9"/>
        <v>0.58333333333333337</v>
      </c>
    </row>
    <row r="632" spans="1:24" ht="17.100000000000001" thickBot="1">
      <c r="A632" s="1">
        <v>1</v>
      </c>
      <c r="B632" s="1">
        <v>1</v>
      </c>
      <c r="C632" s="1">
        <v>11</v>
      </c>
      <c r="D632" s="1">
        <v>1</v>
      </c>
      <c r="E632" s="1">
        <v>3</v>
      </c>
      <c r="F632" s="1">
        <v>5</v>
      </c>
      <c r="G632" s="1">
        <v>5</v>
      </c>
      <c r="H632" s="1">
        <v>5</v>
      </c>
      <c r="I632" s="29">
        <v>3</v>
      </c>
      <c r="J632" s="28">
        <v>2</v>
      </c>
      <c r="K632" s="28">
        <v>4</v>
      </c>
      <c r="L632" s="87">
        <v>4</v>
      </c>
      <c r="M632" s="28">
        <v>2</v>
      </c>
      <c r="N632" s="87">
        <v>2</v>
      </c>
      <c r="O632" s="28">
        <v>1</v>
      </c>
      <c r="P632" s="28">
        <v>4</v>
      </c>
      <c r="Q632" s="28">
        <v>2</v>
      </c>
      <c r="R632" s="28">
        <v>1</v>
      </c>
      <c r="S632" s="28">
        <v>3</v>
      </c>
      <c r="T632" s="87">
        <v>3</v>
      </c>
      <c r="U632" s="28">
        <v>3</v>
      </c>
      <c r="V632" s="1">
        <v>3</v>
      </c>
      <c r="W632" s="93">
        <v>9</v>
      </c>
      <c r="X632" s="94">
        <f t="shared" si="9"/>
        <v>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CA47-FAC3-7E4F-A526-2928C8E7B179}">
  <dimension ref="A1:U632"/>
  <sheetViews>
    <sheetView topLeftCell="C1" workbookViewId="0">
      <selection activeCell="C9" sqref="C9"/>
    </sheetView>
  </sheetViews>
  <sheetFormatPr defaultColWidth="11" defaultRowHeight="15.95"/>
  <cols>
    <col min="4" max="4" width="11.875" customWidth="1"/>
    <col min="5" max="5" width="13.875" customWidth="1"/>
    <col min="6" max="6" width="14.125" customWidth="1"/>
    <col min="7" max="7" width="10.625" customWidth="1"/>
    <col min="8" max="8" width="10" customWidth="1"/>
    <col min="9" max="10" width="9.625" customWidth="1"/>
    <col min="11" max="11" width="10" customWidth="1"/>
    <col min="12" max="12" width="10.375" customWidth="1"/>
    <col min="13" max="13" width="15.625" customWidth="1"/>
    <col min="14" max="14" width="11.875" customWidth="1"/>
    <col min="15" max="15" width="11.625" customWidth="1"/>
    <col min="16" max="17" width="10.875" customWidth="1"/>
    <col min="20" max="20" width="12.125" customWidth="1"/>
    <col min="21" max="21" width="12.375" customWidth="1"/>
  </cols>
  <sheetData>
    <row r="1" spans="1:21" ht="51">
      <c r="A1" s="22" t="s">
        <v>113</v>
      </c>
      <c r="B1" t="s">
        <v>1813</v>
      </c>
      <c r="D1" s="104" t="s">
        <v>1838</v>
      </c>
      <c r="E1" s="104" t="s">
        <v>1839</v>
      </c>
      <c r="F1" s="104" t="s">
        <v>1840</v>
      </c>
      <c r="G1" s="104" t="s">
        <v>1841</v>
      </c>
      <c r="H1" s="104" t="s">
        <v>1842</v>
      </c>
      <c r="I1" s="104" t="s">
        <v>1843</v>
      </c>
      <c r="J1" s="104" t="s">
        <v>1844</v>
      </c>
      <c r="K1" s="104" t="s">
        <v>1845</v>
      </c>
      <c r="L1" s="104" t="s">
        <v>1846</v>
      </c>
      <c r="M1" s="104" t="s">
        <v>1847</v>
      </c>
      <c r="N1" s="104" t="s">
        <v>1848</v>
      </c>
      <c r="O1" s="104" t="s">
        <v>1849</v>
      </c>
      <c r="P1" s="104" t="s">
        <v>1850</v>
      </c>
      <c r="Q1" s="104" t="s">
        <v>1851</v>
      </c>
      <c r="R1" s="104" t="s">
        <v>1852</v>
      </c>
      <c r="S1" s="104" t="s">
        <v>1853</v>
      </c>
      <c r="T1" s="104" t="s">
        <v>1854</v>
      </c>
      <c r="U1" s="104" t="s">
        <v>1855</v>
      </c>
    </row>
    <row r="2" spans="1:21">
      <c r="A2" s="1">
        <v>4</v>
      </c>
      <c r="B2">
        <v>0.75</v>
      </c>
      <c r="D2">
        <v>0.83333333333333337</v>
      </c>
      <c r="E2">
        <v>0.75</v>
      </c>
      <c r="F2">
        <v>0.83333333333333337</v>
      </c>
      <c r="G2">
        <v>0.66666666666666663</v>
      </c>
      <c r="H2">
        <v>0.75</v>
      </c>
      <c r="I2">
        <v>0.25</v>
      </c>
      <c r="J2">
        <v>0.5</v>
      </c>
      <c r="K2">
        <v>0.75</v>
      </c>
      <c r="L2">
        <v>0.75</v>
      </c>
      <c r="M2">
        <v>0.58333333333333337</v>
      </c>
      <c r="N2">
        <v>0.25</v>
      </c>
      <c r="O2">
        <v>0.75</v>
      </c>
      <c r="P2">
        <v>0.16666666666666666</v>
      </c>
      <c r="Q2">
        <v>0.75</v>
      </c>
      <c r="R2">
        <v>0.66666666666666663</v>
      </c>
      <c r="S2">
        <v>0.5</v>
      </c>
      <c r="T2">
        <v>0.75</v>
      </c>
      <c r="U2">
        <v>0.83333333333333337</v>
      </c>
    </row>
    <row r="3" spans="1:21">
      <c r="A3" s="1">
        <v>4</v>
      </c>
      <c r="B3">
        <v>0.83333333333333337</v>
      </c>
      <c r="D3">
        <v>0.5</v>
      </c>
      <c r="E3">
        <v>0.83333333333333337</v>
      </c>
      <c r="F3">
        <v>0.66666666666666663</v>
      </c>
      <c r="G3">
        <v>0.91666666666666663</v>
      </c>
      <c r="H3">
        <v>0.83333333333333337</v>
      </c>
      <c r="I3">
        <v>0.33333333333333331</v>
      </c>
      <c r="J3">
        <v>0.58333333333333337</v>
      </c>
      <c r="K3">
        <v>0.83333333333333337</v>
      </c>
      <c r="L3">
        <v>0.83333333333333337</v>
      </c>
      <c r="M3">
        <v>0.58333333333333337</v>
      </c>
      <c r="N3">
        <v>0.16666666666666666</v>
      </c>
      <c r="O3">
        <v>0.83333333333333337</v>
      </c>
      <c r="P3">
        <v>0.5</v>
      </c>
      <c r="Q3">
        <v>0.83333333333333337</v>
      </c>
      <c r="R3">
        <v>0.16666666666666666</v>
      </c>
      <c r="S3">
        <v>0.58333333333333337</v>
      </c>
      <c r="T3">
        <v>8.3333333333333329E-2</v>
      </c>
      <c r="U3">
        <v>0.58333333333333337</v>
      </c>
    </row>
    <row r="4" spans="1:21">
      <c r="A4" s="1">
        <v>4</v>
      </c>
      <c r="B4">
        <v>0.83333333333333337</v>
      </c>
      <c r="D4">
        <v>0.41666666666666669</v>
      </c>
      <c r="E4">
        <v>0.83333333333333337</v>
      </c>
      <c r="F4">
        <v>0.75</v>
      </c>
      <c r="G4">
        <v>0.91666666666666663</v>
      </c>
      <c r="H4">
        <v>0.83333333333333337</v>
      </c>
      <c r="I4">
        <v>0.33333333333333331</v>
      </c>
      <c r="J4">
        <v>0.58333333333333337</v>
      </c>
      <c r="K4">
        <v>0.83333333333333337</v>
      </c>
      <c r="L4">
        <v>0.83333333333333337</v>
      </c>
      <c r="M4">
        <v>0.83333333333333337</v>
      </c>
      <c r="N4">
        <v>0.33333333333333331</v>
      </c>
      <c r="O4">
        <v>0.83333333333333337</v>
      </c>
      <c r="P4">
        <v>0.58333333333333337</v>
      </c>
      <c r="Q4">
        <v>0.83333333333333337</v>
      </c>
      <c r="R4">
        <v>0.25</v>
      </c>
      <c r="S4">
        <v>0.58333333333333337</v>
      </c>
      <c r="T4">
        <v>0.58333333333333337</v>
      </c>
      <c r="U4">
        <v>0.75</v>
      </c>
    </row>
    <row r="5" spans="1:21">
      <c r="A5" s="1">
        <v>4</v>
      </c>
      <c r="B5">
        <v>0.83333333333333337</v>
      </c>
      <c r="D5">
        <v>0.66666666666666663</v>
      </c>
      <c r="E5">
        <v>0.58333333333333337</v>
      </c>
      <c r="F5">
        <v>0.75</v>
      </c>
      <c r="G5">
        <v>0.66666666666666663</v>
      </c>
      <c r="H5">
        <v>0.83333333333333337</v>
      </c>
      <c r="I5">
        <v>0.75</v>
      </c>
      <c r="J5">
        <v>0.91666666666666663</v>
      </c>
      <c r="K5">
        <v>0.83333333333333337</v>
      </c>
      <c r="L5">
        <v>0.83333333333333337</v>
      </c>
      <c r="M5">
        <v>0.91666666666666663</v>
      </c>
      <c r="O5">
        <v>0.83333333333333337</v>
      </c>
      <c r="P5">
        <v>0.33333333333333331</v>
      </c>
      <c r="Q5">
        <v>0.5</v>
      </c>
      <c r="R5">
        <v>0.41666666666666669</v>
      </c>
      <c r="S5">
        <v>0.75</v>
      </c>
      <c r="T5">
        <v>0.5</v>
      </c>
      <c r="U5">
        <v>1</v>
      </c>
    </row>
    <row r="6" spans="1:21">
      <c r="A6" s="1">
        <v>3</v>
      </c>
      <c r="B6">
        <v>0.5</v>
      </c>
      <c r="D6">
        <v>0.58333333333333337</v>
      </c>
      <c r="E6">
        <v>0.83333333333333337</v>
      </c>
      <c r="F6">
        <v>0.66666666666666663</v>
      </c>
      <c r="G6">
        <v>0.41666666666666669</v>
      </c>
      <c r="H6">
        <v>0.58333333333333337</v>
      </c>
      <c r="I6">
        <v>0.41666666666666669</v>
      </c>
      <c r="J6">
        <v>0.41666666666666669</v>
      </c>
      <c r="K6">
        <v>0.83333333333333337</v>
      </c>
      <c r="L6">
        <v>0.5</v>
      </c>
      <c r="M6">
        <v>0.66666666666666663</v>
      </c>
      <c r="O6">
        <v>0.5</v>
      </c>
      <c r="P6">
        <v>0.25</v>
      </c>
      <c r="Q6">
        <v>0.83333333333333337</v>
      </c>
      <c r="R6">
        <v>0.5</v>
      </c>
      <c r="S6">
        <v>0.83333333333333337</v>
      </c>
      <c r="T6">
        <v>0.75</v>
      </c>
      <c r="U6">
        <v>0.91666666666666663</v>
      </c>
    </row>
    <row r="7" spans="1:21">
      <c r="A7" s="1">
        <v>4</v>
      </c>
      <c r="B7">
        <v>0.58333333333333337</v>
      </c>
      <c r="D7">
        <v>0.91666666666666663</v>
      </c>
      <c r="E7">
        <v>0.58333333333333337</v>
      </c>
      <c r="F7">
        <v>0.75</v>
      </c>
      <c r="G7">
        <v>0.83333333333333337</v>
      </c>
      <c r="H7">
        <v>0.75</v>
      </c>
      <c r="I7">
        <v>0.66666666666666663</v>
      </c>
      <c r="J7">
        <v>0.66666666666666663</v>
      </c>
      <c r="K7">
        <v>0.58333333333333337</v>
      </c>
      <c r="L7">
        <v>0.58333333333333337</v>
      </c>
      <c r="M7">
        <v>0.66666666666666663</v>
      </c>
      <c r="O7">
        <v>0.58333333333333337</v>
      </c>
      <c r="P7">
        <v>0</v>
      </c>
      <c r="Q7">
        <v>0.58333333333333337</v>
      </c>
      <c r="R7">
        <v>0.16666666666666666</v>
      </c>
      <c r="S7">
        <v>0.91666666666666663</v>
      </c>
      <c r="T7">
        <v>0.33333333333333331</v>
      </c>
      <c r="U7">
        <v>0.58333333333333337</v>
      </c>
    </row>
    <row r="8" spans="1:21">
      <c r="A8" s="1">
        <v>5</v>
      </c>
      <c r="B8">
        <v>0.83333333333333337</v>
      </c>
      <c r="D8">
        <v>0.91666666666666663</v>
      </c>
      <c r="E8">
        <v>0.75</v>
      </c>
      <c r="F8">
        <v>0.66666666666666663</v>
      </c>
      <c r="G8">
        <v>0.75</v>
      </c>
      <c r="H8">
        <v>0.58333333333333337</v>
      </c>
      <c r="I8">
        <v>0.25</v>
      </c>
      <c r="J8">
        <v>0.58333333333333337</v>
      </c>
      <c r="K8">
        <v>0.75</v>
      </c>
      <c r="L8">
        <v>0.83333333333333337</v>
      </c>
      <c r="M8">
        <v>0.66666666666666663</v>
      </c>
      <c r="O8">
        <v>0.83333333333333337</v>
      </c>
      <c r="P8">
        <v>0.25</v>
      </c>
      <c r="Q8">
        <v>0.75</v>
      </c>
      <c r="R8">
        <v>0.33333333333333331</v>
      </c>
      <c r="S8">
        <v>0.41666666666666669</v>
      </c>
      <c r="T8">
        <v>0.75</v>
      </c>
      <c r="U8">
        <v>0.83333333333333337</v>
      </c>
    </row>
    <row r="9" spans="1:21">
      <c r="A9" s="1">
        <v>3</v>
      </c>
      <c r="B9">
        <v>0.58333333333333337</v>
      </c>
      <c r="E9">
        <v>0.58333333333333337</v>
      </c>
      <c r="F9">
        <v>0.25</v>
      </c>
      <c r="G9">
        <v>0.58333333333333337</v>
      </c>
      <c r="H9">
        <v>0.91666666666666663</v>
      </c>
      <c r="I9">
        <v>0.33333333333333331</v>
      </c>
      <c r="J9">
        <v>1</v>
      </c>
      <c r="K9">
        <v>0.91666666666666663</v>
      </c>
      <c r="L9">
        <v>0.75</v>
      </c>
      <c r="M9">
        <v>0.83333333333333337</v>
      </c>
      <c r="O9">
        <v>0.58333333333333337</v>
      </c>
      <c r="P9">
        <v>0.16666666666666666</v>
      </c>
      <c r="Q9">
        <v>0.91666666666666663</v>
      </c>
      <c r="R9">
        <v>0.25</v>
      </c>
      <c r="S9">
        <v>0.91666666666666663</v>
      </c>
      <c r="T9">
        <v>0.58333333333333337</v>
      </c>
      <c r="U9">
        <v>0.66666666666666663</v>
      </c>
    </row>
    <row r="10" spans="1:21">
      <c r="A10" s="1">
        <v>4</v>
      </c>
      <c r="B10">
        <v>0.75</v>
      </c>
      <c r="D10">
        <v>0.66666666666666663</v>
      </c>
      <c r="E10">
        <v>0.91666666666666663</v>
      </c>
      <c r="F10">
        <v>8.3333333333333329E-2</v>
      </c>
      <c r="G10">
        <v>0.16666666666666666</v>
      </c>
      <c r="H10">
        <v>0.83333333333333337</v>
      </c>
      <c r="I10">
        <v>8.3333333333333329E-2</v>
      </c>
      <c r="J10">
        <v>0.66666666666666663</v>
      </c>
      <c r="K10">
        <v>0.83333333333333337</v>
      </c>
      <c r="L10">
        <v>0.91666666666666663</v>
      </c>
      <c r="M10">
        <v>0.66666666666666663</v>
      </c>
      <c r="O10">
        <v>0.75</v>
      </c>
      <c r="P10">
        <v>0.33333333333333331</v>
      </c>
      <c r="Q10">
        <v>0.75</v>
      </c>
      <c r="R10">
        <v>0.16666666666666666</v>
      </c>
      <c r="S10">
        <v>0.66666666666666663</v>
      </c>
      <c r="T10">
        <v>0.16666666666666666</v>
      </c>
      <c r="U10">
        <v>0.91666666666666663</v>
      </c>
    </row>
    <row r="11" spans="1:21">
      <c r="A11" s="1">
        <v>5</v>
      </c>
      <c r="B11">
        <v>0.58333333333333337</v>
      </c>
      <c r="D11">
        <v>0.83333333333333337</v>
      </c>
      <c r="E11">
        <v>0.83333333333333337</v>
      </c>
      <c r="F11">
        <v>0.16666666666666666</v>
      </c>
      <c r="G11">
        <v>0.5</v>
      </c>
      <c r="H11">
        <v>0.91666666666666663</v>
      </c>
      <c r="I11">
        <v>0.16666666666666666</v>
      </c>
      <c r="J11">
        <v>0.83333333333333337</v>
      </c>
      <c r="K11">
        <v>0.75</v>
      </c>
      <c r="L11">
        <v>0.75</v>
      </c>
      <c r="M11">
        <v>0.33333333333333331</v>
      </c>
      <c r="O11">
        <v>0.58333333333333337</v>
      </c>
      <c r="Q11">
        <v>0.83333333333333337</v>
      </c>
      <c r="R11">
        <v>0.25</v>
      </c>
      <c r="S11">
        <v>0.83333333333333337</v>
      </c>
      <c r="T11">
        <v>0.41666666666666669</v>
      </c>
      <c r="U11">
        <v>0.75</v>
      </c>
    </row>
    <row r="12" spans="1:21">
      <c r="A12" s="1">
        <v>3</v>
      </c>
      <c r="B12">
        <v>0.91666666666666663</v>
      </c>
      <c r="D12">
        <v>0.41666666666666669</v>
      </c>
      <c r="E12">
        <v>0.91666666666666663</v>
      </c>
      <c r="F12">
        <v>8.3333333333333329E-2</v>
      </c>
      <c r="G12">
        <v>0.91666666666666663</v>
      </c>
      <c r="H12">
        <v>0.75</v>
      </c>
      <c r="I12">
        <v>0.33333333333333331</v>
      </c>
      <c r="J12">
        <v>1</v>
      </c>
      <c r="K12">
        <v>0.83333333333333337</v>
      </c>
      <c r="L12">
        <v>0.83333333333333337</v>
      </c>
      <c r="M12">
        <v>0.41666666666666669</v>
      </c>
      <c r="O12">
        <v>0.83333333333333337</v>
      </c>
      <c r="Q12">
        <v>0.91666666666666663</v>
      </c>
      <c r="R12">
        <v>0.33333333333333331</v>
      </c>
      <c r="S12">
        <v>0.83333333333333337</v>
      </c>
      <c r="T12">
        <v>0.41666666666666669</v>
      </c>
      <c r="U12">
        <v>0.75</v>
      </c>
    </row>
    <row r="13" spans="1:21">
      <c r="A13" s="1">
        <v>4</v>
      </c>
      <c r="B13">
        <v>0.83333333333333337</v>
      </c>
      <c r="D13">
        <v>0.91666666666666663</v>
      </c>
      <c r="E13">
        <v>0.75</v>
      </c>
      <c r="F13">
        <v>0.66666666666666663</v>
      </c>
      <c r="G13">
        <v>0.75</v>
      </c>
      <c r="H13">
        <v>0.66666666666666663</v>
      </c>
      <c r="I13">
        <v>0.75</v>
      </c>
      <c r="J13">
        <v>0.41666666666666669</v>
      </c>
      <c r="K13">
        <v>0.66666666666666663</v>
      </c>
      <c r="L13">
        <v>0.66666666666666663</v>
      </c>
      <c r="M13">
        <v>0.16666666666666666</v>
      </c>
      <c r="O13">
        <v>0.91666666666666663</v>
      </c>
      <c r="Q13">
        <v>1</v>
      </c>
      <c r="R13">
        <v>0.25</v>
      </c>
      <c r="S13">
        <v>0.33333333333333331</v>
      </c>
      <c r="T13">
        <v>8.3333333333333329E-2</v>
      </c>
      <c r="U13">
        <v>0.75</v>
      </c>
    </row>
    <row r="14" spans="1:21">
      <c r="A14" s="1">
        <v>4</v>
      </c>
      <c r="B14">
        <v>0.91666666666666663</v>
      </c>
      <c r="D14">
        <v>0.66666666666666663</v>
      </c>
      <c r="E14">
        <v>0.83333333333333337</v>
      </c>
      <c r="F14">
        <v>0.33333333333333331</v>
      </c>
      <c r="G14">
        <v>0.75</v>
      </c>
      <c r="H14">
        <v>0.83333333333333337</v>
      </c>
      <c r="I14">
        <v>0.25</v>
      </c>
      <c r="J14">
        <v>0.66666666666666663</v>
      </c>
      <c r="K14">
        <v>0.91666666666666663</v>
      </c>
      <c r="L14">
        <v>0.41666666666666669</v>
      </c>
      <c r="M14">
        <v>0.5</v>
      </c>
      <c r="O14">
        <v>0.75</v>
      </c>
      <c r="Q14">
        <v>0.66666666666666663</v>
      </c>
      <c r="S14">
        <v>0.75</v>
      </c>
      <c r="T14">
        <v>0.66666666666666663</v>
      </c>
      <c r="U14">
        <v>0.41666666666666669</v>
      </c>
    </row>
    <row r="15" spans="1:21">
      <c r="A15" s="1">
        <v>5</v>
      </c>
      <c r="B15">
        <v>0.75</v>
      </c>
      <c r="D15">
        <v>0.41666666666666669</v>
      </c>
      <c r="E15">
        <v>0.66666666666666663</v>
      </c>
      <c r="F15">
        <v>0.58333333333333337</v>
      </c>
      <c r="G15">
        <v>0.75</v>
      </c>
      <c r="H15">
        <v>1</v>
      </c>
      <c r="I15">
        <v>0.33333333333333331</v>
      </c>
      <c r="J15">
        <v>0.41666666666666669</v>
      </c>
      <c r="K15">
        <v>0.91666666666666663</v>
      </c>
      <c r="L15">
        <v>0.58333333333333337</v>
      </c>
      <c r="M15">
        <v>0.83333333333333337</v>
      </c>
      <c r="O15">
        <v>0.83333333333333337</v>
      </c>
      <c r="Q15">
        <v>0.66666666666666663</v>
      </c>
      <c r="S15">
        <v>0.83333333333333337</v>
      </c>
      <c r="T15">
        <v>0.16666666666666666</v>
      </c>
      <c r="U15">
        <v>0.66666666666666663</v>
      </c>
    </row>
    <row r="16" spans="1:21">
      <c r="A16" s="1">
        <v>4</v>
      </c>
      <c r="B16">
        <v>0.83333333333333337</v>
      </c>
      <c r="D16">
        <v>0.41666666666666669</v>
      </c>
      <c r="E16">
        <v>0.66666666666666663</v>
      </c>
      <c r="F16">
        <v>0.25</v>
      </c>
      <c r="G16">
        <v>0.66666666666666663</v>
      </c>
      <c r="H16">
        <v>0.41666666666666669</v>
      </c>
      <c r="I16">
        <v>0.58333333333333337</v>
      </c>
      <c r="J16">
        <v>0.41666666666666669</v>
      </c>
      <c r="K16">
        <v>0.66666666666666663</v>
      </c>
      <c r="L16">
        <v>0.91666666666666663</v>
      </c>
      <c r="M16">
        <v>0.41666666666666669</v>
      </c>
      <c r="O16">
        <v>0.91666666666666663</v>
      </c>
      <c r="Q16">
        <v>0.75</v>
      </c>
      <c r="S16">
        <v>0.66666666666666663</v>
      </c>
      <c r="T16">
        <v>0.5</v>
      </c>
      <c r="U16">
        <v>0.91666666666666663</v>
      </c>
    </row>
    <row r="17" spans="1:21">
      <c r="A17" s="1">
        <v>3</v>
      </c>
      <c r="B17">
        <v>0.66666666666666663</v>
      </c>
      <c r="D17">
        <v>0.41666666666666669</v>
      </c>
      <c r="E17">
        <v>0.75</v>
      </c>
      <c r="F17">
        <v>0.66666666666666663</v>
      </c>
      <c r="G17">
        <v>0.58333333333333337</v>
      </c>
      <c r="H17">
        <v>0.66666666666666663</v>
      </c>
      <c r="I17">
        <v>0.58333333333333337</v>
      </c>
      <c r="J17">
        <v>0.66666666666666663</v>
      </c>
      <c r="K17">
        <v>0.75</v>
      </c>
      <c r="L17">
        <v>0.91666666666666663</v>
      </c>
      <c r="M17">
        <v>0.66666666666666663</v>
      </c>
      <c r="O17">
        <v>1</v>
      </c>
      <c r="Q17">
        <v>0.41666666666666669</v>
      </c>
      <c r="S17">
        <v>0.41666666666666669</v>
      </c>
      <c r="T17">
        <v>0.25</v>
      </c>
      <c r="U17">
        <v>0.33333333333333331</v>
      </c>
    </row>
    <row r="18" spans="1:21">
      <c r="A18" s="1">
        <v>2</v>
      </c>
      <c r="B18">
        <v>0.41666666666666669</v>
      </c>
      <c r="D18">
        <v>0.66666666666666663</v>
      </c>
      <c r="E18">
        <v>1</v>
      </c>
      <c r="F18">
        <v>0.75</v>
      </c>
      <c r="G18">
        <v>0.25</v>
      </c>
      <c r="H18">
        <v>0.91666666666666663</v>
      </c>
      <c r="I18">
        <v>0.41666666666666669</v>
      </c>
      <c r="J18">
        <v>0.83333333333333337</v>
      </c>
      <c r="K18">
        <v>0.41666666666666669</v>
      </c>
      <c r="L18">
        <v>1</v>
      </c>
      <c r="M18">
        <v>0.33333333333333331</v>
      </c>
      <c r="O18">
        <v>0.66666666666666663</v>
      </c>
      <c r="Q18">
        <v>0.91666666666666663</v>
      </c>
      <c r="S18">
        <v>0.33333333333333331</v>
      </c>
      <c r="T18">
        <v>0.33333333333333331</v>
      </c>
      <c r="U18">
        <v>0.91666666666666663</v>
      </c>
    </row>
    <row r="19" spans="1:21">
      <c r="A19" s="1">
        <v>4</v>
      </c>
      <c r="B19">
        <v>0.66666666666666663</v>
      </c>
      <c r="D19">
        <v>0.91666666666666663</v>
      </c>
      <c r="E19">
        <v>0.41666666666666669</v>
      </c>
      <c r="F19">
        <v>0.66666666666666663</v>
      </c>
      <c r="G19">
        <v>0.91666666666666663</v>
      </c>
      <c r="H19">
        <v>8.3333333333333329E-2</v>
      </c>
      <c r="I19">
        <v>0.25</v>
      </c>
      <c r="J19">
        <v>0.58333333333333337</v>
      </c>
      <c r="K19">
        <v>0.91666666666666663</v>
      </c>
      <c r="L19">
        <v>0.66666666666666663</v>
      </c>
      <c r="M19">
        <v>8.3333333333333329E-2</v>
      </c>
      <c r="O19">
        <v>0.75</v>
      </c>
      <c r="Q19">
        <v>0.66666666666666663</v>
      </c>
      <c r="S19">
        <v>8.3333333333333329E-2</v>
      </c>
      <c r="T19">
        <v>0.25</v>
      </c>
      <c r="U19">
        <v>0.58333333333333337</v>
      </c>
    </row>
    <row r="20" spans="1:21">
      <c r="A20" s="1">
        <v>3</v>
      </c>
      <c r="B20">
        <v>0.58333333333333337</v>
      </c>
      <c r="D20">
        <v>0.83333333333333337</v>
      </c>
      <c r="E20">
        <v>0.75</v>
      </c>
      <c r="F20">
        <v>0.5</v>
      </c>
      <c r="G20">
        <v>0.41666666666666669</v>
      </c>
      <c r="H20">
        <v>0.75</v>
      </c>
      <c r="I20">
        <v>0.5</v>
      </c>
      <c r="J20">
        <v>0.75</v>
      </c>
      <c r="K20">
        <v>0.41666666666666669</v>
      </c>
      <c r="L20">
        <v>0.75</v>
      </c>
      <c r="M20">
        <v>0.58333333333333337</v>
      </c>
      <c r="O20">
        <v>1</v>
      </c>
      <c r="Q20">
        <v>0.91666666666666663</v>
      </c>
      <c r="S20">
        <v>0.25</v>
      </c>
      <c r="T20">
        <v>0.25</v>
      </c>
      <c r="U20">
        <v>0.91666666666666663</v>
      </c>
    </row>
    <row r="21" spans="1:21">
      <c r="A21" s="1">
        <v>4</v>
      </c>
      <c r="B21">
        <v>0.91666666666666663</v>
      </c>
      <c r="D21">
        <v>0.75</v>
      </c>
      <c r="E21">
        <v>0.83333333333333337</v>
      </c>
      <c r="F21">
        <v>0.5</v>
      </c>
      <c r="G21">
        <v>0.91666666666666663</v>
      </c>
      <c r="H21">
        <v>0.83333333333333337</v>
      </c>
      <c r="I21">
        <v>8.3333333333333329E-2</v>
      </c>
      <c r="J21">
        <v>0.75</v>
      </c>
      <c r="K21">
        <v>0.91666666666666663</v>
      </c>
      <c r="L21">
        <v>0.83333333333333337</v>
      </c>
      <c r="M21">
        <v>0.58333333333333337</v>
      </c>
      <c r="O21">
        <v>0.41666666666666669</v>
      </c>
      <c r="Q21">
        <v>0.75</v>
      </c>
      <c r="S21">
        <v>8.3333333333333329E-2</v>
      </c>
      <c r="U21">
        <v>0.41666666666666669</v>
      </c>
    </row>
    <row r="22" spans="1:21">
      <c r="A22" s="1">
        <v>3</v>
      </c>
      <c r="B22">
        <v>0.91666666666666663</v>
      </c>
      <c r="D22">
        <v>0.58333333333333337</v>
      </c>
      <c r="E22">
        <v>0.83333333333333337</v>
      </c>
      <c r="F22">
        <v>0.75</v>
      </c>
      <c r="G22">
        <v>0.83333333333333337</v>
      </c>
      <c r="H22">
        <v>1</v>
      </c>
      <c r="I22">
        <v>0.66666666666666663</v>
      </c>
      <c r="J22">
        <v>0.66666666666666663</v>
      </c>
      <c r="K22">
        <v>0.75</v>
      </c>
      <c r="L22">
        <v>1</v>
      </c>
      <c r="M22">
        <v>1</v>
      </c>
      <c r="O22">
        <v>0.41666666666666669</v>
      </c>
      <c r="Q22">
        <v>0.83333333333333337</v>
      </c>
      <c r="S22">
        <v>0.75</v>
      </c>
      <c r="U22">
        <v>0.83333333333333337</v>
      </c>
    </row>
    <row r="23" spans="1:21">
      <c r="A23" s="1">
        <v>5</v>
      </c>
      <c r="B23">
        <v>1</v>
      </c>
      <c r="D23">
        <v>0.75</v>
      </c>
      <c r="E23">
        <v>0.75</v>
      </c>
      <c r="F23">
        <v>0.58333333333333337</v>
      </c>
      <c r="G23">
        <v>0.83333333333333337</v>
      </c>
      <c r="H23">
        <v>0.33333333333333331</v>
      </c>
      <c r="I23">
        <v>0.91666666666666663</v>
      </c>
      <c r="J23">
        <v>1</v>
      </c>
      <c r="K23">
        <v>0.75</v>
      </c>
      <c r="L23">
        <v>0.41666666666666669</v>
      </c>
      <c r="M23">
        <v>0.75</v>
      </c>
      <c r="O23">
        <v>0.91666666666666663</v>
      </c>
      <c r="Q23">
        <v>0.83333333333333337</v>
      </c>
      <c r="S23">
        <v>0.83333333333333337</v>
      </c>
      <c r="U23">
        <v>0.5</v>
      </c>
    </row>
    <row r="24" spans="1:21">
      <c r="A24" s="1">
        <v>3</v>
      </c>
      <c r="B24">
        <v>0.66666666666666663</v>
      </c>
      <c r="D24">
        <v>0.66666666666666663</v>
      </c>
      <c r="E24">
        <v>0.66666666666666663</v>
      </c>
      <c r="F24">
        <v>0.5</v>
      </c>
      <c r="G24">
        <v>0.83333333333333337</v>
      </c>
      <c r="H24">
        <v>0.41666666666666669</v>
      </c>
      <c r="I24">
        <v>0.66666666666666663</v>
      </c>
      <c r="J24">
        <v>0.66666666666666663</v>
      </c>
      <c r="K24">
        <v>0.75</v>
      </c>
      <c r="L24">
        <v>0.41666666666666669</v>
      </c>
      <c r="M24">
        <v>0.25</v>
      </c>
      <c r="O24">
        <v>0.66666666666666663</v>
      </c>
      <c r="Q24">
        <v>0.75</v>
      </c>
      <c r="S24">
        <v>0.33333333333333331</v>
      </c>
      <c r="U24">
        <v>0.75</v>
      </c>
    </row>
    <row r="25" spans="1:21">
      <c r="A25" s="1">
        <v>3</v>
      </c>
      <c r="B25">
        <v>0.66666666666666663</v>
      </c>
      <c r="D25">
        <v>0.75</v>
      </c>
      <c r="E25">
        <v>1</v>
      </c>
      <c r="F25">
        <v>0.25</v>
      </c>
      <c r="G25">
        <v>0.5</v>
      </c>
      <c r="H25">
        <v>0.66666666666666663</v>
      </c>
      <c r="I25">
        <v>0.58333333333333337</v>
      </c>
      <c r="J25">
        <v>0.66666666666666663</v>
      </c>
      <c r="K25">
        <v>0.66666666666666663</v>
      </c>
      <c r="L25">
        <v>0.91666666666666663</v>
      </c>
      <c r="M25">
        <v>0.33333333333333331</v>
      </c>
      <c r="O25">
        <v>0.66666666666666663</v>
      </c>
      <c r="Q25">
        <v>0.83333333333333337</v>
      </c>
      <c r="S25">
        <v>0.75</v>
      </c>
      <c r="U25">
        <v>0.5</v>
      </c>
    </row>
    <row r="26" spans="1:21">
      <c r="A26" s="1">
        <v>3</v>
      </c>
      <c r="B26">
        <v>0.75</v>
      </c>
      <c r="D26">
        <v>0.66666666666666663</v>
      </c>
      <c r="E26">
        <v>0.66666666666666663</v>
      </c>
      <c r="F26">
        <v>0.5</v>
      </c>
      <c r="G26">
        <v>0.66666666666666663</v>
      </c>
      <c r="H26">
        <v>0.5</v>
      </c>
      <c r="I26">
        <v>0.25</v>
      </c>
      <c r="J26">
        <v>0.25</v>
      </c>
      <c r="K26">
        <v>0.83333333333333337</v>
      </c>
      <c r="L26">
        <v>0.66666666666666663</v>
      </c>
      <c r="M26">
        <v>0.75</v>
      </c>
      <c r="O26">
        <v>0.91666666666666663</v>
      </c>
      <c r="Q26">
        <v>0.33333333333333331</v>
      </c>
      <c r="S26">
        <v>0.33333333333333331</v>
      </c>
      <c r="U26">
        <v>0.5</v>
      </c>
    </row>
    <row r="27" spans="1:21">
      <c r="A27" s="1">
        <v>2</v>
      </c>
      <c r="B27">
        <v>0.83333333333333337</v>
      </c>
      <c r="D27">
        <v>0.75</v>
      </c>
      <c r="E27">
        <v>0.25</v>
      </c>
      <c r="F27">
        <v>8.3333333333333329E-2</v>
      </c>
      <c r="G27">
        <v>0.5</v>
      </c>
      <c r="H27">
        <v>0.66666666666666663</v>
      </c>
      <c r="I27">
        <v>0.66666666666666663</v>
      </c>
      <c r="J27">
        <v>0.5</v>
      </c>
      <c r="K27">
        <v>0.83333333333333337</v>
      </c>
      <c r="L27">
        <v>0.41666666666666669</v>
      </c>
      <c r="M27">
        <v>0.5</v>
      </c>
      <c r="O27">
        <v>0.75</v>
      </c>
      <c r="Q27">
        <v>0.33333333333333331</v>
      </c>
      <c r="S27">
        <v>0.83333333333333337</v>
      </c>
      <c r="U27">
        <v>0.66666666666666663</v>
      </c>
    </row>
    <row r="28" spans="1:21">
      <c r="A28" s="1">
        <v>4</v>
      </c>
      <c r="B28">
        <v>1</v>
      </c>
      <c r="D28">
        <v>0.66666666666666663</v>
      </c>
      <c r="E28">
        <v>0.33333333333333331</v>
      </c>
      <c r="F28">
        <v>0.66666666666666663</v>
      </c>
      <c r="G28">
        <v>0.83333333333333337</v>
      </c>
      <c r="H28">
        <v>0.83333333333333337</v>
      </c>
      <c r="I28">
        <v>0.83333333333333337</v>
      </c>
      <c r="J28">
        <v>0.83333333333333337</v>
      </c>
      <c r="K28">
        <v>0.75</v>
      </c>
      <c r="L28">
        <v>0.41666666666666669</v>
      </c>
      <c r="M28">
        <v>0.75</v>
      </c>
      <c r="O28">
        <v>0.75</v>
      </c>
      <c r="Q28">
        <v>0.16666666666666666</v>
      </c>
      <c r="S28">
        <v>0.41666666666666669</v>
      </c>
      <c r="U28">
        <v>0.91666666666666663</v>
      </c>
    </row>
    <row r="29" spans="1:21">
      <c r="A29" s="1">
        <v>3</v>
      </c>
      <c r="B29">
        <v>0.41666666666666669</v>
      </c>
      <c r="D29">
        <v>0.83333333333333337</v>
      </c>
      <c r="E29">
        <v>0.33333333333333331</v>
      </c>
      <c r="F29">
        <v>0.41666666666666669</v>
      </c>
      <c r="G29">
        <v>0.75</v>
      </c>
      <c r="H29">
        <v>0.83333333333333337</v>
      </c>
      <c r="I29">
        <v>0.41666666666666669</v>
      </c>
      <c r="J29">
        <v>0.41666666666666669</v>
      </c>
      <c r="K29">
        <v>0.66666666666666663</v>
      </c>
      <c r="L29">
        <v>0.41666666666666669</v>
      </c>
      <c r="M29">
        <v>0.41666666666666669</v>
      </c>
      <c r="O29">
        <v>0.83333333333333337</v>
      </c>
      <c r="Q29">
        <v>0.91666666666666663</v>
      </c>
      <c r="S29">
        <v>0.25</v>
      </c>
      <c r="U29">
        <v>0.5</v>
      </c>
    </row>
    <row r="30" spans="1:21">
      <c r="A30" s="1">
        <v>2</v>
      </c>
      <c r="B30">
        <v>0.41666666666666669</v>
      </c>
      <c r="D30">
        <v>0.5</v>
      </c>
      <c r="E30">
        <v>0.5</v>
      </c>
      <c r="F30">
        <v>0.5</v>
      </c>
      <c r="G30">
        <v>0.75</v>
      </c>
      <c r="H30">
        <v>0.83333333333333337</v>
      </c>
      <c r="I30">
        <v>8.3333333333333329E-2</v>
      </c>
      <c r="J30">
        <v>0.58333333333333337</v>
      </c>
      <c r="K30">
        <v>0.83333333333333337</v>
      </c>
      <c r="L30">
        <v>0.91666666666666663</v>
      </c>
      <c r="M30">
        <v>0.41666666666666669</v>
      </c>
      <c r="O30">
        <v>0.83333333333333337</v>
      </c>
      <c r="Q30">
        <v>0.66666666666666663</v>
      </c>
      <c r="S30">
        <v>0.66666666666666663</v>
      </c>
      <c r="U30">
        <v>0.66666666666666663</v>
      </c>
    </row>
    <row r="31" spans="1:21">
      <c r="A31" s="1">
        <v>4</v>
      </c>
      <c r="B31">
        <v>0.91666666666666663</v>
      </c>
      <c r="D31">
        <v>0.58333333333333337</v>
      </c>
      <c r="E31">
        <v>0.75</v>
      </c>
      <c r="F31">
        <v>0.5</v>
      </c>
      <c r="G31">
        <v>0.75</v>
      </c>
      <c r="H31">
        <v>0.66666666666666663</v>
      </c>
      <c r="I31">
        <v>0.33333333333333331</v>
      </c>
      <c r="J31">
        <v>0.16666666666666666</v>
      </c>
      <c r="K31">
        <v>0.5</v>
      </c>
      <c r="L31">
        <v>0.83333333333333337</v>
      </c>
      <c r="M31">
        <v>0.25</v>
      </c>
      <c r="O31">
        <v>0.75</v>
      </c>
      <c r="Q31">
        <v>0.75</v>
      </c>
      <c r="S31">
        <v>0.33333333333333331</v>
      </c>
      <c r="U31">
        <v>0.58333333333333337</v>
      </c>
    </row>
    <row r="32" spans="1:21">
      <c r="A32" s="1">
        <v>4</v>
      </c>
      <c r="B32">
        <v>0.66666666666666663</v>
      </c>
      <c r="D32">
        <v>0.16666666666666666</v>
      </c>
      <c r="E32">
        <v>0.83333333333333337</v>
      </c>
      <c r="F32">
        <v>0.75</v>
      </c>
      <c r="G32">
        <v>0.16666666666666666</v>
      </c>
      <c r="H32">
        <v>0.75</v>
      </c>
      <c r="I32">
        <v>0.41666666666666669</v>
      </c>
      <c r="J32">
        <v>0.25</v>
      </c>
      <c r="K32">
        <v>0.33333333333333331</v>
      </c>
      <c r="L32">
        <v>0.75</v>
      </c>
      <c r="M32">
        <v>0.66666666666666663</v>
      </c>
      <c r="O32">
        <v>0.66666666666666663</v>
      </c>
      <c r="Q32">
        <v>0.75</v>
      </c>
      <c r="S32">
        <v>0.5</v>
      </c>
      <c r="U32">
        <v>0.41666666666666669</v>
      </c>
    </row>
    <row r="33" spans="1:21">
      <c r="A33" s="1">
        <v>2</v>
      </c>
      <c r="B33">
        <v>0.41666666666666669</v>
      </c>
      <c r="D33">
        <v>0.25</v>
      </c>
      <c r="E33">
        <v>0.41666666666666669</v>
      </c>
      <c r="F33">
        <v>0.75</v>
      </c>
      <c r="G33">
        <v>0.33333333333333331</v>
      </c>
      <c r="H33">
        <v>0.75</v>
      </c>
      <c r="I33">
        <v>0.25</v>
      </c>
      <c r="J33">
        <v>0.75</v>
      </c>
      <c r="K33">
        <v>0.33333333333333331</v>
      </c>
      <c r="L33">
        <v>0.58333333333333337</v>
      </c>
      <c r="M33">
        <v>0.5</v>
      </c>
      <c r="O33">
        <v>1</v>
      </c>
      <c r="Q33">
        <v>0.5</v>
      </c>
      <c r="S33">
        <v>0.25</v>
      </c>
      <c r="U33">
        <v>0.5</v>
      </c>
    </row>
    <row r="34" spans="1:21">
      <c r="A34" s="1">
        <v>3</v>
      </c>
      <c r="B34">
        <v>0.41666666666666669</v>
      </c>
      <c r="D34">
        <v>0.75</v>
      </c>
      <c r="E34">
        <v>0.91666666666666663</v>
      </c>
      <c r="F34">
        <v>0.66666666666666663</v>
      </c>
      <c r="G34">
        <v>0.83333333333333337</v>
      </c>
      <c r="H34">
        <v>0.41666666666666669</v>
      </c>
      <c r="I34">
        <v>0.83333333333333337</v>
      </c>
      <c r="J34">
        <v>0.5</v>
      </c>
      <c r="K34">
        <v>0.75</v>
      </c>
      <c r="L34">
        <v>0.75</v>
      </c>
      <c r="M34">
        <v>0.58333333333333337</v>
      </c>
      <c r="O34">
        <v>0.66666666666666663</v>
      </c>
      <c r="Q34">
        <v>0.66666666666666663</v>
      </c>
      <c r="S34">
        <v>0.75</v>
      </c>
      <c r="U34">
        <v>0.75</v>
      </c>
    </row>
    <row r="35" spans="1:21">
      <c r="A35" s="1">
        <v>3</v>
      </c>
      <c r="B35">
        <v>0.41666666666666669</v>
      </c>
      <c r="D35">
        <v>0.5</v>
      </c>
      <c r="E35">
        <v>0.75</v>
      </c>
      <c r="F35">
        <v>0.33333333333333331</v>
      </c>
      <c r="G35">
        <v>0.41666666666666669</v>
      </c>
      <c r="H35">
        <v>0.58333333333333337</v>
      </c>
      <c r="I35">
        <v>0.66666666666666663</v>
      </c>
      <c r="J35">
        <v>0.66666666666666663</v>
      </c>
      <c r="K35">
        <v>0.91666666666666663</v>
      </c>
      <c r="L35">
        <v>0.75</v>
      </c>
      <c r="M35">
        <v>0.66666666666666663</v>
      </c>
      <c r="O35">
        <v>0.75</v>
      </c>
      <c r="Q35">
        <v>0.66666666666666663</v>
      </c>
      <c r="S35">
        <v>0.66666666666666663</v>
      </c>
      <c r="U35">
        <v>0.75</v>
      </c>
    </row>
    <row r="36" spans="1:21">
      <c r="A36" s="1">
        <v>4</v>
      </c>
      <c r="B36">
        <v>0.66666666666666663</v>
      </c>
      <c r="D36">
        <v>0.75</v>
      </c>
      <c r="E36">
        <v>0.5</v>
      </c>
      <c r="F36">
        <v>0.5</v>
      </c>
      <c r="G36">
        <v>0.75</v>
      </c>
      <c r="H36">
        <v>0.91666666666666663</v>
      </c>
      <c r="I36">
        <v>0.83333333333333337</v>
      </c>
      <c r="J36">
        <v>0.91666666666666663</v>
      </c>
      <c r="K36">
        <v>0.75</v>
      </c>
      <c r="L36">
        <v>0.66666666666666663</v>
      </c>
      <c r="M36">
        <v>0.16666666666666666</v>
      </c>
      <c r="O36">
        <v>0.83333333333333337</v>
      </c>
      <c r="Q36">
        <v>0.75</v>
      </c>
      <c r="S36">
        <v>0.66666666666666663</v>
      </c>
      <c r="U36">
        <v>0.5</v>
      </c>
    </row>
    <row r="37" spans="1:21">
      <c r="A37" s="1">
        <v>5</v>
      </c>
      <c r="B37">
        <v>0.91666666666666663</v>
      </c>
      <c r="D37">
        <v>0.66666666666666663</v>
      </c>
      <c r="E37">
        <v>0.91666666666666663</v>
      </c>
      <c r="F37">
        <v>0.33333333333333331</v>
      </c>
      <c r="G37">
        <v>0.58333333333333337</v>
      </c>
      <c r="H37">
        <v>0.83333333333333337</v>
      </c>
      <c r="I37">
        <v>0.58333333333333337</v>
      </c>
      <c r="J37">
        <v>0.91666666666666663</v>
      </c>
      <c r="K37">
        <v>0.66666666666666663</v>
      </c>
      <c r="L37">
        <v>0.83333333333333337</v>
      </c>
      <c r="M37">
        <v>0.33333333333333331</v>
      </c>
      <c r="O37">
        <v>0.33333333333333331</v>
      </c>
      <c r="Q37">
        <v>0.75</v>
      </c>
      <c r="S37">
        <v>0.25</v>
      </c>
      <c r="U37">
        <v>0.83333333333333337</v>
      </c>
    </row>
    <row r="38" spans="1:21">
      <c r="A38" s="1">
        <v>4</v>
      </c>
      <c r="B38">
        <v>0.83333333333333337</v>
      </c>
      <c r="D38">
        <v>0.66666666666666663</v>
      </c>
      <c r="E38">
        <v>0.66666666666666663</v>
      </c>
      <c r="F38">
        <v>0.83333333333333337</v>
      </c>
      <c r="G38">
        <v>0.41666666666666669</v>
      </c>
      <c r="H38">
        <v>0.91666666666666663</v>
      </c>
      <c r="I38">
        <v>0.75</v>
      </c>
      <c r="J38">
        <v>0.75</v>
      </c>
      <c r="K38">
        <v>0.75</v>
      </c>
      <c r="L38">
        <v>0.75</v>
      </c>
      <c r="M38">
        <v>0.5</v>
      </c>
      <c r="O38">
        <v>0.5</v>
      </c>
      <c r="Q38">
        <v>1</v>
      </c>
      <c r="S38">
        <v>0.5</v>
      </c>
      <c r="U38">
        <v>0.83333333333333337</v>
      </c>
    </row>
    <row r="39" spans="1:21">
      <c r="A39" s="1">
        <v>3</v>
      </c>
      <c r="B39">
        <v>0.75</v>
      </c>
      <c r="D39">
        <v>0.91666666666666663</v>
      </c>
      <c r="E39">
        <v>0.83333333333333337</v>
      </c>
      <c r="F39">
        <v>0.33333333333333331</v>
      </c>
      <c r="G39">
        <v>0.66666666666666663</v>
      </c>
      <c r="H39">
        <v>0.75</v>
      </c>
      <c r="I39">
        <v>0</v>
      </c>
      <c r="J39">
        <v>0.83333333333333337</v>
      </c>
      <c r="K39">
        <v>0.75</v>
      </c>
      <c r="L39">
        <v>0.75</v>
      </c>
      <c r="M39">
        <v>0.83333333333333337</v>
      </c>
      <c r="O39">
        <v>0.83333333333333337</v>
      </c>
      <c r="Q39">
        <v>0.75</v>
      </c>
      <c r="S39">
        <v>8.3333333333333329E-2</v>
      </c>
      <c r="U39">
        <v>0.58333333333333337</v>
      </c>
    </row>
    <row r="40" spans="1:21">
      <c r="A40" s="1">
        <v>5</v>
      </c>
      <c r="B40">
        <v>0.58333333333333337</v>
      </c>
      <c r="D40">
        <v>0.75</v>
      </c>
      <c r="E40">
        <v>1</v>
      </c>
      <c r="F40">
        <v>0.41666666666666669</v>
      </c>
      <c r="G40">
        <v>0.91666666666666663</v>
      </c>
      <c r="H40">
        <v>0.41666666666666669</v>
      </c>
      <c r="I40">
        <v>0.5</v>
      </c>
      <c r="J40">
        <v>1</v>
      </c>
      <c r="K40">
        <v>0.5</v>
      </c>
      <c r="L40">
        <v>0.66666666666666663</v>
      </c>
      <c r="M40">
        <v>0.83333333333333337</v>
      </c>
      <c r="O40">
        <v>0.16666666666666666</v>
      </c>
      <c r="Q40">
        <v>0.33333333333333331</v>
      </c>
      <c r="S40">
        <v>0.58333333333333337</v>
      </c>
      <c r="U40">
        <v>0.75</v>
      </c>
    </row>
    <row r="41" spans="1:21">
      <c r="A41" s="1">
        <v>3</v>
      </c>
      <c r="B41">
        <v>0.75</v>
      </c>
      <c r="D41">
        <v>0.58333333333333337</v>
      </c>
      <c r="E41">
        <v>0.41666666666666669</v>
      </c>
      <c r="F41">
        <v>0.83333333333333337</v>
      </c>
      <c r="G41">
        <v>0.58333333333333337</v>
      </c>
      <c r="H41">
        <v>0.66666666666666663</v>
      </c>
      <c r="I41">
        <v>0.41666666666666669</v>
      </c>
      <c r="J41">
        <v>0.41666666666666669</v>
      </c>
      <c r="K41">
        <v>0.58333333333333337</v>
      </c>
      <c r="L41">
        <v>1</v>
      </c>
      <c r="M41">
        <v>0.91666666666666663</v>
      </c>
      <c r="O41">
        <v>0.75</v>
      </c>
      <c r="Q41">
        <v>8.3333333333333329E-2</v>
      </c>
      <c r="S41">
        <v>0.83333333333333337</v>
      </c>
      <c r="U41">
        <v>0.41666666666666669</v>
      </c>
    </row>
    <row r="42" spans="1:21">
      <c r="A42" s="1">
        <v>3</v>
      </c>
      <c r="B42">
        <v>0.75</v>
      </c>
      <c r="D42">
        <v>0.66666666666666663</v>
      </c>
      <c r="E42">
        <v>0.41666666666666669</v>
      </c>
      <c r="F42">
        <v>0.58333333333333337</v>
      </c>
      <c r="G42">
        <v>0.5</v>
      </c>
      <c r="H42">
        <v>0.83333333333333337</v>
      </c>
      <c r="I42">
        <v>0.66666666666666663</v>
      </c>
      <c r="J42">
        <v>0.75</v>
      </c>
      <c r="K42">
        <v>0.66666666666666663</v>
      </c>
      <c r="L42">
        <v>0.66666666666666663</v>
      </c>
      <c r="M42">
        <v>0.25</v>
      </c>
      <c r="O42">
        <v>0.91666666666666663</v>
      </c>
      <c r="Q42">
        <v>0.66666666666666663</v>
      </c>
      <c r="S42">
        <v>0.66666666666666663</v>
      </c>
      <c r="U42">
        <v>1</v>
      </c>
    </row>
    <row r="43" spans="1:21">
      <c r="A43" s="1">
        <v>3</v>
      </c>
      <c r="B43">
        <v>0.66666666666666663</v>
      </c>
      <c r="D43">
        <v>0.75</v>
      </c>
      <c r="E43">
        <v>0.66666666666666663</v>
      </c>
      <c r="F43">
        <v>0.75</v>
      </c>
      <c r="G43">
        <v>0.41666666666666669</v>
      </c>
      <c r="H43">
        <v>0.75</v>
      </c>
      <c r="I43">
        <v>0.5</v>
      </c>
      <c r="J43">
        <v>0.75</v>
      </c>
      <c r="K43">
        <v>0.66666666666666663</v>
      </c>
      <c r="L43">
        <v>0.75</v>
      </c>
      <c r="M43">
        <v>0.66666666666666663</v>
      </c>
      <c r="O43">
        <v>0.66666666666666663</v>
      </c>
      <c r="Q43">
        <v>0.75</v>
      </c>
      <c r="S43">
        <v>0.83333333333333337</v>
      </c>
      <c r="U43">
        <v>0.58333333333333337</v>
      </c>
    </row>
    <row r="44" spans="1:21">
      <c r="A44" s="1">
        <v>5</v>
      </c>
      <c r="B44">
        <v>0.83333333333333337</v>
      </c>
      <c r="D44">
        <v>0.75</v>
      </c>
      <c r="E44">
        <v>0.91666666666666663</v>
      </c>
      <c r="F44">
        <v>0.83333333333333337</v>
      </c>
      <c r="G44">
        <v>0.75</v>
      </c>
      <c r="H44">
        <v>0.75</v>
      </c>
      <c r="I44">
        <v>0.5</v>
      </c>
      <c r="J44">
        <v>0.66666666666666663</v>
      </c>
      <c r="K44">
        <v>0.75</v>
      </c>
      <c r="L44">
        <v>0.66666666666666663</v>
      </c>
      <c r="M44">
        <v>0.66666666666666663</v>
      </c>
      <c r="O44">
        <v>0.66666666666666663</v>
      </c>
      <c r="Q44">
        <v>0.83333333333333337</v>
      </c>
      <c r="S44">
        <v>0.58333333333333337</v>
      </c>
      <c r="U44">
        <v>0.75</v>
      </c>
    </row>
    <row r="45" spans="1:21">
      <c r="A45" s="1">
        <v>4</v>
      </c>
      <c r="B45">
        <v>0.75</v>
      </c>
      <c r="D45">
        <v>0.66666666666666663</v>
      </c>
      <c r="E45">
        <v>0.75</v>
      </c>
      <c r="F45">
        <v>0.91666666666666663</v>
      </c>
      <c r="G45">
        <v>0.75</v>
      </c>
      <c r="H45">
        <v>0.91666666666666663</v>
      </c>
      <c r="I45">
        <v>0.5</v>
      </c>
      <c r="J45">
        <v>8.3333333333333329E-2</v>
      </c>
      <c r="K45">
        <v>0.66666666666666663</v>
      </c>
      <c r="L45">
        <v>0.83333333333333337</v>
      </c>
      <c r="M45">
        <v>0.66666666666666663</v>
      </c>
      <c r="O45">
        <v>0.75</v>
      </c>
      <c r="Q45">
        <v>0.66666666666666663</v>
      </c>
      <c r="S45">
        <v>0.75</v>
      </c>
      <c r="U45">
        <v>0.58333333333333337</v>
      </c>
    </row>
    <row r="46" spans="1:21">
      <c r="A46" s="1">
        <v>3</v>
      </c>
      <c r="B46">
        <v>0.83333333333333337</v>
      </c>
      <c r="D46">
        <v>0.66666666666666663</v>
      </c>
      <c r="E46">
        <v>0.75</v>
      </c>
      <c r="F46">
        <v>0.75</v>
      </c>
      <c r="G46">
        <v>0.75</v>
      </c>
      <c r="H46">
        <v>0.75</v>
      </c>
      <c r="I46">
        <v>0.58333333333333337</v>
      </c>
      <c r="J46">
        <v>0.58333333333333337</v>
      </c>
      <c r="K46">
        <v>0.91666666666666663</v>
      </c>
      <c r="L46">
        <v>0.5</v>
      </c>
      <c r="M46">
        <v>0.91666666666666663</v>
      </c>
      <c r="O46">
        <v>0.75</v>
      </c>
      <c r="Q46">
        <v>0.75</v>
      </c>
      <c r="S46">
        <v>0.75</v>
      </c>
      <c r="U46">
        <v>0.33333333333333331</v>
      </c>
    </row>
    <row r="47" spans="1:21">
      <c r="A47" s="1">
        <v>4</v>
      </c>
      <c r="B47">
        <v>0.75</v>
      </c>
      <c r="D47">
        <v>0.25</v>
      </c>
      <c r="E47">
        <v>0.25</v>
      </c>
      <c r="F47">
        <v>0.75</v>
      </c>
      <c r="G47">
        <v>0.75</v>
      </c>
      <c r="H47">
        <v>0.83333333333333337</v>
      </c>
      <c r="I47">
        <v>0.83333333333333337</v>
      </c>
      <c r="J47">
        <v>0.25</v>
      </c>
      <c r="K47">
        <v>0.25</v>
      </c>
      <c r="L47">
        <v>0.25</v>
      </c>
      <c r="M47">
        <v>0.58333333333333337</v>
      </c>
      <c r="O47">
        <v>0.5</v>
      </c>
      <c r="Q47">
        <v>0.66666666666666663</v>
      </c>
      <c r="S47">
        <v>0.66666666666666663</v>
      </c>
      <c r="U47">
        <v>0.5</v>
      </c>
    </row>
    <row r="48" spans="1:21">
      <c r="A48" s="1">
        <v>3</v>
      </c>
      <c r="B48">
        <v>0.66666666666666663</v>
      </c>
      <c r="D48">
        <v>0.91666666666666663</v>
      </c>
      <c r="E48">
        <v>0.33333333333333331</v>
      </c>
      <c r="F48">
        <v>0.41666666666666669</v>
      </c>
      <c r="G48">
        <v>0.75</v>
      </c>
      <c r="H48">
        <v>0.5</v>
      </c>
      <c r="I48">
        <v>0.58333333333333337</v>
      </c>
      <c r="J48">
        <v>0.58333333333333337</v>
      </c>
      <c r="K48">
        <v>0.33333333333333331</v>
      </c>
      <c r="L48">
        <v>0.33333333333333331</v>
      </c>
      <c r="M48">
        <v>0.5</v>
      </c>
      <c r="O48">
        <v>0.58333333333333337</v>
      </c>
      <c r="Q48">
        <v>0.91666666666666663</v>
      </c>
      <c r="S48">
        <v>0.83333333333333337</v>
      </c>
      <c r="U48">
        <v>0.5</v>
      </c>
    </row>
    <row r="49" spans="1:21">
      <c r="A49" s="1">
        <v>3</v>
      </c>
      <c r="B49">
        <v>1</v>
      </c>
      <c r="D49">
        <v>8.3333333333333329E-2</v>
      </c>
      <c r="E49">
        <v>1</v>
      </c>
      <c r="F49">
        <v>0.25</v>
      </c>
      <c r="G49">
        <v>0.66666666666666663</v>
      </c>
      <c r="H49">
        <v>0.75</v>
      </c>
      <c r="I49">
        <v>0.41666666666666669</v>
      </c>
      <c r="J49">
        <v>0.16666666666666666</v>
      </c>
      <c r="K49">
        <v>1</v>
      </c>
      <c r="L49">
        <v>0.5</v>
      </c>
      <c r="M49">
        <v>0.66666666666666663</v>
      </c>
      <c r="O49">
        <v>0.66666666666666663</v>
      </c>
      <c r="Q49">
        <v>0.33333333333333331</v>
      </c>
      <c r="S49">
        <v>0.66666666666666663</v>
      </c>
      <c r="U49">
        <v>0.33333333333333331</v>
      </c>
    </row>
    <row r="50" spans="1:21">
      <c r="A50" s="1">
        <v>4</v>
      </c>
      <c r="B50">
        <v>0.66666666666666663</v>
      </c>
      <c r="D50">
        <v>0.16666666666666666</v>
      </c>
      <c r="E50">
        <v>8.3333333333333329E-2</v>
      </c>
      <c r="F50">
        <v>0.83333333333333337</v>
      </c>
      <c r="G50">
        <v>0.75</v>
      </c>
      <c r="H50">
        <v>0.91666666666666663</v>
      </c>
      <c r="I50">
        <v>0.91666666666666663</v>
      </c>
      <c r="J50">
        <v>0.66666666666666663</v>
      </c>
      <c r="K50">
        <v>0.66666666666666663</v>
      </c>
      <c r="L50">
        <v>0.75</v>
      </c>
      <c r="M50">
        <v>0.33333333333333331</v>
      </c>
      <c r="O50">
        <v>0.75</v>
      </c>
      <c r="Q50">
        <v>1</v>
      </c>
      <c r="S50">
        <v>0.41666666666666669</v>
      </c>
      <c r="U50">
        <v>0.75</v>
      </c>
    </row>
    <row r="51" spans="1:21">
      <c r="A51" s="1">
        <v>5</v>
      </c>
      <c r="B51">
        <v>0.66666666666666663</v>
      </c>
      <c r="D51">
        <v>8.3333333333333329E-2</v>
      </c>
      <c r="E51">
        <v>0.58333333333333337</v>
      </c>
      <c r="F51">
        <v>0.5</v>
      </c>
      <c r="G51">
        <v>0.5</v>
      </c>
      <c r="H51">
        <v>0.83333333333333337</v>
      </c>
      <c r="I51">
        <v>0.5</v>
      </c>
      <c r="J51">
        <v>0.75</v>
      </c>
      <c r="K51">
        <v>0.91666666666666663</v>
      </c>
      <c r="L51">
        <v>0.83333333333333337</v>
      </c>
      <c r="M51">
        <v>0.66666666666666663</v>
      </c>
      <c r="O51">
        <v>1</v>
      </c>
      <c r="Q51">
        <v>0.75</v>
      </c>
      <c r="S51">
        <v>0.66666666666666663</v>
      </c>
      <c r="U51">
        <v>0.83333333333333337</v>
      </c>
    </row>
    <row r="52" spans="1:21">
      <c r="A52" s="1">
        <v>3</v>
      </c>
      <c r="B52">
        <v>0.75</v>
      </c>
      <c r="D52">
        <v>0.33333333333333331</v>
      </c>
      <c r="E52">
        <v>0.58333333333333337</v>
      </c>
      <c r="F52">
        <v>0.58333333333333337</v>
      </c>
      <c r="G52">
        <v>0.41666666666666669</v>
      </c>
      <c r="H52">
        <v>1</v>
      </c>
      <c r="I52">
        <v>0.83333333333333337</v>
      </c>
      <c r="J52">
        <v>0.66666666666666663</v>
      </c>
      <c r="K52">
        <v>1</v>
      </c>
      <c r="L52">
        <v>0.58333333333333337</v>
      </c>
      <c r="M52">
        <v>0.83333333333333337</v>
      </c>
      <c r="O52">
        <v>0.66666666666666663</v>
      </c>
      <c r="Q52">
        <v>0.33333333333333331</v>
      </c>
      <c r="S52">
        <v>0.25</v>
      </c>
      <c r="U52">
        <v>0.66666666666666663</v>
      </c>
    </row>
    <row r="53" spans="1:21">
      <c r="A53" s="1">
        <v>3</v>
      </c>
      <c r="B53">
        <v>0.66666666666666663</v>
      </c>
      <c r="D53">
        <v>0.66666666666666663</v>
      </c>
      <c r="E53">
        <v>1</v>
      </c>
      <c r="F53">
        <v>0.66666666666666663</v>
      </c>
      <c r="G53">
        <v>1</v>
      </c>
      <c r="H53">
        <v>0.83333333333333337</v>
      </c>
      <c r="I53">
        <v>0.41666666666666669</v>
      </c>
      <c r="J53">
        <v>0.58333333333333337</v>
      </c>
      <c r="K53">
        <v>8.3333333333333329E-2</v>
      </c>
      <c r="L53">
        <v>0.25</v>
      </c>
      <c r="M53">
        <v>0.75</v>
      </c>
      <c r="O53">
        <v>0.91666666666666663</v>
      </c>
      <c r="Q53">
        <v>0.66666666666666663</v>
      </c>
      <c r="S53">
        <v>0.41666666666666669</v>
      </c>
      <c r="U53">
        <v>1</v>
      </c>
    </row>
    <row r="54" spans="1:21">
      <c r="A54" s="1">
        <v>3</v>
      </c>
      <c r="B54">
        <v>0.83333333333333337</v>
      </c>
      <c r="D54">
        <v>0.33333333333333331</v>
      </c>
      <c r="E54">
        <v>0.66666666666666663</v>
      </c>
      <c r="F54">
        <v>0.16666666666666666</v>
      </c>
      <c r="G54">
        <v>0.41666666666666669</v>
      </c>
      <c r="H54">
        <v>0.5</v>
      </c>
      <c r="I54">
        <v>0.41666666666666669</v>
      </c>
      <c r="J54">
        <v>0.25</v>
      </c>
      <c r="K54">
        <v>8.3333333333333329E-2</v>
      </c>
      <c r="L54">
        <v>0.75</v>
      </c>
      <c r="M54">
        <v>0.33333333333333331</v>
      </c>
      <c r="O54">
        <v>0.75</v>
      </c>
      <c r="Q54">
        <v>0.41666666666666669</v>
      </c>
      <c r="S54">
        <v>0.75</v>
      </c>
      <c r="U54">
        <v>0.58333333333333337</v>
      </c>
    </row>
    <row r="55" spans="1:21">
      <c r="A55" s="1">
        <v>3</v>
      </c>
      <c r="B55">
        <v>0.5</v>
      </c>
      <c r="D55">
        <v>0.66666666666666663</v>
      </c>
      <c r="E55">
        <v>0.75</v>
      </c>
      <c r="F55">
        <v>0.58333333333333337</v>
      </c>
      <c r="G55">
        <v>0.66666666666666663</v>
      </c>
      <c r="H55">
        <v>0.66666666666666663</v>
      </c>
      <c r="I55">
        <v>0.16666666666666666</v>
      </c>
      <c r="J55">
        <v>0.33333333333333331</v>
      </c>
      <c r="K55">
        <v>0.33333333333333331</v>
      </c>
      <c r="L55">
        <v>0.5</v>
      </c>
      <c r="M55">
        <v>0.5</v>
      </c>
      <c r="O55">
        <v>0.75</v>
      </c>
      <c r="Q55">
        <v>0.5</v>
      </c>
      <c r="S55">
        <v>0.75</v>
      </c>
      <c r="U55">
        <v>0.25</v>
      </c>
    </row>
    <row r="56" spans="1:21">
      <c r="A56" s="1">
        <v>4</v>
      </c>
      <c r="B56">
        <v>0.25</v>
      </c>
      <c r="D56">
        <v>0.75</v>
      </c>
      <c r="E56">
        <v>0.83333333333333337</v>
      </c>
      <c r="F56">
        <v>0.58333333333333337</v>
      </c>
      <c r="G56">
        <v>0.58333333333333337</v>
      </c>
      <c r="I56">
        <v>0.58333333333333337</v>
      </c>
      <c r="J56">
        <v>0.66666666666666663</v>
      </c>
      <c r="K56">
        <v>0.66666666666666663</v>
      </c>
      <c r="L56">
        <v>0.91666666666666663</v>
      </c>
      <c r="M56">
        <v>0.33333333333333331</v>
      </c>
      <c r="O56">
        <v>0.33333333333333331</v>
      </c>
      <c r="Q56">
        <v>0.83333333333333337</v>
      </c>
      <c r="S56">
        <v>0.75</v>
      </c>
      <c r="U56">
        <v>0.5</v>
      </c>
    </row>
    <row r="57" spans="1:21">
      <c r="A57" s="1">
        <v>4</v>
      </c>
      <c r="B57">
        <v>0.33333333333333331</v>
      </c>
      <c r="D57">
        <v>0.58333333333333337</v>
      </c>
      <c r="E57">
        <v>0.33333333333333331</v>
      </c>
      <c r="F57">
        <v>0.58333333333333337</v>
      </c>
      <c r="G57">
        <v>0.75</v>
      </c>
      <c r="I57">
        <v>0.41666666666666669</v>
      </c>
      <c r="J57">
        <v>1</v>
      </c>
      <c r="K57">
        <v>0.33333333333333331</v>
      </c>
      <c r="L57">
        <v>0.75</v>
      </c>
      <c r="M57">
        <v>0.33333333333333331</v>
      </c>
      <c r="O57">
        <v>1</v>
      </c>
      <c r="Q57">
        <v>0.41666666666666669</v>
      </c>
      <c r="S57">
        <v>0.91666666666666663</v>
      </c>
      <c r="U57">
        <v>0.75</v>
      </c>
    </row>
    <row r="58" spans="1:21">
      <c r="A58" s="1">
        <v>3</v>
      </c>
      <c r="B58">
        <v>0.33333333333333331</v>
      </c>
      <c r="D58">
        <v>0.25</v>
      </c>
      <c r="E58">
        <v>1</v>
      </c>
      <c r="F58">
        <v>0.41666666666666669</v>
      </c>
      <c r="G58">
        <v>0.5</v>
      </c>
      <c r="I58">
        <v>0.66666666666666663</v>
      </c>
      <c r="J58">
        <v>0.83333333333333337</v>
      </c>
      <c r="K58">
        <v>0.75</v>
      </c>
      <c r="L58">
        <v>0.66666666666666663</v>
      </c>
      <c r="M58">
        <v>8.3333333333333329E-2</v>
      </c>
      <c r="O58">
        <v>0.66666666666666663</v>
      </c>
      <c r="Q58">
        <v>0.66666666666666663</v>
      </c>
      <c r="S58">
        <v>8.3333333333333329E-2</v>
      </c>
      <c r="U58">
        <v>0.5</v>
      </c>
    </row>
    <row r="59" spans="1:21">
      <c r="A59" s="1">
        <v>3</v>
      </c>
      <c r="B59">
        <v>0.5</v>
      </c>
      <c r="D59">
        <v>0.66666666666666663</v>
      </c>
      <c r="E59">
        <v>0.5</v>
      </c>
      <c r="F59">
        <v>0.58333333333333337</v>
      </c>
      <c r="G59">
        <v>0.66666666666666663</v>
      </c>
      <c r="I59">
        <v>0.5</v>
      </c>
      <c r="J59">
        <v>0.41666666666666669</v>
      </c>
      <c r="K59">
        <v>0.83333333333333337</v>
      </c>
      <c r="L59">
        <v>0.66666666666666663</v>
      </c>
      <c r="M59">
        <v>0.66666666666666663</v>
      </c>
      <c r="O59">
        <v>0.66666666666666663</v>
      </c>
      <c r="Q59">
        <v>0.5</v>
      </c>
      <c r="S59">
        <v>0.5</v>
      </c>
      <c r="U59">
        <v>0.75</v>
      </c>
    </row>
    <row r="60" spans="1:21">
      <c r="A60" s="1">
        <v>3</v>
      </c>
      <c r="B60">
        <v>0.75</v>
      </c>
      <c r="D60">
        <v>0.75</v>
      </c>
      <c r="E60">
        <v>0.75</v>
      </c>
      <c r="F60">
        <v>0.58333333333333337</v>
      </c>
      <c r="G60">
        <v>0.91666666666666663</v>
      </c>
      <c r="I60">
        <v>0.58333333333333337</v>
      </c>
      <c r="J60">
        <v>0.33333333333333331</v>
      </c>
      <c r="K60">
        <v>0.66666666666666663</v>
      </c>
      <c r="L60">
        <v>0.91666666666666663</v>
      </c>
      <c r="M60">
        <v>0.66666666666666663</v>
      </c>
      <c r="O60">
        <v>0.25</v>
      </c>
      <c r="Q60">
        <v>0.66666666666666663</v>
      </c>
      <c r="S60">
        <v>0.75</v>
      </c>
      <c r="U60">
        <v>0.5</v>
      </c>
    </row>
    <row r="61" spans="1:21">
      <c r="A61" s="1">
        <v>4</v>
      </c>
      <c r="B61">
        <v>0.83333333333333337</v>
      </c>
      <c r="D61">
        <v>0.5</v>
      </c>
      <c r="E61">
        <v>0.83333333333333337</v>
      </c>
      <c r="F61">
        <v>8.3333333333333329E-2</v>
      </c>
      <c r="G61">
        <v>0.83333333333333337</v>
      </c>
      <c r="I61">
        <v>0.66666666666666663</v>
      </c>
      <c r="J61">
        <v>0.5</v>
      </c>
      <c r="K61">
        <v>0.75</v>
      </c>
      <c r="L61">
        <v>0.75</v>
      </c>
      <c r="M61">
        <v>0.41666666666666669</v>
      </c>
      <c r="O61">
        <v>0.91666666666666663</v>
      </c>
      <c r="Q61">
        <v>8.3333333333333329E-2</v>
      </c>
      <c r="S61">
        <v>0.75</v>
      </c>
      <c r="U61">
        <v>0.83333333333333337</v>
      </c>
    </row>
    <row r="62" spans="1:21">
      <c r="A62" s="1">
        <v>3</v>
      </c>
      <c r="B62">
        <v>0.41666666666666669</v>
      </c>
      <c r="D62">
        <v>0.66666666666666663</v>
      </c>
      <c r="E62">
        <v>0.33333333333333331</v>
      </c>
      <c r="F62">
        <v>0.25</v>
      </c>
      <c r="G62">
        <v>0.83333333333333337</v>
      </c>
      <c r="I62">
        <v>0.25</v>
      </c>
      <c r="J62">
        <v>0.75</v>
      </c>
      <c r="K62">
        <v>0.5</v>
      </c>
      <c r="L62">
        <v>0.75</v>
      </c>
      <c r="M62">
        <v>0.41666666666666669</v>
      </c>
      <c r="O62">
        <v>8.3333333333333329E-2</v>
      </c>
      <c r="Q62">
        <v>0.75</v>
      </c>
      <c r="S62">
        <v>0.75</v>
      </c>
      <c r="U62">
        <v>0.41666666666666669</v>
      </c>
    </row>
    <row r="63" spans="1:21">
      <c r="A63" s="1">
        <v>3</v>
      </c>
      <c r="B63">
        <v>0.58333333333333337</v>
      </c>
      <c r="D63">
        <v>0.91666666666666663</v>
      </c>
      <c r="E63">
        <v>0.41666666666666669</v>
      </c>
      <c r="F63">
        <v>0.41666666666666669</v>
      </c>
      <c r="G63">
        <v>0.41666666666666669</v>
      </c>
      <c r="I63">
        <v>0.58333333333333337</v>
      </c>
      <c r="J63">
        <v>0.83333333333333337</v>
      </c>
      <c r="K63">
        <v>0.66666666666666663</v>
      </c>
      <c r="L63">
        <v>0.91666666666666663</v>
      </c>
      <c r="M63">
        <v>0.75</v>
      </c>
      <c r="O63">
        <v>0.66666666666666663</v>
      </c>
      <c r="Q63">
        <v>0.58333333333333337</v>
      </c>
      <c r="S63">
        <v>0.75</v>
      </c>
      <c r="U63">
        <v>1</v>
      </c>
    </row>
    <row r="64" spans="1:21">
      <c r="A64" s="1">
        <v>3</v>
      </c>
      <c r="B64">
        <v>0.16666666666666666</v>
      </c>
      <c r="D64">
        <v>0.66666666666666663</v>
      </c>
      <c r="E64">
        <v>0.75</v>
      </c>
      <c r="F64">
        <v>0.83333333333333337</v>
      </c>
      <c r="G64">
        <v>0.58333333333333337</v>
      </c>
      <c r="J64">
        <v>0.5</v>
      </c>
      <c r="K64">
        <v>0.91666666666666663</v>
      </c>
      <c r="L64">
        <v>0.58333333333333337</v>
      </c>
      <c r="M64">
        <v>0.41666666666666669</v>
      </c>
      <c r="O64">
        <v>0.75</v>
      </c>
      <c r="Q64">
        <v>0.75</v>
      </c>
      <c r="S64">
        <v>0.83333333333333337</v>
      </c>
      <c r="U64">
        <v>0.75</v>
      </c>
    </row>
    <row r="65" spans="1:21">
      <c r="A65" s="1">
        <v>4</v>
      </c>
      <c r="B65">
        <v>0.25</v>
      </c>
      <c r="D65">
        <v>0.75</v>
      </c>
      <c r="E65">
        <v>0.41666666666666669</v>
      </c>
      <c r="F65">
        <v>0.16666666666666666</v>
      </c>
      <c r="G65">
        <v>0.25</v>
      </c>
      <c r="J65">
        <v>0.41666666666666669</v>
      </c>
      <c r="K65">
        <v>0.75</v>
      </c>
      <c r="L65">
        <v>0.66666666666666663</v>
      </c>
      <c r="M65">
        <v>0.41666666666666669</v>
      </c>
      <c r="O65">
        <v>0.66666666666666663</v>
      </c>
      <c r="Q65">
        <v>0.66666666666666663</v>
      </c>
      <c r="S65">
        <v>0.58333333333333337</v>
      </c>
      <c r="U65">
        <v>8.3333333333333329E-2</v>
      </c>
    </row>
    <row r="66" spans="1:21">
      <c r="A66" s="1">
        <v>3</v>
      </c>
      <c r="B66">
        <v>0.75</v>
      </c>
      <c r="D66">
        <v>0.83333333333333337</v>
      </c>
      <c r="E66">
        <v>0.25</v>
      </c>
      <c r="F66">
        <v>0.25</v>
      </c>
      <c r="G66">
        <v>0.5</v>
      </c>
      <c r="J66">
        <v>0.83333333333333337</v>
      </c>
      <c r="K66">
        <v>0.75</v>
      </c>
      <c r="L66">
        <v>0.66666666666666663</v>
      </c>
      <c r="M66">
        <v>0.5</v>
      </c>
      <c r="O66">
        <v>0.75</v>
      </c>
      <c r="Q66">
        <v>0.66666666666666663</v>
      </c>
      <c r="S66">
        <v>0.33333333333333331</v>
      </c>
      <c r="U66">
        <v>0.83333333333333337</v>
      </c>
    </row>
    <row r="67" spans="1:21">
      <c r="A67" s="1">
        <v>4</v>
      </c>
      <c r="B67">
        <v>0.5</v>
      </c>
      <c r="D67">
        <v>0.75</v>
      </c>
      <c r="E67">
        <v>0.66666666666666663</v>
      </c>
      <c r="F67">
        <v>0.5</v>
      </c>
      <c r="G67">
        <v>0.58333333333333337</v>
      </c>
      <c r="J67">
        <v>0.41666666666666669</v>
      </c>
      <c r="K67">
        <v>0.25</v>
      </c>
      <c r="L67">
        <v>0.75</v>
      </c>
      <c r="M67">
        <v>0.91666666666666663</v>
      </c>
      <c r="O67">
        <v>0.58333333333333337</v>
      </c>
      <c r="Q67">
        <v>0.33333333333333331</v>
      </c>
      <c r="S67">
        <v>0.83333333333333337</v>
      </c>
      <c r="U67">
        <v>0.58333333333333337</v>
      </c>
    </row>
    <row r="68" spans="1:21">
      <c r="A68" s="1">
        <v>3</v>
      </c>
      <c r="B68">
        <v>0.91666666666666663</v>
      </c>
      <c r="D68">
        <v>0.41666666666666669</v>
      </c>
      <c r="E68">
        <v>0.5</v>
      </c>
      <c r="F68">
        <v>0.66666666666666663</v>
      </c>
      <c r="G68">
        <v>0.83333333333333337</v>
      </c>
      <c r="J68">
        <v>0.25</v>
      </c>
      <c r="K68">
        <v>0.33333333333333331</v>
      </c>
      <c r="L68">
        <v>0.75</v>
      </c>
      <c r="M68">
        <v>8.3333333333333329E-2</v>
      </c>
      <c r="O68">
        <v>0.83333333333333337</v>
      </c>
      <c r="Q68">
        <v>0.58333333333333337</v>
      </c>
      <c r="S68">
        <v>0.41666666666666669</v>
      </c>
      <c r="U68">
        <v>0.58333333333333337</v>
      </c>
    </row>
    <row r="69" spans="1:21">
      <c r="A69" s="1">
        <v>1</v>
      </c>
      <c r="B69">
        <v>0.75</v>
      </c>
      <c r="D69">
        <v>0.25</v>
      </c>
      <c r="E69">
        <v>0.66666666666666663</v>
      </c>
      <c r="F69">
        <v>0.33333333333333331</v>
      </c>
      <c r="G69">
        <v>0.66666666666666663</v>
      </c>
      <c r="J69">
        <v>0.41666666666666669</v>
      </c>
      <c r="K69">
        <v>0.66666666666666663</v>
      </c>
      <c r="L69">
        <v>1</v>
      </c>
      <c r="M69">
        <v>0.41666666666666669</v>
      </c>
      <c r="O69">
        <v>0.25</v>
      </c>
      <c r="Q69">
        <v>0.5</v>
      </c>
      <c r="S69">
        <v>0.33333333333333331</v>
      </c>
    </row>
    <row r="70" spans="1:21">
      <c r="A70" s="1">
        <v>3</v>
      </c>
      <c r="B70">
        <v>0.66666666666666663</v>
      </c>
      <c r="D70">
        <v>0.33333333333333331</v>
      </c>
      <c r="E70">
        <v>8.3333333333333329E-2</v>
      </c>
      <c r="F70">
        <v>0.41666666666666669</v>
      </c>
      <c r="G70">
        <v>0.66666666666666663</v>
      </c>
      <c r="J70">
        <v>0.5</v>
      </c>
      <c r="K70">
        <v>0.5</v>
      </c>
      <c r="L70">
        <v>0.41666666666666669</v>
      </c>
      <c r="M70">
        <v>0.33333333333333331</v>
      </c>
      <c r="O70">
        <v>0.66666666666666663</v>
      </c>
      <c r="Q70">
        <v>0.83333333333333337</v>
      </c>
      <c r="S70">
        <v>0.5</v>
      </c>
    </row>
    <row r="71" spans="1:21">
      <c r="A71" s="1">
        <v>2</v>
      </c>
      <c r="B71">
        <v>0.66666666666666663</v>
      </c>
      <c r="D71">
        <v>0.5</v>
      </c>
      <c r="E71">
        <v>0.75</v>
      </c>
      <c r="F71">
        <v>0.5</v>
      </c>
      <c r="G71">
        <v>0.5</v>
      </c>
      <c r="J71">
        <v>0.58333333333333337</v>
      </c>
      <c r="K71">
        <v>0.75</v>
      </c>
      <c r="L71">
        <v>0.91666666666666663</v>
      </c>
      <c r="M71">
        <v>0.66666666666666663</v>
      </c>
      <c r="O71">
        <v>0.75</v>
      </c>
      <c r="Q71">
        <v>0.25</v>
      </c>
      <c r="S71">
        <v>0.41666666666666669</v>
      </c>
    </row>
    <row r="72" spans="1:21">
      <c r="A72" s="1">
        <v>3</v>
      </c>
      <c r="B72">
        <v>0.91666666666666663</v>
      </c>
      <c r="D72">
        <v>0.66666666666666663</v>
      </c>
      <c r="E72">
        <v>0.58333333333333337</v>
      </c>
      <c r="F72">
        <v>0.33333333333333331</v>
      </c>
      <c r="G72">
        <v>0.83333333333333337</v>
      </c>
      <c r="J72">
        <v>0.58333333333333337</v>
      </c>
      <c r="K72">
        <v>0.75</v>
      </c>
      <c r="L72">
        <v>0.75</v>
      </c>
      <c r="M72">
        <v>0.16666666666666666</v>
      </c>
      <c r="O72">
        <v>0.5</v>
      </c>
      <c r="Q72">
        <v>0.83333333333333337</v>
      </c>
      <c r="S72">
        <v>0.75</v>
      </c>
    </row>
    <row r="73" spans="1:21">
      <c r="A73" s="1">
        <v>4</v>
      </c>
      <c r="B73">
        <v>0.75</v>
      </c>
      <c r="D73">
        <v>0.5</v>
      </c>
      <c r="E73">
        <v>0.91666666666666663</v>
      </c>
      <c r="F73">
        <v>0.33333333333333331</v>
      </c>
      <c r="G73">
        <v>0.83333333333333337</v>
      </c>
      <c r="J73">
        <v>0.91666666666666663</v>
      </c>
      <c r="K73">
        <v>0.66666666666666663</v>
      </c>
      <c r="L73">
        <v>0.75</v>
      </c>
      <c r="M73">
        <v>0.41666666666666669</v>
      </c>
      <c r="O73">
        <v>0.66666666666666663</v>
      </c>
      <c r="Q73">
        <v>0.91666666666666663</v>
      </c>
      <c r="S73">
        <v>0.83333333333333337</v>
      </c>
    </row>
    <row r="74" spans="1:21">
      <c r="A74" s="1">
        <v>3</v>
      </c>
      <c r="B74">
        <v>0.75</v>
      </c>
      <c r="D74">
        <v>0.83333333333333337</v>
      </c>
      <c r="E74">
        <v>0.66666666666666663</v>
      </c>
      <c r="F74">
        <v>0.41666666666666669</v>
      </c>
      <c r="G74">
        <v>0.5</v>
      </c>
      <c r="J74">
        <v>0.66666666666666663</v>
      </c>
      <c r="K74">
        <v>0.5</v>
      </c>
      <c r="L74">
        <v>0.25</v>
      </c>
      <c r="M74">
        <v>0.5</v>
      </c>
      <c r="O74">
        <v>0.91666666666666663</v>
      </c>
      <c r="Q74">
        <v>0.91666666666666663</v>
      </c>
      <c r="S74">
        <v>0.41666666666666669</v>
      </c>
    </row>
    <row r="75" spans="1:21">
      <c r="A75" s="1">
        <v>4</v>
      </c>
      <c r="B75">
        <v>0.5</v>
      </c>
      <c r="D75">
        <v>0.75</v>
      </c>
      <c r="E75">
        <v>0.16666666666666666</v>
      </c>
      <c r="F75">
        <v>0.5</v>
      </c>
      <c r="G75">
        <v>0.5</v>
      </c>
      <c r="J75">
        <v>0.16666666666666666</v>
      </c>
      <c r="K75">
        <v>0.66666666666666663</v>
      </c>
      <c r="L75">
        <v>1</v>
      </c>
      <c r="M75">
        <v>0.33333333333333331</v>
      </c>
      <c r="O75">
        <v>0.33333333333333331</v>
      </c>
      <c r="Q75">
        <v>0.25</v>
      </c>
      <c r="S75">
        <v>0.66666666666666663</v>
      </c>
    </row>
    <row r="76" spans="1:21">
      <c r="A76" s="1">
        <v>4</v>
      </c>
      <c r="B76">
        <v>0.91666666666666663</v>
      </c>
      <c r="D76">
        <v>0.41666666666666669</v>
      </c>
      <c r="E76">
        <v>0.33333333333333331</v>
      </c>
      <c r="F76">
        <v>0.5</v>
      </c>
      <c r="G76">
        <v>0.66666666666666663</v>
      </c>
      <c r="J76">
        <v>0.5</v>
      </c>
      <c r="K76">
        <v>8.3333333333333329E-2</v>
      </c>
      <c r="L76">
        <v>0.66666666666666663</v>
      </c>
      <c r="M76">
        <v>0.58333333333333337</v>
      </c>
      <c r="O76">
        <v>1</v>
      </c>
      <c r="Q76">
        <v>0.66666666666666663</v>
      </c>
      <c r="S76">
        <v>0.75</v>
      </c>
    </row>
    <row r="77" spans="1:21">
      <c r="A77" s="1">
        <v>3</v>
      </c>
      <c r="B77">
        <v>0.58333333333333337</v>
      </c>
      <c r="D77">
        <v>0.5</v>
      </c>
      <c r="E77">
        <v>0.75</v>
      </c>
      <c r="F77">
        <v>0.41666666666666669</v>
      </c>
      <c r="G77">
        <v>0.75</v>
      </c>
      <c r="J77">
        <v>0.5</v>
      </c>
      <c r="K77">
        <v>0.75</v>
      </c>
      <c r="L77">
        <v>0.66666666666666663</v>
      </c>
      <c r="M77">
        <v>0.75</v>
      </c>
      <c r="O77">
        <v>0.75</v>
      </c>
      <c r="Q77">
        <v>0.58333333333333337</v>
      </c>
      <c r="S77">
        <v>0.41666666666666669</v>
      </c>
    </row>
    <row r="78" spans="1:21">
      <c r="A78" s="1">
        <v>4</v>
      </c>
      <c r="B78">
        <v>0.66666666666666663</v>
      </c>
      <c r="D78">
        <v>0.58333333333333337</v>
      </c>
      <c r="E78">
        <v>0.5</v>
      </c>
      <c r="F78">
        <v>0.41666666666666669</v>
      </c>
      <c r="G78">
        <v>0.5</v>
      </c>
      <c r="J78">
        <v>0.83333333333333337</v>
      </c>
      <c r="K78">
        <v>0.75</v>
      </c>
      <c r="L78">
        <v>0.25</v>
      </c>
      <c r="M78">
        <v>0.16666666666666666</v>
      </c>
      <c r="O78">
        <v>0.83333333333333337</v>
      </c>
      <c r="Q78">
        <v>0.58333333333333337</v>
      </c>
      <c r="S78">
        <v>0.75</v>
      </c>
    </row>
    <row r="79" spans="1:21">
      <c r="A79" s="1">
        <v>4</v>
      </c>
      <c r="B79">
        <v>0.66666666666666663</v>
      </c>
      <c r="D79">
        <v>0.58333333333333337</v>
      </c>
      <c r="E79">
        <v>0.83333333333333337</v>
      </c>
      <c r="F79">
        <v>0.66666666666666663</v>
      </c>
      <c r="G79">
        <v>0.16666666666666666</v>
      </c>
      <c r="J79">
        <v>1</v>
      </c>
      <c r="K79">
        <v>0.58333333333333337</v>
      </c>
      <c r="L79">
        <v>0.91666666666666663</v>
      </c>
      <c r="M79">
        <v>0.25</v>
      </c>
      <c r="O79">
        <v>0.75</v>
      </c>
      <c r="Q79">
        <v>0.75</v>
      </c>
      <c r="S79">
        <v>0.5</v>
      </c>
    </row>
    <row r="80" spans="1:21">
      <c r="A80" s="1">
        <v>3</v>
      </c>
      <c r="B80">
        <v>0.75</v>
      </c>
      <c r="D80">
        <v>0.75</v>
      </c>
      <c r="E80">
        <v>0.83333333333333337</v>
      </c>
      <c r="F80">
        <v>0.33333333333333331</v>
      </c>
      <c r="G80">
        <v>0.66666666666666663</v>
      </c>
      <c r="J80">
        <v>0.58333333333333337</v>
      </c>
      <c r="K80">
        <v>0.75</v>
      </c>
      <c r="L80">
        <v>8.3333333333333329E-2</v>
      </c>
      <c r="M80">
        <v>0.58333333333333337</v>
      </c>
      <c r="O80">
        <v>0.5</v>
      </c>
      <c r="Q80">
        <v>0.25</v>
      </c>
      <c r="S80">
        <v>0.58333333333333337</v>
      </c>
    </row>
    <row r="81" spans="1:19">
      <c r="A81" s="1">
        <v>4</v>
      </c>
      <c r="B81">
        <v>0.75</v>
      </c>
      <c r="D81">
        <v>0.75</v>
      </c>
      <c r="E81">
        <v>0.58333333333333337</v>
      </c>
      <c r="F81">
        <v>0.58333333333333337</v>
      </c>
      <c r="G81">
        <v>0.83333333333333337</v>
      </c>
      <c r="J81">
        <v>0.83333333333333337</v>
      </c>
      <c r="K81">
        <v>0.66666666666666663</v>
      </c>
      <c r="L81">
        <v>0.16666666666666666</v>
      </c>
      <c r="M81">
        <v>0.41666666666666669</v>
      </c>
      <c r="O81">
        <v>0.75</v>
      </c>
      <c r="Q81">
        <v>0.58333333333333337</v>
      </c>
      <c r="S81">
        <v>0.41666666666666669</v>
      </c>
    </row>
    <row r="82" spans="1:19">
      <c r="A82" s="1">
        <v>4</v>
      </c>
      <c r="B82">
        <v>0.83333333333333337</v>
      </c>
      <c r="D82">
        <v>0.66666666666666663</v>
      </c>
      <c r="E82">
        <v>0.91666666666666663</v>
      </c>
      <c r="F82">
        <v>0.75</v>
      </c>
      <c r="G82">
        <v>0.75</v>
      </c>
      <c r="J82">
        <v>0.91666666666666663</v>
      </c>
      <c r="K82">
        <v>0.33333333333333331</v>
      </c>
      <c r="L82">
        <v>8.3333333333333329E-2</v>
      </c>
      <c r="M82">
        <v>0.5</v>
      </c>
      <c r="O82">
        <v>0.83333333333333337</v>
      </c>
      <c r="Q82">
        <v>0.66666666666666663</v>
      </c>
      <c r="S82">
        <v>0.5</v>
      </c>
    </row>
    <row r="83" spans="1:19">
      <c r="A83" s="1">
        <v>4</v>
      </c>
      <c r="B83">
        <v>1</v>
      </c>
      <c r="D83">
        <v>0.58333333333333337</v>
      </c>
      <c r="E83">
        <v>0.91666666666666663</v>
      </c>
      <c r="F83">
        <v>0.83333333333333337</v>
      </c>
      <c r="G83">
        <v>0.91666666666666663</v>
      </c>
      <c r="J83">
        <v>0.58333333333333337</v>
      </c>
      <c r="K83">
        <v>0.58333333333333337</v>
      </c>
      <c r="L83">
        <v>0.66666666666666663</v>
      </c>
      <c r="M83">
        <v>0.58333333333333337</v>
      </c>
      <c r="O83">
        <v>0.33333333333333331</v>
      </c>
      <c r="Q83">
        <v>0.83333333333333337</v>
      </c>
      <c r="S83">
        <v>0.5</v>
      </c>
    </row>
    <row r="84" spans="1:19">
      <c r="A84" s="1">
        <v>2</v>
      </c>
      <c r="B84">
        <v>0.41666666666666669</v>
      </c>
      <c r="D84">
        <v>0.5</v>
      </c>
      <c r="E84">
        <v>0.75</v>
      </c>
      <c r="F84">
        <v>0.5</v>
      </c>
      <c r="G84">
        <v>0.66666666666666663</v>
      </c>
      <c r="J84">
        <v>0.41666666666666669</v>
      </c>
      <c r="K84">
        <v>0.75</v>
      </c>
      <c r="L84">
        <v>0.33333333333333331</v>
      </c>
      <c r="M84">
        <v>0.83333333333333337</v>
      </c>
      <c r="O84">
        <v>0.66666666666666663</v>
      </c>
      <c r="Q84">
        <v>0.58333333333333337</v>
      </c>
      <c r="S84">
        <v>0.33333333333333331</v>
      </c>
    </row>
    <row r="85" spans="1:19">
      <c r="A85" s="1">
        <v>3</v>
      </c>
      <c r="B85">
        <v>0.41666666666666669</v>
      </c>
      <c r="D85">
        <v>0.25</v>
      </c>
      <c r="E85">
        <v>0.66666666666666663</v>
      </c>
      <c r="F85">
        <v>0.66666666666666663</v>
      </c>
      <c r="G85">
        <v>0.75</v>
      </c>
      <c r="J85">
        <v>0.66666666666666663</v>
      </c>
      <c r="K85">
        <v>0.83333333333333337</v>
      </c>
      <c r="L85">
        <v>0.66666666666666663</v>
      </c>
      <c r="M85">
        <v>0.75</v>
      </c>
      <c r="O85">
        <v>0.41666666666666669</v>
      </c>
      <c r="Q85">
        <v>0.41666666666666669</v>
      </c>
      <c r="S85">
        <v>0.5</v>
      </c>
    </row>
    <row r="86" spans="1:19">
      <c r="A86" s="1">
        <v>4</v>
      </c>
      <c r="B86">
        <v>0.66666666666666663</v>
      </c>
      <c r="D86">
        <v>1</v>
      </c>
      <c r="E86">
        <v>0.58333333333333337</v>
      </c>
      <c r="F86">
        <v>0.58333333333333337</v>
      </c>
      <c r="G86">
        <v>0.83333333333333337</v>
      </c>
      <c r="J86">
        <v>0.75</v>
      </c>
      <c r="K86">
        <v>0.25</v>
      </c>
      <c r="L86">
        <v>0.33333333333333331</v>
      </c>
      <c r="M86">
        <v>0.16666666666666666</v>
      </c>
      <c r="O86">
        <v>0.83333333333333337</v>
      </c>
      <c r="Q86">
        <v>0.66666666666666663</v>
      </c>
      <c r="S86">
        <v>0.91666666666666663</v>
      </c>
    </row>
    <row r="87" spans="1:19">
      <c r="A87" s="1">
        <v>4</v>
      </c>
      <c r="B87">
        <v>0.91666666666666663</v>
      </c>
      <c r="D87">
        <v>0.83333333333333337</v>
      </c>
      <c r="E87">
        <v>0.66666666666666663</v>
      </c>
      <c r="F87">
        <v>0.75</v>
      </c>
      <c r="G87">
        <v>0.33333333333333331</v>
      </c>
      <c r="J87">
        <v>0.66666666666666663</v>
      </c>
      <c r="K87">
        <v>0.83333333333333337</v>
      </c>
      <c r="L87">
        <v>0.66666666666666663</v>
      </c>
      <c r="M87">
        <v>0.41666666666666669</v>
      </c>
      <c r="O87">
        <v>0.75</v>
      </c>
      <c r="Q87">
        <v>0.5</v>
      </c>
      <c r="S87">
        <v>0.66666666666666663</v>
      </c>
    </row>
    <row r="88" spans="1:19">
      <c r="A88" s="1">
        <v>4</v>
      </c>
      <c r="B88">
        <v>0.75</v>
      </c>
      <c r="D88">
        <v>0.83333333333333337</v>
      </c>
      <c r="E88">
        <v>0.75</v>
      </c>
      <c r="F88">
        <v>0.41666666666666669</v>
      </c>
      <c r="G88">
        <v>0</v>
      </c>
      <c r="J88">
        <v>0.91666666666666663</v>
      </c>
      <c r="K88">
        <v>0.91666666666666663</v>
      </c>
      <c r="L88">
        <v>0.75</v>
      </c>
      <c r="M88">
        <v>0.75</v>
      </c>
      <c r="O88">
        <v>0.41666666666666669</v>
      </c>
      <c r="Q88">
        <v>0.83333333333333337</v>
      </c>
      <c r="S88">
        <v>0.75</v>
      </c>
    </row>
    <row r="89" spans="1:19">
      <c r="A89" s="1">
        <v>3</v>
      </c>
      <c r="B89">
        <v>0.75</v>
      </c>
      <c r="D89">
        <v>0.25</v>
      </c>
      <c r="E89">
        <v>0.66666666666666663</v>
      </c>
      <c r="F89">
        <v>0.16666666666666666</v>
      </c>
      <c r="G89">
        <v>0.5</v>
      </c>
      <c r="J89">
        <v>0.58333333333333337</v>
      </c>
      <c r="K89">
        <v>0.25</v>
      </c>
      <c r="L89">
        <v>0.58333333333333337</v>
      </c>
      <c r="M89">
        <v>0.5</v>
      </c>
      <c r="O89">
        <v>0.25</v>
      </c>
      <c r="Q89">
        <v>0.75</v>
      </c>
      <c r="S89">
        <v>0.75</v>
      </c>
    </row>
    <row r="90" spans="1:19">
      <c r="A90" s="1">
        <v>3</v>
      </c>
      <c r="B90">
        <v>0.25</v>
      </c>
      <c r="D90">
        <v>0.75</v>
      </c>
      <c r="E90">
        <v>0.91666666666666663</v>
      </c>
      <c r="F90">
        <v>0.33333333333333331</v>
      </c>
      <c r="G90">
        <v>0.66666666666666663</v>
      </c>
      <c r="J90">
        <v>8.3333333333333329E-2</v>
      </c>
      <c r="K90">
        <v>0.75</v>
      </c>
      <c r="L90">
        <v>0.83333333333333337</v>
      </c>
      <c r="M90">
        <v>0.83333333333333337</v>
      </c>
      <c r="O90">
        <v>0.66666666666666663</v>
      </c>
      <c r="Q90">
        <v>0.66666666666666663</v>
      </c>
      <c r="S90">
        <v>0.83333333333333337</v>
      </c>
    </row>
    <row r="91" spans="1:19">
      <c r="A91" s="1">
        <v>4</v>
      </c>
      <c r="B91">
        <v>0.33333333333333331</v>
      </c>
      <c r="D91">
        <v>0.91666666666666663</v>
      </c>
      <c r="E91">
        <v>0.58333333333333337</v>
      </c>
      <c r="F91">
        <v>0.75</v>
      </c>
      <c r="G91">
        <v>0.33333333333333331</v>
      </c>
      <c r="J91">
        <v>0.83333333333333337</v>
      </c>
      <c r="K91">
        <v>0.75</v>
      </c>
      <c r="L91">
        <v>0.66666666666666663</v>
      </c>
      <c r="M91">
        <v>0.66666666666666663</v>
      </c>
      <c r="O91">
        <v>0.5</v>
      </c>
      <c r="Q91">
        <v>0.91666666666666663</v>
      </c>
      <c r="S91">
        <v>0.58333333333333337</v>
      </c>
    </row>
    <row r="92" spans="1:19">
      <c r="A92" s="1">
        <v>3</v>
      </c>
      <c r="B92">
        <v>1</v>
      </c>
      <c r="D92">
        <v>0.58333333333333337</v>
      </c>
      <c r="E92">
        <v>0.5</v>
      </c>
      <c r="F92">
        <v>0.58333333333333337</v>
      </c>
      <c r="G92">
        <v>0.5</v>
      </c>
      <c r="J92">
        <v>0.83333333333333337</v>
      </c>
      <c r="K92">
        <v>0.66666666666666663</v>
      </c>
      <c r="L92">
        <v>0.75</v>
      </c>
      <c r="M92">
        <v>0.33333333333333331</v>
      </c>
      <c r="O92">
        <v>0.5</v>
      </c>
      <c r="Q92">
        <v>0.75</v>
      </c>
      <c r="S92">
        <v>0.41666666666666669</v>
      </c>
    </row>
    <row r="93" spans="1:19">
      <c r="A93" s="1">
        <v>2</v>
      </c>
      <c r="B93">
        <v>0.66666666666666663</v>
      </c>
      <c r="D93">
        <v>0.41666666666666669</v>
      </c>
      <c r="E93">
        <v>0.75</v>
      </c>
      <c r="F93">
        <v>0.58333333333333337</v>
      </c>
      <c r="G93">
        <v>0.58333333333333337</v>
      </c>
      <c r="J93">
        <v>0.58333333333333337</v>
      </c>
      <c r="K93">
        <v>0.58333333333333337</v>
      </c>
      <c r="L93">
        <v>0.5</v>
      </c>
      <c r="M93">
        <v>0.58333333333333337</v>
      </c>
      <c r="O93">
        <v>0.58333333333333337</v>
      </c>
      <c r="Q93">
        <v>0.75</v>
      </c>
      <c r="S93">
        <v>0.33333333333333331</v>
      </c>
    </row>
    <row r="94" spans="1:19">
      <c r="A94" s="1">
        <v>4</v>
      </c>
      <c r="B94">
        <v>8.3333333333333329E-2</v>
      </c>
      <c r="D94">
        <v>0.58333333333333337</v>
      </c>
      <c r="E94">
        <v>0.58333333333333337</v>
      </c>
      <c r="F94">
        <v>0.66666666666666663</v>
      </c>
      <c r="J94">
        <v>0.5</v>
      </c>
      <c r="K94">
        <v>0.91666666666666663</v>
      </c>
      <c r="L94">
        <v>0.66666666666666663</v>
      </c>
      <c r="M94">
        <v>0.75</v>
      </c>
      <c r="O94">
        <v>0.58333333333333337</v>
      </c>
      <c r="Q94">
        <v>0.75</v>
      </c>
      <c r="S94">
        <v>0.91666666666666663</v>
      </c>
    </row>
    <row r="95" spans="1:19">
      <c r="A95" s="1">
        <v>4</v>
      </c>
      <c r="B95">
        <v>0.58333333333333337</v>
      </c>
      <c r="D95">
        <v>0.91666666666666663</v>
      </c>
      <c r="E95">
        <v>0.33333333333333331</v>
      </c>
      <c r="F95">
        <v>0.33333333333333331</v>
      </c>
      <c r="J95">
        <v>0.66666666666666663</v>
      </c>
      <c r="K95">
        <v>0.41666666666666669</v>
      </c>
      <c r="L95">
        <v>0.91666666666666663</v>
      </c>
      <c r="M95">
        <v>0.66666666666666663</v>
      </c>
      <c r="O95">
        <v>0.75</v>
      </c>
      <c r="Q95">
        <v>0.75</v>
      </c>
      <c r="S95">
        <v>0.5</v>
      </c>
    </row>
    <row r="96" spans="1:19">
      <c r="A96" s="1">
        <v>3</v>
      </c>
      <c r="B96">
        <v>0.66666666666666663</v>
      </c>
      <c r="D96">
        <v>0.41666666666666669</v>
      </c>
      <c r="E96">
        <v>0.66666666666666663</v>
      </c>
      <c r="F96">
        <v>0.25</v>
      </c>
      <c r="J96">
        <v>0.83333333333333337</v>
      </c>
      <c r="K96">
        <v>0.25</v>
      </c>
      <c r="L96">
        <v>0.66666666666666663</v>
      </c>
      <c r="M96">
        <v>0.75</v>
      </c>
      <c r="O96">
        <v>0.75</v>
      </c>
      <c r="Q96">
        <v>0.75</v>
      </c>
      <c r="S96">
        <v>0.75</v>
      </c>
    </row>
    <row r="97" spans="1:19">
      <c r="A97" s="1">
        <v>3</v>
      </c>
      <c r="B97">
        <v>0.25</v>
      </c>
      <c r="D97">
        <v>0.25</v>
      </c>
      <c r="E97">
        <v>0.83333333333333337</v>
      </c>
      <c r="F97">
        <v>0.41666666666666669</v>
      </c>
      <c r="J97">
        <v>0.75</v>
      </c>
      <c r="K97">
        <v>0.5</v>
      </c>
      <c r="L97">
        <v>1</v>
      </c>
      <c r="M97">
        <v>0.83333333333333337</v>
      </c>
      <c r="O97">
        <v>0.58333333333333337</v>
      </c>
      <c r="Q97">
        <v>0.33333333333333331</v>
      </c>
      <c r="S97">
        <v>0.75</v>
      </c>
    </row>
    <row r="98" spans="1:19">
      <c r="A98" s="1">
        <v>5</v>
      </c>
      <c r="B98">
        <v>0.91666666666666663</v>
      </c>
      <c r="D98">
        <v>0.5</v>
      </c>
      <c r="E98">
        <v>0.83333333333333337</v>
      </c>
      <c r="F98">
        <v>0.83333333333333337</v>
      </c>
      <c r="J98">
        <v>0.83333333333333337</v>
      </c>
      <c r="K98">
        <v>0.58333333333333337</v>
      </c>
      <c r="L98">
        <v>0.83333333333333337</v>
      </c>
      <c r="M98">
        <v>0.25</v>
      </c>
      <c r="O98">
        <v>0.91666666666666663</v>
      </c>
      <c r="Q98">
        <v>0.58333333333333337</v>
      </c>
      <c r="S98">
        <v>0.66666666666666663</v>
      </c>
    </row>
    <row r="99" spans="1:19">
      <c r="A99" s="1">
        <v>4</v>
      </c>
      <c r="B99">
        <v>0.58333333333333337</v>
      </c>
      <c r="D99">
        <v>0.58333333333333337</v>
      </c>
      <c r="E99">
        <v>0.83333333333333337</v>
      </c>
      <c r="F99">
        <v>0.75</v>
      </c>
      <c r="J99">
        <v>0.5</v>
      </c>
      <c r="K99">
        <v>0.66666666666666663</v>
      </c>
      <c r="L99">
        <v>0.75</v>
      </c>
      <c r="M99">
        <v>0.91666666666666663</v>
      </c>
      <c r="O99">
        <v>0.16666666666666666</v>
      </c>
      <c r="Q99">
        <v>0.75</v>
      </c>
      <c r="S99">
        <v>0.75</v>
      </c>
    </row>
    <row r="100" spans="1:19">
      <c r="A100" s="1">
        <v>4</v>
      </c>
      <c r="B100">
        <v>1</v>
      </c>
      <c r="D100">
        <v>8.3333333333333329E-2</v>
      </c>
      <c r="E100">
        <v>0.75</v>
      </c>
      <c r="F100">
        <v>0.58333333333333337</v>
      </c>
      <c r="J100">
        <v>0.91666666666666663</v>
      </c>
      <c r="K100">
        <v>0.83333333333333337</v>
      </c>
      <c r="L100">
        <v>0.41666666666666669</v>
      </c>
      <c r="M100">
        <v>0.58333333333333337</v>
      </c>
      <c r="O100">
        <v>0.66666666666666663</v>
      </c>
      <c r="Q100">
        <v>0.41666666666666669</v>
      </c>
      <c r="S100">
        <v>0.83333333333333337</v>
      </c>
    </row>
    <row r="101" spans="1:19">
      <c r="A101" s="1">
        <v>4</v>
      </c>
      <c r="B101">
        <v>8.3333333333333329E-2</v>
      </c>
      <c r="D101">
        <v>0.58333333333333337</v>
      </c>
      <c r="E101">
        <v>0.91666666666666663</v>
      </c>
      <c r="F101">
        <v>0.41666666666666669</v>
      </c>
      <c r="J101">
        <v>0.75</v>
      </c>
      <c r="K101">
        <v>0.5</v>
      </c>
      <c r="L101">
        <v>0.25</v>
      </c>
      <c r="M101">
        <v>0.41666666666666669</v>
      </c>
      <c r="O101">
        <v>0.33333333333333331</v>
      </c>
      <c r="Q101">
        <v>0.75</v>
      </c>
      <c r="S101">
        <v>0.58333333333333337</v>
      </c>
    </row>
    <row r="102" spans="1:19">
      <c r="A102" s="1">
        <v>4</v>
      </c>
      <c r="B102">
        <v>0.16666666666666666</v>
      </c>
      <c r="D102">
        <v>0.83333333333333337</v>
      </c>
      <c r="E102">
        <v>1</v>
      </c>
      <c r="F102">
        <v>0.66666666666666663</v>
      </c>
      <c r="J102">
        <v>0.66666666666666663</v>
      </c>
      <c r="K102">
        <v>0.58333333333333337</v>
      </c>
      <c r="L102">
        <v>0.33333333333333331</v>
      </c>
      <c r="M102">
        <v>0.33333333333333331</v>
      </c>
      <c r="O102">
        <v>0.58333333333333337</v>
      </c>
      <c r="Q102">
        <v>0.66666666666666663</v>
      </c>
      <c r="S102">
        <v>0.66666666666666663</v>
      </c>
    </row>
    <row r="103" spans="1:19">
      <c r="A103" s="1">
        <v>1</v>
      </c>
      <c r="B103">
        <v>8.3333333333333329E-2</v>
      </c>
      <c r="D103">
        <v>0.83333333333333337</v>
      </c>
      <c r="E103">
        <v>8.3333333333333329E-2</v>
      </c>
      <c r="F103">
        <v>0.5</v>
      </c>
      <c r="J103">
        <v>0.83333333333333337</v>
      </c>
      <c r="K103">
        <v>0.41666666666666669</v>
      </c>
      <c r="L103">
        <v>0.83333333333333337</v>
      </c>
      <c r="M103">
        <v>0.83333333333333337</v>
      </c>
      <c r="O103">
        <v>0.75</v>
      </c>
      <c r="Q103">
        <v>0.5</v>
      </c>
      <c r="S103">
        <v>0.58333333333333337</v>
      </c>
    </row>
    <row r="104" spans="1:19">
      <c r="A104" s="1">
        <v>3</v>
      </c>
      <c r="B104">
        <v>0.66666666666666663</v>
      </c>
      <c r="D104">
        <v>0.66666666666666663</v>
      </c>
      <c r="E104">
        <v>0.66666666666666663</v>
      </c>
      <c r="F104">
        <v>0.41666666666666669</v>
      </c>
      <c r="J104">
        <v>0.58333333333333337</v>
      </c>
      <c r="K104">
        <v>0.66666666666666663</v>
      </c>
      <c r="L104">
        <v>0.5</v>
      </c>
      <c r="M104">
        <v>0.66666666666666663</v>
      </c>
      <c r="O104">
        <v>0.5</v>
      </c>
      <c r="Q104">
        <v>0.66666666666666663</v>
      </c>
      <c r="S104">
        <v>0.41666666666666669</v>
      </c>
    </row>
    <row r="105" spans="1:19">
      <c r="A105" s="1">
        <v>3</v>
      </c>
      <c r="B105">
        <v>0.33333333333333331</v>
      </c>
      <c r="D105">
        <v>0.66666666666666663</v>
      </c>
      <c r="E105">
        <v>0.75</v>
      </c>
      <c r="F105">
        <v>0.58333333333333337</v>
      </c>
      <c r="J105">
        <v>0.83333333333333337</v>
      </c>
      <c r="K105">
        <v>0.5</v>
      </c>
      <c r="L105">
        <v>0.33333333333333331</v>
      </c>
      <c r="M105">
        <v>0.58333333333333337</v>
      </c>
      <c r="O105">
        <v>0.5</v>
      </c>
      <c r="Q105">
        <v>0.33333333333333331</v>
      </c>
      <c r="S105">
        <v>0.91666666666666663</v>
      </c>
    </row>
    <row r="106" spans="1:19">
      <c r="A106" s="1">
        <v>3</v>
      </c>
      <c r="B106">
        <v>0.66666666666666663</v>
      </c>
      <c r="D106">
        <v>0.83333333333333337</v>
      </c>
      <c r="E106">
        <v>0.75</v>
      </c>
      <c r="F106">
        <v>0.41666666666666669</v>
      </c>
      <c r="J106">
        <v>0.83333333333333337</v>
      </c>
      <c r="K106">
        <v>0.5</v>
      </c>
      <c r="L106">
        <v>0.66666666666666663</v>
      </c>
      <c r="M106">
        <v>0.41666666666666669</v>
      </c>
      <c r="O106">
        <v>0.83333333333333337</v>
      </c>
      <c r="Q106">
        <v>0.75</v>
      </c>
      <c r="S106">
        <v>0.83333333333333337</v>
      </c>
    </row>
    <row r="107" spans="1:19">
      <c r="A107" s="1">
        <v>3</v>
      </c>
      <c r="B107">
        <v>0.33333333333333331</v>
      </c>
      <c r="D107">
        <v>0.83333333333333337</v>
      </c>
      <c r="E107">
        <v>0.75</v>
      </c>
      <c r="F107">
        <v>0.75</v>
      </c>
      <c r="J107">
        <v>0.5</v>
      </c>
      <c r="K107">
        <v>0.66666666666666663</v>
      </c>
      <c r="L107">
        <v>0.5</v>
      </c>
      <c r="M107">
        <v>0.41666666666666669</v>
      </c>
      <c r="O107">
        <v>0.83333333333333337</v>
      </c>
      <c r="Q107">
        <v>0.83333333333333337</v>
      </c>
      <c r="S107">
        <v>0.91666666666666663</v>
      </c>
    </row>
    <row r="108" spans="1:19">
      <c r="A108" s="1">
        <v>5</v>
      </c>
      <c r="B108">
        <v>0.75</v>
      </c>
      <c r="D108">
        <v>0.5</v>
      </c>
      <c r="E108">
        <v>0.91666666666666663</v>
      </c>
      <c r="F108">
        <v>0.66666666666666663</v>
      </c>
      <c r="J108">
        <v>0.66666666666666663</v>
      </c>
      <c r="K108">
        <v>0.75</v>
      </c>
      <c r="L108">
        <v>0.83333333333333337</v>
      </c>
      <c r="M108">
        <v>0.83333333333333337</v>
      </c>
      <c r="O108">
        <v>0.25</v>
      </c>
      <c r="Q108">
        <v>0.66666666666666663</v>
      </c>
      <c r="S108">
        <v>0.83333333333333337</v>
      </c>
    </row>
    <row r="109" spans="1:19">
      <c r="A109" s="1">
        <v>3</v>
      </c>
      <c r="B109">
        <v>0.66666666666666663</v>
      </c>
      <c r="D109">
        <v>0.41666666666666669</v>
      </c>
      <c r="E109">
        <v>8.3333333333333329E-2</v>
      </c>
      <c r="F109">
        <v>0.66666666666666663</v>
      </c>
      <c r="J109">
        <v>0.5</v>
      </c>
      <c r="K109">
        <v>0.66666666666666663</v>
      </c>
      <c r="L109">
        <v>0.75</v>
      </c>
      <c r="M109">
        <v>0.41666666666666669</v>
      </c>
      <c r="O109">
        <v>1</v>
      </c>
      <c r="Q109">
        <v>0.33333333333333331</v>
      </c>
      <c r="S109">
        <v>1</v>
      </c>
    </row>
    <row r="110" spans="1:19">
      <c r="A110" s="1">
        <v>5</v>
      </c>
      <c r="B110">
        <v>0.75</v>
      </c>
      <c r="D110">
        <v>0.66666666666666663</v>
      </c>
      <c r="E110">
        <v>0.25</v>
      </c>
      <c r="F110">
        <v>0.41666666666666669</v>
      </c>
      <c r="J110">
        <v>1</v>
      </c>
      <c r="K110">
        <v>0.33333333333333331</v>
      </c>
      <c r="L110">
        <v>0.75</v>
      </c>
      <c r="M110">
        <v>0.33333333333333331</v>
      </c>
      <c r="O110">
        <v>0.83333333333333337</v>
      </c>
      <c r="Q110">
        <v>0.66666666666666663</v>
      </c>
      <c r="S110">
        <v>0.5</v>
      </c>
    </row>
    <row r="111" spans="1:19">
      <c r="A111" s="1">
        <v>1</v>
      </c>
      <c r="B111">
        <v>0.58333333333333337</v>
      </c>
      <c r="D111">
        <v>0.5</v>
      </c>
      <c r="E111">
        <v>0.58333333333333337</v>
      </c>
      <c r="F111">
        <v>0.75</v>
      </c>
      <c r="J111">
        <v>0.83333333333333337</v>
      </c>
      <c r="K111">
        <v>0.75</v>
      </c>
      <c r="L111">
        <v>0.41666666666666669</v>
      </c>
      <c r="M111">
        <v>0.75</v>
      </c>
      <c r="O111">
        <v>0.58333333333333337</v>
      </c>
      <c r="Q111">
        <v>0.66666666666666663</v>
      </c>
      <c r="S111">
        <v>0.75</v>
      </c>
    </row>
    <row r="112" spans="1:19">
      <c r="A112" s="1">
        <v>4</v>
      </c>
      <c r="B112">
        <v>0.83333333333333337</v>
      </c>
      <c r="D112">
        <v>0.5</v>
      </c>
      <c r="E112">
        <v>0.75</v>
      </c>
      <c r="F112">
        <v>0.33333333333333331</v>
      </c>
      <c r="J112">
        <v>0.41666666666666669</v>
      </c>
      <c r="K112">
        <v>0.75</v>
      </c>
      <c r="L112">
        <v>0.5</v>
      </c>
      <c r="M112">
        <v>0.41666666666666669</v>
      </c>
      <c r="O112">
        <v>0.91666666666666663</v>
      </c>
      <c r="Q112">
        <v>0.33333333333333331</v>
      </c>
      <c r="S112">
        <v>0.83333333333333337</v>
      </c>
    </row>
    <row r="113" spans="1:19">
      <c r="A113" s="1">
        <v>3</v>
      </c>
      <c r="B113">
        <v>0.25</v>
      </c>
      <c r="D113">
        <v>0.83333333333333337</v>
      </c>
      <c r="E113">
        <v>0.66666666666666663</v>
      </c>
      <c r="F113">
        <v>0.25</v>
      </c>
      <c r="J113">
        <v>0.66666666666666663</v>
      </c>
      <c r="K113">
        <v>0.75</v>
      </c>
      <c r="L113">
        <v>0.66666666666666663</v>
      </c>
      <c r="M113">
        <v>0.5</v>
      </c>
      <c r="O113">
        <v>0.91666666666666663</v>
      </c>
      <c r="Q113">
        <v>8.3333333333333329E-2</v>
      </c>
      <c r="S113">
        <v>0.83333333333333337</v>
      </c>
    </row>
    <row r="114" spans="1:19">
      <c r="A114" s="1">
        <v>3</v>
      </c>
      <c r="B114">
        <v>0.66666666666666663</v>
      </c>
      <c r="D114">
        <v>0.66666666666666663</v>
      </c>
      <c r="E114">
        <v>0.41666666666666669</v>
      </c>
      <c r="F114">
        <v>0.58333333333333337</v>
      </c>
      <c r="J114">
        <v>0.25</v>
      </c>
      <c r="K114">
        <v>0.83333333333333337</v>
      </c>
      <c r="L114">
        <v>0.58333333333333337</v>
      </c>
      <c r="M114">
        <v>0.75</v>
      </c>
      <c r="O114">
        <v>0.83333333333333337</v>
      </c>
      <c r="Q114">
        <v>0.66666666666666663</v>
      </c>
      <c r="S114">
        <v>8.3333333333333329E-2</v>
      </c>
    </row>
    <row r="115" spans="1:19">
      <c r="A115" s="1">
        <v>3</v>
      </c>
      <c r="B115">
        <v>0.75</v>
      </c>
      <c r="D115">
        <v>0.75</v>
      </c>
      <c r="E115">
        <v>0.58333333333333337</v>
      </c>
      <c r="F115">
        <v>0.33333333333333331</v>
      </c>
      <c r="J115">
        <v>0.5</v>
      </c>
      <c r="K115">
        <v>0.75</v>
      </c>
      <c r="L115">
        <v>0.58333333333333337</v>
      </c>
      <c r="M115">
        <v>0.91666666666666663</v>
      </c>
      <c r="O115">
        <v>0.25</v>
      </c>
      <c r="Q115">
        <v>0.91666666666666663</v>
      </c>
      <c r="S115">
        <v>0.75</v>
      </c>
    </row>
    <row r="116" spans="1:19">
      <c r="A116" s="1">
        <v>4</v>
      </c>
      <c r="B116">
        <v>0.5</v>
      </c>
      <c r="D116">
        <v>0.5</v>
      </c>
      <c r="E116">
        <v>0.66666666666666663</v>
      </c>
      <c r="F116">
        <v>0.41666666666666669</v>
      </c>
      <c r="J116">
        <v>0.75</v>
      </c>
      <c r="K116">
        <v>0.75</v>
      </c>
      <c r="L116">
        <v>8.3333333333333329E-2</v>
      </c>
      <c r="M116">
        <v>8.3333333333333329E-2</v>
      </c>
      <c r="O116">
        <v>0.75</v>
      </c>
      <c r="Q116">
        <v>0.41666666666666669</v>
      </c>
      <c r="S116">
        <v>0.58333333333333337</v>
      </c>
    </row>
    <row r="117" spans="1:19">
      <c r="A117" s="1">
        <v>4</v>
      </c>
      <c r="B117">
        <v>0.66666666666666663</v>
      </c>
      <c r="D117">
        <v>0.66666666666666663</v>
      </c>
      <c r="E117">
        <v>0.58333333333333337</v>
      </c>
      <c r="F117">
        <v>0.33333333333333331</v>
      </c>
      <c r="J117">
        <v>0.66666666666666663</v>
      </c>
      <c r="K117">
        <v>0.16666666666666666</v>
      </c>
      <c r="L117">
        <v>0.75</v>
      </c>
      <c r="M117">
        <v>0.58333333333333337</v>
      </c>
      <c r="O117">
        <v>0.75</v>
      </c>
      <c r="Q117">
        <v>0.5</v>
      </c>
      <c r="S117">
        <v>0.33333333333333331</v>
      </c>
    </row>
    <row r="118" spans="1:19">
      <c r="A118" s="1">
        <v>3</v>
      </c>
      <c r="B118">
        <v>0.91666666666666663</v>
      </c>
      <c r="D118">
        <v>0.91666666666666663</v>
      </c>
      <c r="E118">
        <v>0.33333333333333331</v>
      </c>
      <c r="F118">
        <v>0.5</v>
      </c>
      <c r="J118">
        <v>0.83333333333333337</v>
      </c>
      <c r="K118">
        <v>0.33333333333333331</v>
      </c>
      <c r="L118">
        <v>0.75</v>
      </c>
      <c r="M118">
        <v>0.25</v>
      </c>
      <c r="O118">
        <v>0.91666666666666663</v>
      </c>
      <c r="Q118">
        <v>0.66666666666666663</v>
      </c>
      <c r="S118">
        <v>0.58333333333333337</v>
      </c>
    </row>
    <row r="119" spans="1:19">
      <c r="A119" s="1">
        <v>3</v>
      </c>
      <c r="B119">
        <v>0.33333333333333331</v>
      </c>
      <c r="D119">
        <v>0.75</v>
      </c>
      <c r="E119">
        <v>0.83333333333333337</v>
      </c>
      <c r="F119">
        <v>0.75</v>
      </c>
      <c r="J119">
        <v>0.58333333333333337</v>
      </c>
      <c r="K119">
        <v>0.91666666666666663</v>
      </c>
      <c r="L119">
        <v>0.75</v>
      </c>
      <c r="M119">
        <v>0.25</v>
      </c>
      <c r="O119">
        <v>0.58333333333333337</v>
      </c>
      <c r="Q119">
        <v>0.58333333333333337</v>
      </c>
      <c r="S119">
        <v>0.58333333333333337</v>
      </c>
    </row>
    <row r="120" spans="1:19">
      <c r="A120" s="1">
        <v>3</v>
      </c>
      <c r="B120">
        <v>0.66666666666666663</v>
      </c>
      <c r="D120">
        <v>0.83333333333333337</v>
      </c>
      <c r="E120">
        <v>0.16666666666666666</v>
      </c>
      <c r="F120">
        <v>0.58333333333333337</v>
      </c>
      <c r="J120">
        <v>0.83333333333333337</v>
      </c>
      <c r="K120">
        <v>0.58333333333333337</v>
      </c>
      <c r="L120">
        <v>0.91666666666666663</v>
      </c>
      <c r="M120">
        <v>0.25</v>
      </c>
      <c r="O120">
        <v>0.66666666666666663</v>
      </c>
      <c r="Q120">
        <v>0.75</v>
      </c>
      <c r="S120">
        <v>0.5</v>
      </c>
    </row>
    <row r="121" spans="1:19">
      <c r="A121" s="1">
        <v>4</v>
      </c>
      <c r="B121">
        <v>1</v>
      </c>
      <c r="D121">
        <v>0.58333333333333337</v>
      </c>
      <c r="E121">
        <v>0.5</v>
      </c>
      <c r="F121">
        <v>0.75</v>
      </c>
      <c r="J121">
        <v>0.41666666666666669</v>
      </c>
      <c r="K121">
        <v>0.58333333333333337</v>
      </c>
      <c r="L121">
        <v>0.66666666666666663</v>
      </c>
      <c r="M121">
        <v>0.75</v>
      </c>
      <c r="O121">
        <v>0.41666666666666669</v>
      </c>
      <c r="Q121">
        <v>0.58333333333333337</v>
      </c>
      <c r="S121">
        <v>0.25</v>
      </c>
    </row>
    <row r="122" spans="1:19">
      <c r="A122" s="1">
        <v>4</v>
      </c>
      <c r="B122">
        <v>0.75</v>
      </c>
      <c r="D122">
        <v>0.75</v>
      </c>
      <c r="E122">
        <v>0.41666666666666669</v>
      </c>
      <c r="J122">
        <v>0.41666666666666669</v>
      </c>
      <c r="K122">
        <v>0.83333333333333337</v>
      </c>
      <c r="L122">
        <v>0.58333333333333337</v>
      </c>
      <c r="M122">
        <v>0.41666666666666669</v>
      </c>
      <c r="O122">
        <v>0.58333333333333337</v>
      </c>
      <c r="Q122">
        <v>0.83333333333333337</v>
      </c>
      <c r="S122">
        <v>0.58333333333333337</v>
      </c>
    </row>
    <row r="123" spans="1:19">
      <c r="A123" s="1">
        <v>4</v>
      </c>
      <c r="B123">
        <v>0.83333333333333337</v>
      </c>
      <c r="D123">
        <v>0.75</v>
      </c>
      <c r="E123">
        <v>0.58333333333333337</v>
      </c>
      <c r="J123">
        <v>0.41666666666666669</v>
      </c>
      <c r="K123">
        <v>0.75</v>
      </c>
      <c r="L123">
        <v>0.75</v>
      </c>
      <c r="M123">
        <v>0.58333333333333337</v>
      </c>
      <c r="O123">
        <v>0.58333333333333337</v>
      </c>
      <c r="Q123">
        <v>0.66666666666666663</v>
      </c>
      <c r="S123">
        <v>0.75</v>
      </c>
    </row>
    <row r="124" spans="1:19">
      <c r="A124" s="1">
        <v>4</v>
      </c>
      <c r="B124">
        <v>0.75</v>
      </c>
      <c r="D124">
        <v>0.75</v>
      </c>
      <c r="E124">
        <v>0.66666666666666663</v>
      </c>
      <c r="J124">
        <v>0.5</v>
      </c>
      <c r="K124">
        <v>0.41666666666666669</v>
      </c>
      <c r="L124">
        <v>0.5</v>
      </c>
      <c r="M124">
        <v>0.75</v>
      </c>
      <c r="O124">
        <v>0.91666666666666663</v>
      </c>
      <c r="Q124">
        <v>0.75</v>
      </c>
    </row>
    <row r="125" spans="1:19">
      <c r="A125" s="1">
        <v>4</v>
      </c>
      <c r="B125">
        <v>0.41666666666666669</v>
      </c>
      <c r="D125">
        <v>0.75</v>
      </c>
      <c r="E125">
        <v>0.41666666666666669</v>
      </c>
      <c r="J125">
        <v>0.5</v>
      </c>
      <c r="K125">
        <v>0.41666666666666669</v>
      </c>
      <c r="L125">
        <v>0.83333333333333337</v>
      </c>
      <c r="M125">
        <v>0.66666666666666663</v>
      </c>
      <c r="O125">
        <v>0.75</v>
      </c>
      <c r="Q125">
        <v>0.58333333333333337</v>
      </c>
    </row>
    <row r="126" spans="1:19">
      <c r="A126" s="1">
        <v>3</v>
      </c>
      <c r="B126">
        <v>0.25</v>
      </c>
      <c r="D126">
        <v>0.16666666666666666</v>
      </c>
      <c r="E126">
        <v>0.5</v>
      </c>
      <c r="J126">
        <v>8.3333333333333329E-2</v>
      </c>
      <c r="K126">
        <v>0.66666666666666663</v>
      </c>
      <c r="L126">
        <v>0.25</v>
      </c>
      <c r="M126">
        <v>0.5</v>
      </c>
      <c r="O126">
        <v>0.66666666666666663</v>
      </c>
      <c r="Q126">
        <v>0.83333333333333337</v>
      </c>
    </row>
    <row r="127" spans="1:19">
      <c r="A127" s="1">
        <v>4</v>
      </c>
      <c r="B127">
        <v>0.33333333333333331</v>
      </c>
      <c r="D127">
        <v>0.75</v>
      </c>
      <c r="E127">
        <v>1</v>
      </c>
      <c r="J127">
        <v>0.66666666666666663</v>
      </c>
      <c r="K127">
        <v>0.33333333333333331</v>
      </c>
      <c r="L127">
        <v>1</v>
      </c>
      <c r="M127">
        <v>0.91666666666666663</v>
      </c>
      <c r="O127">
        <v>0.91666666666666663</v>
      </c>
      <c r="Q127">
        <v>0.75</v>
      </c>
    </row>
    <row r="128" spans="1:19">
      <c r="A128" s="1">
        <v>3</v>
      </c>
      <c r="B128">
        <v>0.5</v>
      </c>
      <c r="D128">
        <v>0.33333333333333331</v>
      </c>
      <c r="E128">
        <v>0.58333333333333337</v>
      </c>
      <c r="J128">
        <v>0.5</v>
      </c>
      <c r="K128">
        <v>0.41666666666666669</v>
      </c>
      <c r="L128">
        <v>0.58333333333333337</v>
      </c>
      <c r="M128">
        <v>0.16666666666666666</v>
      </c>
      <c r="O128">
        <v>0.25</v>
      </c>
      <c r="Q128">
        <v>0.41666666666666669</v>
      </c>
    </row>
    <row r="129" spans="1:17">
      <c r="A129" s="1">
        <v>4</v>
      </c>
      <c r="B129">
        <v>0.75</v>
      </c>
      <c r="D129">
        <v>0.5</v>
      </c>
      <c r="E129">
        <v>0.66666666666666663</v>
      </c>
      <c r="J129">
        <v>0.75</v>
      </c>
      <c r="K129">
        <v>0.5</v>
      </c>
      <c r="L129">
        <v>0.91666666666666663</v>
      </c>
      <c r="M129">
        <v>0.41666666666666669</v>
      </c>
      <c r="O129">
        <v>0.5</v>
      </c>
      <c r="Q129">
        <v>0.75</v>
      </c>
    </row>
    <row r="130" spans="1:17">
      <c r="A130" s="1">
        <v>3</v>
      </c>
      <c r="B130">
        <v>0.83333333333333337</v>
      </c>
      <c r="D130">
        <v>0.58333333333333337</v>
      </c>
      <c r="E130">
        <v>0.83333333333333337</v>
      </c>
      <c r="J130">
        <v>0.91666666666666663</v>
      </c>
      <c r="K130">
        <v>0.5</v>
      </c>
      <c r="L130">
        <v>0.83333333333333337</v>
      </c>
      <c r="M130">
        <v>0.75</v>
      </c>
      <c r="O130">
        <v>0.83333333333333337</v>
      </c>
      <c r="Q130">
        <v>0.83333333333333337</v>
      </c>
    </row>
    <row r="131" spans="1:17">
      <c r="A131" s="1">
        <v>1</v>
      </c>
      <c r="B131">
        <v>0.5</v>
      </c>
      <c r="D131">
        <v>0.58333333333333337</v>
      </c>
      <c r="E131">
        <v>0.83333333333333337</v>
      </c>
      <c r="J131">
        <v>8.3333333333333329E-2</v>
      </c>
      <c r="K131">
        <v>0.33333333333333331</v>
      </c>
      <c r="L131">
        <v>0.75</v>
      </c>
      <c r="M131">
        <v>0.91666666666666663</v>
      </c>
      <c r="O131">
        <v>0.83333333333333337</v>
      </c>
      <c r="Q131">
        <v>0.75</v>
      </c>
    </row>
    <row r="132" spans="1:17">
      <c r="A132" s="1">
        <v>4</v>
      </c>
      <c r="B132">
        <v>0.33333333333333331</v>
      </c>
      <c r="D132">
        <v>0.83333333333333337</v>
      </c>
      <c r="E132">
        <v>0.75</v>
      </c>
      <c r="J132">
        <v>0.33333333333333331</v>
      </c>
      <c r="K132">
        <v>0.58333333333333337</v>
      </c>
      <c r="L132">
        <v>0.75</v>
      </c>
      <c r="M132">
        <v>0.83333333333333337</v>
      </c>
      <c r="O132">
        <v>0.66666666666666663</v>
      </c>
      <c r="Q132">
        <v>0.91666666666666663</v>
      </c>
    </row>
    <row r="133" spans="1:17">
      <c r="A133" s="1">
        <v>3</v>
      </c>
      <c r="B133">
        <v>0.66666666666666663</v>
      </c>
      <c r="D133">
        <v>0.75</v>
      </c>
      <c r="E133">
        <v>0.91666666666666663</v>
      </c>
      <c r="J133">
        <v>0.41666666666666669</v>
      </c>
      <c r="K133">
        <v>0.33333333333333331</v>
      </c>
      <c r="L133">
        <v>0.91666666666666663</v>
      </c>
      <c r="M133">
        <v>0.5</v>
      </c>
      <c r="O133">
        <v>0.5</v>
      </c>
      <c r="Q133">
        <v>0.58333333333333337</v>
      </c>
    </row>
    <row r="134" spans="1:17">
      <c r="A134" s="1">
        <v>3</v>
      </c>
      <c r="B134">
        <v>0.41666666666666669</v>
      </c>
      <c r="D134">
        <v>0.41666666666666669</v>
      </c>
      <c r="E134">
        <v>0.66666666666666663</v>
      </c>
      <c r="J134">
        <v>0.33333333333333331</v>
      </c>
      <c r="K134">
        <v>0.5</v>
      </c>
      <c r="L134">
        <v>0.58333333333333337</v>
      </c>
      <c r="M134">
        <v>0.66666666666666663</v>
      </c>
      <c r="O134">
        <v>0.83333333333333337</v>
      </c>
      <c r="Q134">
        <v>0.41666666666666669</v>
      </c>
    </row>
    <row r="135" spans="1:17">
      <c r="A135" s="1">
        <v>3</v>
      </c>
      <c r="B135">
        <v>0.5</v>
      </c>
      <c r="D135">
        <v>0.41666666666666669</v>
      </c>
      <c r="E135">
        <v>0.33333333333333331</v>
      </c>
      <c r="J135">
        <v>0.25</v>
      </c>
      <c r="K135">
        <v>0.75</v>
      </c>
      <c r="L135">
        <v>0.41666666666666669</v>
      </c>
      <c r="M135">
        <v>8.3333333333333329E-2</v>
      </c>
      <c r="O135">
        <v>0.58333333333333337</v>
      </c>
      <c r="Q135">
        <v>0.33333333333333331</v>
      </c>
    </row>
    <row r="136" spans="1:17">
      <c r="A136" s="1">
        <v>3</v>
      </c>
      <c r="B136">
        <v>0.83333333333333337</v>
      </c>
      <c r="D136">
        <v>0.75</v>
      </c>
      <c r="E136">
        <v>0.66666666666666663</v>
      </c>
      <c r="J136">
        <v>0.66666666666666663</v>
      </c>
      <c r="K136">
        <v>0.66666666666666663</v>
      </c>
      <c r="L136">
        <v>0.58333333333333337</v>
      </c>
      <c r="M136">
        <v>0.66666666666666663</v>
      </c>
      <c r="O136">
        <v>0.41666666666666669</v>
      </c>
      <c r="Q136">
        <v>0.5</v>
      </c>
    </row>
    <row r="137" spans="1:17">
      <c r="A137" s="1">
        <v>5</v>
      </c>
      <c r="B137">
        <v>0.75</v>
      </c>
      <c r="D137">
        <v>0.66666666666666663</v>
      </c>
      <c r="E137">
        <v>0.83333333333333337</v>
      </c>
      <c r="J137">
        <v>0.25</v>
      </c>
      <c r="K137">
        <v>0.33333333333333331</v>
      </c>
      <c r="L137">
        <v>0.58333333333333337</v>
      </c>
      <c r="M137">
        <v>0.5</v>
      </c>
      <c r="O137">
        <v>0.66666666666666663</v>
      </c>
      <c r="Q137">
        <v>0.75</v>
      </c>
    </row>
    <row r="138" spans="1:17">
      <c r="A138" s="1">
        <v>5</v>
      </c>
      <c r="B138">
        <v>0.41666666666666669</v>
      </c>
      <c r="D138">
        <v>0.5</v>
      </c>
      <c r="E138">
        <v>0.25</v>
      </c>
      <c r="J138">
        <v>0.66666666666666663</v>
      </c>
      <c r="K138">
        <v>0.33333333333333331</v>
      </c>
      <c r="L138">
        <v>0.91666666666666663</v>
      </c>
      <c r="M138">
        <v>0.25</v>
      </c>
      <c r="O138">
        <v>0.5</v>
      </c>
      <c r="Q138">
        <v>0.66666666666666663</v>
      </c>
    </row>
    <row r="139" spans="1:17">
      <c r="A139" s="1">
        <v>3</v>
      </c>
      <c r="B139">
        <v>0.25</v>
      </c>
      <c r="D139">
        <v>0.66666666666666663</v>
      </c>
      <c r="E139">
        <v>0.91666666666666663</v>
      </c>
      <c r="J139">
        <v>0.58333333333333337</v>
      </c>
      <c r="K139">
        <v>8.3333333333333329E-2</v>
      </c>
      <c r="L139">
        <v>0.75</v>
      </c>
      <c r="M139">
        <v>0.66666666666666663</v>
      </c>
      <c r="O139">
        <v>0.5</v>
      </c>
      <c r="Q139">
        <v>0.75</v>
      </c>
    </row>
    <row r="140" spans="1:17">
      <c r="A140" s="1">
        <v>2</v>
      </c>
      <c r="B140">
        <v>0.75</v>
      </c>
      <c r="D140">
        <v>0.33333333333333331</v>
      </c>
      <c r="E140">
        <v>0.58333333333333337</v>
      </c>
      <c r="J140">
        <v>0.75</v>
      </c>
      <c r="K140">
        <v>8.3333333333333329E-2</v>
      </c>
      <c r="L140">
        <v>0.41666666666666669</v>
      </c>
      <c r="M140">
        <v>0.33333333333333331</v>
      </c>
      <c r="O140">
        <v>0.83333333333333337</v>
      </c>
      <c r="Q140">
        <v>0.75</v>
      </c>
    </row>
    <row r="141" spans="1:17">
      <c r="A141" s="1">
        <v>5</v>
      </c>
      <c r="B141">
        <v>0.66666666666666663</v>
      </c>
      <c r="D141">
        <v>0.41666666666666669</v>
      </c>
      <c r="E141">
        <v>0.58333333333333337</v>
      </c>
      <c r="J141">
        <v>0.75</v>
      </c>
      <c r="K141">
        <v>0.66666666666666663</v>
      </c>
      <c r="L141">
        <v>0.25</v>
      </c>
      <c r="M141">
        <v>0.25</v>
      </c>
      <c r="O141">
        <v>0.66666666666666663</v>
      </c>
      <c r="Q141">
        <v>0.58333333333333337</v>
      </c>
    </row>
    <row r="142" spans="1:17">
      <c r="A142" s="1">
        <v>3</v>
      </c>
      <c r="B142">
        <v>0.41666666666666669</v>
      </c>
      <c r="D142">
        <v>0.5</v>
      </c>
      <c r="E142">
        <v>0.41666666666666669</v>
      </c>
      <c r="J142">
        <v>0.66666666666666663</v>
      </c>
      <c r="K142">
        <v>0.66666666666666663</v>
      </c>
      <c r="L142">
        <v>0.5</v>
      </c>
      <c r="M142">
        <v>0.16666666666666666</v>
      </c>
      <c r="O142">
        <v>0.75</v>
      </c>
      <c r="Q142">
        <v>0.75</v>
      </c>
    </row>
    <row r="143" spans="1:17">
      <c r="A143" s="1">
        <v>3</v>
      </c>
      <c r="B143">
        <v>0.5</v>
      </c>
      <c r="D143">
        <v>0.5</v>
      </c>
      <c r="E143">
        <v>0.33333333333333331</v>
      </c>
      <c r="J143">
        <v>0.33333333333333331</v>
      </c>
      <c r="K143">
        <v>0.41666666666666669</v>
      </c>
      <c r="L143">
        <v>0.58333333333333337</v>
      </c>
      <c r="M143">
        <v>0</v>
      </c>
      <c r="O143">
        <v>0.5</v>
      </c>
      <c r="Q143">
        <v>0.58333333333333337</v>
      </c>
    </row>
    <row r="144" spans="1:17">
      <c r="A144" s="1">
        <v>4</v>
      </c>
      <c r="B144">
        <v>0.5</v>
      </c>
      <c r="D144">
        <v>0.33333333333333331</v>
      </c>
      <c r="E144">
        <v>0.41666666666666669</v>
      </c>
      <c r="J144">
        <v>0.91666666666666663</v>
      </c>
      <c r="K144">
        <v>0.58333333333333337</v>
      </c>
      <c r="L144">
        <v>8.3333333333333329E-2</v>
      </c>
      <c r="M144">
        <v>0.5</v>
      </c>
      <c r="O144">
        <v>0.66666666666666663</v>
      </c>
      <c r="Q144">
        <v>0.91666666666666663</v>
      </c>
    </row>
    <row r="145" spans="1:17">
      <c r="A145" s="1">
        <v>4</v>
      </c>
      <c r="B145">
        <v>0.66666666666666663</v>
      </c>
      <c r="D145">
        <v>0.58333333333333337</v>
      </c>
      <c r="E145">
        <v>0.75</v>
      </c>
      <c r="J145">
        <v>0.58333333333333337</v>
      </c>
      <c r="K145">
        <v>0.58333333333333337</v>
      </c>
      <c r="L145">
        <v>0.58333333333333337</v>
      </c>
      <c r="M145">
        <v>0.25</v>
      </c>
      <c r="O145">
        <v>0.91666666666666663</v>
      </c>
      <c r="Q145">
        <v>0.66666666666666663</v>
      </c>
    </row>
    <row r="146" spans="1:17">
      <c r="A146" s="1">
        <v>3</v>
      </c>
      <c r="B146">
        <v>0.58333333333333337</v>
      </c>
      <c r="D146">
        <v>0.33333333333333331</v>
      </c>
      <c r="E146">
        <v>0.41666666666666669</v>
      </c>
      <c r="J146">
        <v>0.75</v>
      </c>
      <c r="K146">
        <v>0.58333333333333337</v>
      </c>
      <c r="L146">
        <v>0.83333333333333337</v>
      </c>
      <c r="M146">
        <v>0.66666666666666663</v>
      </c>
      <c r="O146">
        <v>0.33333333333333331</v>
      </c>
      <c r="Q146">
        <v>0.66666666666666663</v>
      </c>
    </row>
    <row r="147" spans="1:17">
      <c r="A147" s="1">
        <v>3</v>
      </c>
      <c r="B147">
        <v>0.58333333333333337</v>
      </c>
      <c r="D147">
        <v>0.5</v>
      </c>
      <c r="E147">
        <v>0.75</v>
      </c>
      <c r="J147">
        <v>0.58333333333333337</v>
      </c>
      <c r="K147">
        <v>0.75</v>
      </c>
      <c r="L147">
        <v>0.83333333333333337</v>
      </c>
      <c r="M147">
        <v>0.33333333333333331</v>
      </c>
      <c r="O147">
        <v>0.75</v>
      </c>
      <c r="Q147">
        <v>0.33333333333333331</v>
      </c>
    </row>
    <row r="148" spans="1:17">
      <c r="A148" s="1">
        <v>2</v>
      </c>
      <c r="B148">
        <v>8.3333333333333329E-2</v>
      </c>
      <c r="D148">
        <v>0.75</v>
      </c>
      <c r="E148">
        <v>0.41666666666666669</v>
      </c>
      <c r="J148">
        <v>0</v>
      </c>
      <c r="K148">
        <v>0.75</v>
      </c>
      <c r="L148">
        <v>0.66666666666666663</v>
      </c>
      <c r="M148">
        <v>0.41666666666666669</v>
      </c>
      <c r="O148">
        <v>0.66666666666666663</v>
      </c>
      <c r="Q148">
        <v>0.91666666666666663</v>
      </c>
    </row>
    <row r="149" spans="1:17">
      <c r="A149" s="1">
        <v>4</v>
      </c>
      <c r="B149">
        <v>0.75</v>
      </c>
      <c r="D149">
        <v>0.83333333333333337</v>
      </c>
      <c r="E149">
        <v>0.83333333333333337</v>
      </c>
      <c r="J149">
        <v>0.25</v>
      </c>
      <c r="K149">
        <v>0.58333333333333337</v>
      </c>
      <c r="L149">
        <v>0.83333333333333337</v>
      </c>
      <c r="M149">
        <v>0.66666666666666663</v>
      </c>
      <c r="O149">
        <v>0.58333333333333337</v>
      </c>
      <c r="Q149">
        <v>0.83333333333333337</v>
      </c>
    </row>
    <row r="150" spans="1:17">
      <c r="A150" s="1">
        <v>3</v>
      </c>
      <c r="B150">
        <v>0.75</v>
      </c>
      <c r="D150">
        <v>0.66666666666666663</v>
      </c>
      <c r="E150">
        <v>0.75</v>
      </c>
      <c r="J150">
        <v>0.25</v>
      </c>
      <c r="K150">
        <v>0.83333333333333337</v>
      </c>
      <c r="L150">
        <v>0.83333333333333337</v>
      </c>
      <c r="M150">
        <v>0.5</v>
      </c>
      <c r="O150">
        <v>0.83333333333333337</v>
      </c>
      <c r="Q150">
        <v>0.83333333333333337</v>
      </c>
    </row>
    <row r="151" spans="1:17">
      <c r="A151" s="1">
        <v>3</v>
      </c>
      <c r="B151">
        <v>0.58333333333333337</v>
      </c>
      <c r="D151">
        <v>0.41666666666666669</v>
      </c>
      <c r="E151">
        <v>0.75</v>
      </c>
      <c r="J151">
        <v>0.5</v>
      </c>
      <c r="K151">
        <v>0.5</v>
      </c>
      <c r="L151">
        <v>0.75</v>
      </c>
      <c r="M151">
        <v>0.5</v>
      </c>
      <c r="O151">
        <v>0.75</v>
      </c>
      <c r="Q151">
        <v>0.41666666666666669</v>
      </c>
    </row>
    <row r="152" spans="1:17">
      <c r="A152" s="1">
        <v>3</v>
      </c>
      <c r="B152">
        <v>0.75</v>
      </c>
      <c r="D152">
        <v>0.33333333333333331</v>
      </c>
      <c r="E152">
        <v>0.5</v>
      </c>
      <c r="J152">
        <v>0.58333333333333337</v>
      </c>
      <c r="K152">
        <v>0.66666666666666663</v>
      </c>
      <c r="L152">
        <v>0.5</v>
      </c>
      <c r="M152">
        <v>0.66666666666666663</v>
      </c>
      <c r="O152">
        <v>0.83333333333333337</v>
      </c>
      <c r="Q152">
        <v>0.75</v>
      </c>
    </row>
    <row r="153" spans="1:17">
      <c r="A153" s="1">
        <v>5</v>
      </c>
      <c r="B153">
        <v>0.91666666666666663</v>
      </c>
      <c r="D153">
        <v>0.66666666666666663</v>
      </c>
      <c r="E153">
        <v>0.75</v>
      </c>
      <c r="J153">
        <v>0.5</v>
      </c>
      <c r="K153">
        <v>0.75</v>
      </c>
      <c r="L153">
        <v>0.58333333333333337</v>
      </c>
      <c r="M153">
        <v>0.66666666666666663</v>
      </c>
      <c r="O153">
        <v>0.75</v>
      </c>
      <c r="Q153">
        <v>0.83333333333333337</v>
      </c>
    </row>
    <row r="154" spans="1:17">
      <c r="A154" s="1">
        <v>4</v>
      </c>
      <c r="B154">
        <v>0.66666666666666663</v>
      </c>
      <c r="D154">
        <v>0.66666666666666663</v>
      </c>
      <c r="E154">
        <v>0.83333333333333337</v>
      </c>
      <c r="J154">
        <v>0.33333333333333331</v>
      </c>
      <c r="K154">
        <v>0.83333333333333337</v>
      </c>
      <c r="L154">
        <v>0.41666666666666669</v>
      </c>
      <c r="M154">
        <v>0.25</v>
      </c>
      <c r="O154">
        <v>0.75</v>
      </c>
      <c r="Q154">
        <v>0.41666666666666669</v>
      </c>
    </row>
    <row r="155" spans="1:17">
      <c r="A155" s="1">
        <v>3</v>
      </c>
      <c r="B155">
        <v>0.16666666666666666</v>
      </c>
      <c r="D155">
        <v>0.25</v>
      </c>
      <c r="E155">
        <v>0.91666666666666663</v>
      </c>
      <c r="J155">
        <v>0.66666666666666663</v>
      </c>
      <c r="K155">
        <v>0.75</v>
      </c>
      <c r="L155">
        <v>0.66666666666666663</v>
      </c>
      <c r="M155">
        <v>0.5</v>
      </c>
      <c r="O155">
        <v>0.83333333333333337</v>
      </c>
      <c r="Q155">
        <v>0.66666666666666663</v>
      </c>
    </row>
    <row r="156" spans="1:17">
      <c r="A156" s="1">
        <v>3</v>
      </c>
      <c r="B156">
        <v>0.66666666666666663</v>
      </c>
      <c r="D156">
        <v>0.33333333333333331</v>
      </c>
      <c r="E156">
        <v>0.58333333333333337</v>
      </c>
      <c r="J156">
        <v>0.58333333333333337</v>
      </c>
      <c r="K156">
        <v>0.91666666666666663</v>
      </c>
      <c r="L156">
        <v>0.5</v>
      </c>
      <c r="M156">
        <v>0.83333333333333337</v>
      </c>
      <c r="O156">
        <v>0.75</v>
      </c>
      <c r="Q156">
        <v>0.75</v>
      </c>
    </row>
    <row r="157" spans="1:17">
      <c r="A157" s="1">
        <v>5</v>
      </c>
      <c r="B157">
        <v>0.33333333333333331</v>
      </c>
      <c r="D157">
        <v>8.3333333333333329E-2</v>
      </c>
      <c r="E157">
        <v>0.5</v>
      </c>
      <c r="J157">
        <v>0.58333333333333337</v>
      </c>
      <c r="K157">
        <v>0.75</v>
      </c>
      <c r="L157">
        <v>0.5</v>
      </c>
      <c r="M157">
        <v>0.25</v>
      </c>
      <c r="O157">
        <v>0.75</v>
      </c>
      <c r="Q157">
        <v>0.41666666666666669</v>
      </c>
    </row>
    <row r="158" spans="1:17">
      <c r="A158" s="1">
        <v>4</v>
      </c>
      <c r="B158">
        <v>0.58333333333333337</v>
      </c>
      <c r="D158">
        <v>0.66666666666666663</v>
      </c>
      <c r="E158">
        <v>0.66666666666666663</v>
      </c>
      <c r="J158">
        <v>0.5</v>
      </c>
      <c r="K158">
        <v>0.75</v>
      </c>
      <c r="L158">
        <v>0.83333333333333337</v>
      </c>
      <c r="M158">
        <v>0.58333333333333337</v>
      </c>
      <c r="O158">
        <v>0.16666666666666666</v>
      </c>
      <c r="Q158">
        <v>0.75</v>
      </c>
    </row>
    <row r="159" spans="1:17">
      <c r="A159" s="1">
        <v>3</v>
      </c>
      <c r="B159">
        <v>0.75</v>
      </c>
      <c r="D159">
        <v>0.66666666666666663</v>
      </c>
      <c r="E159">
        <v>0.58333333333333337</v>
      </c>
      <c r="J159">
        <v>1</v>
      </c>
      <c r="K159">
        <v>0.41666666666666669</v>
      </c>
      <c r="L159">
        <v>0.66666666666666663</v>
      </c>
      <c r="O159">
        <v>0.75</v>
      </c>
      <c r="Q159">
        <v>0.5</v>
      </c>
    </row>
    <row r="160" spans="1:17">
      <c r="A160" s="1">
        <v>4</v>
      </c>
      <c r="B160">
        <v>0.5</v>
      </c>
      <c r="D160">
        <v>0.91666666666666663</v>
      </c>
      <c r="E160">
        <v>8.3333333333333329E-2</v>
      </c>
      <c r="J160">
        <v>0.58333333333333337</v>
      </c>
      <c r="K160">
        <v>0.75</v>
      </c>
      <c r="L160">
        <v>0.75</v>
      </c>
      <c r="O160">
        <v>0.33333333333333331</v>
      </c>
      <c r="Q160">
        <v>0.58333333333333337</v>
      </c>
    </row>
    <row r="161" spans="1:17">
      <c r="A161" s="1">
        <v>4</v>
      </c>
      <c r="B161">
        <v>0.5</v>
      </c>
      <c r="D161">
        <v>0.41666666666666669</v>
      </c>
      <c r="E161">
        <v>0.58333333333333337</v>
      </c>
      <c r="J161">
        <v>0.5</v>
      </c>
      <c r="K161">
        <v>0.41666666666666669</v>
      </c>
      <c r="L161">
        <v>0.5</v>
      </c>
      <c r="O161">
        <v>0.5</v>
      </c>
      <c r="Q161">
        <v>0.33333333333333331</v>
      </c>
    </row>
    <row r="162" spans="1:17">
      <c r="A162" s="1">
        <v>4</v>
      </c>
      <c r="B162">
        <v>0.83333333333333337</v>
      </c>
      <c r="D162">
        <v>0.5</v>
      </c>
      <c r="E162">
        <v>0.41666666666666669</v>
      </c>
      <c r="J162">
        <v>0.83333333333333337</v>
      </c>
      <c r="K162">
        <v>0.25</v>
      </c>
      <c r="L162">
        <v>0.66666666666666663</v>
      </c>
      <c r="O162">
        <v>0.91666666666666663</v>
      </c>
      <c r="Q162">
        <v>0.41666666666666669</v>
      </c>
    </row>
    <row r="163" spans="1:17">
      <c r="A163" s="1">
        <v>3</v>
      </c>
      <c r="B163">
        <v>0.83333333333333337</v>
      </c>
      <c r="D163">
        <v>0.75</v>
      </c>
      <c r="E163">
        <v>0.91666666666666663</v>
      </c>
      <c r="J163">
        <v>0.75</v>
      </c>
      <c r="K163">
        <v>0.83333333333333337</v>
      </c>
      <c r="L163">
        <v>0.91666666666666663</v>
      </c>
      <c r="O163">
        <v>0.58333333333333337</v>
      </c>
      <c r="Q163">
        <v>0.5</v>
      </c>
    </row>
    <row r="164" spans="1:17">
      <c r="A164" s="1">
        <v>4</v>
      </c>
      <c r="B164">
        <v>0.25</v>
      </c>
      <c r="D164">
        <v>0.58333333333333337</v>
      </c>
      <c r="E164">
        <v>0.5</v>
      </c>
      <c r="J164">
        <v>0.83333333333333337</v>
      </c>
      <c r="K164">
        <v>0.33333333333333331</v>
      </c>
      <c r="L164">
        <v>0.75</v>
      </c>
      <c r="O164">
        <v>0.58333333333333337</v>
      </c>
      <c r="Q164">
        <v>0.5</v>
      </c>
    </row>
    <row r="165" spans="1:17">
      <c r="A165" s="1">
        <v>4</v>
      </c>
      <c r="B165">
        <v>1</v>
      </c>
      <c r="D165">
        <v>0.58333333333333337</v>
      </c>
      <c r="E165">
        <v>0.91666666666666663</v>
      </c>
      <c r="J165">
        <v>0.16666666666666666</v>
      </c>
      <c r="K165">
        <v>0.58333333333333337</v>
      </c>
      <c r="L165">
        <v>0.83333333333333337</v>
      </c>
      <c r="O165">
        <v>0.83333333333333337</v>
      </c>
      <c r="Q165">
        <v>0.75</v>
      </c>
    </row>
    <row r="166" spans="1:17">
      <c r="A166" s="1">
        <v>4</v>
      </c>
      <c r="B166">
        <v>0.83333333333333337</v>
      </c>
      <c r="D166">
        <v>0.58333333333333337</v>
      </c>
      <c r="E166">
        <v>0.91666666666666663</v>
      </c>
      <c r="J166">
        <v>0.33333333333333331</v>
      </c>
      <c r="K166">
        <v>0.58333333333333337</v>
      </c>
      <c r="L166">
        <v>0.58333333333333337</v>
      </c>
      <c r="O166">
        <v>0.75</v>
      </c>
      <c r="Q166">
        <v>0.33333333333333331</v>
      </c>
    </row>
    <row r="167" spans="1:17">
      <c r="A167" s="1">
        <v>3</v>
      </c>
      <c r="B167">
        <v>0.58333333333333337</v>
      </c>
      <c r="D167">
        <v>0.75</v>
      </c>
      <c r="E167">
        <v>0.41666666666666669</v>
      </c>
      <c r="J167">
        <v>0.33333333333333331</v>
      </c>
      <c r="K167">
        <v>0.58333333333333337</v>
      </c>
      <c r="L167">
        <v>0.75</v>
      </c>
      <c r="O167">
        <v>0.41666666666666669</v>
      </c>
      <c r="Q167">
        <v>0.58333333333333337</v>
      </c>
    </row>
    <row r="168" spans="1:17">
      <c r="A168" s="1">
        <v>5</v>
      </c>
      <c r="B168">
        <v>0.91666666666666663</v>
      </c>
      <c r="D168">
        <v>0.83333333333333337</v>
      </c>
      <c r="E168">
        <v>0.5</v>
      </c>
      <c r="J168">
        <v>0.41666666666666669</v>
      </c>
      <c r="K168">
        <v>0.16666666666666666</v>
      </c>
      <c r="L168">
        <v>0.83333333333333337</v>
      </c>
      <c r="O168">
        <v>0.75</v>
      </c>
      <c r="Q168">
        <v>0.91666666666666663</v>
      </c>
    </row>
    <row r="169" spans="1:17">
      <c r="A169" s="1">
        <v>3</v>
      </c>
      <c r="B169">
        <v>0.91666666666666663</v>
      </c>
      <c r="D169">
        <v>0.58333333333333337</v>
      </c>
      <c r="E169">
        <v>0.75</v>
      </c>
      <c r="J169">
        <v>0.5</v>
      </c>
      <c r="K169">
        <v>0.33333333333333331</v>
      </c>
      <c r="L169">
        <v>0.75</v>
      </c>
      <c r="O169">
        <v>0.66666666666666663</v>
      </c>
      <c r="Q169">
        <v>0.91666666666666663</v>
      </c>
    </row>
    <row r="170" spans="1:17">
      <c r="A170" s="1">
        <v>4</v>
      </c>
      <c r="B170">
        <v>0.83333333333333337</v>
      </c>
      <c r="D170">
        <v>0.83333333333333337</v>
      </c>
      <c r="E170">
        <v>8.3333333333333329E-2</v>
      </c>
      <c r="J170">
        <v>0.5</v>
      </c>
      <c r="K170">
        <v>0.91666666666666663</v>
      </c>
      <c r="L170">
        <v>0.83333333333333337</v>
      </c>
      <c r="O170">
        <v>0.33333333333333331</v>
      </c>
      <c r="Q170">
        <v>0.75</v>
      </c>
    </row>
    <row r="171" spans="1:17">
      <c r="A171" s="1">
        <v>4</v>
      </c>
      <c r="B171">
        <v>0.25</v>
      </c>
      <c r="D171">
        <v>0.5</v>
      </c>
      <c r="E171">
        <v>0.66666666666666663</v>
      </c>
      <c r="J171">
        <v>1</v>
      </c>
      <c r="K171">
        <v>0.5</v>
      </c>
      <c r="L171">
        <v>0.75</v>
      </c>
      <c r="O171">
        <v>1</v>
      </c>
      <c r="Q171">
        <v>0.66666666666666663</v>
      </c>
    </row>
    <row r="172" spans="1:17">
      <c r="A172" s="1">
        <v>3</v>
      </c>
      <c r="B172">
        <v>0.75</v>
      </c>
      <c r="D172">
        <v>0.66666666666666663</v>
      </c>
      <c r="E172">
        <v>0.5</v>
      </c>
      <c r="J172">
        <v>0.5</v>
      </c>
      <c r="K172">
        <v>0.16666666666666666</v>
      </c>
      <c r="L172">
        <v>0.75</v>
      </c>
      <c r="O172">
        <v>0.33333333333333331</v>
      </c>
      <c r="Q172">
        <v>0.83333333333333337</v>
      </c>
    </row>
    <row r="173" spans="1:17">
      <c r="A173" s="1">
        <v>4</v>
      </c>
      <c r="B173">
        <v>0.75</v>
      </c>
      <c r="D173">
        <v>0.75</v>
      </c>
      <c r="E173">
        <v>0.5</v>
      </c>
      <c r="J173">
        <v>0.75</v>
      </c>
      <c r="K173">
        <v>0.75</v>
      </c>
      <c r="L173">
        <v>0.16666666666666666</v>
      </c>
      <c r="O173">
        <v>0.33333333333333331</v>
      </c>
      <c r="Q173">
        <v>0.75</v>
      </c>
    </row>
    <row r="174" spans="1:17">
      <c r="A174" s="1">
        <v>4</v>
      </c>
      <c r="B174">
        <v>0.91666666666666663</v>
      </c>
      <c r="D174">
        <v>0.83333333333333337</v>
      </c>
      <c r="E174">
        <v>0.5</v>
      </c>
      <c r="J174">
        <v>0.66666666666666663</v>
      </c>
      <c r="K174">
        <v>0.58333333333333337</v>
      </c>
      <c r="L174">
        <v>0.75</v>
      </c>
      <c r="O174">
        <v>0.5</v>
      </c>
      <c r="Q174">
        <v>0.83333333333333337</v>
      </c>
    </row>
    <row r="175" spans="1:17">
      <c r="A175" s="1">
        <v>5</v>
      </c>
      <c r="B175">
        <v>0.58333333333333337</v>
      </c>
      <c r="D175">
        <v>0.58333333333333337</v>
      </c>
      <c r="E175">
        <v>0.66666666666666663</v>
      </c>
      <c r="J175">
        <v>0.33333333333333331</v>
      </c>
      <c r="K175">
        <v>0.75</v>
      </c>
      <c r="L175">
        <v>0.91666666666666663</v>
      </c>
      <c r="O175">
        <v>0.75</v>
      </c>
      <c r="Q175">
        <v>0.25</v>
      </c>
    </row>
    <row r="176" spans="1:17">
      <c r="A176" s="1">
        <v>4</v>
      </c>
      <c r="B176">
        <v>0.66666666666666663</v>
      </c>
      <c r="D176">
        <v>0.83333333333333337</v>
      </c>
      <c r="E176">
        <v>0.75</v>
      </c>
      <c r="J176">
        <v>0.58333333333333337</v>
      </c>
      <c r="K176">
        <v>0.66666666666666663</v>
      </c>
      <c r="L176">
        <v>0.58333333333333337</v>
      </c>
      <c r="O176">
        <v>0.83333333333333337</v>
      </c>
      <c r="Q176">
        <v>0.58333333333333337</v>
      </c>
    </row>
    <row r="177" spans="1:17">
      <c r="A177" s="1">
        <v>4</v>
      </c>
      <c r="B177">
        <v>0.41666666666666669</v>
      </c>
      <c r="D177">
        <v>0.75</v>
      </c>
      <c r="E177">
        <v>0.5</v>
      </c>
      <c r="J177">
        <v>0.66666666666666663</v>
      </c>
      <c r="K177">
        <v>0.75</v>
      </c>
      <c r="L177">
        <v>0.58333333333333337</v>
      </c>
      <c r="O177">
        <v>0.66666666666666663</v>
      </c>
      <c r="Q177">
        <v>0.16666666666666666</v>
      </c>
    </row>
    <row r="178" spans="1:17">
      <c r="A178" s="1">
        <v>3</v>
      </c>
      <c r="B178">
        <v>0.58333333333333337</v>
      </c>
      <c r="D178">
        <v>0.91666666666666663</v>
      </c>
      <c r="E178">
        <v>0.58333333333333337</v>
      </c>
      <c r="J178">
        <v>0.83333333333333337</v>
      </c>
      <c r="K178">
        <v>0.41666666666666669</v>
      </c>
      <c r="L178">
        <v>0.83333333333333337</v>
      </c>
      <c r="O178">
        <v>0.41666666666666669</v>
      </c>
      <c r="Q178">
        <v>0.33333333333333331</v>
      </c>
    </row>
    <row r="179" spans="1:17">
      <c r="A179" s="1">
        <v>4</v>
      </c>
      <c r="B179">
        <v>0.58333333333333337</v>
      </c>
      <c r="D179">
        <v>0.75</v>
      </c>
      <c r="E179">
        <v>0.58333333333333337</v>
      </c>
      <c r="J179">
        <v>0.91666666666666663</v>
      </c>
      <c r="K179">
        <v>0.58333333333333337</v>
      </c>
      <c r="L179">
        <v>0.75</v>
      </c>
      <c r="O179">
        <v>0.33333333333333331</v>
      </c>
      <c r="Q179">
        <v>0.66666666666666663</v>
      </c>
    </row>
    <row r="180" spans="1:17">
      <c r="A180" s="1">
        <v>4</v>
      </c>
      <c r="B180">
        <v>0.91666666666666663</v>
      </c>
      <c r="D180">
        <v>0.75</v>
      </c>
      <c r="J180">
        <v>0.58333333333333337</v>
      </c>
      <c r="K180">
        <v>0.83333333333333337</v>
      </c>
      <c r="L180">
        <v>0.41666666666666669</v>
      </c>
      <c r="O180">
        <v>0.66666666666666663</v>
      </c>
      <c r="Q180">
        <v>0.41666666666666669</v>
      </c>
    </row>
    <row r="181" spans="1:17">
      <c r="A181" s="1">
        <v>4</v>
      </c>
      <c r="B181">
        <v>0.66666666666666663</v>
      </c>
      <c r="D181">
        <v>0.41666666666666669</v>
      </c>
      <c r="J181">
        <v>0.33333333333333331</v>
      </c>
      <c r="K181">
        <v>0.75</v>
      </c>
      <c r="L181">
        <v>0.41666666666666669</v>
      </c>
      <c r="O181">
        <v>0.66666666666666663</v>
      </c>
      <c r="Q181">
        <v>0.75</v>
      </c>
    </row>
    <row r="182" spans="1:17">
      <c r="A182" s="1">
        <v>4</v>
      </c>
      <c r="B182">
        <v>0.75</v>
      </c>
      <c r="D182">
        <v>0.41666666666666669</v>
      </c>
      <c r="J182">
        <v>0.83333333333333337</v>
      </c>
      <c r="K182">
        <v>0.58333333333333337</v>
      </c>
      <c r="L182">
        <v>0.75</v>
      </c>
      <c r="O182">
        <v>0.66666666666666663</v>
      </c>
      <c r="Q182">
        <v>0.41666666666666669</v>
      </c>
    </row>
    <row r="183" spans="1:17">
      <c r="A183" s="1">
        <v>4</v>
      </c>
      <c r="B183">
        <v>0.66666666666666663</v>
      </c>
      <c r="D183">
        <v>0.75</v>
      </c>
      <c r="J183">
        <v>0.66666666666666663</v>
      </c>
      <c r="K183">
        <v>0.58333333333333337</v>
      </c>
      <c r="L183">
        <v>0.66666666666666663</v>
      </c>
      <c r="O183">
        <v>0.66666666666666663</v>
      </c>
      <c r="Q183">
        <v>0.75</v>
      </c>
    </row>
    <row r="184" spans="1:17">
      <c r="A184" s="1">
        <v>5</v>
      </c>
      <c r="B184">
        <v>0.91666666666666663</v>
      </c>
      <c r="D184">
        <v>0.41666666666666669</v>
      </c>
      <c r="J184">
        <v>0.41666666666666669</v>
      </c>
      <c r="K184">
        <v>0.66666666666666663</v>
      </c>
      <c r="L184">
        <v>0.5</v>
      </c>
      <c r="O184">
        <v>0.91666666666666663</v>
      </c>
      <c r="Q184">
        <v>0.91666666666666663</v>
      </c>
    </row>
    <row r="185" spans="1:17">
      <c r="A185" s="1">
        <v>3</v>
      </c>
      <c r="B185">
        <v>0.41666666666666669</v>
      </c>
      <c r="D185">
        <v>0.41666666666666669</v>
      </c>
      <c r="J185">
        <v>0.75</v>
      </c>
      <c r="K185">
        <v>0.58333333333333337</v>
      </c>
      <c r="L185">
        <v>0.66666666666666663</v>
      </c>
      <c r="O185">
        <v>0.41666666666666669</v>
      </c>
      <c r="Q185">
        <v>0.75</v>
      </c>
    </row>
    <row r="186" spans="1:17">
      <c r="A186" s="1">
        <v>3</v>
      </c>
      <c r="B186">
        <v>0.25</v>
      </c>
      <c r="D186">
        <v>0.41666666666666669</v>
      </c>
      <c r="J186">
        <v>0.16666666666666666</v>
      </c>
      <c r="K186">
        <v>0.5</v>
      </c>
      <c r="L186">
        <v>0.33333333333333331</v>
      </c>
      <c r="O186">
        <v>0.5</v>
      </c>
      <c r="Q186">
        <v>0.5</v>
      </c>
    </row>
    <row r="187" spans="1:17">
      <c r="A187" s="1">
        <v>3</v>
      </c>
      <c r="B187">
        <v>0.5</v>
      </c>
      <c r="D187">
        <v>0.5</v>
      </c>
      <c r="J187">
        <v>0.83333333333333337</v>
      </c>
      <c r="K187">
        <v>0.66666666666666663</v>
      </c>
      <c r="L187">
        <v>0.41666666666666669</v>
      </c>
      <c r="O187">
        <v>0.66666666666666663</v>
      </c>
      <c r="Q187">
        <v>0.75</v>
      </c>
    </row>
    <row r="188" spans="1:17">
      <c r="A188" s="1">
        <v>3</v>
      </c>
      <c r="B188">
        <v>0.58333333333333337</v>
      </c>
      <c r="D188">
        <v>0.5</v>
      </c>
      <c r="J188">
        <v>0.75</v>
      </c>
      <c r="K188">
        <v>0.83333333333333337</v>
      </c>
      <c r="L188">
        <v>0.5</v>
      </c>
      <c r="O188">
        <v>0.58333333333333337</v>
      </c>
      <c r="Q188">
        <v>0.75</v>
      </c>
    </row>
    <row r="189" spans="1:17">
      <c r="A189" s="1">
        <v>2</v>
      </c>
      <c r="B189">
        <v>8.3333333333333329E-2</v>
      </c>
      <c r="D189">
        <v>0.25</v>
      </c>
      <c r="J189">
        <v>0.5</v>
      </c>
      <c r="K189">
        <v>0.83333333333333337</v>
      </c>
      <c r="L189">
        <v>1</v>
      </c>
      <c r="O189">
        <v>0.58333333333333337</v>
      </c>
      <c r="Q189">
        <v>0.83333333333333337</v>
      </c>
    </row>
    <row r="190" spans="1:17">
      <c r="A190" s="1">
        <v>3</v>
      </c>
      <c r="B190">
        <v>0.58333333333333337</v>
      </c>
      <c r="D190">
        <v>0.83333333333333337</v>
      </c>
      <c r="J190">
        <v>0.91666666666666663</v>
      </c>
      <c r="K190">
        <v>0.58333333333333337</v>
      </c>
      <c r="L190">
        <v>0.5</v>
      </c>
      <c r="O190">
        <v>0.58333333333333337</v>
      </c>
      <c r="Q190">
        <v>0.5</v>
      </c>
    </row>
    <row r="191" spans="1:17">
      <c r="A191" s="1">
        <v>3</v>
      </c>
      <c r="B191">
        <v>0.83333333333333337</v>
      </c>
      <c r="D191">
        <v>0.33333333333333331</v>
      </c>
      <c r="J191">
        <v>0.58333333333333337</v>
      </c>
      <c r="K191">
        <v>0.41666666666666669</v>
      </c>
      <c r="L191">
        <v>0.33333333333333331</v>
      </c>
      <c r="O191">
        <v>0.75</v>
      </c>
      <c r="Q191">
        <v>0.66666666666666663</v>
      </c>
    </row>
    <row r="192" spans="1:17">
      <c r="A192" s="1">
        <v>4</v>
      </c>
      <c r="B192">
        <v>0.83333333333333337</v>
      </c>
      <c r="D192">
        <v>8.3333333333333329E-2</v>
      </c>
      <c r="J192">
        <v>0.41666666666666669</v>
      </c>
      <c r="K192">
        <v>0.83333333333333337</v>
      </c>
      <c r="L192">
        <v>0.58333333333333337</v>
      </c>
      <c r="O192">
        <v>0.83333333333333337</v>
      </c>
      <c r="Q192">
        <v>0.75</v>
      </c>
    </row>
    <row r="193" spans="1:17">
      <c r="A193" s="1">
        <v>4</v>
      </c>
      <c r="B193">
        <v>0.58333333333333337</v>
      </c>
      <c r="D193">
        <v>0.66666666666666663</v>
      </c>
      <c r="J193">
        <v>0.83333333333333337</v>
      </c>
      <c r="K193">
        <v>0.41666666666666669</v>
      </c>
      <c r="L193">
        <v>0.33333333333333331</v>
      </c>
      <c r="O193">
        <v>0.75</v>
      </c>
      <c r="Q193">
        <v>0.58333333333333337</v>
      </c>
    </row>
    <row r="194" spans="1:17">
      <c r="A194" s="1">
        <v>4</v>
      </c>
      <c r="B194">
        <v>0.66666666666666663</v>
      </c>
      <c r="D194">
        <v>0.5</v>
      </c>
      <c r="J194">
        <v>0.66666666666666663</v>
      </c>
      <c r="K194">
        <v>0.16666666666666666</v>
      </c>
      <c r="L194">
        <v>0.5</v>
      </c>
      <c r="O194">
        <v>0.58333333333333337</v>
      </c>
      <c r="Q194">
        <v>0.58333333333333337</v>
      </c>
    </row>
    <row r="195" spans="1:17">
      <c r="A195" s="1">
        <v>3</v>
      </c>
      <c r="B195">
        <v>0.5</v>
      </c>
      <c r="D195">
        <v>0.58333333333333337</v>
      </c>
      <c r="J195">
        <v>0.33333333333333331</v>
      </c>
      <c r="K195">
        <v>0.58333333333333337</v>
      </c>
      <c r="L195">
        <v>0.75</v>
      </c>
      <c r="O195">
        <v>0.83333333333333337</v>
      </c>
      <c r="Q195">
        <v>0.66666666666666663</v>
      </c>
    </row>
    <row r="196" spans="1:17">
      <c r="A196" s="1">
        <v>2</v>
      </c>
      <c r="B196">
        <v>0.66666666666666663</v>
      </c>
      <c r="D196">
        <v>0.58333333333333337</v>
      </c>
      <c r="J196">
        <v>0.5</v>
      </c>
      <c r="K196">
        <v>8.3333333333333329E-2</v>
      </c>
      <c r="L196">
        <v>0.83333333333333337</v>
      </c>
      <c r="O196">
        <v>0.66666666666666663</v>
      </c>
      <c r="Q196">
        <v>0.58333333333333337</v>
      </c>
    </row>
    <row r="197" spans="1:17">
      <c r="A197" s="1">
        <v>4</v>
      </c>
      <c r="B197">
        <v>0.83333333333333337</v>
      </c>
      <c r="D197">
        <v>0.33333333333333331</v>
      </c>
      <c r="J197">
        <v>1</v>
      </c>
      <c r="K197">
        <v>0.33333333333333331</v>
      </c>
      <c r="L197">
        <v>0.66666666666666663</v>
      </c>
      <c r="O197">
        <v>0.75</v>
      </c>
      <c r="Q197">
        <v>0.83333333333333337</v>
      </c>
    </row>
    <row r="198" spans="1:17">
      <c r="A198" s="1">
        <v>3</v>
      </c>
      <c r="B198">
        <v>0.83333333333333337</v>
      </c>
      <c r="D198">
        <v>0.58333333333333337</v>
      </c>
      <c r="J198">
        <v>0.58333333333333337</v>
      </c>
      <c r="K198">
        <v>0.16666666666666666</v>
      </c>
      <c r="L198">
        <v>0.41666666666666669</v>
      </c>
      <c r="O198">
        <v>0.83333333333333337</v>
      </c>
      <c r="Q198">
        <v>0.91666666666666663</v>
      </c>
    </row>
    <row r="199" spans="1:17">
      <c r="A199" s="1">
        <v>1</v>
      </c>
      <c r="B199">
        <v>0.75</v>
      </c>
      <c r="D199">
        <v>0.16666666666666666</v>
      </c>
      <c r="J199">
        <v>0.58333333333333337</v>
      </c>
      <c r="K199">
        <v>0.75</v>
      </c>
      <c r="L199">
        <v>0.66666666666666663</v>
      </c>
      <c r="O199">
        <v>0.58333333333333337</v>
      </c>
      <c r="Q199">
        <v>0.58333333333333337</v>
      </c>
    </row>
    <row r="200" spans="1:17">
      <c r="A200" s="1">
        <v>4</v>
      </c>
      <c r="B200">
        <v>0.5</v>
      </c>
      <c r="D200">
        <v>0.41666666666666669</v>
      </c>
      <c r="J200">
        <v>0.75</v>
      </c>
      <c r="K200">
        <v>0.41666666666666669</v>
      </c>
      <c r="L200">
        <v>0.66666666666666663</v>
      </c>
      <c r="O200">
        <v>0.83333333333333337</v>
      </c>
      <c r="Q200">
        <v>0.58333333333333337</v>
      </c>
    </row>
    <row r="201" spans="1:17">
      <c r="A201" s="1">
        <v>3</v>
      </c>
      <c r="B201">
        <v>0.58333333333333337</v>
      </c>
      <c r="D201">
        <v>0.33333333333333331</v>
      </c>
      <c r="J201">
        <v>0.25</v>
      </c>
      <c r="K201">
        <v>0.75</v>
      </c>
      <c r="L201">
        <v>0.25</v>
      </c>
      <c r="O201">
        <v>0.75</v>
      </c>
      <c r="Q201">
        <v>0.25</v>
      </c>
    </row>
    <row r="202" spans="1:17">
      <c r="A202" s="1">
        <v>5</v>
      </c>
      <c r="B202">
        <v>0.41666666666666669</v>
      </c>
      <c r="D202">
        <v>0.33333333333333331</v>
      </c>
      <c r="J202">
        <v>0.25</v>
      </c>
      <c r="K202">
        <v>0.83333333333333337</v>
      </c>
      <c r="L202">
        <v>8.3333333333333329E-2</v>
      </c>
      <c r="O202">
        <v>0.75</v>
      </c>
      <c r="Q202">
        <v>0.25</v>
      </c>
    </row>
    <row r="203" spans="1:17">
      <c r="A203" s="1">
        <v>3</v>
      </c>
      <c r="B203">
        <v>0.66666666666666663</v>
      </c>
      <c r="D203">
        <v>0.91666666666666663</v>
      </c>
      <c r="J203">
        <v>0.83333333333333337</v>
      </c>
      <c r="K203">
        <v>0.41666666666666669</v>
      </c>
      <c r="L203">
        <v>0.66666666666666663</v>
      </c>
      <c r="O203">
        <v>0.41666666666666669</v>
      </c>
      <c r="Q203">
        <v>0.75</v>
      </c>
    </row>
    <row r="204" spans="1:17">
      <c r="A204" s="1">
        <v>4</v>
      </c>
      <c r="B204">
        <v>0.5</v>
      </c>
      <c r="D204">
        <v>0.66666666666666663</v>
      </c>
      <c r="J204">
        <v>0.25</v>
      </c>
      <c r="K204">
        <v>0.66666666666666663</v>
      </c>
      <c r="L204">
        <v>0.91666666666666663</v>
      </c>
      <c r="O204">
        <v>0.41666666666666669</v>
      </c>
      <c r="Q204">
        <v>0.91666666666666663</v>
      </c>
    </row>
    <row r="205" spans="1:17">
      <c r="A205" s="1">
        <v>2</v>
      </c>
      <c r="B205">
        <v>0.5</v>
      </c>
      <c r="D205">
        <v>0.5</v>
      </c>
      <c r="J205">
        <v>0.41666666666666669</v>
      </c>
      <c r="K205">
        <v>0.91666666666666663</v>
      </c>
      <c r="L205">
        <v>0.41666666666666669</v>
      </c>
      <c r="O205">
        <v>0.75</v>
      </c>
      <c r="Q205">
        <v>0.83333333333333337</v>
      </c>
    </row>
    <row r="206" spans="1:17">
      <c r="A206" s="1">
        <v>5</v>
      </c>
      <c r="B206">
        <v>0.83333333333333337</v>
      </c>
      <c r="D206">
        <v>0.25</v>
      </c>
      <c r="J206">
        <v>0.83333333333333337</v>
      </c>
      <c r="K206">
        <v>0.75</v>
      </c>
      <c r="L206">
        <v>0.5</v>
      </c>
      <c r="O206">
        <v>0.41666666666666669</v>
      </c>
      <c r="Q206">
        <v>0.58333333333333337</v>
      </c>
    </row>
    <row r="207" spans="1:17">
      <c r="A207" s="1">
        <v>4</v>
      </c>
      <c r="B207">
        <v>0.66666666666666663</v>
      </c>
      <c r="D207">
        <v>0.16666666666666666</v>
      </c>
      <c r="J207">
        <v>0.83333333333333337</v>
      </c>
      <c r="K207">
        <v>0.41666666666666669</v>
      </c>
      <c r="L207">
        <v>0.75</v>
      </c>
      <c r="O207">
        <v>0.41666666666666669</v>
      </c>
      <c r="Q207">
        <v>0.75</v>
      </c>
    </row>
    <row r="208" spans="1:17">
      <c r="A208" s="1">
        <v>4</v>
      </c>
      <c r="B208">
        <v>0.75</v>
      </c>
      <c r="D208">
        <v>0.66666666666666663</v>
      </c>
      <c r="J208">
        <v>0.66666666666666663</v>
      </c>
      <c r="K208">
        <v>0.66666666666666663</v>
      </c>
      <c r="L208">
        <v>0.58333333333333337</v>
      </c>
      <c r="O208">
        <v>0.41666666666666669</v>
      </c>
      <c r="Q208">
        <v>0.91666666666666663</v>
      </c>
    </row>
    <row r="209" spans="1:17">
      <c r="A209" s="1">
        <v>5</v>
      </c>
      <c r="B209">
        <v>0.5</v>
      </c>
      <c r="D209">
        <v>0.75</v>
      </c>
      <c r="J209">
        <v>0.75</v>
      </c>
      <c r="K209">
        <v>0.25</v>
      </c>
      <c r="L209">
        <v>0.58333333333333337</v>
      </c>
      <c r="O209">
        <v>0.5</v>
      </c>
      <c r="Q209">
        <v>0.5</v>
      </c>
    </row>
    <row r="210" spans="1:17">
      <c r="A210" s="1">
        <v>4</v>
      </c>
      <c r="B210">
        <v>0.66666666666666663</v>
      </c>
      <c r="D210">
        <v>0.58333333333333337</v>
      </c>
      <c r="J210">
        <v>0.5</v>
      </c>
      <c r="K210">
        <v>0.5</v>
      </c>
      <c r="L210">
        <v>0.58333333333333337</v>
      </c>
      <c r="O210">
        <v>0.5</v>
      </c>
      <c r="Q210">
        <v>0.83333333333333337</v>
      </c>
    </row>
    <row r="211" spans="1:17">
      <c r="A211" s="1">
        <v>4</v>
      </c>
      <c r="B211">
        <v>0.91666666666666663</v>
      </c>
      <c r="D211">
        <v>0.75</v>
      </c>
      <c r="J211">
        <v>0.83333333333333337</v>
      </c>
      <c r="K211">
        <v>0.58333333333333337</v>
      </c>
      <c r="L211">
        <v>0.75</v>
      </c>
      <c r="O211">
        <v>0.83333333333333337</v>
      </c>
      <c r="Q211">
        <v>0.75</v>
      </c>
    </row>
    <row r="212" spans="1:17">
      <c r="A212" s="1">
        <v>4</v>
      </c>
      <c r="B212">
        <v>0.33333333333333331</v>
      </c>
      <c r="D212">
        <v>0.75</v>
      </c>
      <c r="J212">
        <v>0.83333333333333337</v>
      </c>
      <c r="K212">
        <v>0.66666666666666663</v>
      </c>
      <c r="L212">
        <v>0.83333333333333337</v>
      </c>
      <c r="O212">
        <v>0.66666666666666663</v>
      </c>
      <c r="Q212">
        <v>0.75</v>
      </c>
    </row>
    <row r="213" spans="1:17">
      <c r="A213" s="1">
        <v>4</v>
      </c>
      <c r="B213">
        <v>0.75</v>
      </c>
      <c r="D213">
        <v>0.58333333333333337</v>
      </c>
      <c r="J213">
        <v>0.75</v>
      </c>
      <c r="K213">
        <v>0.41666666666666669</v>
      </c>
      <c r="L213">
        <v>0.75</v>
      </c>
      <c r="O213">
        <v>0.75</v>
      </c>
      <c r="Q213">
        <v>0.75</v>
      </c>
    </row>
    <row r="214" spans="1:17">
      <c r="A214" s="1">
        <v>4</v>
      </c>
      <c r="B214">
        <v>0.66666666666666663</v>
      </c>
      <c r="D214">
        <v>0.83333333333333337</v>
      </c>
      <c r="J214">
        <v>0.83333333333333337</v>
      </c>
      <c r="K214">
        <v>0.41666666666666669</v>
      </c>
      <c r="L214">
        <v>0.58333333333333337</v>
      </c>
      <c r="O214">
        <v>0.91666666666666663</v>
      </c>
      <c r="Q214">
        <v>1</v>
      </c>
    </row>
    <row r="215" spans="1:17">
      <c r="A215" s="1">
        <v>4</v>
      </c>
      <c r="B215">
        <v>0.83333333333333337</v>
      </c>
      <c r="D215">
        <v>0.75</v>
      </c>
      <c r="J215">
        <v>0.5</v>
      </c>
      <c r="K215">
        <v>0.5</v>
      </c>
      <c r="L215">
        <v>0.83333333333333337</v>
      </c>
      <c r="O215">
        <v>0.58333333333333337</v>
      </c>
      <c r="Q215">
        <v>0.75</v>
      </c>
    </row>
    <row r="216" spans="1:17">
      <c r="A216" s="1">
        <v>2</v>
      </c>
      <c r="B216">
        <v>0.58333333333333337</v>
      </c>
      <c r="D216">
        <v>0.75</v>
      </c>
      <c r="J216">
        <v>0.5</v>
      </c>
      <c r="K216">
        <v>0.33333333333333331</v>
      </c>
      <c r="L216">
        <v>0.5</v>
      </c>
      <c r="O216">
        <v>0.58333333333333337</v>
      </c>
      <c r="Q216">
        <v>0.83333333333333337</v>
      </c>
    </row>
    <row r="217" spans="1:17">
      <c r="A217" s="1">
        <v>4</v>
      </c>
      <c r="B217">
        <v>0.83333333333333337</v>
      </c>
      <c r="D217">
        <v>0.58333333333333337</v>
      </c>
      <c r="J217">
        <v>0.75</v>
      </c>
      <c r="K217">
        <v>0.41666666666666669</v>
      </c>
      <c r="L217">
        <v>0.66666666666666663</v>
      </c>
      <c r="O217">
        <v>0.41666666666666669</v>
      </c>
      <c r="Q217">
        <v>0.5</v>
      </c>
    </row>
    <row r="218" spans="1:17">
      <c r="A218" s="1">
        <v>3</v>
      </c>
      <c r="B218">
        <v>0.75</v>
      </c>
      <c r="D218">
        <v>0.91666666666666663</v>
      </c>
      <c r="J218">
        <v>0.5</v>
      </c>
      <c r="K218">
        <v>0.5</v>
      </c>
      <c r="L218">
        <v>0.75</v>
      </c>
      <c r="O218">
        <v>0.33333333333333331</v>
      </c>
      <c r="Q218">
        <v>0.66666666666666663</v>
      </c>
    </row>
    <row r="219" spans="1:17">
      <c r="A219" s="1">
        <v>4</v>
      </c>
      <c r="B219">
        <v>0.83333333333333337</v>
      </c>
      <c r="D219">
        <v>0.66666666666666663</v>
      </c>
      <c r="J219">
        <v>0.41666666666666669</v>
      </c>
      <c r="K219">
        <v>0.5</v>
      </c>
      <c r="L219">
        <v>0.83333333333333337</v>
      </c>
      <c r="O219">
        <v>0.91666666666666663</v>
      </c>
      <c r="Q219">
        <v>0.75</v>
      </c>
    </row>
    <row r="220" spans="1:17">
      <c r="A220" s="1">
        <v>3</v>
      </c>
      <c r="B220">
        <v>0.75</v>
      </c>
      <c r="D220">
        <v>0.5</v>
      </c>
      <c r="J220">
        <v>0.66666666666666663</v>
      </c>
      <c r="K220">
        <v>0.41666666666666669</v>
      </c>
      <c r="L220">
        <v>0.58333333333333337</v>
      </c>
      <c r="O220">
        <v>0.5</v>
      </c>
      <c r="Q220">
        <v>0.83333333333333337</v>
      </c>
    </row>
    <row r="221" spans="1:17">
      <c r="A221" s="1">
        <v>4</v>
      </c>
      <c r="B221">
        <v>0.75</v>
      </c>
      <c r="D221">
        <v>0.66666666666666663</v>
      </c>
      <c r="J221">
        <v>0.58333333333333337</v>
      </c>
      <c r="K221">
        <v>0.66666666666666663</v>
      </c>
      <c r="L221">
        <v>0.83333333333333337</v>
      </c>
      <c r="O221">
        <v>0.75</v>
      </c>
      <c r="Q221">
        <v>0.83333333333333337</v>
      </c>
    </row>
    <row r="222" spans="1:17">
      <c r="A222" s="1">
        <v>4</v>
      </c>
      <c r="B222">
        <v>0.83333333333333337</v>
      </c>
      <c r="D222">
        <v>0.91666666666666663</v>
      </c>
      <c r="J222">
        <v>0.83333333333333337</v>
      </c>
      <c r="K222">
        <v>0.75</v>
      </c>
      <c r="L222">
        <v>0.75</v>
      </c>
      <c r="O222">
        <v>0.75</v>
      </c>
      <c r="Q222">
        <v>0.33333333333333331</v>
      </c>
    </row>
    <row r="223" spans="1:17">
      <c r="A223" s="1">
        <v>3</v>
      </c>
      <c r="B223">
        <v>0.75</v>
      </c>
      <c r="D223">
        <v>0.83333333333333337</v>
      </c>
      <c r="J223">
        <v>0.5</v>
      </c>
      <c r="K223">
        <v>0.75</v>
      </c>
      <c r="L223">
        <v>0.91666666666666663</v>
      </c>
      <c r="O223">
        <v>0.66666666666666663</v>
      </c>
      <c r="Q223">
        <v>0.75</v>
      </c>
    </row>
    <row r="224" spans="1:17">
      <c r="A224" s="1">
        <v>4</v>
      </c>
      <c r="B224">
        <v>0.75</v>
      </c>
      <c r="D224">
        <v>0.58333333333333337</v>
      </c>
      <c r="J224">
        <v>0.5</v>
      </c>
      <c r="K224">
        <v>0.66666666666666663</v>
      </c>
      <c r="L224">
        <v>0.75</v>
      </c>
      <c r="O224">
        <v>0.75</v>
      </c>
      <c r="Q224">
        <v>8.3333333333333329E-2</v>
      </c>
    </row>
    <row r="225" spans="1:17">
      <c r="A225" s="1">
        <v>3</v>
      </c>
      <c r="B225">
        <v>0.16666666666666666</v>
      </c>
      <c r="D225">
        <v>0.58333333333333337</v>
      </c>
      <c r="J225">
        <v>0.75</v>
      </c>
      <c r="K225">
        <v>0.33333333333333331</v>
      </c>
      <c r="L225">
        <v>0.75</v>
      </c>
      <c r="O225">
        <v>0.41666666666666669</v>
      </c>
      <c r="Q225">
        <v>0.83333333333333337</v>
      </c>
    </row>
    <row r="226" spans="1:17">
      <c r="A226" s="1">
        <v>5</v>
      </c>
      <c r="B226">
        <v>0.75</v>
      </c>
      <c r="D226">
        <v>0.41666666666666669</v>
      </c>
      <c r="J226">
        <v>0.91666666666666663</v>
      </c>
      <c r="K226">
        <v>0.58333333333333337</v>
      </c>
      <c r="L226">
        <v>0.75</v>
      </c>
      <c r="O226">
        <v>0.58333333333333337</v>
      </c>
      <c r="Q226">
        <v>0.58333333333333337</v>
      </c>
    </row>
    <row r="227" spans="1:17">
      <c r="A227" s="1">
        <v>3</v>
      </c>
      <c r="B227">
        <v>0.33333333333333331</v>
      </c>
      <c r="D227">
        <v>0.75</v>
      </c>
      <c r="J227">
        <v>0.83333333333333337</v>
      </c>
      <c r="K227">
        <v>0.75</v>
      </c>
      <c r="L227">
        <v>0.41666666666666669</v>
      </c>
      <c r="O227">
        <v>0.83333333333333337</v>
      </c>
      <c r="Q227">
        <v>0.5</v>
      </c>
    </row>
    <row r="228" spans="1:17">
      <c r="A228" s="1">
        <v>5</v>
      </c>
      <c r="B228">
        <v>0.5</v>
      </c>
      <c r="D228">
        <v>0.83333333333333337</v>
      </c>
      <c r="J228">
        <v>0.75</v>
      </c>
      <c r="K228">
        <v>0.91666666666666663</v>
      </c>
      <c r="L228">
        <v>0.5</v>
      </c>
      <c r="O228">
        <v>0.75</v>
      </c>
      <c r="Q228">
        <v>0.5</v>
      </c>
    </row>
    <row r="229" spans="1:17">
      <c r="A229" s="1">
        <v>4</v>
      </c>
      <c r="B229">
        <v>0.91666666666666663</v>
      </c>
      <c r="D229">
        <v>0.41666666666666669</v>
      </c>
      <c r="J229">
        <v>0.41666666666666669</v>
      </c>
      <c r="K229">
        <v>0.91666666666666663</v>
      </c>
      <c r="L229">
        <v>0.25</v>
      </c>
      <c r="O229">
        <v>0.58333333333333337</v>
      </c>
      <c r="Q229">
        <v>0.33333333333333331</v>
      </c>
    </row>
    <row r="230" spans="1:17">
      <c r="A230" s="1">
        <v>3</v>
      </c>
      <c r="B230">
        <v>0.58333333333333337</v>
      </c>
      <c r="D230">
        <v>0.16666666666666666</v>
      </c>
      <c r="J230">
        <v>0.16666666666666666</v>
      </c>
      <c r="K230">
        <v>0.75</v>
      </c>
      <c r="L230">
        <v>0.83333333333333337</v>
      </c>
      <c r="O230">
        <v>0.75</v>
      </c>
      <c r="Q230">
        <v>0.58333333333333337</v>
      </c>
    </row>
    <row r="231" spans="1:17">
      <c r="A231" s="1">
        <v>4</v>
      </c>
      <c r="B231">
        <v>0.58333333333333337</v>
      </c>
      <c r="D231">
        <v>0.58333333333333337</v>
      </c>
      <c r="J231">
        <v>0.41666666666666669</v>
      </c>
      <c r="K231">
        <v>0.41666666666666669</v>
      </c>
      <c r="L231">
        <v>0.33333333333333331</v>
      </c>
      <c r="O231">
        <v>0.91666666666666663</v>
      </c>
      <c r="Q231">
        <v>0.66666666666666663</v>
      </c>
    </row>
    <row r="232" spans="1:17">
      <c r="A232" s="1">
        <v>3</v>
      </c>
      <c r="B232">
        <v>0.83333333333333337</v>
      </c>
      <c r="D232">
        <v>0.58333333333333337</v>
      </c>
      <c r="J232">
        <v>0.66666666666666663</v>
      </c>
      <c r="K232">
        <v>0.66666666666666663</v>
      </c>
      <c r="L232">
        <v>8.3333333333333329E-2</v>
      </c>
      <c r="O232">
        <v>0.66666666666666663</v>
      </c>
      <c r="Q232">
        <v>0.58333333333333337</v>
      </c>
    </row>
    <row r="233" spans="1:17">
      <c r="A233" s="1">
        <v>4</v>
      </c>
      <c r="B233">
        <v>0.75</v>
      </c>
      <c r="D233">
        <v>0</v>
      </c>
      <c r="J233">
        <v>0.58333333333333337</v>
      </c>
      <c r="K233">
        <v>0.25</v>
      </c>
      <c r="L233">
        <v>0.66666666666666663</v>
      </c>
      <c r="O233">
        <v>0.5</v>
      </c>
      <c r="Q233">
        <v>0.5</v>
      </c>
    </row>
    <row r="234" spans="1:17">
      <c r="A234" s="1">
        <v>3</v>
      </c>
      <c r="B234">
        <v>0.41666666666666669</v>
      </c>
      <c r="D234">
        <v>8.3333333333333329E-2</v>
      </c>
      <c r="J234">
        <v>0.41666666666666669</v>
      </c>
      <c r="K234">
        <v>0.5</v>
      </c>
      <c r="L234">
        <v>0.5</v>
      </c>
      <c r="O234">
        <v>0.66666666666666663</v>
      </c>
      <c r="Q234">
        <v>0.75</v>
      </c>
    </row>
    <row r="235" spans="1:17">
      <c r="A235" s="1">
        <v>3</v>
      </c>
      <c r="B235">
        <v>0.41666666666666669</v>
      </c>
      <c r="D235">
        <v>0.33333333333333331</v>
      </c>
      <c r="J235">
        <v>0.75</v>
      </c>
      <c r="K235">
        <v>0.83333333333333337</v>
      </c>
      <c r="L235">
        <v>0.75</v>
      </c>
      <c r="O235">
        <v>0.33333333333333331</v>
      </c>
      <c r="Q235">
        <v>0.75</v>
      </c>
    </row>
    <row r="236" spans="1:17">
      <c r="A236" s="1">
        <v>4</v>
      </c>
      <c r="B236">
        <v>0.75</v>
      </c>
      <c r="D236">
        <v>0.25</v>
      </c>
      <c r="J236">
        <v>0.75</v>
      </c>
      <c r="K236">
        <v>0.83333333333333337</v>
      </c>
      <c r="L236">
        <v>0.58333333333333337</v>
      </c>
      <c r="O236">
        <v>0.91666666666666663</v>
      </c>
    </row>
    <row r="237" spans="1:17">
      <c r="A237" s="1">
        <v>4</v>
      </c>
      <c r="B237">
        <v>0.66666666666666663</v>
      </c>
      <c r="D237">
        <v>0.25</v>
      </c>
      <c r="J237">
        <v>0.66666666666666663</v>
      </c>
      <c r="K237">
        <v>0.75</v>
      </c>
      <c r="L237">
        <v>0.58333333333333337</v>
      </c>
      <c r="O237">
        <v>0.83333333333333337</v>
      </c>
    </row>
    <row r="238" spans="1:17">
      <c r="A238" s="1">
        <v>5</v>
      </c>
      <c r="B238">
        <v>0.5</v>
      </c>
      <c r="D238">
        <v>0.58333333333333337</v>
      </c>
      <c r="J238">
        <v>0.16666666666666666</v>
      </c>
      <c r="K238">
        <v>0.66666666666666663</v>
      </c>
      <c r="L238">
        <v>0.33333333333333331</v>
      </c>
      <c r="O238">
        <v>0.83333333333333337</v>
      </c>
    </row>
    <row r="239" spans="1:17">
      <c r="A239" s="1">
        <v>4</v>
      </c>
      <c r="B239">
        <v>0.66666666666666663</v>
      </c>
      <c r="D239">
        <v>0.5</v>
      </c>
      <c r="J239">
        <v>0.91666666666666663</v>
      </c>
      <c r="K239">
        <v>0.58333333333333337</v>
      </c>
      <c r="L239">
        <v>0.58333333333333337</v>
      </c>
      <c r="O239">
        <v>0.83333333333333337</v>
      </c>
    </row>
    <row r="240" spans="1:17">
      <c r="A240" s="1">
        <v>3</v>
      </c>
      <c r="B240">
        <v>0.33333333333333331</v>
      </c>
      <c r="D240">
        <v>0.75</v>
      </c>
      <c r="J240">
        <v>0.83333333333333337</v>
      </c>
      <c r="K240">
        <v>0.75</v>
      </c>
      <c r="L240">
        <v>0.16666666666666666</v>
      </c>
      <c r="O240">
        <v>0.41666666666666669</v>
      </c>
    </row>
    <row r="241" spans="1:15">
      <c r="A241" s="1">
        <v>4</v>
      </c>
      <c r="B241">
        <v>0.41666666666666669</v>
      </c>
      <c r="D241">
        <v>0.41666666666666669</v>
      </c>
      <c r="J241">
        <v>0.75</v>
      </c>
      <c r="K241">
        <v>0.25</v>
      </c>
      <c r="L241">
        <v>0.25</v>
      </c>
      <c r="O241">
        <v>0.58333333333333337</v>
      </c>
    </row>
    <row r="242" spans="1:15">
      <c r="A242" s="1">
        <v>3</v>
      </c>
      <c r="B242">
        <v>0.5</v>
      </c>
      <c r="D242">
        <v>0.33333333333333331</v>
      </c>
      <c r="J242">
        <v>0.66666666666666663</v>
      </c>
      <c r="K242">
        <v>0.58333333333333337</v>
      </c>
      <c r="L242">
        <v>0.33333333333333331</v>
      </c>
      <c r="O242">
        <v>0.33333333333333331</v>
      </c>
    </row>
    <row r="243" spans="1:15">
      <c r="A243" s="1">
        <v>4</v>
      </c>
      <c r="B243">
        <v>1</v>
      </c>
      <c r="D243">
        <v>0.66666666666666663</v>
      </c>
      <c r="J243">
        <v>0.5</v>
      </c>
      <c r="K243">
        <v>0.75</v>
      </c>
      <c r="L243">
        <v>0.91666666666666663</v>
      </c>
      <c r="O243">
        <v>0.5</v>
      </c>
    </row>
    <row r="244" spans="1:15">
      <c r="A244" s="1">
        <v>3</v>
      </c>
      <c r="B244">
        <v>0.5</v>
      </c>
      <c r="D244">
        <v>0.75</v>
      </c>
      <c r="J244">
        <v>0.91666666666666663</v>
      </c>
      <c r="K244">
        <v>0.41666666666666669</v>
      </c>
      <c r="L244">
        <v>0.5</v>
      </c>
      <c r="O244">
        <v>0.75</v>
      </c>
    </row>
    <row r="245" spans="1:15">
      <c r="A245" s="1">
        <v>3</v>
      </c>
      <c r="B245">
        <v>0.33333333333333331</v>
      </c>
      <c r="D245">
        <v>0.83333333333333337</v>
      </c>
      <c r="J245">
        <v>0.58333333333333337</v>
      </c>
      <c r="K245">
        <v>0.16666666666666666</v>
      </c>
      <c r="L245">
        <v>0.25</v>
      </c>
      <c r="O245">
        <v>0.83333333333333337</v>
      </c>
    </row>
    <row r="246" spans="1:15">
      <c r="A246" s="1">
        <v>3</v>
      </c>
      <c r="B246">
        <v>0.58333333333333337</v>
      </c>
      <c r="D246">
        <v>0.58333333333333337</v>
      </c>
      <c r="J246">
        <v>0.66666666666666663</v>
      </c>
      <c r="K246">
        <v>0.83333333333333337</v>
      </c>
      <c r="L246">
        <v>0.66666666666666663</v>
      </c>
      <c r="O246">
        <v>0.41666666666666669</v>
      </c>
    </row>
    <row r="247" spans="1:15">
      <c r="A247" s="1">
        <v>4</v>
      </c>
      <c r="B247">
        <v>0.33333333333333331</v>
      </c>
      <c r="D247">
        <v>0.91666666666666663</v>
      </c>
      <c r="J247">
        <v>0.83333333333333337</v>
      </c>
      <c r="K247">
        <v>0.66666666666666663</v>
      </c>
      <c r="L247">
        <v>0.75</v>
      </c>
      <c r="O247">
        <v>0.58333333333333337</v>
      </c>
    </row>
    <row r="248" spans="1:15">
      <c r="A248" s="1">
        <v>4</v>
      </c>
      <c r="B248">
        <v>0.5</v>
      </c>
      <c r="D248">
        <v>0.75</v>
      </c>
      <c r="J248">
        <v>8.3333333333333329E-2</v>
      </c>
      <c r="K248">
        <v>0.5</v>
      </c>
      <c r="L248">
        <v>0.58333333333333337</v>
      </c>
      <c r="O248">
        <v>0.66666666666666663</v>
      </c>
    </row>
    <row r="249" spans="1:15">
      <c r="A249" s="1">
        <v>3</v>
      </c>
      <c r="B249">
        <v>0.75</v>
      </c>
      <c r="D249">
        <v>0.5</v>
      </c>
      <c r="J249">
        <v>0.58333333333333337</v>
      </c>
      <c r="K249">
        <v>0.5</v>
      </c>
      <c r="L249">
        <v>0.58333333333333337</v>
      </c>
      <c r="O249">
        <v>0.58333333333333337</v>
      </c>
    </row>
    <row r="250" spans="1:15">
      <c r="A250" s="1">
        <v>4</v>
      </c>
      <c r="B250">
        <v>0.83333333333333337</v>
      </c>
      <c r="D250">
        <v>0.75</v>
      </c>
      <c r="J250">
        <v>0.5</v>
      </c>
      <c r="K250">
        <v>0.58333333333333337</v>
      </c>
      <c r="L250">
        <v>0.75</v>
      </c>
      <c r="O250">
        <v>0.91666666666666663</v>
      </c>
    </row>
    <row r="251" spans="1:15">
      <c r="A251" s="1">
        <v>4</v>
      </c>
      <c r="B251">
        <v>0.66666666666666663</v>
      </c>
      <c r="D251">
        <v>0.16666666666666666</v>
      </c>
      <c r="J251">
        <v>0.83333333333333337</v>
      </c>
      <c r="K251">
        <v>0.41666666666666669</v>
      </c>
      <c r="L251">
        <v>0.75</v>
      </c>
      <c r="O251">
        <v>0.75</v>
      </c>
    </row>
    <row r="252" spans="1:15">
      <c r="A252" s="1">
        <v>4</v>
      </c>
      <c r="B252">
        <v>0.41666666666666669</v>
      </c>
      <c r="D252">
        <v>0.25</v>
      </c>
      <c r="J252">
        <v>0.25</v>
      </c>
      <c r="K252">
        <v>0.83333333333333337</v>
      </c>
      <c r="L252">
        <v>0.66666666666666663</v>
      </c>
      <c r="O252">
        <v>0.41666666666666669</v>
      </c>
    </row>
    <row r="253" spans="1:15">
      <c r="A253" s="1">
        <v>1</v>
      </c>
      <c r="B253">
        <v>0.33333333333333331</v>
      </c>
      <c r="D253">
        <v>0.5</v>
      </c>
      <c r="J253">
        <v>0.66666666666666663</v>
      </c>
      <c r="K253">
        <v>0.75</v>
      </c>
      <c r="L253">
        <v>0.75</v>
      </c>
      <c r="O253">
        <v>1</v>
      </c>
    </row>
    <row r="254" spans="1:15">
      <c r="A254" s="1">
        <v>3</v>
      </c>
      <c r="B254">
        <v>0.66666666666666663</v>
      </c>
      <c r="D254">
        <v>0.58333333333333337</v>
      </c>
      <c r="J254">
        <v>0.5</v>
      </c>
      <c r="K254">
        <v>0.41666666666666669</v>
      </c>
      <c r="L254">
        <v>0.58333333333333337</v>
      </c>
      <c r="O254">
        <v>0.66666666666666663</v>
      </c>
    </row>
    <row r="255" spans="1:15">
      <c r="A255" s="1">
        <v>5</v>
      </c>
      <c r="B255">
        <v>0.66666666666666663</v>
      </c>
      <c r="D255">
        <v>0.66666666666666663</v>
      </c>
      <c r="J255">
        <v>0.33333333333333331</v>
      </c>
      <c r="K255">
        <v>0.41666666666666669</v>
      </c>
      <c r="L255">
        <v>0.83333333333333337</v>
      </c>
      <c r="O255">
        <v>0.5</v>
      </c>
    </row>
    <row r="256" spans="1:15">
      <c r="A256" s="1">
        <v>3</v>
      </c>
      <c r="B256">
        <v>0.25</v>
      </c>
      <c r="D256">
        <v>0.33333333333333331</v>
      </c>
      <c r="J256">
        <v>0.33333333333333331</v>
      </c>
      <c r="K256">
        <v>0.33333333333333331</v>
      </c>
      <c r="L256">
        <v>0.75</v>
      </c>
      <c r="O256">
        <v>0.83333333333333337</v>
      </c>
    </row>
    <row r="257" spans="1:15">
      <c r="A257" s="1">
        <v>2</v>
      </c>
      <c r="B257">
        <v>0.33333333333333331</v>
      </c>
      <c r="D257">
        <v>0.41666666666666669</v>
      </c>
      <c r="J257">
        <v>0.16666666666666666</v>
      </c>
      <c r="K257">
        <v>0.75</v>
      </c>
      <c r="L257">
        <v>0.58333333333333337</v>
      </c>
      <c r="O257">
        <v>0.5</v>
      </c>
    </row>
    <row r="258" spans="1:15">
      <c r="A258" s="1">
        <v>3</v>
      </c>
      <c r="B258">
        <v>8.3333333333333329E-2</v>
      </c>
      <c r="D258">
        <v>0.41666666666666669</v>
      </c>
      <c r="J258">
        <v>0.33333333333333331</v>
      </c>
      <c r="K258">
        <v>0.41666666666666669</v>
      </c>
      <c r="L258">
        <v>0.75</v>
      </c>
      <c r="O258">
        <v>0.66666666666666663</v>
      </c>
    </row>
    <row r="259" spans="1:15">
      <c r="A259" s="1">
        <v>2</v>
      </c>
      <c r="B259">
        <v>8.3333333333333329E-2</v>
      </c>
      <c r="D259">
        <v>0.5</v>
      </c>
      <c r="J259">
        <v>0</v>
      </c>
      <c r="K259">
        <v>0.75</v>
      </c>
      <c r="L259">
        <v>0.58333333333333337</v>
      </c>
      <c r="O259">
        <v>0.41666666666666669</v>
      </c>
    </row>
    <row r="260" spans="1:15">
      <c r="A260" s="1">
        <v>3</v>
      </c>
      <c r="B260">
        <v>0.66666666666666663</v>
      </c>
      <c r="D260">
        <v>0.33333333333333331</v>
      </c>
      <c r="J260">
        <v>0.5</v>
      </c>
      <c r="K260">
        <v>0.91666666666666663</v>
      </c>
      <c r="L260">
        <v>0.91666666666666663</v>
      </c>
      <c r="O260">
        <v>0.5</v>
      </c>
    </row>
    <row r="261" spans="1:15">
      <c r="A261" s="1">
        <v>4</v>
      </c>
      <c r="B261">
        <v>0.66666666666666663</v>
      </c>
      <c r="D261">
        <v>0.33333333333333331</v>
      </c>
      <c r="J261">
        <v>0.25</v>
      </c>
      <c r="K261">
        <v>0.75</v>
      </c>
      <c r="L261">
        <v>0.66666666666666663</v>
      </c>
      <c r="O261">
        <v>0.41666666666666669</v>
      </c>
    </row>
    <row r="262" spans="1:15">
      <c r="A262" s="1">
        <v>5</v>
      </c>
      <c r="B262">
        <v>0.91666666666666663</v>
      </c>
      <c r="D262">
        <v>0.41666666666666669</v>
      </c>
      <c r="J262">
        <v>0.41666666666666669</v>
      </c>
      <c r="K262">
        <v>0.5</v>
      </c>
      <c r="L262">
        <v>0.66666666666666663</v>
      </c>
      <c r="O262">
        <v>0.5</v>
      </c>
    </row>
    <row r="263" spans="1:15">
      <c r="A263" s="1">
        <v>3</v>
      </c>
      <c r="B263">
        <v>0.41666666666666669</v>
      </c>
      <c r="D263">
        <v>0.5</v>
      </c>
      <c r="J263">
        <v>0.75</v>
      </c>
      <c r="K263">
        <v>0.75</v>
      </c>
      <c r="L263">
        <v>0.58333333333333337</v>
      </c>
      <c r="O263">
        <v>0.75</v>
      </c>
    </row>
    <row r="264" spans="1:15">
      <c r="A264" s="1">
        <v>5</v>
      </c>
      <c r="B264">
        <v>0.5</v>
      </c>
      <c r="D264">
        <v>0.5</v>
      </c>
      <c r="J264">
        <v>0.66666666666666663</v>
      </c>
      <c r="K264">
        <v>0.75</v>
      </c>
      <c r="L264">
        <v>0.66666666666666663</v>
      </c>
      <c r="O264">
        <v>0.58333333333333337</v>
      </c>
    </row>
    <row r="265" spans="1:15">
      <c r="A265" s="1">
        <v>3</v>
      </c>
      <c r="B265">
        <v>0.75</v>
      </c>
      <c r="D265">
        <v>0.41666666666666669</v>
      </c>
      <c r="J265">
        <v>0.41666666666666669</v>
      </c>
      <c r="K265">
        <v>0.83333333333333337</v>
      </c>
      <c r="L265">
        <v>0.91666666666666663</v>
      </c>
      <c r="O265">
        <v>0.75</v>
      </c>
    </row>
    <row r="266" spans="1:15">
      <c r="A266" s="1">
        <v>5</v>
      </c>
      <c r="B266">
        <v>0.66666666666666663</v>
      </c>
      <c r="D266">
        <v>0.41666666666666669</v>
      </c>
      <c r="J266">
        <v>0.5</v>
      </c>
      <c r="K266">
        <v>0.16666666666666666</v>
      </c>
      <c r="L266">
        <v>0.83333333333333337</v>
      </c>
      <c r="O266">
        <v>0.91666666666666663</v>
      </c>
    </row>
    <row r="267" spans="1:15">
      <c r="A267" s="1">
        <v>4</v>
      </c>
      <c r="B267">
        <v>0.58333333333333337</v>
      </c>
      <c r="D267">
        <v>0.5</v>
      </c>
      <c r="J267">
        <v>0.58333333333333337</v>
      </c>
      <c r="K267">
        <v>0.66666666666666663</v>
      </c>
      <c r="L267">
        <v>0.83333333333333337</v>
      </c>
      <c r="O267">
        <v>1</v>
      </c>
    </row>
    <row r="268" spans="1:15">
      <c r="A268" s="1">
        <v>4</v>
      </c>
      <c r="B268">
        <v>0.58333333333333337</v>
      </c>
      <c r="D268">
        <v>0.66666666666666663</v>
      </c>
      <c r="J268">
        <v>0.25</v>
      </c>
      <c r="K268">
        <v>0.33333333333333331</v>
      </c>
      <c r="L268">
        <v>0.58333333333333337</v>
      </c>
      <c r="O268">
        <v>0.91666666666666663</v>
      </c>
    </row>
    <row r="269" spans="1:15">
      <c r="A269" s="1">
        <v>2</v>
      </c>
      <c r="B269">
        <v>0.58333333333333337</v>
      </c>
      <c r="D269">
        <v>0.5</v>
      </c>
      <c r="J269">
        <v>0.66666666666666663</v>
      </c>
      <c r="K269">
        <v>0.58333333333333337</v>
      </c>
      <c r="L269">
        <v>0.41666666666666669</v>
      </c>
      <c r="O269">
        <v>0.75</v>
      </c>
    </row>
    <row r="270" spans="1:15">
      <c r="A270" s="1">
        <v>4</v>
      </c>
      <c r="B270">
        <v>0.75</v>
      </c>
      <c r="D270">
        <v>0.75</v>
      </c>
      <c r="J270">
        <v>0.25</v>
      </c>
      <c r="K270">
        <v>0.75</v>
      </c>
      <c r="L270">
        <v>0.83333333333333337</v>
      </c>
      <c r="O270">
        <v>0.66666666666666663</v>
      </c>
    </row>
    <row r="271" spans="1:15">
      <c r="A271" s="1">
        <v>2</v>
      </c>
      <c r="B271">
        <v>0.83333333333333337</v>
      </c>
      <c r="D271">
        <v>0.66666666666666663</v>
      </c>
      <c r="J271">
        <v>0.58333333333333337</v>
      </c>
      <c r="K271">
        <v>0.91666666666666663</v>
      </c>
      <c r="L271">
        <v>0.41666666666666669</v>
      </c>
      <c r="O271">
        <v>0.75</v>
      </c>
    </row>
    <row r="272" spans="1:15">
      <c r="A272" s="1">
        <v>4</v>
      </c>
      <c r="B272">
        <v>0.75</v>
      </c>
      <c r="D272">
        <v>0.33333333333333331</v>
      </c>
      <c r="J272">
        <v>0.58333333333333337</v>
      </c>
      <c r="K272">
        <v>0.66666666666666663</v>
      </c>
      <c r="L272">
        <v>0.16666666666666666</v>
      </c>
      <c r="O272">
        <v>0.83333333333333337</v>
      </c>
    </row>
    <row r="273" spans="1:15">
      <c r="A273" s="1">
        <v>3</v>
      </c>
      <c r="B273">
        <v>0.58333333333333337</v>
      </c>
      <c r="D273">
        <v>0.58333333333333337</v>
      </c>
      <c r="K273">
        <v>0.5</v>
      </c>
      <c r="L273">
        <v>0.58333333333333337</v>
      </c>
      <c r="O273">
        <v>0.83333333333333337</v>
      </c>
    </row>
    <row r="274" spans="1:15">
      <c r="A274" s="1">
        <v>3</v>
      </c>
      <c r="B274">
        <v>0.83333333333333337</v>
      </c>
      <c r="D274">
        <v>0.75</v>
      </c>
      <c r="K274">
        <v>0.58333333333333337</v>
      </c>
      <c r="L274">
        <v>0.58333333333333337</v>
      </c>
      <c r="O274">
        <v>0.66666666666666663</v>
      </c>
    </row>
    <row r="275" spans="1:15">
      <c r="A275" s="1">
        <v>3</v>
      </c>
      <c r="B275">
        <v>0.5</v>
      </c>
      <c r="D275">
        <v>0.91666666666666663</v>
      </c>
      <c r="K275">
        <v>0.66666666666666663</v>
      </c>
      <c r="L275">
        <v>0</v>
      </c>
      <c r="O275">
        <v>0.58333333333333337</v>
      </c>
    </row>
    <row r="276" spans="1:15">
      <c r="A276" s="1">
        <v>3</v>
      </c>
      <c r="B276">
        <v>0.66666666666666663</v>
      </c>
      <c r="D276">
        <v>1</v>
      </c>
      <c r="K276">
        <v>0.58333333333333337</v>
      </c>
      <c r="L276">
        <v>8.3333333333333329E-2</v>
      </c>
      <c r="O276">
        <v>0.75</v>
      </c>
    </row>
    <row r="277" spans="1:15">
      <c r="A277" s="1">
        <v>4</v>
      </c>
      <c r="B277">
        <v>0.75</v>
      </c>
      <c r="D277">
        <v>0.5</v>
      </c>
      <c r="K277">
        <v>0.66666666666666663</v>
      </c>
      <c r="L277">
        <v>0.33333333333333331</v>
      </c>
      <c r="O277">
        <v>0.66666666666666663</v>
      </c>
    </row>
    <row r="278" spans="1:15">
      <c r="A278" s="1">
        <v>4</v>
      </c>
      <c r="B278">
        <v>0.83333333333333337</v>
      </c>
      <c r="D278">
        <v>0.75</v>
      </c>
      <c r="K278">
        <v>0.58333333333333337</v>
      </c>
      <c r="L278">
        <v>0.25</v>
      </c>
      <c r="O278">
        <v>0.58333333333333337</v>
      </c>
    </row>
    <row r="279" spans="1:15">
      <c r="A279" s="1">
        <v>5</v>
      </c>
      <c r="B279">
        <v>0.58333333333333337</v>
      </c>
      <c r="D279">
        <v>0.41666666666666669</v>
      </c>
      <c r="K279">
        <v>0.83333333333333337</v>
      </c>
      <c r="L279">
        <v>0.5</v>
      </c>
      <c r="O279">
        <v>0.75</v>
      </c>
    </row>
    <row r="280" spans="1:15">
      <c r="A280" s="1">
        <v>3</v>
      </c>
      <c r="B280">
        <v>0.83333333333333337</v>
      </c>
      <c r="D280">
        <v>0.66666666666666663</v>
      </c>
      <c r="K280">
        <v>0.58333333333333337</v>
      </c>
      <c r="L280">
        <v>0.5</v>
      </c>
      <c r="O280">
        <v>0.83333333333333337</v>
      </c>
    </row>
    <row r="281" spans="1:15">
      <c r="A281" s="1">
        <v>4</v>
      </c>
      <c r="B281">
        <v>0.75</v>
      </c>
      <c r="D281">
        <v>0.25</v>
      </c>
      <c r="K281">
        <v>0.41666666666666669</v>
      </c>
      <c r="L281">
        <v>0.75</v>
      </c>
      <c r="O281">
        <v>0.25</v>
      </c>
    </row>
    <row r="282" spans="1:15">
      <c r="A282" s="1">
        <v>2</v>
      </c>
      <c r="B282">
        <v>0.91666666666666663</v>
      </c>
      <c r="D282">
        <v>0.75</v>
      </c>
      <c r="K282">
        <v>8.3333333333333329E-2</v>
      </c>
      <c r="L282">
        <v>0.41666666666666669</v>
      </c>
      <c r="O282">
        <v>0.58333333333333337</v>
      </c>
    </row>
    <row r="283" spans="1:15">
      <c r="A283" s="1">
        <v>4</v>
      </c>
      <c r="B283">
        <v>0.75</v>
      </c>
      <c r="D283">
        <v>0.5</v>
      </c>
      <c r="K283">
        <v>0.91666666666666663</v>
      </c>
      <c r="L283">
        <v>0.33333333333333331</v>
      </c>
      <c r="O283">
        <v>0.58333333333333337</v>
      </c>
    </row>
    <row r="284" spans="1:15">
      <c r="A284" s="1">
        <v>3</v>
      </c>
      <c r="B284">
        <v>0.75</v>
      </c>
      <c r="D284">
        <v>0.83333333333333337</v>
      </c>
      <c r="K284">
        <v>0.66666666666666663</v>
      </c>
      <c r="L284">
        <v>0.66666666666666663</v>
      </c>
      <c r="O284">
        <v>0.75</v>
      </c>
    </row>
    <row r="285" spans="1:15">
      <c r="A285" s="1">
        <v>4</v>
      </c>
      <c r="B285">
        <v>0.75</v>
      </c>
      <c r="D285">
        <v>0.83333333333333337</v>
      </c>
      <c r="K285">
        <v>0.16666666666666666</v>
      </c>
      <c r="L285">
        <v>0.75</v>
      </c>
      <c r="O285">
        <v>0.41666666666666669</v>
      </c>
    </row>
    <row r="286" spans="1:15">
      <c r="A286" s="1">
        <v>3</v>
      </c>
      <c r="B286">
        <v>0.41666666666666669</v>
      </c>
      <c r="D286">
        <v>0.58333333333333337</v>
      </c>
      <c r="K286">
        <v>0.75</v>
      </c>
      <c r="L286">
        <v>0.83333333333333337</v>
      </c>
      <c r="O286">
        <v>0.16666666666666666</v>
      </c>
    </row>
    <row r="287" spans="1:15">
      <c r="A287" s="1">
        <v>4</v>
      </c>
      <c r="B287">
        <v>0.41666666666666669</v>
      </c>
      <c r="D287">
        <v>0.75</v>
      </c>
      <c r="K287">
        <v>0.41666666666666669</v>
      </c>
      <c r="L287">
        <v>0.41666666666666669</v>
      </c>
      <c r="O287">
        <v>0.33333333333333331</v>
      </c>
    </row>
    <row r="288" spans="1:15">
      <c r="A288" s="1">
        <v>4</v>
      </c>
      <c r="B288">
        <v>0.75</v>
      </c>
      <c r="D288">
        <v>0.66666666666666663</v>
      </c>
      <c r="K288">
        <v>0.5</v>
      </c>
      <c r="L288">
        <v>0.58333333333333337</v>
      </c>
      <c r="O288">
        <v>0.66666666666666663</v>
      </c>
    </row>
    <row r="289" spans="1:15">
      <c r="A289" s="1">
        <v>4</v>
      </c>
      <c r="B289">
        <v>0.41666666666666669</v>
      </c>
      <c r="D289">
        <v>0.58333333333333337</v>
      </c>
      <c r="K289">
        <v>0.58333333333333337</v>
      </c>
      <c r="L289">
        <v>0.66666666666666663</v>
      </c>
      <c r="O289">
        <v>0.5</v>
      </c>
    </row>
    <row r="290" spans="1:15">
      <c r="A290" s="1">
        <v>5</v>
      </c>
      <c r="B290">
        <v>0.41666666666666669</v>
      </c>
      <c r="D290">
        <v>0.75</v>
      </c>
      <c r="K290">
        <v>0.66666666666666663</v>
      </c>
      <c r="L290">
        <v>0.58333333333333337</v>
      </c>
      <c r="O290">
        <v>0.83333333333333337</v>
      </c>
    </row>
    <row r="291" spans="1:15">
      <c r="A291" s="1">
        <v>4</v>
      </c>
      <c r="B291">
        <v>0.41666666666666669</v>
      </c>
      <c r="D291">
        <v>0.75</v>
      </c>
      <c r="K291">
        <v>0.5</v>
      </c>
      <c r="L291">
        <v>0.91666666666666663</v>
      </c>
      <c r="O291">
        <v>0.5</v>
      </c>
    </row>
    <row r="292" spans="1:15">
      <c r="A292" s="1">
        <v>5</v>
      </c>
      <c r="B292">
        <v>0.5</v>
      </c>
      <c r="D292">
        <v>0.16666666666666666</v>
      </c>
      <c r="K292">
        <v>0.91666666666666663</v>
      </c>
      <c r="L292">
        <v>0.75</v>
      </c>
      <c r="O292">
        <v>0.66666666666666663</v>
      </c>
    </row>
    <row r="293" spans="1:15">
      <c r="A293" s="1">
        <v>3</v>
      </c>
      <c r="B293">
        <v>0.5</v>
      </c>
      <c r="D293">
        <v>0.83333333333333337</v>
      </c>
      <c r="K293">
        <v>0.83333333333333337</v>
      </c>
      <c r="L293">
        <v>1</v>
      </c>
      <c r="O293">
        <v>0.58333333333333337</v>
      </c>
    </row>
    <row r="294" spans="1:15">
      <c r="A294" s="1">
        <v>3</v>
      </c>
      <c r="B294">
        <v>0.25</v>
      </c>
      <c r="D294">
        <v>0.66666666666666663</v>
      </c>
      <c r="K294">
        <v>0.58333333333333337</v>
      </c>
      <c r="L294">
        <v>0.66666666666666663</v>
      </c>
      <c r="O294">
        <v>0.41666666666666669</v>
      </c>
    </row>
    <row r="295" spans="1:15">
      <c r="A295" s="1">
        <v>3</v>
      </c>
      <c r="B295">
        <v>0.83333333333333337</v>
      </c>
      <c r="D295">
        <v>0.5</v>
      </c>
      <c r="K295">
        <v>0.66666666666666663</v>
      </c>
      <c r="L295">
        <v>0.5</v>
      </c>
      <c r="O295">
        <v>0.41666666666666669</v>
      </c>
    </row>
    <row r="296" spans="1:15">
      <c r="A296" s="1">
        <v>3</v>
      </c>
      <c r="B296">
        <v>0.33333333333333331</v>
      </c>
      <c r="D296">
        <v>0.83333333333333337</v>
      </c>
      <c r="K296">
        <v>0.75</v>
      </c>
      <c r="L296">
        <v>0.83333333333333337</v>
      </c>
      <c r="O296">
        <v>0.75</v>
      </c>
    </row>
    <row r="297" spans="1:15">
      <c r="A297" s="1">
        <v>4</v>
      </c>
      <c r="B297">
        <v>8.3333333333333329E-2</v>
      </c>
      <c r="D297">
        <v>0.5</v>
      </c>
      <c r="K297">
        <v>0.66666666666666663</v>
      </c>
      <c r="L297">
        <v>0.25</v>
      </c>
      <c r="O297">
        <v>0.75</v>
      </c>
    </row>
    <row r="298" spans="1:15">
      <c r="A298" s="1">
        <v>3</v>
      </c>
      <c r="B298">
        <v>0.66666666666666663</v>
      </c>
      <c r="D298">
        <v>0.66666666666666663</v>
      </c>
      <c r="K298">
        <v>0.91666666666666663</v>
      </c>
      <c r="L298">
        <v>0.5</v>
      </c>
      <c r="O298">
        <v>0.41666666666666669</v>
      </c>
    </row>
    <row r="299" spans="1:15">
      <c r="A299" s="1">
        <v>4</v>
      </c>
      <c r="B299">
        <v>0.5</v>
      </c>
      <c r="D299">
        <v>0.58333333333333337</v>
      </c>
      <c r="K299">
        <v>0.5</v>
      </c>
      <c r="L299">
        <v>0.58333333333333337</v>
      </c>
      <c r="O299">
        <v>0.75</v>
      </c>
    </row>
    <row r="300" spans="1:15">
      <c r="A300" s="1">
        <v>4</v>
      </c>
      <c r="B300">
        <v>0.75</v>
      </c>
      <c r="D300">
        <v>0.41666666666666669</v>
      </c>
      <c r="K300">
        <v>0.58333333333333337</v>
      </c>
      <c r="L300">
        <v>0.66666666666666663</v>
      </c>
      <c r="O300">
        <v>0.83333333333333337</v>
      </c>
    </row>
    <row r="301" spans="1:15">
      <c r="A301" s="1">
        <v>4</v>
      </c>
      <c r="B301">
        <v>0.91666666666666663</v>
      </c>
      <c r="D301">
        <v>0.83333333333333337</v>
      </c>
      <c r="K301">
        <v>0.5</v>
      </c>
      <c r="L301">
        <v>0.33333333333333331</v>
      </c>
      <c r="O301">
        <v>0.75</v>
      </c>
    </row>
    <row r="302" spans="1:15">
      <c r="A302" s="1">
        <v>4</v>
      </c>
      <c r="B302">
        <v>0.58333333333333337</v>
      </c>
      <c r="D302">
        <v>0.75</v>
      </c>
      <c r="K302">
        <v>0.41666666666666669</v>
      </c>
      <c r="L302">
        <v>0.41666666666666669</v>
      </c>
      <c r="O302">
        <v>0.91666666666666663</v>
      </c>
    </row>
    <row r="303" spans="1:15">
      <c r="A303" s="1">
        <v>3</v>
      </c>
      <c r="B303">
        <v>8.3333333333333329E-2</v>
      </c>
      <c r="D303">
        <v>0.41666666666666669</v>
      </c>
      <c r="K303">
        <v>0.66666666666666663</v>
      </c>
      <c r="L303">
        <v>0.41666666666666669</v>
      </c>
      <c r="O303">
        <v>0.5</v>
      </c>
    </row>
    <row r="304" spans="1:15">
      <c r="A304" s="1">
        <v>4</v>
      </c>
      <c r="B304">
        <v>0.58333333333333337</v>
      </c>
      <c r="D304">
        <v>0.16666666666666666</v>
      </c>
      <c r="K304">
        <v>0.75</v>
      </c>
      <c r="L304">
        <v>0.5</v>
      </c>
      <c r="O304">
        <v>0.75</v>
      </c>
    </row>
    <row r="305" spans="1:15">
      <c r="A305" s="1">
        <v>3</v>
      </c>
      <c r="B305">
        <v>0.33333333333333331</v>
      </c>
      <c r="D305">
        <v>0.33333333333333331</v>
      </c>
      <c r="K305">
        <v>1</v>
      </c>
      <c r="L305">
        <v>0.33333333333333331</v>
      </c>
      <c r="O305">
        <v>0.75</v>
      </c>
    </row>
    <row r="306" spans="1:15">
      <c r="A306" s="1">
        <v>2</v>
      </c>
      <c r="B306">
        <v>0.58333333333333337</v>
      </c>
      <c r="D306">
        <v>0.91666666666666663</v>
      </c>
      <c r="K306">
        <v>0.75</v>
      </c>
      <c r="L306">
        <v>0.33333333333333331</v>
      </c>
      <c r="O306">
        <v>0.5</v>
      </c>
    </row>
    <row r="307" spans="1:15">
      <c r="A307" s="1">
        <v>4</v>
      </c>
      <c r="B307">
        <v>0.16666666666666666</v>
      </c>
      <c r="D307">
        <v>0.75</v>
      </c>
      <c r="K307">
        <v>0.83333333333333337</v>
      </c>
      <c r="L307">
        <v>0.41666666666666669</v>
      </c>
      <c r="O307">
        <v>0.91666666666666663</v>
      </c>
    </row>
    <row r="308" spans="1:15">
      <c r="A308" s="1">
        <v>4</v>
      </c>
      <c r="B308">
        <v>0.41666666666666669</v>
      </c>
      <c r="D308">
        <v>0.75</v>
      </c>
      <c r="K308">
        <v>0.83333333333333337</v>
      </c>
      <c r="L308">
        <v>0.5</v>
      </c>
      <c r="O308">
        <v>0.66666666666666663</v>
      </c>
    </row>
    <row r="309" spans="1:15">
      <c r="A309" s="1">
        <v>4</v>
      </c>
      <c r="B309">
        <v>0.33333333333333331</v>
      </c>
      <c r="D309">
        <v>0.16666666666666666</v>
      </c>
      <c r="K309">
        <v>0.5</v>
      </c>
      <c r="L309">
        <v>0.5</v>
      </c>
      <c r="O309">
        <v>0.58333333333333337</v>
      </c>
    </row>
    <row r="310" spans="1:15">
      <c r="A310" s="1">
        <v>3</v>
      </c>
      <c r="B310">
        <v>0.25</v>
      </c>
      <c r="D310">
        <v>0.5</v>
      </c>
      <c r="K310">
        <v>0.66666666666666663</v>
      </c>
      <c r="L310">
        <v>0.41666666666666669</v>
      </c>
      <c r="O310">
        <v>0.75</v>
      </c>
    </row>
    <row r="311" spans="1:15">
      <c r="A311" s="1">
        <v>4</v>
      </c>
      <c r="B311">
        <v>0.33333333333333331</v>
      </c>
      <c r="D311">
        <v>0.58333333333333337</v>
      </c>
      <c r="K311">
        <v>0.41666666666666669</v>
      </c>
      <c r="L311">
        <v>0.5</v>
      </c>
      <c r="O311">
        <v>0.5</v>
      </c>
    </row>
    <row r="312" spans="1:15">
      <c r="A312" s="1">
        <v>4</v>
      </c>
      <c r="B312">
        <v>0.91666666666666663</v>
      </c>
      <c r="D312">
        <v>0.66666666666666663</v>
      </c>
      <c r="K312">
        <v>0.75</v>
      </c>
      <c r="L312">
        <v>0.66666666666666663</v>
      </c>
      <c r="O312">
        <v>0.58333333333333337</v>
      </c>
    </row>
    <row r="313" spans="1:15">
      <c r="A313" s="1">
        <v>3</v>
      </c>
      <c r="B313">
        <v>0.66666666666666663</v>
      </c>
      <c r="D313">
        <v>0.41666666666666669</v>
      </c>
      <c r="K313">
        <v>0.83333333333333337</v>
      </c>
      <c r="L313">
        <v>0.75</v>
      </c>
      <c r="O313">
        <v>0.66666666666666663</v>
      </c>
    </row>
    <row r="314" spans="1:15">
      <c r="A314" s="1">
        <v>4</v>
      </c>
      <c r="B314">
        <v>0.5</v>
      </c>
      <c r="D314">
        <v>0.33333333333333331</v>
      </c>
      <c r="K314">
        <v>0.66666666666666663</v>
      </c>
      <c r="L314">
        <v>0.66666666666666663</v>
      </c>
      <c r="O314">
        <v>0.58333333333333337</v>
      </c>
    </row>
    <row r="315" spans="1:15">
      <c r="A315" s="1">
        <v>4</v>
      </c>
      <c r="B315">
        <v>0.25</v>
      </c>
      <c r="D315">
        <v>0.75</v>
      </c>
      <c r="K315">
        <v>0.33333333333333331</v>
      </c>
      <c r="L315">
        <v>0.33333333333333331</v>
      </c>
      <c r="O315">
        <v>0.66666666666666663</v>
      </c>
    </row>
    <row r="316" spans="1:15">
      <c r="A316" s="1">
        <v>3</v>
      </c>
      <c r="B316">
        <v>0.16666666666666666</v>
      </c>
      <c r="D316">
        <v>0.91666666666666663</v>
      </c>
      <c r="K316">
        <v>0.33333333333333331</v>
      </c>
      <c r="L316">
        <v>0.58333333333333337</v>
      </c>
      <c r="O316">
        <v>0.58333333333333337</v>
      </c>
    </row>
    <row r="317" spans="1:15">
      <c r="A317" s="1">
        <v>3</v>
      </c>
      <c r="B317">
        <v>0.66666666666666663</v>
      </c>
      <c r="D317">
        <v>0.66666666666666663</v>
      </c>
      <c r="K317">
        <v>0.75</v>
      </c>
      <c r="L317">
        <v>0.75</v>
      </c>
      <c r="O317">
        <v>0.83333333333333337</v>
      </c>
    </row>
    <row r="318" spans="1:15">
      <c r="A318" s="1">
        <v>1</v>
      </c>
      <c r="B318">
        <v>0.75</v>
      </c>
      <c r="D318">
        <v>0.83333333333333337</v>
      </c>
      <c r="K318">
        <v>0.66666666666666663</v>
      </c>
      <c r="L318">
        <v>0.91666666666666663</v>
      </c>
      <c r="O318">
        <v>0.5</v>
      </c>
    </row>
    <row r="319" spans="1:15">
      <c r="A319" s="1">
        <v>3</v>
      </c>
      <c r="B319">
        <v>0.58333333333333337</v>
      </c>
      <c r="D319">
        <v>0.58333333333333337</v>
      </c>
      <c r="K319">
        <v>0.75</v>
      </c>
      <c r="L319">
        <v>1</v>
      </c>
      <c r="O319">
        <v>0.41666666666666669</v>
      </c>
    </row>
    <row r="320" spans="1:15">
      <c r="A320" s="1">
        <v>3</v>
      </c>
      <c r="B320">
        <v>0.58333333333333337</v>
      </c>
      <c r="D320">
        <v>0.66666666666666663</v>
      </c>
      <c r="K320">
        <v>0.41666666666666669</v>
      </c>
      <c r="L320">
        <v>0.5</v>
      </c>
      <c r="O320">
        <v>1</v>
      </c>
    </row>
    <row r="321" spans="1:15">
      <c r="A321" s="1">
        <v>4</v>
      </c>
      <c r="B321">
        <v>0.75</v>
      </c>
      <c r="D321">
        <v>0.58333333333333337</v>
      </c>
      <c r="K321">
        <v>0.58333333333333337</v>
      </c>
      <c r="L321">
        <v>0.91666666666666663</v>
      </c>
      <c r="O321">
        <v>0.91666666666666663</v>
      </c>
    </row>
    <row r="322" spans="1:15">
      <c r="A322" s="1">
        <v>3</v>
      </c>
      <c r="B322">
        <v>0.75</v>
      </c>
      <c r="D322">
        <v>0.66666666666666663</v>
      </c>
      <c r="K322">
        <v>0.41666666666666669</v>
      </c>
      <c r="L322">
        <v>0.75</v>
      </c>
      <c r="O322">
        <v>0.58333333333333337</v>
      </c>
    </row>
    <row r="323" spans="1:15">
      <c r="A323" s="1">
        <v>4</v>
      </c>
      <c r="B323">
        <v>0.66666666666666663</v>
      </c>
      <c r="D323">
        <v>0.83333333333333337</v>
      </c>
      <c r="K323">
        <v>0.25</v>
      </c>
      <c r="L323">
        <v>0.41666666666666669</v>
      </c>
      <c r="O323">
        <v>0.58333333333333337</v>
      </c>
    </row>
    <row r="324" spans="1:15">
      <c r="A324" s="1">
        <v>5</v>
      </c>
      <c r="B324">
        <v>0.75</v>
      </c>
      <c r="D324">
        <v>0.58333333333333337</v>
      </c>
      <c r="K324">
        <v>0.5</v>
      </c>
      <c r="L324">
        <v>0.66666666666666663</v>
      </c>
      <c r="O324">
        <v>0.25</v>
      </c>
    </row>
    <row r="325" spans="1:15">
      <c r="A325" s="1">
        <v>4</v>
      </c>
      <c r="B325">
        <v>0.41666666666666669</v>
      </c>
      <c r="D325">
        <v>0.33333333333333331</v>
      </c>
      <c r="K325">
        <v>0.33333333333333331</v>
      </c>
      <c r="L325">
        <v>0.25</v>
      </c>
      <c r="O325">
        <v>0.25</v>
      </c>
    </row>
    <row r="326" spans="1:15">
      <c r="A326" s="1">
        <v>4</v>
      </c>
      <c r="B326">
        <v>0.58333333333333337</v>
      </c>
      <c r="D326">
        <v>0.5</v>
      </c>
      <c r="K326">
        <v>0.58333333333333337</v>
      </c>
      <c r="L326">
        <v>0.75</v>
      </c>
      <c r="O326">
        <v>0.25</v>
      </c>
    </row>
    <row r="327" spans="1:15">
      <c r="A327" s="1">
        <v>3</v>
      </c>
      <c r="B327">
        <v>0.83333333333333337</v>
      </c>
      <c r="D327">
        <v>0.41666666666666669</v>
      </c>
      <c r="K327">
        <v>0.25</v>
      </c>
      <c r="L327">
        <v>0.5</v>
      </c>
      <c r="O327">
        <v>0.75</v>
      </c>
    </row>
    <row r="328" spans="1:15">
      <c r="A328" s="1">
        <v>4</v>
      </c>
      <c r="B328">
        <v>0.75</v>
      </c>
      <c r="D328">
        <v>1</v>
      </c>
      <c r="K328">
        <v>0.41666666666666669</v>
      </c>
      <c r="L328">
        <v>0.83333333333333337</v>
      </c>
      <c r="O328">
        <v>0.41666666666666669</v>
      </c>
    </row>
    <row r="329" spans="1:15">
      <c r="A329" s="1">
        <v>4</v>
      </c>
      <c r="B329">
        <v>0.58333333333333337</v>
      </c>
      <c r="D329">
        <v>0.91666666666666663</v>
      </c>
      <c r="K329">
        <v>0.33333333333333331</v>
      </c>
      <c r="L329">
        <v>0.66666666666666663</v>
      </c>
      <c r="O329">
        <v>0.83333333333333337</v>
      </c>
    </row>
    <row r="330" spans="1:15">
      <c r="A330" s="1">
        <v>5</v>
      </c>
      <c r="B330">
        <v>0.75</v>
      </c>
      <c r="D330">
        <v>0.58333333333333337</v>
      </c>
      <c r="K330">
        <v>0.33333333333333331</v>
      </c>
      <c r="L330">
        <v>0.58333333333333337</v>
      </c>
      <c r="O330">
        <v>0.58333333333333337</v>
      </c>
    </row>
    <row r="331" spans="1:15">
      <c r="A331" s="1">
        <v>3</v>
      </c>
      <c r="B331">
        <v>0.58333333333333337</v>
      </c>
      <c r="D331">
        <v>0.66666666666666663</v>
      </c>
      <c r="K331">
        <v>0.5</v>
      </c>
      <c r="L331">
        <v>0.58333333333333337</v>
      </c>
      <c r="O331">
        <v>0.66666666666666663</v>
      </c>
    </row>
    <row r="332" spans="1:15">
      <c r="A332" s="1">
        <v>4</v>
      </c>
      <c r="B332">
        <v>0.91666666666666663</v>
      </c>
      <c r="D332">
        <v>0.75</v>
      </c>
      <c r="K332">
        <v>0.25</v>
      </c>
      <c r="L332">
        <v>0.75</v>
      </c>
      <c r="O332">
        <v>0.75</v>
      </c>
    </row>
    <row r="333" spans="1:15">
      <c r="A333" s="1">
        <v>4</v>
      </c>
      <c r="B333">
        <v>0.66666666666666663</v>
      </c>
      <c r="D333">
        <v>0.25</v>
      </c>
      <c r="K333">
        <v>0.66666666666666663</v>
      </c>
      <c r="L333">
        <v>0.16666666666666666</v>
      </c>
      <c r="O333">
        <v>0.83333333333333337</v>
      </c>
    </row>
    <row r="334" spans="1:15">
      <c r="A334" s="1">
        <v>4</v>
      </c>
      <c r="B334">
        <v>0.66666666666666663</v>
      </c>
      <c r="D334">
        <v>0.16666666666666666</v>
      </c>
      <c r="K334">
        <v>0.83333333333333337</v>
      </c>
      <c r="L334">
        <v>0.66666666666666663</v>
      </c>
      <c r="O334">
        <v>0.83333333333333337</v>
      </c>
    </row>
    <row r="335" spans="1:15">
      <c r="A335" s="1">
        <v>1</v>
      </c>
      <c r="B335">
        <v>0.58333333333333337</v>
      </c>
      <c r="D335">
        <v>0.25</v>
      </c>
      <c r="K335">
        <v>0.66666666666666663</v>
      </c>
      <c r="L335">
        <v>0.5</v>
      </c>
      <c r="O335">
        <v>0.83333333333333337</v>
      </c>
    </row>
    <row r="336" spans="1:15">
      <c r="A336" s="1">
        <v>5</v>
      </c>
      <c r="B336">
        <v>0.5</v>
      </c>
      <c r="D336">
        <v>0.83333333333333337</v>
      </c>
      <c r="K336">
        <v>0.58333333333333337</v>
      </c>
      <c r="L336">
        <v>0.83333333333333337</v>
      </c>
      <c r="O336">
        <v>0.75</v>
      </c>
    </row>
    <row r="337" spans="1:15">
      <c r="A337" s="1">
        <v>3</v>
      </c>
      <c r="B337">
        <v>0.66666666666666663</v>
      </c>
      <c r="D337">
        <v>0.25</v>
      </c>
      <c r="K337">
        <v>0.58333333333333337</v>
      </c>
      <c r="L337">
        <v>0.5</v>
      </c>
      <c r="O337">
        <v>0.83333333333333337</v>
      </c>
    </row>
    <row r="338" spans="1:15">
      <c r="A338" s="1">
        <v>4</v>
      </c>
      <c r="B338">
        <v>0.33333333333333331</v>
      </c>
      <c r="D338">
        <v>0.75</v>
      </c>
      <c r="K338">
        <v>0.33333333333333331</v>
      </c>
      <c r="L338">
        <v>0.75</v>
      </c>
      <c r="O338">
        <v>0.58333333333333337</v>
      </c>
    </row>
    <row r="339" spans="1:15">
      <c r="A339" s="1">
        <v>3</v>
      </c>
      <c r="B339">
        <v>0.91666666666666663</v>
      </c>
      <c r="D339">
        <v>0.41666666666666669</v>
      </c>
      <c r="K339">
        <v>0.33333333333333331</v>
      </c>
      <c r="L339">
        <v>0.75</v>
      </c>
      <c r="O339">
        <v>0.5</v>
      </c>
    </row>
    <row r="340" spans="1:15">
      <c r="A340" s="1">
        <v>5</v>
      </c>
      <c r="B340">
        <v>0.83333333333333337</v>
      </c>
      <c r="D340">
        <v>0.5</v>
      </c>
      <c r="K340">
        <v>0.41666666666666669</v>
      </c>
      <c r="L340">
        <v>0.41666666666666669</v>
      </c>
      <c r="O340">
        <v>0.66666666666666663</v>
      </c>
    </row>
    <row r="341" spans="1:15">
      <c r="A341" s="1">
        <v>4</v>
      </c>
      <c r="B341">
        <v>0.83333333333333337</v>
      </c>
      <c r="D341">
        <v>0.83333333333333337</v>
      </c>
      <c r="K341">
        <v>0.5</v>
      </c>
      <c r="L341">
        <v>0.16666666666666666</v>
      </c>
      <c r="O341">
        <v>0.75</v>
      </c>
    </row>
    <row r="342" spans="1:15">
      <c r="A342" s="1">
        <v>4</v>
      </c>
      <c r="B342">
        <v>0.58333333333333337</v>
      </c>
      <c r="D342">
        <v>0.58333333333333337</v>
      </c>
      <c r="K342">
        <v>0.66666666666666663</v>
      </c>
      <c r="L342">
        <v>0.83333333333333337</v>
      </c>
      <c r="O342">
        <v>0.75</v>
      </c>
    </row>
    <row r="343" spans="1:15">
      <c r="A343" s="1">
        <v>4</v>
      </c>
      <c r="B343">
        <v>0.58333333333333337</v>
      </c>
      <c r="D343">
        <v>0.83333333333333337</v>
      </c>
      <c r="K343">
        <v>0.66666666666666663</v>
      </c>
      <c r="L343">
        <v>0.75</v>
      </c>
      <c r="O343">
        <v>0.5</v>
      </c>
    </row>
    <row r="344" spans="1:15">
      <c r="A344" s="1">
        <v>3</v>
      </c>
      <c r="B344">
        <v>0.41666666666666669</v>
      </c>
      <c r="D344">
        <v>0.66666666666666663</v>
      </c>
      <c r="K344">
        <v>0.66666666666666663</v>
      </c>
      <c r="L344">
        <v>0.75</v>
      </c>
      <c r="O344">
        <v>0.91666666666666663</v>
      </c>
    </row>
    <row r="345" spans="1:15">
      <c r="A345" s="1">
        <v>2</v>
      </c>
      <c r="B345">
        <v>0.75</v>
      </c>
      <c r="D345">
        <v>0.66666666666666663</v>
      </c>
      <c r="K345">
        <v>0.66666666666666663</v>
      </c>
      <c r="L345">
        <v>0.91666666666666663</v>
      </c>
      <c r="O345">
        <v>0.75</v>
      </c>
    </row>
    <row r="346" spans="1:15">
      <c r="A346" s="1">
        <v>4</v>
      </c>
      <c r="B346">
        <v>0.83333333333333337</v>
      </c>
      <c r="D346">
        <v>0.75</v>
      </c>
      <c r="K346">
        <v>0.5</v>
      </c>
      <c r="L346">
        <v>0.75</v>
      </c>
      <c r="O346">
        <v>0.83333333333333337</v>
      </c>
    </row>
    <row r="347" spans="1:15">
      <c r="A347" s="1">
        <v>4</v>
      </c>
      <c r="B347">
        <v>0.41666666666666669</v>
      </c>
      <c r="D347">
        <v>0.5</v>
      </c>
      <c r="K347">
        <v>0.5</v>
      </c>
      <c r="L347">
        <v>0.75</v>
      </c>
      <c r="O347">
        <v>0.75</v>
      </c>
    </row>
    <row r="348" spans="1:15">
      <c r="A348" s="1">
        <v>3</v>
      </c>
      <c r="B348">
        <v>0.16666666666666666</v>
      </c>
      <c r="D348">
        <v>0.5</v>
      </c>
      <c r="K348">
        <v>0.75</v>
      </c>
      <c r="L348">
        <v>0.83333333333333337</v>
      </c>
      <c r="O348">
        <v>0.58333333333333337</v>
      </c>
    </row>
    <row r="349" spans="1:15">
      <c r="A349" s="1">
        <v>3</v>
      </c>
      <c r="B349">
        <v>0.58333333333333337</v>
      </c>
      <c r="D349">
        <v>0.83333333333333337</v>
      </c>
      <c r="K349">
        <v>0.83333333333333337</v>
      </c>
      <c r="L349">
        <v>0.16666666666666666</v>
      </c>
      <c r="O349">
        <v>0.41666666666666669</v>
      </c>
    </row>
    <row r="350" spans="1:15">
      <c r="A350" s="1">
        <v>3</v>
      </c>
      <c r="B350">
        <v>0.58333333333333337</v>
      </c>
      <c r="D350">
        <v>0.83333333333333337</v>
      </c>
      <c r="K350">
        <v>0.58333333333333337</v>
      </c>
      <c r="L350">
        <v>0.5</v>
      </c>
      <c r="O350">
        <v>0.66666666666666663</v>
      </c>
    </row>
    <row r="351" spans="1:15">
      <c r="A351" s="1">
        <v>2</v>
      </c>
      <c r="B351">
        <v>0</v>
      </c>
      <c r="D351">
        <v>0.83333333333333337</v>
      </c>
      <c r="K351">
        <v>0.58333333333333337</v>
      </c>
      <c r="L351">
        <v>0.58333333333333337</v>
      </c>
      <c r="O351">
        <v>0.66666666666666663</v>
      </c>
    </row>
    <row r="352" spans="1:15">
      <c r="A352" s="1">
        <v>4</v>
      </c>
      <c r="B352">
        <v>8.3333333333333329E-2</v>
      </c>
      <c r="D352">
        <v>0.75</v>
      </c>
      <c r="K352">
        <v>0.75</v>
      </c>
      <c r="L352">
        <v>0.66666666666666663</v>
      </c>
      <c r="O352">
        <v>0.75</v>
      </c>
    </row>
    <row r="353" spans="1:15">
      <c r="A353" s="1">
        <v>3</v>
      </c>
      <c r="B353">
        <v>0.33333333333333331</v>
      </c>
      <c r="D353">
        <v>0.83333333333333337</v>
      </c>
      <c r="L353">
        <v>0.41666666666666669</v>
      </c>
      <c r="O353">
        <v>0.66666666666666663</v>
      </c>
    </row>
    <row r="354" spans="1:15">
      <c r="A354" s="1">
        <v>1</v>
      </c>
      <c r="B354">
        <v>0.16666666666666666</v>
      </c>
      <c r="D354">
        <v>0.58333333333333337</v>
      </c>
      <c r="L354">
        <v>0.33333333333333331</v>
      </c>
      <c r="O354">
        <v>0.75</v>
      </c>
    </row>
    <row r="355" spans="1:15">
      <c r="A355" s="1">
        <v>3</v>
      </c>
      <c r="B355">
        <v>0.25</v>
      </c>
      <c r="D355">
        <v>0.5</v>
      </c>
      <c r="L355">
        <v>0.58333333333333337</v>
      </c>
      <c r="O355">
        <v>1</v>
      </c>
    </row>
    <row r="356" spans="1:15">
      <c r="A356" s="1">
        <v>4</v>
      </c>
      <c r="B356">
        <v>0.25</v>
      </c>
      <c r="D356">
        <v>0.5</v>
      </c>
      <c r="L356">
        <v>0.75</v>
      </c>
      <c r="O356">
        <v>0.75</v>
      </c>
    </row>
    <row r="357" spans="1:15">
      <c r="A357" s="1">
        <v>4</v>
      </c>
      <c r="B357">
        <v>0.5</v>
      </c>
      <c r="D357">
        <v>0.66666666666666663</v>
      </c>
      <c r="L357">
        <v>0.91666666666666663</v>
      </c>
      <c r="O357">
        <v>0.83333333333333337</v>
      </c>
    </row>
    <row r="358" spans="1:15">
      <c r="A358" s="1">
        <v>2</v>
      </c>
      <c r="B358">
        <v>0.58333333333333337</v>
      </c>
      <c r="D358">
        <v>0.75</v>
      </c>
      <c r="L358">
        <v>0.66666666666666663</v>
      </c>
      <c r="O358">
        <v>0.83333333333333337</v>
      </c>
    </row>
    <row r="359" spans="1:15">
      <c r="A359" s="1">
        <v>2</v>
      </c>
      <c r="B359">
        <v>0.5</v>
      </c>
      <c r="D359">
        <v>0.75</v>
      </c>
      <c r="L359">
        <v>0.83333333333333337</v>
      </c>
      <c r="O359">
        <v>0.5</v>
      </c>
    </row>
    <row r="360" spans="1:15">
      <c r="A360" s="1">
        <v>3</v>
      </c>
      <c r="B360">
        <v>0.75</v>
      </c>
      <c r="D360">
        <v>0.66666666666666663</v>
      </c>
      <c r="L360">
        <v>0.5</v>
      </c>
      <c r="O360">
        <v>0.66666666666666663</v>
      </c>
    </row>
    <row r="361" spans="1:15">
      <c r="A361" s="1">
        <v>4</v>
      </c>
      <c r="B361">
        <v>0.41666666666666669</v>
      </c>
      <c r="D361">
        <v>0.41666666666666669</v>
      </c>
      <c r="L361">
        <v>0.58333333333333337</v>
      </c>
      <c r="O361">
        <v>0.75</v>
      </c>
    </row>
    <row r="362" spans="1:15">
      <c r="A362" s="1">
        <v>4</v>
      </c>
      <c r="B362">
        <v>0.33333333333333331</v>
      </c>
      <c r="D362">
        <v>0.66666666666666663</v>
      </c>
      <c r="L362">
        <v>0.66666666666666663</v>
      </c>
      <c r="O362">
        <v>0.91666666666666663</v>
      </c>
    </row>
    <row r="363" spans="1:15">
      <c r="A363" s="1">
        <v>3</v>
      </c>
      <c r="B363">
        <v>0.66666666666666663</v>
      </c>
      <c r="D363">
        <v>0.58333333333333337</v>
      </c>
      <c r="L363">
        <v>0.58333333333333337</v>
      </c>
      <c r="O363">
        <v>0.83333333333333337</v>
      </c>
    </row>
    <row r="364" spans="1:15">
      <c r="A364" s="1">
        <v>4</v>
      </c>
      <c r="B364">
        <v>0.75</v>
      </c>
      <c r="D364">
        <v>0.83333333333333337</v>
      </c>
      <c r="L364">
        <v>0.66666666666666663</v>
      </c>
      <c r="O364">
        <v>0.83333333333333337</v>
      </c>
    </row>
    <row r="365" spans="1:15">
      <c r="A365" s="1">
        <v>5</v>
      </c>
      <c r="B365">
        <v>0.83333333333333337</v>
      </c>
      <c r="D365">
        <v>0.5</v>
      </c>
      <c r="L365">
        <v>0.66666666666666663</v>
      </c>
      <c r="O365">
        <v>0.33333333333333331</v>
      </c>
    </row>
    <row r="366" spans="1:15">
      <c r="A366" s="1">
        <v>3</v>
      </c>
      <c r="B366">
        <v>0.41666666666666669</v>
      </c>
      <c r="D366">
        <v>0.5</v>
      </c>
      <c r="L366">
        <v>0.58333333333333337</v>
      </c>
      <c r="O366">
        <v>0.75</v>
      </c>
    </row>
    <row r="367" spans="1:15">
      <c r="A367" s="1">
        <v>3</v>
      </c>
      <c r="B367">
        <v>0.58333333333333337</v>
      </c>
      <c r="D367">
        <v>0.5</v>
      </c>
      <c r="L367">
        <v>0.83333333333333337</v>
      </c>
      <c r="O367">
        <v>8.3333333333333329E-2</v>
      </c>
    </row>
    <row r="368" spans="1:15">
      <c r="A368" s="1">
        <v>3</v>
      </c>
      <c r="B368">
        <v>0.66666666666666663</v>
      </c>
      <c r="D368">
        <v>0.75</v>
      </c>
      <c r="L368">
        <v>0.58333333333333337</v>
      </c>
      <c r="O368">
        <v>0.75</v>
      </c>
    </row>
    <row r="369" spans="1:15">
      <c r="A369" s="1">
        <v>5</v>
      </c>
      <c r="B369">
        <v>0.58333333333333337</v>
      </c>
      <c r="D369">
        <v>0.83333333333333337</v>
      </c>
      <c r="L369">
        <v>0.33333333333333331</v>
      </c>
      <c r="O369">
        <v>0.83333333333333337</v>
      </c>
    </row>
    <row r="370" spans="1:15">
      <c r="A370" s="1">
        <v>4</v>
      </c>
      <c r="B370">
        <v>0.91666666666666663</v>
      </c>
      <c r="D370">
        <v>0.75</v>
      </c>
      <c r="L370">
        <v>0.5</v>
      </c>
      <c r="O370">
        <v>0.58333333333333337</v>
      </c>
    </row>
    <row r="371" spans="1:15">
      <c r="A371" s="1">
        <v>5</v>
      </c>
      <c r="B371">
        <v>0.75</v>
      </c>
      <c r="D371">
        <v>0.41666666666666669</v>
      </c>
      <c r="L371">
        <v>0.41666666666666669</v>
      </c>
      <c r="O371">
        <v>0.66666666666666663</v>
      </c>
    </row>
    <row r="372" spans="1:15">
      <c r="A372" s="1">
        <v>5</v>
      </c>
      <c r="B372">
        <v>0.41666666666666669</v>
      </c>
      <c r="D372">
        <v>0.16666666666666666</v>
      </c>
      <c r="L372">
        <v>1</v>
      </c>
      <c r="O372">
        <v>0.5</v>
      </c>
    </row>
    <row r="373" spans="1:15">
      <c r="A373" s="1">
        <v>3</v>
      </c>
      <c r="B373">
        <v>0.5</v>
      </c>
      <c r="D373">
        <v>0.58333333333333337</v>
      </c>
      <c r="L373">
        <v>0.91666666666666663</v>
      </c>
      <c r="O373">
        <v>0.33333333333333331</v>
      </c>
    </row>
    <row r="374" spans="1:15">
      <c r="A374" s="1">
        <v>4</v>
      </c>
      <c r="B374">
        <v>1</v>
      </c>
      <c r="D374">
        <v>0.66666666666666663</v>
      </c>
      <c r="L374">
        <v>0.58333333333333337</v>
      </c>
      <c r="O374">
        <v>0.58333333333333337</v>
      </c>
    </row>
    <row r="375" spans="1:15">
      <c r="A375" s="1">
        <v>2</v>
      </c>
      <c r="B375">
        <v>0.58333333333333337</v>
      </c>
      <c r="D375">
        <v>0.58333333333333337</v>
      </c>
      <c r="L375">
        <v>0.66666666666666663</v>
      </c>
      <c r="O375">
        <v>0.33333333333333331</v>
      </c>
    </row>
    <row r="376" spans="1:15">
      <c r="A376" s="1">
        <v>4</v>
      </c>
      <c r="B376">
        <v>0.66666666666666663</v>
      </c>
      <c r="D376">
        <v>0.5</v>
      </c>
      <c r="L376">
        <v>0.75</v>
      </c>
      <c r="O376">
        <v>0.66666666666666663</v>
      </c>
    </row>
    <row r="377" spans="1:15">
      <c r="A377" s="1">
        <v>3</v>
      </c>
      <c r="B377">
        <v>0.5</v>
      </c>
      <c r="D377">
        <v>0.41666666666666669</v>
      </c>
      <c r="L377">
        <v>0.16666666666666666</v>
      </c>
      <c r="O377">
        <v>0.66666666666666663</v>
      </c>
    </row>
    <row r="378" spans="1:15">
      <c r="A378" s="1">
        <v>4</v>
      </c>
      <c r="B378">
        <v>0.83333333333333337</v>
      </c>
      <c r="D378">
        <v>0.41666666666666669</v>
      </c>
      <c r="L378">
        <v>0.83333333333333337</v>
      </c>
      <c r="O378">
        <v>0.58333333333333337</v>
      </c>
    </row>
    <row r="379" spans="1:15">
      <c r="A379" s="1">
        <v>4</v>
      </c>
      <c r="B379">
        <v>0.75</v>
      </c>
      <c r="D379">
        <v>0.75</v>
      </c>
      <c r="L379">
        <v>0.41666666666666669</v>
      </c>
      <c r="O379">
        <v>0.5</v>
      </c>
    </row>
    <row r="380" spans="1:15">
      <c r="A380" s="1">
        <v>4</v>
      </c>
      <c r="B380">
        <v>0.83333333333333337</v>
      </c>
      <c r="D380">
        <v>0.66666666666666663</v>
      </c>
      <c r="L380">
        <v>0.5</v>
      </c>
      <c r="O380">
        <v>0.66666666666666663</v>
      </c>
    </row>
    <row r="381" spans="1:15">
      <c r="A381" s="1">
        <v>3</v>
      </c>
      <c r="B381">
        <v>0.16666666666666666</v>
      </c>
      <c r="D381">
        <v>0.75</v>
      </c>
      <c r="L381">
        <v>0.83333333333333337</v>
      </c>
      <c r="O381">
        <v>0.75</v>
      </c>
    </row>
    <row r="382" spans="1:15">
      <c r="A382" s="1">
        <v>3</v>
      </c>
      <c r="B382">
        <v>0.25</v>
      </c>
      <c r="D382">
        <v>0.66666666666666663</v>
      </c>
      <c r="L382">
        <v>0.83333333333333337</v>
      </c>
      <c r="O382">
        <v>0.58333333333333337</v>
      </c>
    </row>
    <row r="383" spans="1:15">
      <c r="A383" s="1">
        <v>4</v>
      </c>
      <c r="B383">
        <v>0.5</v>
      </c>
      <c r="D383">
        <v>0.16666666666666666</v>
      </c>
      <c r="L383">
        <v>0.66666666666666663</v>
      </c>
      <c r="O383">
        <v>0.75</v>
      </c>
    </row>
    <row r="384" spans="1:15">
      <c r="A384" s="1">
        <v>3</v>
      </c>
      <c r="B384">
        <v>0.58333333333333337</v>
      </c>
      <c r="D384">
        <v>0.75</v>
      </c>
      <c r="L384">
        <v>0.66666666666666663</v>
      </c>
    </row>
    <row r="385" spans="1:12">
      <c r="A385" s="1">
        <v>3</v>
      </c>
      <c r="B385">
        <v>0.66666666666666663</v>
      </c>
      <c r="D385">
        <v>0.91666666666666663</v>
      </c>
      <c r="L385">
        <v>0.75</v>
      </c>
    </row>
    <row r="386" spans="1:12">
      <c r="A386" s="1">
        <v>3</v>
      </c>
      <c r="B386">
        <v>0.33333333333333331</v>
      </c>
      <c r="D386">
        <v>1</v>
      </c>
      <c r="L386">
        <v>0.5</v>
      </c>
    </row>
    <row r="387" spans="1:12">
      <c r="A387" s="1">
        <v>3</v>
      </c>
      <c r="B387">
        <v>0.41666666666666669</v>
      </c>
      <c r="D387">
        <v>0.75</v>
      </c>
      <c r="L387">
        <v>0.5</v>
      </c>
    </row>
    <row r="388" spans="1:12">
      <c r="A388" s="1">
        <v>4</v>
      </c>
      <c r="B388">
        <v>0.41666666666666669</v>
      </c>
      <c r="D388">
        <v>0.83333333333333337</v>
      </c>
      <c r="L388">
        <v>0.91666666666666663</v>
      </c>
    </row>
    <row r="389" spans="1:12">
      <c r="A389" s="1">
        <v>3</v>
      </c>
      <c r="B389">
        <v>0.5</v>
      </c>
      <c r="D389">
        <v>0.83333333333333337</v>
      </c>
      <c r="L389">
        <v>0.83333333333333337</v>
      </c>
    </row>
    <row r="390" spans="1:12">
      <c r="A390" s="1">
        <v>2</v>
      </c>
      <c r="B390">
        <v>0.33333333333333331</v>
      </c>
      <c r="D390">
        <v>0.83333333333333337</v>
      </c>
      <c r="L390">
        <v>0.83333333333333337</v>
      </c>
    </row>
    <row r="391" spans="1:12">
      <c r="A391" s="1">
        <v>2</v>
      </c>
      <c r="B391">
        <v>0.33333333333333331</v>
      </c>
      <c r="D391">
        <v>0.75</v>
      </c>
      <c r="L391">
        <v>0.83333333333333337</v>
      </c>
    </row>
    <row r="392" spans="1:12">
      <c r="A392" s="1">
        <v>2</v>
      </c>
      <c r="B392">
        <v>0.41666666666666669</v>
      </c>
      <c r="D392">
        <v>0.66666666666666663</v>
      </c>
      <c r="L392">
        <v>0.75</v>
      </c>
    </row>
    <row r="393" spans="1:12">
      <c r="A393" s="1">
        <v>3</v>
      </c>
      <c r="B393">
        <v>0.5</v>
      </c>
      <c r="D393">
        <v>0.41666666666666669</v>
      </c>
      <c r="L393">
        <v>0.83333333333333337</v>
      </c>
    </row>
    <row r="394" spans="1:12">
      <c r="A394" s="1">
        <v>3</v>
      </c>
      <c r="B394">
        <v>0.5</v>
      </c>
      <c r="D394">
        <v>0.66666666666666663</v>
      </c>
      <c r="L394">
        <v>0.58333333333333337</v>
      </c>
    </row>
    <row r="395" spans="1:12">
      <c r="A395" s="1">
        <v>3</v>
      </c>
      <c r="B395">
        <v>0.41666666666666669</v>
      </c>
      <c r="D395">
        <v>0.5</v>
      </c>
      <c r="L395">
        <v>0.5</v>
      </c>
    </row>
    <row r="396" spans="1:12">
      <c r="A396" s="1">
        <v>1</v>
      </c>
      <c r="B396">
        <v>0.41666666666666669</v>
      </c>
      <c r="D396">
        <v>0.75</v>
      </c>
      <c r="L396">
        <v>0.5</v>
      </c>
    </row>
    <row r="397" spans="1:12">
      <c r="A397" s="1">
        <v>2</v>
      </c>
      <c r="B397">
        <v>0.5</v>
      </c>
      <c r="D397">
        <v>0.91666666666666663</v>
      </c>
      <c r="L397">
        <v>0.66666666666666663</v>
      </c>
    </row>
    <row r="398" spans="1:12">
      <c r="A398" s="1">
        <v>4</v>
      </c>
      <c r="B398">
        <v>0.66666666666666663</v>
      </c>
      <c r="D398">
        <v>0.58333333333333337</v>
      </c>
      <c r="L398">
        <v>0.75</v>
      </c>
    </row>
    <row r="399" spans="1:12">
      <c r="A399" s="1">
        <v>3</v>
      </c>
      <c r="B399">
        <v>0.75</v>
      </c>
      <c r="D399">
        <v>0.83333333333333337</v>
      </c>
      <c r="L399">
        <v>0.41666666666666669</v>
      </c>
    </row>
    <row r="400" spans="1:12">
      <c r="A400" s="1">
        <v>4</v>
      </c>
      <c r="B400">
        <v>0.5</v>
      </c>
      <c r="D400">
        <v>0.66666666666666663</v>
      </c>
      <c r="L400">
        <v>0.66666666666666663</v>
      </c>
    </row>
    <row r="401" spans="1:12">
      <c r="A401" s="1">
        <v>4</v>
      </c>
      <c r="B401">
        <v>0.75</v>
      </c>
      <c r="D401">
        <v>0.66666666666666663</v>
      </c>
      <c r="L401">
        <v>0.58333333333333337</v>
      </c>
    </row>
    <row r="402" spans="1:12">
      <c r="A402" s="1">
        <v>4</v>
      </c>
      <c r="B402">
        <v>0.66666666666666663</v>
      </c>
      <c r="D402">
        <v>0.83333333333333337</v>
      </c>
      <c r="L402">
        <v>0.83333333333333337</v>
      </c>
    </row>
    <row r="403" spans="1:12">
      <c r="A403" s="1">
        <v>4</v>
      </c>
      <c r="B403">
        <v>0.33333333333333331</v>
      </c>
      <c r="D403">
        <v>0.33333333333333331</v>
      </c>
      <c r="L403">
        <v>0.5</v>
      </c>
    </row>
    <row r="404" spans="1:12">
      <c r="A404" s="1">
        <v>2</v>
      </c>
      <c r="B404">
        <v>0.58333333333333337</v>
      </c>
      <c r="D404">
        <v>0.33333333333333331</v>
      </c>
      <c r="L404">
        <v>0.5</v>
      </c>
    </row>
    <row r="405" spans="1:12">
      <c r="A405" s="1">
        <v>4</v>
      </c>
      <c r="B405">
        <v>0.75</v>
      </c>
      <c r="D405">
        <v>0.58333333333333337</v>
      </c>
      <c r="L405">
        <v>0.5</v>
      </c>
    </row>
    <row r="406" spans="1:12">
      <c r="A406" s="1">
        <v>4</v>
      </c>
      <c r="B406">
        <v>0.91666666666666663</v>
      </c>
      <c r="D406">
        <v>0.75</v>
      </c>
      <c r="L406">
        <v>0.75</v>
      </c>
    </row>
    <row r="407" spans="1:12">
      <c r="A407" s="1">
        <v>5</v>
      </c>
      <c r="B407">
        <v>1</v>
      </c>
      <c r="D407">
        <v>0.41666666666666669</v>
      </c>
      <c r="L407">
        <v>0.91666666666666663</v>
      </c>
    </row>
    <row r="408" spans="1:12">
      <c r="A408" s="1">
        <v>4</v>
      </c>
      <c r="B408">
        <v>0.5</v>
      </c>
      <c r="D408">
        <v>0.83333333333333337</v>
      </c>
      <c r="L408">
        <v>0.83333333333333337</v>
      </c>
    </row>
    <row r="409" spans="1:12">
      <c r="A409" s="1">
        <v>3</v>
      </c>
      <c r="B409">
        <v>0.91666666666666663</v>
      </c>
      <c r="D409">
        <v>0.58333333333333337</v>
      </c>
      <c r="L409">
        <v>0.75</v>
      </c>
    </row>
    <row r="410" spans="1:12">
      <c r="A410" s="1">
        <v>4</v>
      </c>
      <c r="B410">
        <v>0.75</v>
      </c>
      <c r="D410">
        <v>0.41666666666666669</v>
      </c>
      <c r="L410">
        <v>0.41666666666666669</v>
      </c>
    </row>
    <row r="411" spans="1:12">
      <c r="A411" s="1">
        <v>1</v>
      </c>
      <c r="B411">
        <v>0.41666666666666669</v>
      </c>
      <c r="D411">
        <v>0.25</v>
      </c>
      <c r="L411">
        <v>0.58333333333333337</v>
      </c>
    </row>
    <row r="412" spans="1:12">
      <c r="A412" s="1">
        <v>4</v>
      </c>
      <c r="B412">
        <v>0.66666666666666663</v>
      </c>
      <c r="D412">
        <v>0.25</v>
      </c>
      <c r="L412">
        <v>0.66666666666666663</v>
      </c>
    </row>
    <row r="413" spans="1:12">
      <c r="A413" s="1">
        <v>3</v>
      </c>
      <c r="B413">
        <v>0.25</v>
      </c>
      <c r="D413">
        <v>0.66666666666666663</v>
      </c>
      <c r="L413">
        <v>0.58333333333333337</v>
      </c>
    </row>
    <row r="414" spans="1:12">
      <c r="A414" s="1">
        <v>4</v>
      </c>
      <c r="B414">
        <v>0.75</v>
      </c>
      <c r="D414">
        <v>0.5</v>
      </c>
      <c r="L414">
        <v>0.5</v>
      </c>
    </row>
    <row r="415" spans="1:12">
      <c r="A415" s="1">
        <v>4</v>
      </c>
      <c r="B415">
        <v>0.5</v>
      </c>
      <c r="D415">
        <v>0.33333333333333331</v>
      </c>
      <c r="L415">
        <v>0.41666666666666669</v>
      </c>
    </row>
    <row r="416" spans="1:12">
      <c r="A416" s="1">
        <v>4</v>
      </c>
      <c r="B416">
        <v>0.83333333333333337</v>
      </c>
      <c r="D416">
        <v>0.33333333333333331</v>
      </c>
      <c r="L416">
        <v>0.41666666666666669</v>
      </c>
    </row>
    <row r="417" spans="1:12">
      <c r="A417" s="1">
        <v>3</v>
      </c>
      <c r="B417">
        <v>0.83333333333333337</v>
      </c>
      <c r="D417">
        <v>0.58333333333333337</v>
      </c>
      <c r="L417">
        <v>0.66666666666666663</v>
      </c>
    </row>
    <row r="418" spans="1:12">
      <c r="A418" s="1">
        <v>3</v>
      </c>
      <c r="B418">
        <v>0.66666666666666663</v>
      </c>
      <c r="D418">
        <v>0.25</v>
      </c>
      <c r="L418">
        <v>0.75</v>
      </c>
    </row>
    <row r="419" spans="1:12">
      <c r="A419" s="1">
        <v>3</v>
      </c>
      <c r="B419">
        <v>0.33333333333333331</v>
      </c>
      <c r="D419">
        <v>0.33333333333333331</v>
      </c>
      <c r="L419">
        <v>0.66666666666666663</v>
      </c>
    </row>
    <row r="420" spans="1:12">
      <c r="A420" s="1">
        <v>5</v>
      </c>
      <c r="B420">
        <v>0.58333333333333337</v>
      </c>
      <c r="D420">
        <v>0.41666666666666669</v>
      </c>
      <c r="L420">
        <v>0.16666666666666666</v>
      </c>
    </row>
    <row r="421" spans="1:12">
      <c r="A421" s="1">
        <v>5</v>
      </c>
      <c r="B421">
        <v>0.75</v>
      </c>
      <c r="D421">
        <v>0.16666666666666666</v>
      </c>
      <c r="L421">
        <v>0.75</v>
      </c>
    </row>
    <row r="422" spans="1:12">
      <c r="A422" s="1">
        <v>2</v>
      </c>
      <c r="B422">
        <v>0.66666666666666663</v>
      </c>
      <c r="D422">
        <v>0.33333333333333331</v>
      </c>
      <c r="L422">
        <v>1</v>
      </c>
    </row>
    <row r="423" spans="1:12">
      <c r="A423" s="1">
        <v>4</v>
      </c>
      <c r="B423">
        <v>0.66666666666666663</v>
      </c>
      <c r="D423">
        <v>0.33333333333333331</v>
      </c>
      <c r="L423">
        <v>0.75</v>
      </c>
    </row>
    <row r="424" spans="1:12">
      <c r="A424" s="1">
        <v>5</v>
      </c>
      <c r="B424">
        <v>0.58333333333333337</v>
      </c>
      <c r="D424">
        <v>0</v>
      </c>
      <c r="L424">
        <v>0.83333333333333337</v>
      </c>
    </row>
    <row r="425" spans="1:12">
      <c r="A425" s="1">
        <v>3</v>
      </c>
      <c r="B425">
        <v>0.75</v>
      </c>
      <c r="D425">
        <v>0.33333333333333331</v>
      </c>
      <c r="L425">
        <v>0.83333333333333337</v>
      </c>
    </row>
    <row r="426" spans="1:12">
      <c r="A426" s="1">
        <v>4</v>
      </c>
      <c r="B426">
        <v>0.83333333333333337</v>
      </c>
      <c r="D426">
        <v>0.5</v>
      </c>
      <c r="L426">
        <v>0.5</v>
      </c>
    </row>
    <row r="427" spans="1:12">
      <c r="A427" s="1">
        <v>3</v>
      </c>
      <c r="B427">
        <v>0.25</v>
      </c>
      <c r="D427">
        <v>0.25</v>
      </c>
      <c r="L427">
        <v>0.75</v>
      </c>
    </row>
    <row r="428" spans="1:12">
      <c r="A428" s="1">
        <v>4</v>
      </c>
      <c r="B428">
        <v>0.91666666666666663</v>
      </c>
      <c r="D428">
        <v>0.25</v>
      </c>
      <c r="L428">
        <v>0.66666666666666663</v>
      </c>
    </row>
    <row r="429" spans="1:12">
      <c r="A429" s="1">
        <v>2</v>
      </c>
      <c r="B429">
        <v>0.58333333333333337</v>
      </c>
      <c r="D429">
        <v>0.83333333333333337</v>
      </c>
      <c r="L429">
        <v>0.41666666666666669</v>
      </c>
    </row>
    <row r="430" spans="1:12">
      <c r="A430" s="1">
        <v>4</v>
      </c>
      <c r="B430">
        <v>0.58333333333333337</v>
      </c>
      <c r="D430">
        <v>0.66666666666666663</v>
      </c>
      <c r="L430">
        <v>0.66666666666666663</v>
      </c>
    </row>
    <row r="431" spans="1:12">
      <c r="A431" s="1">
        <v>3</v>
      </c>
      <c r="B431">
        <v>0.75</v>
      </c>
      <c r="D431">
        <v>0.58333333333333337</v>
      </c>
      <c r="L431">
        <v>0.75</v>
      </c>
    </row>
    <row r="432" spans="1:12">
      <c r="A432" s="1">
        <v>4</v>
      </c>
      <c r="B432">
        <v>0.41666666666666669</v>
      </c>
      <c r="D432">
        <v>0.58333333333333337</v>
      </c>
      <c r="L432">
        <v>0.91666666666666663</v>
      </c>
    </row>
    <row r="433" spans="1:12">
      <c r="A433" s="1">
        <v>2</v>
      </c>
      <c r="B433">
        <v>0.16666666666666666</v>
      </c>
      <c r="D433">
        <v>0.33333333333333331</v>
      </c>
      <c r="L433">
        <v>0.58333333333333337</v>
      </c>
    </row>
    <row r="434" spans="1:12">
      <c r="A434" s="1">
        <v>5</v>
      </c>
      <c r="B434">
        <v>0.33333333333333331</v>
      </c>
      <c r="D434">
        <v>0.33333333333333331</v>
      </c>
      <c r="L434">
        <v>0.83333333333333337</v>
      </c>
    </row>
    <row r="435" spans="1:12">
      <c r="A435" s="1">
        <v>3</v>
      </c>
      <c r="B435">
        <v>0.83333333333333337</v>
      </c>
      <c r="D435">
        <v>0.41666666666666669</v>
      </c>
      <c r="L435">
        <v>0.66666666666666663</v>
      </c>
    </row>
    <row r="436" spans="1:12">
      <c r="A436" s="1">
        <v>3</v>
      </c>
      <c r="B436">
        <v>0.66666666666666663</v>
      </c>
      <c r="D436">
        <v>0.41666666666666669</v>
      </c>
      <c r="L436">
        <v>0.83333333333333337</v>
      </c>
    </row>
    <row r="437" spans="1:12">
      <c r="A437" s="1">
        <v>5</v>
      </c>
      <c r="B437">
        <v>0.5</v>
      </c>
      <c r="D437">
        <v>0.66666666666666663</v>
      </c>
      <c r="L437">
        <v>0.33333333333333331</v>
      </c>
    </row>
    <row r="438" spans="1:12">
      <c r="A438" s="1">
        <v>3</v>
      </c>
      <c r="B438">
        <v>0.83333333333333337</v>
      </c>
      <c r="D438">
        <v>0.41666666666666669</v>
      </c>
      <c r="L438">
        <v>0.33333333333333331</v>
      </c>
    </row>
    <row r="439" spans="1:12">
      <c r="A439" s="1">
        <v>5</v>
      </c>
      <c r="B439">
        <v>0.5</v>
      </c>
      <c r="D439">
        <v>0.5</v>
      </c>
      <c r="L439">
        <v>0.75</v>
      </c>
    </row>
    <row r="440" spans="1:12">
      <c r="A440" s="1">
        <v>4</v>
      </c>
      <c r="B440">
        <v>0.66666666666666663</v>
      </c>
      <c r="D440">
        <v>0.66666666666666663</v>
      </c>
      <c r="L440">
        <v>0.58333333333333337</v>
      </c>
    </row>
    <row r="441" spans="1:12">
      <c r="A441" s="1">
        <v>3</v>
      </c>
      <c r="B441">
        <v>0.58333333333333337</v>
      </c>
      <c r="D441">
        <v>0.66666666666666663</v>
      </c>
      <c r="L441">
        <v>0.75</v>
      </c>
    </row>
    <row r="442" spans="1:12">
      <c r="A442" s="1">
        <v>3</v>
      </c>
      <c r="B442">
        <v>0.41666666666666669</v>
      </c>
      <c r="D442">
        <v>0.66666666666666663</v>
      </c>
      <c r="L442">
        <v>0.41666666666666669</v>
      </c>
    </row>
    <row r="443" spans="1:12">
      <c r="A443" s="1">
        <v>3</v>
      </c>
      <c r="B443">
        <v>0.41666666666666669</v>
      </c>
      <c r="D443">
        <v>0.66666666666666663</v>
      </c>
      <c r="L443">
        <v>0.83333333333333337</v>
      </c>
    </row>
    <row r="444" spans="1:12">
      <c r="A444" s="1">
        <v>3</v>
      </c>
      <c r="B444">
        <v>0.83333333333333337</v>
      </c>
      <c r="D444">
        <v>0.25</v>
      </c>
      <c r="L444">
        <v>0.58333333333333337</v>
      </c>
    </row>
    <row r="445" spans="1:12">
      <c r="A445" s="1">
        <v>3</v>
      </c>
      <c r="B445">
        <v>0.75</v>
      </c>
      <c r="D445">
        <v>0.5</v>
      </c>
      <c r="L445">
        <v>0.41666666666666669</v>
      </c>
    </row>
    <row r="446" spans="1:12">
      <c r="A446" s="1">
        <v>4</v>
      </c>
      <c r="B446">
        <v>0.75</v>
      </c>
      <c r="D446">
        <v>0.5</v>
      </c>
      <c r="L446">
        <v>0.25</v>
      </c>
    </row>
    <row r="447" spans="1:12">
      <c r="A447" s="1">
        <v>3</v>
      </c>
      <c r="B447">
        <v>0.41666666666666669</v>
      </c>
      <c r="D447">
        <v>0.75</v>
      </c>
      <c r="L447">
        <v>0.5</v>
      </c>
    </row>
    <row r="448" spans="1:12">
      <c r="A448" s="1">
        <v>2</v>
      </c>
      <c r="B448">
        <v>0.41666666666666669</v>
      </c>
      <c r="D448">
        <v>0.66666666666666663</v>
      </c>
      <c r="L448">
        <v>0.5</v>
      </c>
    </row>
    <row r="449" spans="1:12">
      <c r="A449" s="1">
        <v>4</v>
      </c>
      <c r="B449">
        <v>0.16666666666666666</v>
      </c>
      <c r="D449">
        <v>0.83333333333333337</v>
      </c>
      <c r="L449">
        <v>0.33333333333333331</v>
      </c>
    </row>
    <row r="450" spans="1:12">
      <c r="A450" s="1">
        <v>5</v>
      </c>
      <c r="B450">
        <v>0.33333333333333331</v>
      </c>
      <c r="D450">
        <v>0.25</v>
      </c>
      <c r="L450">
        <v>0.58333333333333337</v>
      </c>
    </row>
    <row r="451" spans="1:12">
      <c r="A451" s="1">
        <v>4</v>
      </c>
      <c r="B451">
        <v>0.75</v>
      </c>
      <c r="D451">
        <v>0.58333333333333337</v>
      </c>
      <c r="L451">
        <v>0.33333333333333331</v>
      </c>
    </row>
    <row r="452" spans="1:12">
      <c r="A452" s="1">
        <v>4</v>
      </c>
      <c r="B452">
        <v>0.41666666666666669</v>
      </c>
      <c r="D452">
        <v>0.58333333333333337</v>
      </c>
      <c r="L452">
        <v>0.41666666666666669</v>
      </c>
    </row>
    <row r="453" spans="1:12">
      <c r="A453" s="1">
        <v>4</v>
      </c>
      <c r="B453">
        <v>0.83333333333333337</v>
      </c>
      <c r="D453">
        <v>0.58333333333333337</v>
      </c>
      <c r="L453">
        <v>0.33333333333333331</v>
      </c>
    </row>
    <row r="454" spans="1:12">
      <c r="A454" s="1">
        <v>5</v>
      </c>
      <c r="B454">
        <v>0.75</v>
      </c>
      <c r="D454">
        <v>0.75</v>
      </c>
      <c r="L454">
        <v>0.33333333333333331</v>
      </c>
    </row>
    <row r="455" spans="1:12">
      <c r="A455" s="1">
        <v>3</v>
      </c>
      <c r="B455">
        <v>0.75</v>
      </c>
      <c r="L455">
        <v>0.33333333333333331</v>
      </c>
    </row>
    <row r="456" spans="1:12">
      <c r="A456" s="1">
        <v>4</v>
      </c>
      <c r="B456">
        <v>0.91666666666666663</v>
      </c>
      <c r="L456">
        <v>0.5</v>
      </c>
    </row>
    <row r="457" spans="1:12">
      <c r="A457" s="1">
        <v>3</v>
      </c>
      <c r="B457">
        <v>0.75</v>
      </c>
      <c r="L457">
        <v>0.25</v>
      </c>
    </row>
    <row r="458" spans="1:12">
      <c r="A458" s="1">
        <v>4</v>
      </c>
      <c r="B458">
        <v>0.5</v>
      </c>
      <c r="L458">
        <v>0.83333333333333337</v>
      </c>
    </row>
    <row r="459" spans="1:12">
      <c r="A459" s="1">
        <v>4</v>
      </c>
      <c r="B459">
        <v>0.75</v>
      </c>
      <c r="L459">
        <v>0.66666666666666663</v>
      </c>
    </row>
    <row r="460" spans="1:12">
      <c r="A460" s="1">
        <v>4</v>
      </c>
      <c r="B460">
        <v>0.75</v>
      </c>
      <c r="L460">
        <v>0.58333333333333337</v>
      </c>
    </row>
    <row r="461" spans="1:12">
      <c r="A461" s="1">
        <v>5</v>
      </c>
      <c r="B461">
        <v>0.83333333333333337</v>
      </c>
      <c r="L461">
        <v>0.58333333333333337</v>
      </c>
    </row>
    <row r="462" spans="1:12">
      <c r="A462" s="1">
        <v>4</v>
      </c>
      <c r="B462">
        <v>0.16666666666666666</v>
      </c>
      <c r="L462">
        <v>0.33333333333333331</v>
      </c>
    </row>
    <row r="463" spans="1:12">
      <c r="A463" s="1">
        <v>4</v>
      </c>
      <c r="B463">
        <v>0.5</v>
      </c>
      <c r="L463">
        <v>0.41666666666666669</v>
      </c>
    </row>
    <row r="464" spans="1:12">
      <c r="A464" s="1">
        <v>3</v>
      </c>
      <c r="B464">
        <v>0.91666666666666663</v>
      </c>
      <c r="L464">
        <v>0.75</v>
      </c>
    </row>
    <row r="465" spans="1:12">
      <c r="A465" s="1">
        <v>4</v>
      </c>
      <c r="B465">
        <v>0.58333333333333337</v>
      </c>
      <c r="L465">
        <v>0.41666666666666669</v>
      </c>
    </row>
    <row r="466" spans="1:12">
      <c r="A466" s="1">
        <v>5</v>
      </c>
      <c r="B466">
        <v>0.66666666666666663</v>
      </c>
      <c r="L466">
        <v>0.58333333333333337</v>
      </c>
    </row>
    <row r="467" spans="1:12">
      <c r="A467" s="1">
        <v>4</v>
      </c>
      <c r="B467">
        <v>0.41666666666666669</v>
      </c>
      <c r="L467">
        <v>0.66666666666666663</v>
      </c>
    </row>
    <row r="468" spans="1:12">
      <c r="A468" s="1">
        <v>3</v>
      </c>
      <c r="B468">
        <v>0.33333333333333331</v>
      </c>
      <c r="L468">
        <v>0.66666666666666663</v>
      </c>
    </row>
    <row r="469" spans="1:12">
      <c r="A469" s="1">
        <v>3</v>
      </c>
      <c r="B469">
        <v>0.58333333333333337</v>
      </c>
      <c r="L469">
        <v>0.5</v>
      </c>
    </row>
    <row r="470" spans="1:12">
      <c r="A470" s="1">
        <v>4</v>
      </c>
      <c r="B470">
        <v>0.75</v>
      </c>
      <c r="L470">
        <v>0.75</v>
      </c>
    </row>
    <row r="471" spans="1:12">
      <c r="A471" s="1">
        <v>2</v>
      </c>
      <c r="B471">
        <v>0.91666666666666663</v>
      </c>
      <c r="L471">
        <v>0.66666666666666663</v>
      </c>
    </row>
    <row r="472" spans="1:12">
      <c r="A472" s="1">
        <v>3</v>
      </c>
      <c r="B472">
        <v>0.66666666666666663</v>
      </c>
      <c r="L472">
        <v>0.58333333333333337</v>
      </c>
    </row>
    <row r="473" spans="1:12">
      <c r="A473" s="1">
        <v>3</v>
      </c>
      <c r="B473">
        <v>0.83333333333333337</v>
      </c>
      <c r="L473">
        <v>0.58333333333333337</v>
      </c>
    </row>
    <row r="474" spans="1:12">
      <c r="A474" s="1">
        <v>3</v>
      </c>
      <c r="B474">
        <v>0.5</v>
      </c>
      <c r="L474">
        <v>0.58333333333333337</v>
      </c>
    </row>
    <row r="475" spans="1:12">
      <c r="A475" s="1">
        <v>3</v>
      </c>
      <c r="B475">
        <v>0.58333333333333337</v>
      </c>
      <c r="L475">
        <v>0.75</v>
      </c>
    </row>
    <row r="476" spans="1:12">
      <c r="A476" s="1">
        <v>3</v>
      </c>
      <c r="B476">
        <v>0.66666666666666663</v>
      </c>
    </row>
    <row r="477" spans="1:12">
      <c r="A477" s="1">
        <v>4</v>
      </c>
      <c r="B477">
        <v>0.58333333333333337</v>
      </c>
    </row>
    <row r="478" spans="1:12">
      <c r="A478" s="1">
        <v>2</v>
      </c>
      <c r="B478">
        <v>0.66666666666666663</v>
      </c>
    </row>
    <row r="479" spans="1:12">
      <c r="A479" s="1">
        <v>2</v>
      </c>
      <c r="B479">
        <v>0.66666666666666663</v>
      </c>
    </row>
    <row r="480" spans="1:12">
      <c r="A480" s="1">
        <v>3</v>
      </c>
      <c r="B480">
        <v>0.58333333333333337</v>
      </c>
    </row>
    <row r="481" spans="1:2">
      <c r="A481" s="1">
        <v>3</v>
      </c>
      <c r="B481">
        <v>0.83333333333333337</v>
      </c>
    </row>
    <row r="482" spans="1:2">
      <c r="A482" s="1">
        <v>2</v>
      </c>
      <c r="B482">
        <v>0.58333333333333337</v>
      </c>
    </row>
    <row r="483" spans="1:2">
      <c r="A483" s="1">
        <v>4</v>
      </c>
      <c r="B483">
        <v>0.33333333333333331</v>
      </c>
    </row>
    <row r="484" spans="1:2">
      <c r="A484" s="1">
        <v>3</v>
      </c>
      <c r="B484">
        <v>0.5</v>
      </c>
    </row>
    <row r="485" spans="1:2">
      <c r="A485" s="1">
        <v>3</v>
      </c>
      <c r="B485">
        <v>0.41666666666666669</v>
      </c>
    </row>
    <row r="486" spans="1:2">
      <c r="A486" s="1">
        <v>1</v>
      </c>
      <c r="B486">
        <v>8.3333333333333329E-2</v>
      </c>
    </row>
    <row r="487" spans="1:2">
      <c r="A487" s="1">
        <v>5</v>
      </c>
      <c r="B487">
        <v>1</v>
      </c>
    </row>
    <row r="488" spans="1:2">
      <c r="A488" s="1">
        <v>4</v>
      </c>
      <c r="B488">
        <v>0.91666666666666663</v>
      </c>
    </row>
    <row r="489" spans="1:2">
      <c r="A489" s="1">
        <v>5</v>
      </c>
      <c r="B489">
        <v>0.58333333333333337</v>
      </c>
    </row>
    <row r="490" spans="1:2">
      <c r="A490" s="1">
        <v>4</v>
      </c>
      <c r="B490">
        <v>0.58333333333333337</v>
      </c>
    </row>
    <row r="491" spans="1:2">
      <c r="A491" s="1">
        <v>2</v>
      </c>
      <c r="B491">
        <v>0.66666666666666663</v>
      </c>
    </row>
    <row r="492" spans="1:2">
      <c r="A492" s="1">
        <v>4</v>
      </c>
      <c r="B492">
        <v>0.75</v>
      </c>
    </row>
    <row r="493" spans="1:2">
      <c r="A493" s="1">
        <v>3</v>
      </c>
      <c r="B493">
        <v>0.25</v>
      </c>
    </row>
    <row r="494" spans="1:2">
      <c r="A494" s="1">
        <v>4</v>
      </c>
      <c r="B494">
        <v>0.16666666666666666</v>
      </c>
    </row>
    <row r="495" spans="1:2">
      <c r="A495" s="1">
        <v>5</v>
      </c>
      <c r="B495">
        <v>0.25</v>
      </c>
    </row>
    <row r="496" spans="1:2">
      <c r="A496" s="1">
        <v>3</v>
      </c>
      <c r="B496">
        <v>0.83333333333333337</v>
      </c>
    </row>
    <row r="497" spans="1:2">
      <c r="A497" s="1">
        <v>3</v>
      </c>
      <c r="B497">
        <v>0.25</v>
      </c>
    </row>
    <row r="498" spans="1:2">
      <c r="A498" s="1">
        <v>2</v>
      </c>
      <c r="B498">
        <v>0.41666666666666669</v>
      </c>
    </row>
    <row r="499" spans="1:2">
      <c r="A499" s="1">
        <v>3</v>
      </c>
      <c r="B499">
        <v>0.75</v>
      </c>
    </row>
    <row r="500" spans="1:2">
      <c r="A500" s="1">
        <v>4</v>
      </c>
      <c r="B500">
        <v>0.41666666666666669</v>
      </c>
    </row>
    <row r="501" spans="1:2">
      <c r="A501" s="1">
        <v>5</v>
      </c>
      <c r="B501">
        <v>0.5</v>
      </c>
    </row>
    <row r="502" spans="1:2">
      <c r="A502" s="1">
        <v>3</v>
      </c>
      <c r="B502">
        <v>0.83333333333333337</v>
      </c>
    </row>
    <row r="503" spans="1:2">
      <c r="A503" s="1">
        <v>3</v>
      </c>
      <c r="B503">
        <v>0.58333333333333337</v>
      </c>
    </row>
    <row r="504" spans="1:2">
      <c r="A504" s="1">
        <v>3</v>
      </c>
      <c r="B504">
        <v>0.83333333333333337</v>
      </c>
    </row>
    <row r="505" spans="1:2">
      <c r="A505" s="1">
        <v>4</v>
      </c>
      <c r="B505">
        <v>0.66666666666666663</v>
      </c>
    </row>
    <row r="506" spans="1:2">
      <c r="A506" s="1">
        <v>4</v>
      </c>
      <c r="B506">
        <v>0.66666666666666663</v>
      </c>
    </row>
    <row r="507" spans="1:2">
      <c r="A507" s="1">
        <v>5</v>
      </c>
      <c r="B507">
        <v>0.75</v>
      </c>
    </row>
    <row r="508" spans="1:2">
      <c r="A508" s="1">
        <v>3</v>
      </c>
      <c r="B508">
        <v>0.5</v>
      </c>
    </row>
    <row r="509" spans="1:2">
      <c r="A509" s="1">
        <v>5</v>
      </c>
      <c r="B509">
        <v>0.5</v>
      </c>
    </row>
    <row r="510" spans="1:2">
      <c r="A510" s="1">
        <v>4</v>
      </c>
      <c r="B510">
        <v>0.91666666666666663</v>
      </c>
    </row>
    <row r="511" spans="1:2">
      <c r="A511" s="1">
        <v>3</v>
      </c>
      <c r="B511">
        <v>0.83333333333333337</v>
      </c>
    </row>
    <row r="512" spans="1:2">
      <c r="A512" s="1">
        <v>3</v>
      </c>
      <c r="B512">
        <v>0.83333333333333337</v>
      </c>
    </row>
    <row r="513" spans="1:2">
      <c r="A513" s="1">
        <v>3</v>
      </c>
      <c r="B513">
        <v>0.83333333333333337</v>
      </c>
    </row>
    <row r="514" spans="1:2">
      <c r="A514" s="1">
        <v>5</v>
      </c>
      <c r="B514">
        <v>0.75</v>
      </c>
    </row>
    <row r="515" spans="1:2">
      <c r="A515" s="1">
        <v>3</v>
      </c>
      <c r="B515">
        <v>0.83333333333333337</v>
      </c>
    </row>
    <row r="516" spans="1:2">
      <c r="A516" s="1">
        <v>4</v>
      </c>
      <c r="B516">
        <v>0.58333333333333337</v>
      </c>
    </row>
    <row r="517" spans="1:2">
      <c r="A517" s="1">
        <v>3</v>
      </c>
      <c r="B517">
        <v>0.5</v>
      </c>
    </row>
    <row r="518" spans="1:2">
      <c r="A518" s="1">
        <v>3</v>
      </c>
      <c r="B518">
        <v>0.5</v>
      </c>
    </row>
    <row r="519" spans="1:2">
      <c r="A519" s="1">
        <v>3</v>
      </c>
      <c r="B519">
        <v>0.66666666666666663</v>
      </c>
    </row>
    <row r="520" spans="1:2">
      <c r="A520" s="1">
        <v>4</v>
      </c>
      <c r="B520">
        <v>0.75</v>
      </c>
    </row>
    <row r="521" spans="1:2">
      <c r="A521" s="1">
        <v>4</v>
      </c>
      <c r="B521">
        <v>0.75</v>
      </c>
    </row>
    <row r="522" spans="1:2">
      <c r="A522" s="1">
        <v>1</v>
      </c>
      <c r="B522">
        <v>0.66666666666666663</v>
      </c>
    </row>
    <row r="523" spans="1:2">
      <c r="A523" s="1">
        <v>4</v>
      </c>
      <c r="B523">
        <v>0.5</v>
      </c>
    </row>
    <row r="524" spans="1:2">
      <c r="A524" s="1">
        <v>4</v>
      </c>
      <c r="B524">
        <v>0.91666666666666663</v>
      </c>
    </row>
    <row r="525" spans="1:2">
      <c r="A525" s="1">
        <v>4</v>
      </c>
      <c r="B525">
        <v>0.41666666666666669</v>
      </c>
    </row>
    <row r="526" spans="1:2">
      <c r="A526" s="1">
        <v>2</v>
      </c>
      <c r="B526">
        <v>0.66666666666666663</v>
      </c>
    </row>
    <row r="527" spans="1:2">
      <c r="A527" s="1">
        <v>3</v>
      </c>
      <c r="B527">
        <v>0.58333333333333337</v>
      </c>
    </row>
    <row r="528" spans="1:2">
      <c r="A528" s="1">
        <v>4</v>
      </c>
      <c r="B528">
        <v>0.83333333333333337</v>
      </c>
    </row>
    <row r="529" spans="1:2">
      <c r="A529" s="1">
        <v>2</v>
      </c>
      <c r="B529">
        <v>0.5</v>
      </c>
    </row>
    <row r="530" spans="1:2">
      <c r="A530" s="1">
        <v>4</v>
      </c>
      <c r="B530">
        <v>0.5</v>
      </c>
    </row>
    <row r="531" spans="1:2">
      <c r="A531" s="1">
        <v>5</v>
      </c>
      <c r="B531">
        <v>0.5</v>
      </c>
    </row>
    <row r="532" spans="1:2">
      <c r="A532" s="1">
        <v>4</v>
      </c>
      <c r="B532">
        <v>0.75</v>
      </c>
    </row>
    <row r="533" spans="1:2">
      <c r="A533" s="1">
        <v>4</v>
      </c>
      <c r="B533">
        <v>0.91666666666666663</v>
      </c>
    </row>
    <row r="534" spans="1:2">
      <c r="A534" s="1">
        <v>5</v>
      </c>
      <c r="B534">
        <v>0.83333333333333337</v>
      </c>
    </row>
    <row r="535" spans="1:2">
      <c r="A535" s="1">
        <v>2</v>
      </c>
      <c r="B535">
        <v>0.75</v>
      </c>
    </row>
    <row r="536" spans="1:2">
      <c r="A536" s="1">
        <v>5</v>
      </c>
      <c r="B536">
        <v>0.41666666666666669</v>
      </c>
    </row>
    <row r="537" spans="1:2">
      <c r="A537" s="1">
        <v>2</v>
      </c>
      <c r="B537">
        <v>0.16666666666666666</v>
      </c>
    </row>
    <row r="538" spans="1:2">
      <c r="A538" s="1">
        <v>2</v>
      </c>
      <c r="B538">
        <v>0.58333333333333337</v>
      </c>
    </row>
    <row r="539" spans="1:2">
      <c r="A539" s="1">
        <v>3</v>
      </c>
      <c r="B539">
        <v>0.41666666666666669</v>
      </c>
    </row>
    <row r="540" spans="1:2">
      <c r="A540" s="1">
        <v>3</v>
      </c>
      <c r="B540">
        <v>0.66666666666666663</v>
      </c>
    </row>
    <row r="541" spans="1:2">
      <c r="A541" s="1">
        <v>4</v>
      </c>
      <c r="B541">
        <v>0.58333333333333337</v>
      </c>
    </row>
    <row r="542" spans="1:2">
      <c r="A542" s="1">
        <v>3</v>
      </c>
      <c r="B542">
        <v>0.5</v>
      </c>
    </row>
    <row r="543" spans="1:2">
      <c r="A543" s="1">
        <v>2</v>
      </c>
      <c r="B543">
        <v>0.41666666666666669</v>
      </c>
    </row>
    <row r="544" spans="1:2">
      <c r="A544" s="1">
        <v>2</v>
      </c>
      <c r="B544">
        <v>0.41666666666666669</v>
      </c>
    </row>
    <row r="545" spans="1:2">
      <c r="A545" s="1">
        <v>4</v>
      </c>
      <c r="B545">
        <v>0.75</v>
      </c>
    </row>
    <row r="546" spans="1:2">
      <c r="A546" s="1">
        <v>4</v>
      </c>
      <c r="B546">
        <v>0.66666666666666663</v>
      </c>
    </row>
    <row r="547" spans="1:2">
      <c r="A547" s="1">
        <v>4</v>
      </c>
      <c r="B547">
        <v>0.75</v>
      </c>
    </row>
    <row r="548" spans="1:2">
      <c r="A548" s="1">
        <v>3</v>
      </c>
      <c r="B548">
        <v>0.66666666666666663</v>
      </c>
    </row>
    <row r="549" spans="1:2">
      <c r="A549" s="1">
        <v>1</v>
      </c>
      <c r="B549">
        <v>0.16666666666666666</v>
      </c>
    </row>
    <row r="550" spans="1:2">
      <c r="A550" s="1">
        <v>4</v>
      </c>
      <c r="B550">
        <v>0.75</v>
      </c>
    </row>
    <row r="551" spans="1:2">
      <c r="A551" s="1">
        <v>3</v>
      </c>
      <c r="B551">
        <v>0.91666666666666663</v>
      </c>
    </row>
    <row r="552" spans="1:2">
      <c r="A552" s="1">
        <v>5</v>
      </c>
      <c r="B552">
        <v>1</v>
      </c>
    </row>
    <row r="553" spans="1:2">
      <c r="A553" s="1">
        <v>5</v>
      </c>
      <c r="B553">
        <v>0.75</v>
      </c>
    </row>
    <row r="554" spans="1:2">
      <c r="A554" s="1">
        <v>3</v>
      </c>
      <c r="B554">
        <v>0.83333333333333337</v>
      </c>
    </row>
    <row r="555" spans="1:2">
      <c r="A555" s="1">
        <v>3</v>
      </c>
      <c r="B555">
        <v>0.83333333333333337</v>
      </c>
    </row>
    <row r="556" spans="1:2">
      <c r="A556" s="1">
        <v>3</v>
      </c>
      <c r="B556">
        <v>0.83333333333333337</v>
      </c>
    </row>
    <row r="557" spans="1:2">
      <c r="A557" s="1">
        <v>3</v>
      </c>
      <c r="B557">
        <v>0.5</v>
      </c>
    </row>
    <row r="558" spans="1:2">
      <c r="A558" s="1">
        <v>3</v>
      </c>
      <c r="B558">
        <v>0.75</v>
      </c>
    </row>
    <row r="559" spans="1:2">
      <c r="A559" s="1">
        <v>4</v>
      </c>
      <c r="B559">
        <v>0.66666666666666663</v>
      </c>
    </row>
    <row r="560" spans="1:2">
      <c r="A560" s="1">
        <v>3</v>
      </c>
      <c r="B560">
        <v>0.41666666666666669</v>
      </c>
    </row>
    <row r="561" spans="1:2">
      <c r="A561" s="1">
        <v>2</v>
      </c>
      <c r="B561">
        <v>0.66666666666666663</v>
      </c>
    </row>
    <row r="562" spans="1:2">
      <c r="A562" s="1">
        <v>1</v>
      </c>
      <c r="B562">
        <v>0.5</v>
      </c>
    </row>
    <row r="563" spans="1:2">
      <c r="A563" s="1">
        <v>4</v>
      </c>
      <c r="B563">
        <v>0.75</v>
      </c>
    </row>
    <row r="564" spans="1:2">
      <c r="A564" s="1">
        <v>4</v>
      </c>
      <c r="B564">
        <v>0.91666666666666663</v>
      </c>
    </row>
    <row r="565" spans="1:2">
      <c r="A565" s="1">
        <v>2</v>
      </c>
      <c r="B565">
        <v>0.58333333333333337</v>
      </c>
    </row>
    <row r="566" spans="1:2">
      <c r="A566" s="1">
        <v>3</v>
      </c>
      <c r="B566">
        <v>0.83333333333333337</v>
      </c>
    </row>
    <row r="567" spans="1:2">
      <c r="A567" s="1">
        <v>3</v>
      </c>
      <c r="B567">
        <v>0.66666666666666663</v>
      </c>
    </row>
    <row r="568" spans="1:2">
      <c r="A568" s="1">
        <v>3</v>
      </c>
      <c r="B568">
        <v>0.66666666666666663</v>
      </c>
    </row>
    <row r="569" spans="1:2">
      <c r="A569" s="1">
        <v>4</v>
      </c>
      <c r="B569">
        <v>0.83333333333333337</v>
      </c>
    </row>
    <row r="570" spans="1:2">
      <c r="A570" s="1">
        <v>4</v>
      </c>
      <c r="B570">
        <v>0.33333333333333331</v>
      </c>
    </row>
    <row r="571" spans="1:2">
      <c r="A571" s="1">
        <v>3</v>
      </c>
      <c r="B571">
        <v>0.33333333333333331</v>
      </c>
    </row>
    <row r="572" spans="1:2">
      <c r="A572" s="1">
        <v>4</v>
      </c>
      <c r="B572">
        <v>0.75</v>
      </c>
    </row>
    <row r="573" spans="1:2">
      <c r="A573" s="1">
        <v>5</v>
      </c>
      <c r="B573">
        <v>8.3333333333333329E-2</v>
      </c>
    </row>
    <row r="574" spans="1:2">
      <c r="A574" s="1">
        <v>2</v>
      </c>
      <c r="B574">
        <v>0.58333333333333337</v>
      </c>
    </row>
    <row r="575" spans="1:2">
      <c r="A575" s="1">
        <v>4</v>
      </c>
      <c r="B575">
        <v>0.66666666666666663</v>
      </c>
    </row>
    <row r="576" spans="1:2">
      <c r="A576" s="1">
        <v>4</v>
      </c>
      <c r="B576">
        <v>0.75</v>
      </c>
    </row>
    <row r="577" spans="1:2">
      <c r="A577" s="1">
        <v>3</v>
      </c>
      <c r="B577">
        <v>0.5</v>
      </c>
    </row>
    <row r="578" spans="1:2">
      <c r="A578" s="1">
        <v>2</v>
      </c>
      <c r="B578">
        <v>0.41666666666666669</v>
      </c>
    </row>
    <row r="579" spans="1:2">
      <c r="A579" s="1">
        <v>5</v>
      </c>
      <c r="B579">
        <v>0.83333333333333337</v>
      </c>
    </row>
    <row r="580" spans="1:2">
      <c r="A580" s="1">
        <v>5</v>
      </c>
      <c r="B580">
        <v>0.58333333333333337</v>
      </c>
    </row>
    <row r="581" spans="1:2">
      <c r="A581" s="1">
        <v>3</v>
      </c>
      <c r="B581">
        <v>0.41666666666666669</v>
      </c>
    </row>
    <row r="582" spans="1:2">
      <c r="A582" s="1">
        <v>3</v>
      </c>
      <c r="B582">
        <v>0.25</v>
      </c>
    </row>
    <row r="583" spans="1:2">
      <c r="A583" s="1">
        <v>1</v>
      </c>
      <c r="B583">
        <v>0.25</v>
      </c>
    </row>
    <row r="584" spans="1:2">
      <c r="A584" s="1">
        <v>3</v>
      </c>
      <c r="B584">
        <v>0.66666666666666663</v>
      </c>
    </row>
    <row r="585" spans="1:2">
      <c r="A585" s="1">
        <v>3</v>
      </c>
      <c r="B585">
        <v>0.5</v>
      </c>
    </row>
    <row r="586" spans="1:2">
      <c r="A586" s="1">
        <v>4</v>
      </c>
      <c r="B586">
        <v>0.5</v>
      </c>
    </row>
    <row r="587" spans="1:2">
      <c r="A587" s="1">
        <v>3</v>
      </c>
      <c r="B587">
        <v>0.33333333333333331</v>
      </c>
    </row>
    <row r="588" spans="1:2">
      <c r="A588" s="1">
        <v>1</v>
      </c>
      <c r="B588">
        <v>0.33333333333333331</v>
      </c>
    </row>
    <row r="589" spans="1:2">
      <c r="A589" s="1">
        <v>5</v>
      </c>
      <c r="B589">
        <v>0.58333333333333337</v>
      </c>
    </row>
    <row r="590" spans="1:2">
      <c r="A590" s="1">
        <v>4</v>
      </c>
      <c r="B590">
        <v>0.25</v>
      </c>
    </row>
    <row r="591" spans="1:2">
      <c r="A591" s="1">
        <v>2</v>
      </c>
      <c r="B591">
        <v>0.33333333333333331</v>
      </c>
    </row>
    <row r="592" spans="1:2">
      <c r="A592" s="1">
        <v>3</v>
      </c>
      <c r="B592">
        <v>0.41666666666666669</v>
      </c>
    </row>
    <row r="593" spans="1:2">
      <c r="A593" s="1">
        <v>3</v>
      </c>
      <c r="B593">
        <v>0.16666666666666666</v>
      </c>
    </row>
    <row r="594" spans="1:2">
      <c r="A594" s="1">
        <v>2</v>
      </c>
      <c r="B594">
        <v>0.33333333333333331</v>
      </c>
    </row>
    <row r="595" spans="1:2">
      <c r="A595" s="1">
        <v>3</v>
      </c>
      <c r="B595">
        <v>0.33333333333333331</v>
      </c>
    </row>
    <row r="596" spans="1:2">
      <c r="A596" s="1">
        <v>2</v>
      </c>
      <c r="B596">
        <v>0</v>
      </c>
    </row>
    <row r="597" spans="1:2">
      <c r="A597" s="1">
        <v>2</v>
      </c>
      <c r="B597">
        <v>0.33333333333333331</v>
      </c>
    </row>
    <row r="598" spans="1:2">
      <c r="A598" s="1">
        <v>3</v>
      </c>
      <c r="B598">
        <v>0.5</v>
      </c>
    </row>
    <row r="599" spans="1:2">
      <c r="A599" s="1">
        <v>2</v>
      </c>
      <c r="B599">
        <v>0.5</v>
      </c>
    </row>
    <row r="600" spans="1:2">
      <c r="A600" s="1">
        <v>2</v>
      </c>
      <c r="B600">
        <v>0.25</v>
      </c>
    </row>
    <row r="601" spans="1:2">
      <c r="A601" s="1">
        <v>1</v>
      </c>
      <c r="B601">
        <v>0.25</v>
      </c>
    </row>
    <row r="602" spans="1:2">
      <c r="A602" s="1">
        <v>4</v>
      </c>
      <c r="B602">
        <v>0.66666666666666663</v>
      </c>
    </row>
    <row r="603" spans="1:2">
      <c r="A603" s="1">
        <v>3</v>
      </c>
      <c r="B603">
        <v>0.83333333333333337</v>
      </c>
    </row>
    <row r="604" spans="1:2">
      <c r="A604" s="1">
        <v>3</v>
      </c>
      <c r="B604">
        <v>0.66666666666666663</v>
      </c>
    </row>
    <row r="605" spans="1:2">
      <c r="A605" s="1">
        <v>3</v>
      </c>
      <c r="B605">
        <v>0.58333333333333337</v>
      </c>
    </row>
    <row r="606" spans="1:2">
      <c r="A606" s="1">
        <v>3</v>
      </c>
      <c r="B606">
        <v>0.58333333333333337</v>
      </c>
    </row>
    <row r="607" spans="1:2">
      <c r="A607" s="1">
        <v>3</v>
      </c>
      <c r="B607">
        <v>0.33333333333333331</v>
      </c>
    </row>
    <row r="608" spans="1:2">
      <c r="A608" s="1">
        <v>3</v>
      </c>
      <c r="B608">
        <v>0.33333333333333331</v>
      </c>
    </row>
    <row r="609" spans="1:2">
      <c r="A609" s="1">
        <v>2</v>
      </c>
      <c r="B609">
        <v>0.41666666666666669</v>
      </c>
    </row>
    <row r="610" spans="1:2">
      <c r="A610" s="1">
        <v>2</v>
      </c>
      <c r="B610">
        <v>0.41666666666666669</v>
      </c>
    </row>
    <row r="611" spans="1:2">
      <c r="A611" s="1">
        <v>2</v>
      </c>
      <c r="B611">
        <v>0.75</v>
      </c>
    </row>
    <row r="612" spans="1:2">
      <c r="A612" s="1">
        <v>2</v>
      </c>
      <c r="B612">
        <v>0.66666666666666663</v>
      </c>
    </row>
    <row r="613" spans="1:2">
      <c r="A613" s="1">
        <v>3</v>
      </c>
      <c r="B613">
        <v>0.41666666666666669</v>
      </c>
    </row>
    <row r="614" spans="1:2">
      <c r="A614" s="1">
        <v>2</v>
      </c>
      <c r="B614">
        <v>0.5</v>
      </c>
    </row>
    <row r="615" spans="1:2">
      <c r="A615" s="1">
        <v>2</v>
      </c>
      <c r="B615">
        <v>0.58333333333333337</v>
      </c>
    </row>
    <row r="616" spans="1:2">
      <c r="A616" s="1">
        <v>3</v>
      </c>
      <c r="B616">
        <v>0.5</v>
      </c>
    </row>
    <row r="617" spans="1:2">
      <c r="A617" s="1">
        <v>2</v>
      </c>
      <c r="B617">
        <v>0.66666666666666663</v>
      </c>
    </row>
    <row r="618" spans="1:2">
      <c r="A618" s="1">
        <v>3</v>
      </c>
      <c r="B618">
        <v>0.66666666666666663</v>
      </c>
    </row>
    <row r="619" spans="1:2">
      <c r="A619" s="1">
        <v>3</v>
      </c>
      <c r="B619">
        <v>0.66666666666666663</v>
      </c>
    </row>
    <row r="620" spans="1:2">
      <c r="A620" s="1">
        <v>4</v>
      </c>
      <c r="B620">
        <v>0.66666666666666663</v>
      </c>
    </row>
    <row r="621" spans="1:2">
      <c r="A621" s="1">
        <v>1</v>
      </c>
      <c r="B621">
        <v>0.25</v>
      </c>
    </row>
    <row r="622" spans="1:2">
      <c r="A622" s="1">
        <v>2</v>
      </c>
      <c r="B622">
        <v>0.5</v>
      </c>
    </row>
    <row r="623" spans="1:2">
      <c r="A623" s="1">
        <v>2</v>
      </c>
      <c r="B623">
        <v>0.5</v>
      </c>
    </row>
    <row r="624" spans="1:2">
      <c r="A624" s="1">
        <v>4</v>
      </c>
      <c r="B624">
        <v>0.75</v>
      </c>
    </row>
    <row r="625" spans="1:2">
      <c r="A625" s="1">
        <v>3</v>
      </c>
      <c r="B625">
        <v>0.66666666666666663</v>
      </c>
    </row>
    <row r="626" spans="1:2">
      <c r="A626" s="1">
        <v>2</v>
      </c>
      <c r="B626">
        <v>0.83333333333333337</v>
      </c>
    </row>
    <row r="627" spans="1:2">
      <c r="A627" s="1">
        <v>3</v>
      </c>
      <c r="B627">
        <v>0.25</v>
      </c>
    </row>
    <row r="628" spans="1:2">
      <c r="A628" s="1">
        <v>2</v>
      </c>
      <c r="B628">
        <v>0.58333333333333337</v>
      </c>
    </row>
    <row r="629" spans="1:2">
      <c r="A629" s="1">
        <v>3</v>
      </c>
      <c r="B629">
        <v>0.58333333333333337</v>
      </c>
    </row>
    <row r="630" spans="1:2">
      <c r="A630" s="1">
        <v>2</v>
      </c>
      <c r="B630">
        <v>0.58333333333333337</v>
      </c>
    </row>
    <row r="631" spans="1:2">
      <c r="A631" s="1">
        <v>3</v>
      </c>
      <c r="B631">
        <v>0.58333333333333337</v>
      </c>
    </row>
    <row r="632" spans="1:2">
      <c r="A632" s="1">
        <v>3</v>
      </c>
      <c r="B632">
        <v>0.75</v>
      </c>
    </row>
  </sheetData>
  <autoFilter ref="A1:A1776" xr:uid="{53ADFC6A-B7E3-EC4B-B130-B46E11AF9C5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0F15-E7C2-0F4F-A4A5-F9762D84F836}">
  <dimension ref="A1:I631"/>
  <sheetViews>
    <sheetView workbookViewId="0">
      <selection activeCell="L18" sqref="L18"/>
    </sheetView>
  </sheetViews>
  <sheetFormatPr defaultColWidth="11" defaultRowHeight="15.95"/>
  <cols>
    <col min="1" max="1" width="38.375" customWidth="1"/>
    <col min="2" max="2" width="22.5" customWidth="1"/>
    <col min="3" max="3" width="22.875" customWidth="1"/>
    <col min="4" max="4" width="22" customWidth="1"/>
    <col min="5" max="5" width="21.875" customWidth="1"/>
  </cols>
  <sheetData>
    <row r="1" spans="1:9">
      <c r="A1" s="103" t="s">
        <v>1856</v>
      </c>
      <c r="B1" s="103" t="s">
        <v>1857</v>
      </c>
      <c r="C1" s="103" t="s">
        <v>1858</v>
      </c>
      <c r="D1" s="103" t="s">
        <v>1859</v>
      </c>
      <c r="E1" s="103" t="s">
        <v>1860</v>
      </c>
      <c r="I1">
        <v>0.75</v>
      </c>
    </row>
    <row r="2" spans="1:9">
      <c r="A2" t="s">
        <v>1861</v>
      </c>
      <c r="B2">
        <v>1</v>
      </c>
      <c r="C2">
        <v>1</v>
      </c>
      <c r="D2">
        <v>1</v>
      </c>
      <c r="E2">
        <v>1</v>
      </c>
      <c r="I2">
        <v>0.83333333333333337</v>
      </c>
    </row>
    <row r="3" spans="1:9">
      <c r="A3" t="s">
        <v>1862</v>
      </c>
      <c r="B3">
        <v>1</v>
      </c>
      <c r="C3">
        <v>1</v>
      </c>
      <c r="D3">
        <v>1</v>
      </c>
      <c r="E3">
        <v>0</v>
      </c>
      <c r="I3">
        <v>0.83333333333333337</v>
      </c>
    </row>
    <row r="4" spans="1:9">
      <c r="A4" t="s">
        <v>1863</v>
      </c>
      <c r="B4">
        <v>1</v>
      </c>
      <c r="C4">
        <v>1</v>
      </c>
      <c r="D4">
        <v>1</v>
      </c>
      <c r="E4">
        <v>1</v>
      </c>
      <c r="I4">
        <v>0.83333333333333337</v>
      </c>
    </row>
    <row r="5" spans="1:9">
      <c r="A5" t="s">
        <v>1864</v>
      </c>
      <c r="B5">
        <v>1</v>
      </c>
      <c r="C5">
        <v>1</v>
      </c>
      <c r="D5">
        <v>1</v>
      </c>
      <c r="E5">
        <v>1</v>
      </c>
      <c r="I5">
        <v>0.5</v>
      </c>
    </row>
    <row r="6" spans="1:9">
      <c r="A6" t="s">
        <v>1865</v>
      </c>
      <c r="B6">
        <v>1</v>
      </c>
      <c r="C6">
        <v>1</v>
      </c>
      <c r="D6">
        <v>1</v>
      </c>
      <c r="E6">
        <v>1</v>
      </c>
      <c r="I6">
        <v>0.58333333333333337</v>
      </c>
    </row>
    <row r="7" spans="1:9">
      <c r="A7" t="s">
        <v>1866</v>
      </c>
      <c r="B7">
        <v>1</v>
      </c>
      <c r="C7">
        <v>1</v>
      </c>
      <c r="D7">
        <v>1</v>
      </c>
      <c r="E7">
        <v>1</v>
      </c>
      <c r="I7">
        <v>0.83333333333333337</v>
      </c>
    </row>
    <row r="8" spans="1:9">
      <c r="A8" t="s">
        <v>1867</v>
      </c>
      <c r="B8">
        <v>1</v>
      </c>
      <c r="C8">
        <v>0</v>
      </c>
      <c r="D8">
        <v>1</v>
      </c>
      <c r="E8">
        <v>1</v>
      </c>
      <c r="I8">
        <v>0.58333333333333337</v>
      </c>
    </row>
    <row r="9" spans="1:9">
      <c r="A9" t="s">
        <v>1868</v>
      </c>
      <c r="B9">
        <v>1</v>
      </c>
      <c r="C9">
        <v>0</v>
      </c>
      <c r="D9">
        <v>0</v>
      </c>
      <c r="E9">
        <v>0</v>
      </c>
      <c r="I9">
        <v>0.75</v>
      </c>
    </row>
    <row r="10" spans="1:9">
      <c r="A10" t="s">
        <v>1869</v>
      </c>
      <c r="B10">
        <v>1</v>
      </c>
      <c r="C10">
        <v>0</v>
      </c>
      <c r="D10">
        <v>0</v>
      </c>
      <c r="E10">
        <v>0</v>
      </c>
      <c r="I10">
        <v>0.58333333333333337</v>
      </c>
    </row>
    <row r="11" spans="1:9">
      <c r="A11" t="s">
        <v>1870</v>
      </c>
      <c r="B11">
        <v>1</v>
      </c>
      <c r="C11">
        <v>1</v>
      </c>
      <c r="D11">
        <v>1</v>
      </c>
      <c r="E11">
        <v>1</v>
      </c>
      <c r="I11">
        <v>0.91666666666666663</v>
      </c>
    </row>
    <row r="12" spans="1:9">
      <c r="A12" t="s">
        <v>1871</v>
      </c>
      <c r="B12">
        <v>1</v>
      </c>
      <c r="C12">
        <v>0</v>
      </c>
      <c r="D12">
        <v>1</v>
      </c>
      <c r="E12">
        <v>0</v>
      </c>
      <c r="I12">
        <v>0.83333333333333337</v>
      </c>
    </row>
    <row r="13" spans="1:9">
      <c r="A13" t="s">
        <v>1872</v>
      </c>
      <c r="B13">
        <v>1</v>
      </c>
      <c r="C13">
        <v>0</v>
      </c>
      <c r="D13">
        <v>1</v>
      </c>
      <c r="E13">
        <v>0</v>
      </c>
      <c r="I13">
        <v>0.91666666666666663</v>
      </c>
    </row>
    <row r="14" spans="1:9">
      <c r="A14" t="s">
        <v>1873</v>
      </c>
      <c r="B14">
        <v>1</v>
      </c>
      <c r="C14">
        <v>0</v>
      </c>
      <c r="D14">
        <v>1</v>
      </c>
      <c r="E14">
        <v>1</v>
      </c>
      <c r="I14">
        <v>0.75</v>
      </c>
    </row>
    <row r="15" spans="1:9">
      <c r="A15" t="s">
        <v>1874</v>
      </c>
      <c r="B15">
        <v>1</v>
      </c>
      <c r="C15">
        <v>0</v>
      </c>
      <c r="D15">
        <v>0</v>
      </c>
      <c r="E15">
        <v>0</v>
      </c>
      <c r="I15">
        <v>0.83333333333333337</v>
      </c>
    </row>
    <row r="16" spans="1:9">
      <c r="A16" t="s">
        <v>1875</v>
      </c>
      <c r="B16">
        <v>1</v>
      </c>
      <c r="C16">
        <v>0</v>
      </c>
      <c r="D16">
        <v>0</v>
      </c>
      <c r="E16">
        <v>0</v>
      </c>
      <c r="I16">
        <v>0.66666666666666663</v>
      </c>
    </row>
    <row r="17" spans="1:9">
      <c r="A17" t="s">
        <v>1876</v>
      </c>
      <c r="B17">
        <v>1</v>
      </c>
      <c r="C17">
        <v>1</v>
      </c>
      <c r="D17">
        <v>0</v>
      </c>
      <c r="E17">
        <v>1</v>
      </c>
      <c r="I17">
        <v>0.41666666666666669</v>
      </c>
    </row>
    <row r="18" spans="1:9">
      <c r="A18" t="s">
        <v>1877</v>
      </c>
      <c r="B18">
        <v>1</v>
      </c>
      <c r="C18">
        <v>1</v>
      </c>
      <c r="D18">
        <v>1</v>
      </c>
      <c r="E18">
        <v>0</v>
      </c>
      <c r="I18">
        <v>0.66666666666666663</v>
      </c>
    </row>
    <row r="19" spans="1:9">
      <c r="A19" t="s">
        <v>1878</v>
      </c>
      <c r="B19">
        <v>1</v>
      </c>
      <c r="C19">
        <v>0</v>
      </c>
      <c r="D19">
        <v>1</v>
      </c>
      <c r="E19">
        <v>0</v>
      </c>
      <c r="I19">
        <v>0.58333333333333337</v>
      </c>
    </row>
    <row r="20" spans="1:9">
      <c r="A20" t="s">
        <v>1879</v>
      </c>
      <c r="B20">
        <v>1</v>
      </c>
      <c r="C20">
        <v>0</v>
      </c>
      <c r="D20">
        <v>0</v>
      </c>
      <c r="E20">
        <v>0</v>
      </c>
      <c r="I20">
        <v>0.91666666666666663</v>
      </c>
    </row>
    <row r="21" spans="1:9">
      <c r="A21" t="s">
        <v>1880</v>
      </c>
      <c r="B21">
        <v>1</v>
      </c>
      <c r="C21">
        <v>1</v>
      </c>
      <c r="D21">
        <v>0</v>
      </c>
      <c r="E21">
        <v>1</v>
      </c>
      <c r="I21">
        <v>0.91666666666666663</v>
      </c>
    </row>
    <row r="22" spans="1:9">
      <c r="A22" t="s">
        <v>1881</v>
      </c>
      <c r="B22">
        <v>1</v>
      </c>
      <c r="C22">
        <v>1</v>
      </c>
      <c r="D22">
        <v>0</v>
      </c>
      <c r="E22">
        <v>0</v>
      </c>
      <c r="I22">
        <v>1</v>
      </c>
    </row>
    <row r="23" spans="1:9">
      <c r="A23" t="s">
        <v>1882</v>
      </c>
      <c r="B23">
        <v>21</v>
      </c>
      <c r="C23">
        <v>10</v>
      </c>
      <c r="D23">
        <v>11</v>
      </c>
      <c r="E23">
        <f>SUM(E2:E22)</f>
        <v>10</v>
      </c>
      <c r="I23">
        <v>0.66666666666666663</v>
      </c>
    </row>
    <row r="24" spans="1:9">
      <c r="I24">
        <v>0.66666666666666663</v>
      </c>
    </row>
    <row r="25" spans="1:9">
      <c r="I25">
        <v>0.75</v>
      </c>
    </row>
    <row r="26" spans="1:9">
      <c r="I26">
        <v>0.83333333333333337</v>
      </c>
    </row>
    <row r="27" spans="1:9">
      <c r="I27">
        <v>1</v>
      </c>
    </row>
    <row r="28" spans="1:9">
      <c r="I28">
        <v>0.41666666666666669</v>
      </c>
    </row>
    <row r="29" spans="1:9">
      <c r="I29">
        <v>0.41666666666666669</v>
      </c>
    </row>
    <row r="30" spans="1:9">
      <c r="I30">
        <v>0.91666666666666663</v>
      </c>
    </row>
    <row r="31" spans="1:9">
      <c r="I31">
        <v>0.66666666666666663</v>
      </c>
    </row>
    <row r="32" spans="1:9">
      <c r="I32">
        <v>0.41666666666666669</v>
      </c>
    </row>
    <row r="33" spans="9:9">
      <c r="I33">
        <v>0.41666666666666669</v>
      </c>
    </row>
    <row r="34" spans="9:9">
      <c r="I34">
        <v>0.41666666666666669</v>
      </c>
    </row>
    <row r="35" spans="9:9">
      <c r="I35">
        <v>0.66666666666666663</v>
      </c>
    </row>
    <row r="36" spans="9:9">
      <c r="I36">
        <v>0.91666666666666663</v>
      </c>
    </row>
    <row r="37" spans="9:9">
      <c r="I37">
        <v>0.83333333333333337</v>
      </c>
    </row>
    <row r="38" spans="9:9">
      <c r="I38">
        <v>0.75</v>
      </c>
    </row>
    <row r="39" spans="9:9">
      <c r="I39">
        <v>0.58333333333333337</v>
      </c>
    </row>
    <row r="40" spans="9:9">
      <c r="I40">
        <v>0.75</v>
      </c>
    </row>
    <row r="41" spans="9:9">
      <c r="I41">
        <v>0.75</v>
      </c>
    </row>
    <row r="42" spans="9:9">
      <c r="I42">
        <v>0.66666666666666663</v>
      </c>
    </row>
    <row r="43" spans="9:9">
      <c r="I43">
        <v>0.83333333333333337</v>
      </c>
    </row>
    <row r="44" spans="9:9">
      <c r="I44">
        <v>0.75</v>
      </c>
    </row>
    <row r="45" spans="9:9">
      <c r="I45">
        <v>0.83333333333333337</v>
      </c>
    </row>
    <row r="46" spans="9:9">
      <c r="I46">
        <v>0.75</v>
      </c>
    </row>
    <row r="47" spans="9:9">
      <c r="I47">
        <v>0.66666666666666663</v>
      </c>
    </row>
    <row r="48" spans="9:9">
      <c r="I48">
        <v>1</v>
      </c>
    </row>
    <row r="49" spans="9:9">
      <c r="I49">
        <v>0.66666666666666663</v>
      </c>
    </row>
    <row r="50" spans="9:9">
      <c r="I50">
        <v>0.66666666666666663</v>
      </c>
    </row>
    <row r="51" spans="9:9">
      <c r="I51">
        <v>0.75</v>
      </c>
    </row>
    <row r="52" spans="9:9">
      <c r="I52">
        <v>0.66666666666666663</v>
      </c>
    </row>
    <row r="53" spans="9:9">
      <c r="I53">
        <v>0.83333333333333337</v>
      </c>
    </row>
    <row r="54" spans="9:9">
      <c r="I54">
        <v>0.5</v>
      </c>
    </row>
    <row r="55" spans="9:9">
      <c r="I55">
        <v>0.25</v>
      </c>
    </row>
    <row r="56" spans="9:9">
      <c r="I56">
        <v>0.33333333333333331</v>
      </c>
    </row>
    <row r="57" spans="9:9">
      <c r="I57">
        <v>0.33333333333333331</v>
      </c>
    </row>
    <row r="58" spans="9:9">
      <c r="I58">
        <v>0.5</v>
      </c>
    </row>
    <row r="59" spans="9:9">
      <c r="I59">
        <v>0.75</v>
      </c>
    </row>
    <row r="60" spans="9:9">
      <c r="I60">
        <v>0.83333333333333337</v>
      </c>
    </row>
    <row r="61" spans="9:9">
      <c r="I61">
        <v>0.41666666666666669</v>
      </c>
    </row>
    <row r="62" spans="9:9">
      <c r="I62">
        <v>0.58333333333333337</v>
      </c>
    </row>
    <row r="63" spans="9:9">
      <c r="I63">
        <v>0.16666666666666666</v>
      </c>
    </row>
    <row r="64" spans="9:9">
      <c r="I64">
        <v>0.25</v>
      </c>
    </row>
    <row r="65" spans="9:9">
      <c r="I65">
        <v>0.75</v>
      </c>
    </row>
    <row r="66" spans="9:9">
      <c r="I66">
        <v>0.5</v>
      </c>
    </row>
    <row r="67" spans="9:9">
      <c r="I67">
        <v>0.91666666666666663</v>
      </c>
    </row>
    <row r="68" spans="9:9">
      <c r="I68">
        <v>0.75</v>
      </c>
    </row>
    <row r="69" spans="9:9">
      <c r="I69">
        <v>0.66666666666666663</v>
      </c>
    </row>
    <row r="70" spans="9:9">
      <c r="I70">
        <v>0.66666666666666663</v>
      </c>
    </row>
    <row r="71" spans="9:9">
      <c r="I71">
        <v>0.91666666666666663</v>
      </c>
    </row>
    <row r="72" spans="9:9">
      <c r="I72">
        <v>0.75</v>
      </c>
    </row>
    <row r="73" spans="9:9">
      <c r="I73">
        <v>0.75</v>
      </c>
    </row>
    <row r="74" spans="9:9">
      <c r="I74">
        <v>0.5</v>
      </c>
    </row>
    <row r="75" spans="9:9">
      <c r="I75">
        <v>0.91666666666666663</v>
      </c>
    </row>
    <row r="76" spans="9:9">
      <c r="I76">
        <v>0.58333333333333337</v>
      </c>
    </row>
    <row r="77" spans="9:9">
      <c r="I77">
        <v>0.66666666666666663</v>
      </c>
    </row>
    <row r="78" spans="9:9">
      <c r="I78">
        <v>0.66666666666666663</v>
      </c>
    </row>
    <row r="79" spans="9:9">
      <c r="I79">
        <v>0.75</v>
      </c>
    </row>
    <row r="80" spans="9:9">
      <c r="I80">
        <v>0.75</v>
      </c>
    </row>
    <row r="81" spans="9:9">
      <c r="I81">
        <v>0.83333333333333337</v>
      </c>
    </row>
    <row r="82" spans="9:9">
      <c r="I82">
        <v>1</v>
      </c>
    </row>
    <row r="83" spans="9:9">
      <c r="I83">
        <v>0.41666666666666669</v>
      </c>
    </row>
    <row r="84" spans="9:9">
      <c r="I84">
        <v>0.41666666666666669</v>
      </c>
    </row>
    <row r="85" spans="9:9">
      <c r="I85">
        <v>0.66666666666666663</v>
      </c>
    </row>
    <row r="86" spans="9:9">
      <c r="I86">
        <v>0.91666666666666663</v>
      </c>
    </row>
    <row r="87" spans="9:9">
      <c r="I87">
        <v>0.75</v>
      </c>
    </row>
    <row r="88" spans="9:9">
      <c r="I88">
        <v>0.75</v>
      </c>
    </row>
    <row r="89" spans="9:9">
      <c r="I89">
        <v>0.25</v>
      </c>
    </row>
    <row r="90" spans="9:9">
      <c r="I90">
        <v>0.33333333333333331</v>
      </c>
    </row>
    <row r="91" spans="9:9">
      <c r="I91">
        <v>1</v>
      </c>
    </row>
    <row r="92" spans="9:9">
      <c r="I92">
        <v>0.66666666666666663</v>
      </c>
    </row>
    <row r="93" spans="9:9">
      <c r="I93">
        <v>8.3333333333333329E-2</v>
      </c>
    </row>
    <row r="94" spans="9:9">
      <c r="I94">
        <v>0.58333333333333337</v>
      </c>
    </row>
    <row r="95" spans="9:9">
      <c r="I95">
        <v>0.66666666666666663</v>
      </c>
    </row>
    <row r="96" spans="9:9">
      <c r="I96">
        <v>0.25</v>
      </c>
    </row>
    <row r="97" spans="9:9">
      <c r="I97">
        <v>0.91666666666666663</v>
      </c>
    </row>
    <row r="98" spans="9:9">
      <c r="I98">
        <v>0.58333333333333337</v>
      </c>
    </row>
    <row r="99" spans="9:9">
      <c r="I99">
        <v>1</v>
      </c>
    </row>
    <row r="100" spans="9:9">
      <c r="I100">
        <v>8.3333333333333329E-2</v>
      </c>
    </row>
    <row r="101" spans="9:9">
      <c r="I101">
        <v>0.16666666666666666</v>
      </c>
    </row>
    <row r="102" spans="9:9">
      <c r="I102">
        <v>8.3333333333333329E-2</v>
      </c>
    </row>
    <row r="103" spans="9:9">
      <c r="I103">
        <v>0.66666666666666663</v>
      </c>
    </row>
    <row r="104" spans="9:9">
      <c r="I104">
        <v>0.33333333333333331</v>
      </c>
    </row>
    <row r="105" spans="9:9">
      <c r="I105">
        <v>0.66666666666666663</v>
      </c>
    </row>
    <row r="106" spans="9:9">
      <c r="I106">
        <v>0.33333333333333331</v>
      </c>
    </row>
    <row r="107" spans="9:9">
      <c r="I107">
        <v>0.75</v>
      </c>
    </row>
    <row r="108" spans="9:9">
      <c r="I108">
        <v>0.66666666666666663</v>
      </c>
    </row>
    <row r="109" spans="9:9">
      <c r="I109">
        <v>0.75</v>
      </c>
    </row>
    <row r="110" spans="9:9">
      <c r="I110">
        <v>0.58333333333333337</v>
      </c>
    </row>
    <row r="111" spans="9:9">
      <c r="I111">
        <v>0.83333333333333337</v>
      </c>
    </row>
    <row r="112" spans="9:9">
      <c r="I112">
        <v>0.25</v>
      </c>
    </row>
    <row r="113" spans="9:9">
      <c r="I113">
        <v>0.66666666666666663</v>
      </c>
    </row>
    <row r="114" spans="9:9">
      <c r="I114">
        <v>0.75</v>
      </c>
    </row>
    <row r="115" spans="9:9">
      <c r="I115">
        <v>0.5</v>
      </c>
    </row>
    <row r="116" spans="9:9">
      <c r="I116">
        <v>0.66666666666666663</v>
      </c>
    </row>
    <row r="117" spans="9:9">
      <c r="I117">
        <v>0.91666666666666663</v>
      </c>
    </row>
    <row r="118" spans="9:9">
      <c r="I118">
        <v>0.33333333333333331</v>
      </c>
    </row>
    <row r="119" spans="9:9">
      <c r="I119">
        <v>0.66666666666666663</v>
      </c>
    </row>
    <row r="120" spans="9:9">
      <c r="I120">
        <v>1</v>
      </c>
    </row>
    <row r="121" spans="9:9">
      <c r="I121">
        <v>0.75</v>
      </c>
    </row>
    <row r="122" spans="9:9">
      <c r="I122">
        <v>0.83333333333333337</v>
      </c>
    </row>
    <row r="123" spans="9:9">
      <c r="I123">
        <v>0.75</v>
      </c>
    </row>
    <row r="124" spans="9:9">
      <c r="I124">
        <v>0.41666666666666669</v>
      </c>
    </row>
    <row r="125" spans="9:9">
      <c r="I125">
        <v>0.25</v>
      </c>
    </row>
    <row r="126" spans="9:9">
      <c r="I126">
        <v>0.33333333333333331</v>
      </c>
    </row>
    <row r="127" spans="9:9">
      <c r="I127">
        <v>0.5</v>
      </c>
    </row>
    <row r="128" spans="9:9">
      <c r="I128">
        <v>0.75</v>
      </c>
    </row>
    <row r="129" spans="9:9">
      <c r="I129">
        <v>0.83333333333333337</v>
      </c>
    </row>
    <row r="130" spans="9:9">
      <c r="I130">
        <v>0.5</v>
      </c>
    </row>
    <row r="131" spans="9:9">
      <c r="I131">
        <v>0.33333333333333331</v>
      </c>
    </row>
    <row r="132" spans="9:9">
      <c r="I132">
        <v>0.66666666666666663</v>
      </c>
    </row>
    <row r="133" spans="9:9">
      <c r="I133">
        <v>0.41666666666666669</v>
      </c>
    </row>
    <row r="134" spans="9:9">
      <c r="I134">
        <v>0.5</v>
      </c>
    </row>
    <row r="135" spans="9:9">
      <c r="I135">
        <v>0.83333333333333337</v>
      </c>
    </row>
    <row r="136" spans="9:9">
      <c r="I136">
        <v>0.75</v>
      </c>
    </row>
    <row r="137" spans="9:9">
      <c r="I137">
        <v>0.41666666666666669</v>
      </c>
    </row>
    <row r="138" spans="9:9">
      <c r="I138">
        <v>0.25</v>
      </c>
    </row>
    <row r="139" spans="9:9">
      <c r="I139">
        <v>0.75</v>
      </c>
    </row>
    <row r="140" spans="9:9">
      <c r="I140">
        <v>0.66666666666666663</v>
      </c>
    </row>
    <row r="141" spans="9:9">
      <c r="I141">
        <v>0.41666666666666669</v>
      </c>
    </row>
    <row r="142" spans="9:9">
      <c r="I142">
        <v>0.5</v>
      </c>
    </row>
    <row r="143" spans="9:9">
      <c r="I143">
        <v>0.5</v>
      </c>
    </row>
    <row r="144" spans="9:9">
      <c r="I144">
        <v>0.66666666666666663</v>
      </c>
    </row>
    <row r="145" spans="9:9">
      <c r="I145">
        <v>0.58333333333333337</v>
      </c>
    </row>
    <row r="146" spans="9:9">
      <c r="I146">
        <v>0.58333333333333337</v>
      </c>
    </row>
    <row r="147" spans="9:9">
      <c r="I147">
        <v>8.3333333333333329E-2</v>
      </c>
    </row>
    <row r="148" spans="9:9">
      <c r="I148">
        <v>0.75</v>
      </c>
    </row>
    <row r="149" spans="9:9">
      <c r="I149">
        <v>0.75</v>
      </c>
    </row>
    <row r="150" spans="9:9">
      <c r="I150">
        <v>0.58333333333333337</v>
      </c>
    </row>
    <row r="151" spans="9:9">
      <c r="I151">
        <v>0.75</v>
      </c>
    </row>
    <row r="152" spans="9:9">
      <c r="I152">
        <v>0.91666666666666663</v>
      </c>
    </row>
    <row r="153" spans="9:9">
      <c r="I153">
        <v>0.66666666666666663</v>
      </c>
    </row>
    <row r="154" spans="9:9">
      <c r="I154">
        <v>0.16666666666666666</v>
      </c>
    </row>
    <row r="155" spans="9:9">
      <c r="I155">
        <v>0.66666666666666663</v>
      </c>
    </row>
    <row r="156" spans="9:9">
      <c r="I156">
        <v>0.33333333333333331</v>
      </c>
    </row>
    <row r="157" spans="9:9">
      <c r="I157">
        <v>0.58333333333333337</v>
      </c>
    </row>
    <row r="158" spans="9:9">
      <c r="I158">
        <v>0.75</v>
      </c>
    </row>
    <row r="159" spans="9:9">
      <c r="I159">
        <v>0.5</v>
      </c>
    </row>
    <row r="160" spans="9:9">
      <c r="I160">
        <v>0.5</v>
      </c>
    </row>
    <row r="161" spans="9:9">
      <c r="I161">
        <v>0.83333333333333337</v>
      </c>
    </row>
    <row r="162" spans="9:9">
      <c r="I162">
        <v>0.83333333333333337</v>
      </c>
    </row>
    <row r="163" spans="9:9">
      <c r="I163">
        <v>0.25</v>
      </c>
    </row>
    <row r="164" spans="9:9">
      <c r="I164">
        <v>1</v>
      </c>
    </row>
    <row r="165" spans="9:9">
      <c r="I165">
        <v>0.83333333333333337</v>
      </c>
    </row>
    <row r="166" spans="9:9">
      <c r="I166">
        <v>0.58333333333333337</v>
      </c>
    </row>
    <row r="167" spans="9:9">
      <c r="I167">
        <v>0.91666666666666663</v>
      </c>
    </row>
    <row r="168" spans="9:9">
      <c r="I168">
        <v>0.91666666666666663</v>
      </c>
    </row>
    <row r="169" spans="9:9">
      <c r="I169">
        <v>0.83333333333333337</v>
      </c>
    </row>
    <row r="170" spans="9:9">
      <c r="I170">
        <v>0.25</v>
      </c>
    </row>
    <row r="171" spans="9:9">
      <c r="I171">
        <v>0.75</v>
      </c>
    </row>
    <row r="172" spans="9:9">
      <c r="I172">
        <v>0.75</v>
      </c>
    </row>
    <row r="173" spans="9:9">
      <c r="I173">
        <v>0.91666666666666663</v>
      </c>
    </row>
    <row r="174" spans="9:9">
      <c r="I174">
        <v>0.58333333333333337</v>
      </c>
    </row>
    <row r="175" spans="9:9">
      <c r="I175">
        <v>0.66666666666666663</v>
      </c>
    </row>
    <row r="176" spans="9:9">
      <c r="I176">
        <v>0.41666666666666669</v>
      </c>
    </row>
    <row r="177" spans="9:9">
      <c r="I177">
        <v>0.58333333333333337</v>
      </c>
    </row>
    <row r="178" spans="9:9">
      <c r="I178">
        <v>0.58333333333333337</v>
      </c>
    </row>
    <row r="179" spans="9:9">
      <c r="I179">
        <v>0.91666666666666663</v>
      </c>
    </row>
    <row r="180" spans="9:9">
      <c r="I180">
        <v>0.66666666666666663</v>
      </c>
    </row>
    <row r="181" spans="9:9">
      <c r="I181">
        <v>0.75</v>
      </c>
    </row>
    <row r="182" spans="9:9">
      <c r="I182">
        <v>0.66666666666666663</v>
      </c>
    </row>
    <row r="183" spans="9:9">
      <c r="I183">
        <v>0.91666666666666663</v>
      </c>
    </row>
    <row r="184" spans="9:9">
      <c r="I184">
        <v>0.41666666666666669</v>
      </c>
    </row>
    <row r="185" spans="9:9">
      <c r="I185">
        <v>0.25</v>
      </c>
    </row>
    <row r="186" spans="9:9">
      <c r="I186">
        <v>0.5</v>
      </c>
    </row>
    <row r="187" spans="9:9">
      <c r="I187">
        <v>0.58333333333333337</v>
      </c>
    </row>
    <row r="188" spans="9:9">
      <c r="I188">
        <v>8.3333333333333329E-2</v>
      </c>
    </row>
    <row r="189" spans="9:9">
      <c r="I189">
        <v>0.58333333333333337</v>
      </c>
    </row>
    <row r="190" spans="9:9">
      <c r="I190">
        <v>0.83333333333333337</v>
      </c>
    </row>
    <row r="191" spans="9:9">
      <c r="I191">
        <v>0.83333333333333337</v>
      </c>
    </row>
    <row r="192" spans="9:9">
      <c r="I192">
        <v>0.58333333333333337</v>
      </c>
    </row>
    <row r="193" spans="9:9">
      <c r="I193">
        <v>0.66666666666666663</v>
      </c>
    </row>
    <row r="194" spans="9:9">
      <c r="I194">
        <v>0.5</v>
      </c>
    </row>
    <row r="195" spans="9:9">
      <c r="I195">
        <v>0.66666666666666663</v>
      </c>
    </row>
    <row r="196" spans="9:9">
      <c r="I196">
        <v>0.83333333333333337</v>
      </c>
    </row>
    <row r="197" spans="9:9">
      <c r="I197">
        <v>0.83333333333333337</v>
      </c>
    </row>
    <row r="198" spans="9:9">
      <c r="I198">
        <v>0.75</v>
      </c>
    </row>
    <row r="199" spans="9:9">
      <c r="I199">
        <v>0.5</v>
      </c>
    </row>
    <row r="200" spans="9:9">
      <c r="I200">
        <v>0.58333333333333337</v>
      </c>
    </row>
    <row r="201" spans="9:9">
      <c r="I201">
        <v>0.41666666666666669</v>
      </c>
    </row>
    <row r="202" spans="9:9">
      <c r="I202">
        <v>0.66666666666666663</v>
      </c>
    </row>
    <row r="203" spans="9:9">
      <c r="I203">
        <v>0.5</v>
      </c>
    </row>
    <row r="204" spans="9:9">
      <c r="I204">
        <v>0.5</v>
      </c>
    </row>
    <row r="205" spans="9:9">
      <c r="I205">
        <v>0.83333333333333337</v>
      </c>
    </row>
    <row r="206" spans="9:9">
      <c r="I206">
        <v>0.66666666666666663</v>
      </c>
    </row>
    <row r="207" spans="9:9">
      <c r="I207">
        <v>0.75</v>
      </c>
    </row>
    <row r="208" spans="9:9">
      <c r="I208">
        <v>0.5</v>
      </c>
    </row>
    <row r="209" spans="9:9">
      <c r="I209">
        <v>0.66666666666666663</v>
      </c>
    </row>
    <row r="210" spans="9:9">
      <c r="I210">
        <v>0.91666666666666663</v>
      </c>
    </row>
    <row r="211" spans="9:9">
      <c r="I211">
        <v>0.33333333333333331</v>
      </c>
    </row>
    <row r="212" spans="9:9">
      <c r="I212">
        <v>0.75</v>
      </c>
    </row>
    <row r="213" spans="9:9">
      <c r="I213">
        <v>0.66666666666666663</v>
      </c>
    </row>
    <row r="214" spans="9:9">
      <c r="I214">
        <v>0.83333333333333337</v>
      </c>
    </row>
    <row r="215" spans="9:9">
      <c r="I215">
        <v>0.58333333333333337</v>
      </c>
    </row>
    <row r="216" spans="9:9">
      <c r="I216">
        <v>0.83333333333333337</v>
      </c>
    </row>
    <row r="217" spans="9:9">
      <c r="I217">
        <v>0.75</v>
      </c>
    </row>
    <row r="218" spans="9:9">
      <c r="I218">
        <v>0.83333333333333337</v>
      </c>
    </row>
    <row r="219" spans="9:9">
      <c r="I219">
        <v>0.75</v>
      </c>
    </row>
    <row r="220" spans="9:9">
      <c r="I220">
        <v>0.75</v>
      </c>
    </row>
    <row r="221" spans="9:9">
      <c r="I221">
        <v>0.83333333333333337</v>
      </c>
    </row>
    <row r="222" spans="9:9">
      <c r="I222">
        <v>0.75</v>
      </c>
    </row>
    <row r="223" spans="9:9">
      <c r="I223">
        <v>0.75</v>
      </c>
    </row>
    <row r="224" spans="9:9">
      <c r="I224">
        <v>0.16666666666666666</v>
      </c>
    </row>
    <row r="225" spans="9:9">
      <c r="I225">
        <v>0.75</v>
      </c>
    </row>
    <row r="226" spans="9:9">
      <c r="I226">
        <v>0.33333333333333331</v>
      </c>
    </row>
    <row r="227" spans="9:9">
      <c r="I227">
        <v>0.5</v>
      </c>
    </row>
    <row r="228" spans="9:9">
      <c r="I228">
        <v>0.91666666666666663</v>
      </c>
    </row>
    <row r="229" spans="9:9">
      <c r="I229">
        <v>0.58333333333333337</v>
      </c>
    </row>
    <row r="230" spans="9:9">
      <c r="I230">
        <v>0.58333333333333337</v>
      </c>
    </row>
    <row r="231" spans="9:9">
      <c r="I231">
        <v>0.83333333333333337</v>
      </c>
    </row>
    <row r="232" spans="9:9">
      <c r="I232">
        <v>0.75</v>
      </c>
    </row>
    <row r="233" spans="9:9">
      <c r="I233">
        <v>0.41666666666666669</v>
      </c>
    </row>
    <row r="234" spans="9:9">
      <c r="I234">
        <v>0.41666666666666669</v>
      </c>
    </row>
    <row r="235" spans="9:9">
      <c r="I235">
        <v>0.75</v>
      </c>
    </row>
    <row r="236" spans="9:9">
      <c r="I236">
        <v>0.66666666666666663</v>
      </c>
    </row>
    <row r="237" spans="9:9">
      <c r="I237">
        <v>0.5</v>
      </c>
    </row>
    <row r="238" spans="9:9">
      <c r="I238">
        <v>0.66666666666666663</v>
      </c>
    </row>
    <row r="239" spans="9:9">
      <c r="I239">
        <v>0.33333333333333331</v>
      </c>
    </row>
    <row r="240" spans="9:9">
      <c r="I240">
        <v>0.41666666666666669</v>
      </c>
    </row>
    <row r="241" spans="9:9">
      <c r="I241">
        <v>0.5</v>
      </c>
    </row>
    <row r="242" spans="9:9">
      <c r="I242">
        <v>1</v>
      </c>
    </row>
    <row r="243" spans="9:9">
      <c r="I243">
        <v>0.5</v>
      </c>
    </row>
    <row r="244" spans="9:9">
      <c r="I244">
        <v>0.33333333333333331</v>
      </c>
    </row>
    <row r="245" spans="9:9">
      <c r="I245">
        <v>0.58333333333333337</v>
      </c>
    </row>
    <row r="246" spans="9:9">
      <c r="I246">
        <v>0.33333333333333331</v>
      </c>
    </row>
    <row r="247" spans="9:9">
      <c r="I247">
        <v>0.5</v>
      </c>
    </row>
    <row r="248" spans="9:9">
      <c r="I248">
        <v>0.75</v>
      </c>
    </row>
    <row r="249" spans="9:9">
      <c r="I249">
        <v>0.83333333333333337</v>
      </c>
    </row>
    <row r="250" spans="9:9">
      <c r="I250">
        <v>0.66666666666666663</v>
      </c>
    </row>
    <row r="251" spans="9:9">
      <c r="I251">
        <v>0.41666666666666669</v>
      </c>
    </row>
    <row r="252" spans="9:9">
      <c r="I252">
        <v>0.33333333333333331</v>
      </c>
    </row>
    <row r="253" spans="9:9">
      <c r="I253">
        <v>0.66666666666666663</v>
      </c>
    </row>
    <row r="254" spans="9:9">
      <c r="I254">
        <v>0.66666666666666663</v>
      </c>
    </row>
    <row r="255" spans="9:9">
      <c r="I255">
        <v>0.25</v>
      </c>
    </row>
    <row r="256" spans="9:9">
      <c r="I256">
        <v>0.33333333333333331</v>
      </c>
    </row>
    <row r="257" spans="9:9">
      <c r="I257">
        <v>8.3333333333333329E-2</v>
      </c>
    </row>
    <row r="258" spans="9:9">
      <c r="I258">
        <v>8.3333333333333329E-2</v>
      </c>
    </row>
    <row r="259" spans="9:9">
      <c r="I259">
        <v>0.66666666666666663</v>
      </c>
    </row>
    <row r="260" spans="9:9">
      <c r="I260">
        <v>0.66666666666666663</v>
      </c>
    </row>
    <row r="261" spans="9:9">
      <c r="I261">
        <v>0.91666666666666663</v>
      </c>
    </row>
    <row r="262" spans="9:9">
      <c r="I262">
        <v>0.41666666666666669</v>
      </c>
    </row>
    <row r="263" spans="9:9">
      <c r="I263">
        <v>0.5</v>
      </c>
    </row>
    <row r="264" spans="9:9">
      <c r="I264">
        <v>0.75</v>
      </c>
    </row>
    <row r="265" spans="9:9">
      <c r="I265">
        <v>0.66666666666666663</v>
      </c>
    </row>
    <row r="266" spans="9:9">
      <c r="I266">
        <v>0.58333333333333337</v>
      </c>
    </row>
    <row r="267" spans="9:9">
      <c r="I267">
        <v>0.58333333333333337</v>
      </c>
    </row>
    <row r="268" spans="9:9">
      <c r="I268">
        <v>0.58333333333333337</v>
      </c>
    </row>
    <row r="269" spans="9:9">
      <c r="I269">
        <v>0.75</v>
      </c>
    </row>
    <row r="270" spans="9:9">
      <c r="I270">
        <v>0.83333333333333337</v>
      </c>
    </row>
    <row r="271" spans="9:9">
      <c r="I271">
        <v>0.75</v>
      </c>
    </row>
    <row r="272" spans="9:9">
      <c r="I272">
        <v>0.58333333333333337</v>
      </c>
    </row>
    <row r="273" spans="9:9">
      <c r="I273">
        <v>0.83333333333333337</v>
      </c>
    </row>
    <row r="274" spans="9:9">
      <c r="I274">
        <v>0.5</v>
      </c>
    </row>
    <row r="275" spans="9:9">
      <c r="I275">
        <v>0.66666666666666663</v>
      </c>
    </row>
    <row r="276" spans="9:9">
      <c r="I276">
        <v>0.75</v>
      </c>
    </row>
    <row r="277" spans="9:9">
      <c r="I277">
        <v>0.83333333333333337</v>
      </c>
    </row>
    <row r="278" spans="9:9">
      <c r="I278">
        <v>0.58333333333333337</v>
      </c>
    </row>
    <row r="279" spans="9:9">
      <c r="I279">
        <v>0.83333333333333337</v>
      </c>
    </row>
    <row r="280" spans="9:9">
      <c r="I280">
        <v>0.75</v>
      </c>
    </row>
    <row r="281" spans="9:9">
      <c r="I281">
        <v>0.91666666666666663</v>
      </c>
    </row>
    <row r="282" spans="9:9">
      <c r="I282">
        <v>0.75</v>
      </c>
    </row>
    <row r="283" spans="9:9">
      <c r="I283">
        <v>0.75</v>
      </c>
    </row>
    <row r="284" spans="9:9">
      <c r="I284">
        <v>0.75</v>
      </c>
    </row>
    <row r="285" spans="9:9">
      <c r="I285">
        <v>0.41666666666666669</v>
      </c>
    </row>
    <row r="286" spans="9:9">
      <c r="I286">
        <v>0.41666666666666669</v>
      </c>
    </row>
    <row r="287" spans="9:9">
      <c r="I287">
        <v>0.75</v>
      </c>
    </row>
    <row r="288" spans="9:9">
      <c r="I288">
        <v>0.41666666666666669</v>
      </c>
    </row>
    <row r="289" spans="9:9">
      <c r="I289">
        <v>0.41666666666666669</v>
      </c>
    </row>
    <row r="290" spans="9:9">
      <c r="I290">
        <v>0.41666666666666669</v>
      </c>
    </row>
    <row r="291" spans="9:9">
      <c r="I291">
        <v>0.5</v>
      </c>
    </row>
    <row r="292" spans="9:9">
      <c r="I292">
        <v>0.5</v>
      </c>
    </row>
    <row r="293" spans="9:9">
      <c r="I293">
        <v>0.25</v>
      </c>
    </row>
    <row r="294" spans="9:9">
      <c r="I294">
        <v>0.83333333333333337</v>
      </c>
    </row>
    <row r="295" spans="9:9">
      <c r="I295">
        <v>0.33333333333333331</v>
      </c>
    </row>
    <row r="296" spans="9:9">
      <c r="I296">
        <v>8.3333333333333329E-2</v>
      </c>
    </row>
    <row r="297" spans="9:9">
      <c r="I297">
        <v>0.66666666666666663</v>
      </c>
    </row>
    <row r="298" spans="9:9">
      <c r="I298">
        <v>0.5</v>
      </c>
    </row>
    <row r="299" spans="9:9">
      <c r="I299">
        <v>0.75</v>
      </c>
    </row>
    <row r="300" spans="9:9">
      <c r="I300">
        <v>0.91666666666666663</v>
      </c>
    </row>
    <row r="301" spans="9:9">
      <c r="I301">
        <v>0.58333333333333337</v>
      </c>
    </row>
    <row r="302" spans="9:9">
      <c r="I302">
        <v>8.3333333333333329E-2</v>
      </c>
    </row>
    <row r="303" spans="9:9">
      <c r="I303">
        <v>0.58333333333333337</v>
      </c>
    </row>
    <row r="304" spans="9:9">
      <c r="I304">
        <v>0.33333333333333331</v>
      </c>
    </row>
    <row r="305" spans="9:9">
      <c r="I305">
        <v>0.58333333333333337</v>
      </c>
    </row>
    <row r="306" spans="9:9">
      <c r="I306">
        <v>0.16666666666666666</v>
      </c>
    </row>
    <row r="307" spans="9:9">
      <c r="I307">
        <v>0.41666666666666669</v>
      </c>
    </row>
    <row r="308" spans="9:9">
      <c r="I308">
        <v>0.33333333333333331</v>
      </c>
    </row>
    <row r="309" spans="9:9">
      <c r="I309">
        <v>0.25</v>
      </c>
    </row>
    <row r="310" spans="9:9">
      <c r="I310">
        <v>0.33333333333333331</v>
      </c>
    </row>
    <row r="311" spans="9:9">
      <c r="I311">
        <v>0.91666666666666663</v>
      </c>
    </row>
    <row r="312" spans="9:9">
      <c r="I312">
        <v>0.66666666666666663</v>
      </c>
    </row>
    <row r="313" spans="9:9">
      <c r="I313">
        <v>0.5</v>
      </c>
    </row>
    <row r="314" spans="9:9">
      <c r="I314">
        <v>0.25</v>
      </c>
    </row>
    <row r="315" spans="9:9">
      <c r="I315">
        <v>0.16666666666666666</v>
      </c>
    </row>
    <row r="316" spans="9:9">
      <c r="I316">
        <v>0.66666666666666663</v>
      </c>
    </row>
    <row r="317" spans="9:9">
      <c r="I317">
        <v>0.75</v>
      </c>
    </row>
    <row r="318" spans="9:9">
      <c r="I318">
        <v>0.58333333333333337</v>
      </c>
    </row>
    <row r="319" spans="9:9">
      <c r="I319">
        <v>0.58333333333333337</v>
      </c>
    </row>
    <row r="320" spans="9:9">
      <c r="I320">
        <v>0.75</v>
      </c>
    </row>
    <row r="321" spans="9:9">
      <c r="I321">
        <v>0.75</v>
      </c>
    </row>
    <row r="322" spans="9:9">
      <c r="I322">
        <v>0.66666666666666663</v>
      </c>
    </row>
    <row r="323" spans="9:9">
      <c r="I323">
        <v>0.75</v>
      </c>
    </row>
    <row r="324" spans="9:9">
      <c r="I324">
        <v>0.41666666666666669</v>
      </c>
    </row>
    <row r="325" spans="9:9">
      <c r="I325">
        <v>0.58333333333333337</v>
      </c>
    </row>
    <row r="326" spans="9:9">
      <c r="I326">
        <v>0.83333333333333337</v>
      </c>
    </row>
    <row r="327" spans="9:9">
      <c r="I327">
        <v>0.75</v>
      </c>
    </row>
    <row r="328" spans="9:9">
      <c r="I328">
        <v>0.58333333333333337</v>
      </c>
    </row>
    <row r="329" spans="9:9">
      <c r="I329">
        <v>0.75</v>
      </c>
    </row>
    <row r="330" spans="9:9">
      <c r="I330">
        <v>0.58333333333333337</v>
      </c>
    </row>
    <row r="331" spans="9:9">
      <c r="I331">
        <v>0.91666666666666663</v>
      </c>
    </row>
    <row r="332" spans="9:9">
      <c r="I332">
        <v>0.66666666666666663</v>
      </c>
    </row>
    <row r="333" spans="9:9">
      <c r="I333">
        <v>0.66666666666666663</v>
      </c>
    </row>
    <row r="334" spans="9:9">
      <c r="I334">
        <v>0.58333333333333337</v>
      </c>
    </row>
    <row r="335" spans="9:9">
      <c r="I335">
        <v>0.5</v>
      </c>
    </row>
    <row r="336" spans="9:9">
      <c r="I336">
        <v>0.66666666666666663</v>
      </c>
    </row>
    <row r="337" spans="9:9">
      <c r="I337">
        <v>0.33333333333333331</v>
      </c>
    </row>
    <row r="338" spans="9:9">
      <c r="I338">
        <v>0.91666666666666663</v>
      </c>
    </row>
    <row r="339" spans="9:9">
      <c r="I339">
        <v>0.83333333333333337</v>
      </c>
    </row>
    <row r="340" spans="9:9">
      <c r="I340">
        <v>0.83333333333333337</v>
      </c>
    </row>
    <row r="341" spans="9:9">
      <c r="I341">
        <v>0.58333333333333337</v>
      </c>
    </row>
    <row r="342" spans="9:9">
      <c r="I342">
        <v>0.58333333333333337</v>
      </c>
    </row>
    <row r="343" spans="9:9">
      <c r="I343">
        <v>0.41666666666666669</v>
      </c>
    </row>
    <row r="344" spans="9:9">
      <c r="I344">
        <v>0.75</v>
      </c>
    </row>
    <row r="345" spans="9:9">
      <c r="I345">
        <v>0.83333333333333337</v>
      </c>
    </row>
    <row r="346" spans="9:9">
      <c r="I346">
        <v>0.41666666666666669</v>
      </c>
    </row>
    <row r="347" spans="9:9">
      <c r="I347">
        <v>0.16666666666666666</v>
      </c>
    </row>
    <row r="348" spans="9:9">
      <c r="I348">
        <v>0.58333333333333337</v>
      </c>
    </row>
    <row r="349" spans="9:9">
      <c r="I349">
        <v>0.58333333333333337</v>
      </c>
    </row>
    <row r="350" spans="9:9">
      <c r="I350">
        <v>0</v>
      </c>
    </row>
    <row r="351" spans="9:9">
      <c r="I351">
        <v>8.3333333333333329E-2</v>
      </c>
    </row>
    <row r="352" spans="9:9">
      <c r="I352">
        <v>0.33333333333333331</v>
      </c>
    </row>
    <row r="353" spans="9:9">
      <c r="I353">
        <v>0.16666666666666666</v>
      </c>
    </row>
    <row r="354" spans="9:9">
      <c r="I354">
        <v>0.25</v>
      </c>
    </row>
    <row r="355" spans="9:9">
      <c r="I355">
        <v>0.25</v>
      </c>
    </row>
    <row r="356" spans="9:9">
      <c r="I356">
        <v>0.5</v>
      </c>
    </row>
    <row r="357" spans="9:9">
      <c r="I357">
        <v>0.58333333333333337</v>
      </c>
    </row>
    <row r="358" spans="9:9">
      <c r="I358">
        <v>0.5</v>
      </c>
    </row>
    <row r="359" spans="9:9">
      <c r="I359">
        <v>0.75</v>
      </c>
    </row>
    <row r="360" spans="9:9">
      <c r="I360">
        <v>0.41666666666666669</v>
      </c>
    </row>
    <row r="361" spans="9:9">
      <c r="I361">
        <v>0.33333333333333331</v>
      </c>
    </row>
    <row r="362" spans="9:9">
      <c r="I362">
        <v>0.66666666666666663</v>
      </c>
    </row>
    <row r="363" spans="9:9">
      <c r="I363">
        <v>0.75</v>
      </c>
    </row>
    <row r="364" spans="9:9">
      <c r="I364">
        <v>0.83333333333333337</v>
      </c>
    </row>
    <row r="365" spans="9:9">
      <c r="I365">
        <v>0.41666666666666669</v>
      </c>
    </row>
    <row r="366" spans="9:9">
      <c r="I366">
        <v>0.58333333333333337</v>
      </c>
    </row>
    <row r="367" spans="9:9">
      <c r="I367">
        <v>0.66666666666666663</v>
      </c>
    </row>
    <row r="368" spans="9:9">
      <c r="I368">
        <v>0.58333333333333337</v>
      </c>
    </row>
    <row r="369" spans="9:9">
      <c r="I369">
        <v>0.91666666666666663</v>
      </c>
    </row>
    <row r="370" spans="9:9">
      <c r="I370">
        <v>0.75</v>
      </c>
    </row>
    <row r="371" spans="9:9">
      <c r="I371">
        <v>0.41666666666666669</v>
      </c>
    </row>
    <row r="372" spans="9:9">
      <c r="I372">
        <v>0.5</v>
      </c>
    </row>
    <row r="373" spans="9:9">
      <c r="I373">
        <v>1</v>
      </c>
    </row>
    <row r="374" spans="9:9">
      <c r="I374">
        <v>0.58333333333333337</v>
      </c>
    </row>
    <row r="375" spans="9:9">
      <c r="I375">
        <v>0.66666666666666663</v>
      </c>
    </row>
    <row r="376" spans="9:9">
      <c r="I376">
        <v>0.5</v>
      </c>
    </row>
    <row r="377" spans="9:9">
      <c r="I377">
        <v>0.83333333333333337</v>
      </c>
    </row>
    <row r="378" spans="9:9">
      <c r="I378">
        <v>0.75</v>
      </c>
    </row>
    <row r="379" spans="9:9">
      <c r="I379">
        <v>0.83333333333333337</v>
      </c>
    </row>
    <row r="380" spans="9:9">
      <c r="I380">
        <v>0.16666666666666666</v>
      </c>
    </row>
    <row r="381" spans="9:9">
      <c r="I381">
        <v>0.25</v>
      </c>
    </row>
    <row r="382" spans="9:9">
      <c r="I382">
        <v>0.5</v>
      </c>
    </row>
    <row r="383" spans="9:9">
      <c r="I383">
        <v>0.58333333333333337</v>
      </c>
    </row>
    <row r="384" spans="9:9">
      <c r="I384">
        <v>0.66666666666666663</v>
      </c>
    </row>
    <row r="385" spans="9:9">
      <c r="I385">
        <v>0.33333333333333331</v>
      </c>
    </row>
    <row r="386" spans="9:9">
      <c r="I386">
        <v>0.41666666666666669</v>
      </c>
    </row>
    <row r="387" spans="9:9">
      <c r="I387">
        <v>0.41666666666666669</v>
      </c>
    </row>
    <row r="388" spans="9:9">
      <c r="I388">
        <v>0.5</v>
      </c>
    </row>
    <row r="389" spans="9:9">
      <c r="I389">
        <v>0.33333333333333331</v>
      </c>
    </row>
    <row r="390" spans="9:9">
      <c r="I390">
        <v>0.33333333333333331</v>
      </c>
    </row>
    <row r="391" spans="9:9">
      <c r="I391">
        <v>0.41666666666666669</v>
      </c>
    </row>
    <row r="392" spans="9:9">
      <c r="I392">
        <v>0.5</v>
      </c>
    </row>
    <row r="393" spans="9:9">
      <c r="I393">
        <v>0.5</v>
      </c>
    </row>
    <row r="394" spans="9:9">
      <c r="I394">
        <v>0.41666666666666669</v>
      </c>
    </row>
    <row r="395" spans="9:9">
      <c r="I395">
        <v>0.41666666666666669</v>
      </c>
    </row>
    <row r="396" spans="9:9">
      <c r="I396">
        <v>0.5</v>
      </c>
    </row>
    <row r="397" spans="9:9">
      <c r="I397">
        <v>0.66666666666666663</v>
      </c>
    </row>
    <row r="398" spans="9:9">
      <c r="I398">
        <v>0.75</v>
      </c>
    </row>
    <row r="399" spans="9:9">
      <c r="I399">
        <v>0.5</v>
      </c>
    </row>
    <row r="400" spans="9:9">
      <c r="I400">
        <v>0.75</v>
      </c>
    </row>
    <row r="401" spans="9:9">
      <c r="I401">
        <v>0.66666666666666663</v>
      </c>
    </row>
    <row r="402" spans="9:9">
      <c r="I402">
        <v>0.33333333333333331</v>
      </c>
    </row>
    <row r="403" spans="9:9">
      <c r="I403">
        <v>0.58333333333333337</v>
      </c>
    </row>
    <row r="404" spans="9:9">
      <c r="I404">
        <v>0.75</v>
      </c>
    </row>
    <row r="405" spans="9:9">
      <c r="I405">
        <v>0.91666666666666663</v>
      </c>
    </row>
    <row r="406" spans="9:9">
      <c r="I406">
        <v>1</v>
      </c>
    </row>
    <row r="407" spans="9:9">
      <c r="I407">
        <v>0.5</v>
      </c>
    </row>
    <row r="408" spans="9:9">
      <c r="I408">
        <v>0.91666666666666663</v>
      </c>
    </row>
    <row r="409" spans="9:9">
      <c r="I409">
        <v>0.75</v>
      </c>
    </row>
    <row r="410" spans="9:9">
      <c r="I410">
        <v>0.41666666666666669</v>
      </c>
    </row>
    <row r="411" spans="9:9">
      <c r="I411">
        <v>0.66666666666666663</v>
      </c>
    </row>
    <row r="412" spans="9:9">
      <c r="I412">
        <v>0.25</v>
      </c>
    </row>
    <row r="413" spans="9:9">
      <c r="I413">
        <v>0.75</v>
      </c>
    </row>
    <row r="414" spans="9:9">
      <c r="I414">
        <v>0.5</v>
      </c>
    </row>
    <row r="415" spans="9:9">
      <c r="I415">
        <v>0.83333333333333337</v>
      </c>
    </row>
    <row r="416" spans="9:9">
      <c r="I416">
        <v>0.83333333333333337</v>
      </c>
    </row>
    <row r="417" spans="9:9">
      <c r="I417">
        <v>0.66666666666666663</v>
      </c>
    </row>
    <row r="418" spans="9:9">
      <c r="I418">
        <v>0.33333333333333331</v>
      </c>
    </row>
    <row r="419" spans="9:9">
      <c r="I419">
        <v>0.58333333333333337</v>
      </c>
    </row>
    <row r="420" spans="9:9">
      <c r="I420">
        <v>0.75</v>
      </c>
    </row>
    <row r="421" spans="9:9">
      <c r="I421">
        <v>0.66666666666666663</v>
      </c>
    </row>
    <row r="422" spans="9:9">
      <c r="I422">
        <v>0.66666666666666663</v>
      </c>
    </row>
    <row r="423" spans="9:9">
      <c r="I423">
        <v>0.58333333333333337</v>
      </c>
    </row>
    <row r="424" spans="9:9">
      <c r="I424">
        <v>0.75</v>
      </c>
    </row>
    <row r="425" spans="9:9">
      <c r="I425">
        <v>0.83333333333333337</v>
      </c>
    </row>
    <row r="426" spans="9:9">
      <c r="I426">
        <v>0.25</v>
      </c>
    </row>
    <row r="427" spans="9:9">
      <c r="I427">
        <v>0.91666666666666663</v>
      </c>
    </row>
    <row r="428" spans="9:9">
      <c r="I428">
        <v>0.58333333333333337</v>
      </c>
    </row>
    <row r="429" spans="9:9">
      <c r="I429">
        <v>0.58333333333333337</v>
      </c>
    </row>
    <row r="430" spans="9:9">
      <c r="I430">
        <v>0.75</v>
      </c>
    </row>
    <row r="431" spans="9:9">
      <c r="I431">
        <v>0.41666666666666669</v>
      </c>
    </row>
    <row r="432" spans="9:9">
      <c r="I432">
        <v>0.16666666666666666</v>
      </c>
    </row>
    <row r="433" spans="9:9">
      <c r="I433">
        <v>0.33333333333333331</v>
      </c>
    </row>
    <row r="434" spans="9:9">
      <c r="I434">
        <v>0.83333333333333337</v>
      </c>
    </row>
    <row r="435" spans="9:9">
      <c r="I435">
        <v>0.66666666666666663</v>
      </c>
    </row>
    <row r="436" spans="9:9">
      <c r="I436">
        <v>0.5</v>
      </c>
    </row>
    <row r="437" spans="9:9">
      <c r="I437">
        <v>0.83333333333333337</v>
      </c>
    </row>
    <row r="438" spans="9:9">
      <c r="I438">
        <v>0.5</v>
      </c>
    </row>
    <row r="439" spans="9:9">
      <c r="I439">
        <v>0.66666666666666663</v>
      </c>
    </row>
    <row r="440" spans="9:9">
      <c r="I440">
        <v>0.58333333333333337</v>
      </c>
    </row>
    <row r="441" spans="9:9">
      <c r="I441">
        <v>0.41666666666666669</v>
      </c>
    </row>
    <row r="442" spans="9:9">
      <c r="I442">
        <v>0.41666666666666669</v>
      </c>
    </row>
    <row r="443" spans="9:9">
      <c r="I443">
        <v>0.83333333333333337</v>
      </c>
    </row>
    <row r="444" spans="9:9">
      <c r="I444">
        <v>0.75</v>
      </c>
    </row>
    <row r="445" spans="9:9">
      <c r="I445">
        <v>0.75</v>
      </c>
    </row>
    <row r="446" spans="9:9">
      <c r="I446">
        <v>0.41666666666666669</v>
      </c>
    </row>
    <row r="447" spans="9:9">
      <c r="I447">
        <v>0.41666666666666669</v>
      </c>
    </row>
    <row r="448" spans="9:9">
      <c r="I448">
        <v>0.16666666666666666</v>
      </c>
    </row>
    <row r="449" spans="9:9">
      <c r="I449">
        <v>0.33333333333333331</v>
      </c>
    </row>
    <row r="450" spans="9:9">
      <c r="I450">
        <v>0.75</v>
      </c>
    </row>
    <row r="451" spans="9:9">
      <c r="I451">
        <v>0.41666666666666669</v>
      </c>
    </row>
    <row r="452" spans="9:9">
      <c r="I452">
        <v>0.83333333333333337</v>
      </c>
    </row>
    <row r="453" spans="9:9">
      <c r="I453">
        <v>0.75</v>
      </c>
    </row>
    <row r="454" spans="9:9">
      <c r="I454">
        <v>0.75</v>
      </c>
    </row>
    <row r="455" spans="9:9">
      <c r="I455">
        <v>0.91666666666666663</v>
      </c>
    </row>
    <row r="456" spans="9:9">
      <c r="I456">
        <v>0.75</v>
      </c>
    </row>
    <row r="457" spans="9:9">
      <c r="I457">
        <v>0.5</v>
      </c>
    </row>
    <row r="458" spans="9:9">
      <c r="I458">
        <v>0.75</v>
      </c>
    </row>
    <row r="459" spans="9:9">
      <c r="I459">
        <v>0.75</v>
      </c>
    </row>
    <row r="460" spans="9:9">
      <c r="I460">
        <v>0.83333333333333337</v>
      </c>
    </row>
    <row r="461" spans="9:9">
      <c r="I461">
        <v>0.16666666666666666</v>
      </c>
    </row>
    <row r="462" spans="9:9">
      <c r="I462">
        <v>0.5</v>
      </c>
    </row>
    <row r="463" spans="9:9">
      <c r="I463">
        <v>0.91666666666666663</v>
      </c>
    </row>
    <row r="464" spans="9:9">
      <c r="I464">
        <v>0.58333333333333337</v>
      </c>
    </row>
    <row r="465" spans="9:9">
      <c r="I465">
        <v>0.66666666666666663</v>
      </c>
    </row>
    <row r="466" spans="9:9">
      <c r="I466">
        <v>0.41666666666666669</v>
      </c>
    </row>
    <row r="467" spans="9:9">
      <c r="I467">
        <v>0.33333333333333331</v>
      </c>
    </row>
    <row r="468" spans="9:9">
      <c r="I468">
        <v>0.58333333333333337</v>
      </c>
    </row>
    <row r="469" spans="9:9">
      <c r="I469">
        <v>0.75</v>
      </c>
    </row>
    <row r="470" spans="9:9">
      <c r="I470">
        <v>0.91666666666666663</v>
      </c>
    </row>
    <row r="471" spans="9:9">
      <c r="I471">
        <v>0.66666666666666663</v>
      </c>
    </row>
    <row r="472" spans="9:9">
      <c r="I472">
        <v>0.83333333333333337</v>
      </c>
    </row>
    <row r="473" spans="9:9">
      <c r="I473">
        <v>0.5</v>
      </c>
    </row>
    <row r="474" spans="9:9">
      <c r="I474">
        <v>0.58333333333333337</v>
      </c>
    </row>
    <row r="475" spans="9:9">
      <c r="I475">
        <v>0.66666666666666663</v>
      </c>
    </row>
    <row r="476" spans="9:9">
      <c r="I476">
        <v>0.58333333333333337</v>
      </c>
    </row>
    <row r="477" spans="9:9">
      <c r="I477">
        <v>0.66666666666666663</v>
      </c>
    </row>
    <row r="478" spans="9:9">
      <c r="I478">
        <v>0.66666666666666663</v>
      </c>
    </row>
    <row r="479" spans="9:9">
      <c r="I479">
        <v>0.58333333333333337</v>
      </c>
    </row>
    <row r="480" spans="9:9">
      <c r="I480">
        <v>0.83333333333333337</v>
      </c>
    </row>
    <row r="481" spans="9:9">
      <c r="I481">
        <v>0.58333333333333337</v>
      </c>
    </row>
    <row r="482" spans="9:9">
      <c r="I482">
        <v>0.33333333333333331</v>
      </c>
    </row>
    <row r="483" spans="9:9">
      <c r="I483">
        <v>0.5</v>
      </c>
    </row>
    <row r="484" spans="9:9">
      <c r="I484">
        <v>0.41666666666666669</v>
      </c>
    </row>
    <row r="485" spans="9:9">
      <c r="I485">
        <v>8.3333333333333329E-2</v>
      </c>
    </row>
    <row r="486" spans="9:9">
      <c r="I486">
        <v>1</v>
      </c>
    </row>
    <row r="487" spans="9:9">
      <c r="I487">
        <v>0.91666666666666663</v>
      </c>
    </row>
    <row r="488" spans="9:9">
      <c r="I488">
        <v>0.58333333333333337</v>
      </c>
    </row>
    <row r="489" spans="9:9">
      <c r="I489">
        <v>0.58333333333333337</v>
      </c>
    </row>
    <row r="490" spans="9:9">
      <c r="I490">
        <v>0.66666666666666663</v>
      </c>
    </row>
    <row r="491" spans="9:9">
      <c r="I491">
        <v>0.75</v>
      </c>
    </row>
    <row r="492" spans="9:9">
      <c r="I492">
        <v>0.25</v>
      </c>
    </row>
    <row r="493" spans="9:9">
      <c r="I493">
        <v>0.16666666666666666</v>
      </c>
    </row>
    <row r="494" spans="9:9">
      <c r="I494">
        <v>0.25</v>
      </c>
    </row>
    <row r="495" spans="9:9">
      <c r="I495">
        <v>0.83333333333333337</v>
      </c>
    </row>
    <row r="496" spans="9:9">
      <c r="I496">
        <v>0.25</v>
      </c>
    </row>
    <row r="497" spans="9:9">
      <c r="I497">
        <v>0.41666666666666669</v>
      </c>
    </row>
    <row r="498" spans="9:9">
      <c r="I498">
        <v>0.75</v>
      </c>
    </row>
    <row r="499" spans="9:9">
      <c r="I499">
        <v>0.41666666666666669</v>
      </c>
    </row>
    <row r="500" spans="9:9">
      <c r="I500">
        <v>0.5</v>
      </c>
    </row>
    <row r="501" spans="9:9">
      <c r="I501">
        <v>0.83333333333333337</v>
      </c>
    </row>
    <row r="502" spans="9:9">
      <c r="I502">
        <v>0.58333333333333337</v>
      </c>
    </row>
    <row r="503" spans="9:9">
      <c r="I503">
        <v>0.83333333333333337</v>
      </c>
    </row>
    <row r="504" spans="9:9">
      <c r="I504">
        <v>0.66666666666666663</v>
      </c>
    </row>
    <row r="505" spans="9:9">
      <c r="I505">
        <v>0.66666666666666663</v>
      </c>
    </row>
    <row r="506" spans="9:9">
      <c r="I506">
        <v>0.75</v>
      </c>
    </row>
    <row r="507" spans="9:9">
      <c r="I507">
        <v>0.5</v>
      </c>
    </row>
    <row r="508" spans="9:9">
      <c r="I508">
        <v>0.5</v>
      </c>
    </row>
    <row r="509" spans="9:9">
      <c r="I509">
        <v>0.91666666666666663</v>
      </c>
    </row>
    <row r="510" spans="9:9">
      <c r="I510">
        <v>0.83333333333333337</v>
      </c>
    </row>
    <row r="511" spans="9:9">
      <c r="I511">
        <v>0.83333333333333337</v>
      </c>
    </row>
    <row r="512" spans="9:9">
      <c r="I512">
        <v>0.83333333333333337</v>
      </c>
    </row>
    <row r="513" spans="9:9">
      <c r="I513">
        <v>0.75</v>
      </c>
    </row>
    <row r="514" spans="9:9">
      <c r="I514">
        <v>0.83333333333333337</v>
      </c>
    </row>
    <row r="515" spans="9:9">
      <c r="I515">
        <v>0.58333333333333337</v>
      </c>
    </row>
    <row r="516" spans="9:9">
      <c r="I516">
        <v>0.5</v>
      </c>
    </row>
    <row r="517" spans="9:9">
      <c r="I517">
        <v>0.5</v>
      </c>
    </row>
    <row r="518" spans="9:9">
      <c r="I518">
        <v>0.66666666666666663</v>
      </c>
    </row>
    <row r="519" spans="9:9">
      <c r="I519">
        <v>0.75</v>
      </c>
    </row>
    <row r="520" spans="9:9">
      <c r="I520">
        <v>0.75</v>
      </c>
    </row>
    <row r="521" spans="9:9">
      <c r="I521">
        <v>0.66666666666666663</v>
      </c>
    </row>
    <row r="522" spans="9:9">
      <c r="I522">
        <v>0.5</v>
      </c>
    </row>
    <row r="523" spans="9:9">
      <c r="I523">
        <v>0.91666666666666663</v>
      </c>
    </row>
    <row r="524" spans="9:9">
      <c r="I524">
        <v>0.41666666666666669</v>
      </c>
    </row>
    <row r="525" spans="9:9">
      <c r="I525">
        <v>0.66666666666666663</v>
      </c>
    </row>
    <row r="526" spans="9:9">
      <c r="I526">
        <v>0.58333333333333337</v>
      </c>
    </row>
    <row r="527" spans="9:9">
      <c r="I527">
        <v>0.83333333333333337</v>
      </c>
    </row>
    <row r="528" spans="9:9">
      <c r="I528">
        <v>0.5</v>
      </c>
    </row>
    <row r="529" spans="9:9">
      <c r="I529">
        <v>0.5</v>
      </c>
    </row>
    <row r="530" spans="9:9">
      <c r="I530">
        <v>0.5</v>
      </c>
    </row>
    <row r="531" spans="9:9">
      <c r="I531">
        <v>0.75</v>
      </c>
    </row>
    <row r="532" spans="9:9">
      <c r="I532">
        <v>0.91666666666666663</v>
      </c>
    </row>
    <row r="533" spans="9:9">
      <c r="I533">
        <v>0.83333333333333337</v>
      </c>
    </row>
    <row r="534" spans="9:9">
      <c r="I534">
        <v>0.75</v>
      </c>
    </row>
    <row r="535" spans="9:9">
      <c r="I535">
        <v>0.41666666666666669</v>
      </c>
    </row>
    <row r="536" spans="9:9">
      <c r="I536">
        <v>0.16666666666666666</v>
      </c>
    </row>
    <row r="537" spans="9:9">
      <c r="I537">
        <v>0.58333333333333337</v>
      </c>
    </row>
    <row r="538" spans="9:9">
      <c r="I538">
        <v>0.41666666666666669</v>
      </c>
    </row>
    <row r="539" spans="9:9">
      <c r="I539">
        <v>0.66666666666666663</v>
      </c>
    </row>
    <row r="540" spans="9:9">
      <c r="I540">
        <v>0.58333333333333337</v>
      </c>
    </row>
    <row r="541" spans="9:9">
      <c r="I541">
        <v>0.5</v>
      </c>
    </row>
    <row r="542" spans="9:9">
      <c r="I542">
        <v>0.41666666666666669</v>
      </c>
    </row>
    <row r="543" spans="9:9">
      <c r="I543">
        <v>0.41666666666666669</v>
      </c>
    </row>
    <row r="544" spans="9:9">
      <c r="I544">
        <v>0.75</v>
      </c>
    </row>
    <row r="545" spans="9:9">
      <c r="I545">
        <v>0.66666666666666663</v>
      </c>
    </row>
    <row r="546" spans="9:9">
      <c r="I546">
        <v>0.75</v>
      </c>
    </row>
    <row r="547" spans="9:9">
      <c r="I547">
        <v>0.66666666666666663</v>
      </c>
    </row>
    <row r="548" spans="9:9">
      <c r="I548">
        <v>0.16666666666666666</v>
      </c>
    </row>
    <row r="549" spans="9:9">
      <c r="I549">
        <v>0.75</v>
      </c>
    </row>
    <row r="550" spans="9:9">
      <c r="I550">
        <v>0.91666666666666663</v>
      </c>
    </row>
    <row r="551" spans="9:9">
      <c r="I551">
        <v>1</v>
      </c>
    </row>
    <row r="552" spans="9:9">
      <c r="I552">
        <v>0.75</v>
      </c>
    </row>
    <row r="553" spans="9:9">
      <c r="I553">
        <v>0.83333333333333337</v>
      </c>
    </row>
    <row r="554" spans="9:9">
      <c r="I554">
        <v>0.83333333333333337</v>
      </c>
    </row>
    <row r="555" spans="9:9">
      <c r="I555">
        <v>0.83333333333333337</v>
      </c>
    </row>
    <row r="556" spans="9:9">
      <c r="I556">
        <v>0.5</v>
      </c>
    </row>
    <row r="557" spans="9:9">
      <c r="I557">
        <v>0.75</v>
      </c>
    </row>
    <row r="558" spans="9:9">
      <c r="I558">
        <v>0.66666666666666663</v>
      </c>
    </row>
    <row r="559" spans="9:9">
      <c r="I559">
        <v>0.41666666666666669</v>
      </c>
    </row>
    <row r="560" spans="9:9">
      <c r="I560">
        <v>0.66666666666666663</v>
      </c>
    </row>
    <row r="561" spans="9:9">
      <c r="I561">
        <v>0.5</v>
      </c>
    </row>
    <row r="562" spans="9:9">
      <c r="I562">
        <v>0.75</v>
      </c>
    </row>
    <row r="563" spans="9:9">
      <c r="I563">
        <v>0.91666666666666663</v>
      </c>
    </row>
    <row r="564" spans="9:9">
      <c r="I564">
        <v>0.58333333333333337</v>
      </c>
    </row>
    <row r="565" spans="9:9">
      <c r="I565">
        <v>0.83333333333333337</v>
      </c>
    </row>
    <row r="566" spans="9:9">
      <c r="I566">
        <v>0.66666666666666663</v>
      </c>
    </row>
    <row r="567" spans="9:9">
      <c r="I567">
        <v>0.66666666666666663</v>
      </c>
    </row>
    <row r="568" spans="9:9">
      <c r="I568">
        <v>0.83333333333333337</v>
      </c>
    </row>
    <row r="569" spans="9:9">
      <c r="I569">
        <v>0.33333333333333331</v>
      </c>
    </row>
    <row r="570" spans="9:9">
      <c r="I570">
        <v>0.33333333333333331</v>
      </c>
    </row>
    <row r="571" spans="9:9">
      <c r="I571">
        <v>0.75</v>
      </c>
    </row>
    <row r="572" spans="9:9">
      <c r="I572">
        <v>8.3333333333333329E-2</v>
      </c>
    </row>
    <row r="573" spans="9:9">
      <c r="I573">
        <v>0.58333333333333337</v>
      </c>
    </row>
    <row r="574" spans="9:9">
      <c r="I574">
        <v>0.66666666666666663</v>
      </c>
    </row>
    <row r="575" spans="9:9">
      <c r="I575">
        <v>0.75</v>
      </c>
    </row>
    <row r="576" spans="9:9">
      <c r="I576">
        <v>0.5</v>
      </c>
    </row>
    <row r="577" spans="9:9">
      <c r="I577">
        <v>0.41666666666666669</v>
      </c>
    </row>
    <row r="578" spans="9:9">
      <c r="I578">
        <v>0.83333333333333337</v>
      </c>
    </row>
    <row r="579" spans="9:9">
      <c r="I579">
        <v>0.58333333333333337</v>
      </c>
    </row>
    <row r="580" spans="9:9">
      <c r="I580">
        <v>0.41666666666666669</v>
      </c>
    </row>
    <row r="581" spans="9:9">
      <c r="I581">
        <v>0.25</v>
      </c>
    </row>
    <row r="582" spans="9:9">
      <c r="I582">
        <v>0.25</v>
      </c>
    </row>
    <row r="583" spans="9:9">
      <c r="I583">
        <v>0.66666666666666663</v>
      </c>
    </row>
    <row r="584" spans="9:9">
      <c r="I584">
        <v>0.5</v>
      </c>
    </row>
    <row r="585" spans="9:9">
      <c r="I585">
        <v>0.5</v>
      </c>
    </row>
    <row r="586" spans="9:9">
      <c r="I586">
        <v>0.33333333333333331</v>
      </c>
    </row>
    <row r="587" spans="9:9">
      <c r="I587">
        <v>0.33333333333333331</v>
      </c>
    </row>
    <row r="588" spans="9:9">
      <c r="I588">
        <v>0.58333333333333337</v>
      </c>
    </row>
    <row r="589" spans="9:9">
      <c r="I589">
        <v>0.25</v>
      </c>
    </row>
    <row r="590" spans="9:9">
      <c r="I590">
        <v>0.33333333333333331</v>
      </c>
    </row>
    <row r="591" spans="9:9">
      <c r="I591">
        <v>0.41666666666666669</v>
      </c>
    </row>
    <row r="592" spans="9:9">
      <c r="I592">
        <v>0.16666666666666666</v>
      </c>
    </row>
    <row r="593" spans="9:9">
      <c r="I593">
        <v>0.33333333333333331</v>
      </c>
    </row>
    <row r="594" spans="9:9">
      <c r="I594">
        <v>0.33333333333333331</v>
      </c>
    </row>
    <row r="595" spans="9:9">
      <c r="I595">
        <v>0</v>
      </c>
    </row>
    <row r="596" spans="9:9">
      <c r="I596">
        <v>0.33333333333333331</v>
      </c>
    </row>
    <row r="597" spans="9:9">
      <c r="I597">
        <v>0.5</v>
      </c>
    </row>
    <row r="598" spans="9:9">
      <c r="I598">
        <v>0.5</v>
      </c>
    </row>
    <row r="599" spans="9:9">
      <c r="I599">
        <v>0.25</v>
      </c>
    </row>
    <row r="600" spans="9:9">
      <c r="I600">
        <v>0.25</v>
      </c>
    </row>
    <row r="601" spans="9:9">
      <c r="I601">
        <v>0.66666666666666663</v>
      </c>
    </row>
    <row r="602" spans="9:9">
      <c r="I602">
        <v>0.83333333333333337</v>
      </c>
    </row>
    <row r="603" spans="9:9">
      <c r="I603">
        <v>0.66666666666666663</v>
      </c>
    </row>
    <row r="604" spans="9:9">
      <c r="I604">
        <v>0.58333333333333337</v>
      </c>
    </row>
    <row r="605" spans="9:9">
      <c r="I605">
        <v>0.58333333333333337</v>
      </c>
    </row>
    <row r="606" spans="9:9">
      <c r="I606">
        <v>0.33333333333333331</v>
      </c>
    </row>
    <row r="607" spans="9:9">
      <c r="I607">
        <v>0.33333333333333331</v>
      </c>
    </row>
    <row r="608" spans="9:9">
      <c r="I608">
        <v>0.41666666666666669</v>
      </c>
    </row>
    <row r="609" spans="9:9">
      <c r="I609">
        <v>0.41666666666666669</v>
      </c>
    </row>
    <row r="610" spans="9:9">
      <c r="I610">
        <v>0.75</v>
      </c>
    </row>
    <row r="611" spans="9:9">
      <c r="I611">
        <v>0.66666666666666663</v>
      </c>
    </row>
    <row r="612" spans="9:9">
      <c r="I612">
        <v>0.41666666666666669</v>
      </c>
    </row>
    <row r="613" spans="9:9">
      <c r="I613">
        <v>0.5</v>
      </c>
    </row>
    <row r="614" spans="9:9">
      <c r="I614">
        <v>0.58333333333333337</v>
      </c>
    </row>
    <row r="615" spans="9:9">
      <c r="I615">
        <v>0.5</v>
      </c>
    </row>
    <row r="616" spans="9:9">
      <c r="I616">
        <v>0.66666666666666663</v>
      </c>
    </row>
    <row r="617" spans="9:9">
      <c r="I617">
        <v>0.66666666666666663</v>
      </c>
    </row>
    <row r="618" spans="9:9">
      <c r="I618">
        <v>0.66666666666666663</v>
      </c>
    </row>
    <row r="619" spans="9:9">
      <c r="I619">
        <v>0.66666666666666663</v>
      </c>
    </row>
    <row r="620" spans="9:9">
      <c r="I620">
        <v>0.25</v>
      </c>
    </row>
    <row r="621" spans="9:9">
      <c r="I621">
        <v>0.5</v>
      </c>
    </row>
    <row r="622" spans="9:9">
      <c r="I622">
        <v>0.5</v>
      </c>
    </row>
    <row r="623" spans="9:9">
      <c r="I623">
        <v>0.75</v>
      </c>
    </row>
    <row r="624" spans="9:9">
      <c r="I624">
        <v>0.66666666666666663</v>
      </c>
    </row>
    <row r="625" spans="9:9">
      <c r="I625">
        <v>0.83333333333333337</v>
      </c>
    </row>
    <row r="626" spans="9:9">
      <c r="I626">
        <v>0.25</v>
      </c>
    </row>
    <row r="627" spans="9:9">
      <c r="I627">
        <v>0.58333333333333337</v>
      </c>
    </row>
    <row r="628" spans="9:9">
      <c r="I628">
        <v>0.58333333333333337</v>
      </c>
    </row>
    <row r="629" spans="9:9">
      <c r="I629">
        <v>0.58333333333333337</v>
      </c>
    </row>
    <row r="630" spans="9:9">
      <c r="I630">
        <v>0.58333333333333337</v>
      </c>
    </row>
    <row r="631" spans="9:9">
      <c r="I631">
        <v>0.75</v>
      </c>
    </row>
  </sheetData>
  <sortState xmlns:xlrd2="http://schemas.microsoft.com/office/spreadsheetml/2017/richdata2" ref="A2:B641">
    <sortCondition ref="B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Greene</dc:creator>
  <cp:keywords/>
  <dc:description/>
  <cp:lastModifiedBy>Danielle Smith</cp:lastModifiedBy>
  <cp:revision/>
  <dcterms:created xsi:type="dcterms:W3CDTF">2019-12-15T04:37:43Z</dcterms:created>
  <dcterms:modified xsi:type="dcterms:W3CDTF">2020-04-07T17:45:10Z</dcterms:modified>
  <cp:category/>
  <cp:contentStatus/>
</cp:coreProperties>
</file>