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Users/samikchhyabhusal/Downloads/"/>
    </mc:Choice>
  </mc:AlternateContent>
  <bookViews>
    <workbookView xWindow="0" yWindow="460" windowWidth="20380" windowHeight="12820" activeTab="1"/>
  </bookViews>
  <sheets>
    <sheet name="EN13-Community Service Survey" sheetId="1" r:id="rId1"/>
    <sheet name="EN13-All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3" i="1"/>
  <c r="I86" i="1"/>
  <c r="I85" i="1"/>
  <c r="I87" i="1"/>
  <c r="J3" i="2"/>
  <c r="K3" i="2"/>
  <c r="J4" i="2"/>
  <c r="K4" i="2"/>
  <c r="H86" i="1"/>
  <c r="H85" i="1"/>
  <c r="H87" i="1"/>
  <c r="H5" i="2"/>
  <c r="J5" i="2"/>
  <c r="K5" i="2"/>
  <c r="E86" i="1"/>
  <c r="E85" i="1"/>
  <c r="E87" i="1"/>
  <c r="F85" i="1"/>
  <c r="F86" i="1"/>
  <c r="J14" i="2"/>
  <c r="K14" i="2"/>
  <c r="K16" i="2"/>
  <c r="L16" i="2"/>
  <c r="J15" i="2"/>
  <c r="I5" i="2"/>
  <c r="H16" i="2"/>
  <c r="I16" i="2"/>
</calcChain>
</file>

<file path=xl/comments1.xml><?xml version="1.0" encoding="utf-8"?>
<comments xmlns="http://schemas.openxmlformats.org/spreadsheetml/2006/main">
  <authors>
    <author>M. Robert Hamersley</author>
  </authors>
  <commentList>
    <comment ref="E2" authorId="0">
      <text>
        <r>
          <rPr>
            <b/>
            <sz val="9"/>
            <color indexed="81"/>
            <rFont val="Tahoma"/>
            <family val="2"/>
          </rPr>
          <t>International Festival not considered community service</t>
        </r>
      </text>
    </comment>
  </commentList>
</comments>
</file>

<file path=xl/comments2.xml><?xml version="1.0" encoding="utf-8"?>
<comments xmlns="http://schemas.openxmlformats.org/spreadsheetml/2006/main">
  <authors>
    <author>M. Robert Hamersley</author>
  </authors>
  <commentList>
    <comment ref="J2" authorId="0">
      <text>
        <r>
          <rPr>
            <b/>
            <sz val="9"/>
            <color indexed="81"/>
            <rFont val="Tahoma"/>
            <family val="2"/>
          </rPr>
          <t>Adjusted to exclude international festival</t>
        </r>
      </text>
    </comment>
    <comment ref="K2" authorId="0">
      <text>
        <r>
          <rPr>
            <b/>
            <sz val="9"/>
            <color indexed="81"/>
            <rFont val="Tahoma"/>
            <family val="2"/>
          </rPr>
          <t>Adjusted for repeat volunteers within Group</t>
        </r>
      </text>
    </comment>
    <comment ref="L2" authorId="0">
      <text>
        <r>
          <rPr>
            <b/>
            <sz val="9"/>
            <color indexed="81"/>
            <rFont val="Tahoma"/>
            <family val="2"/>
          </rPr>
          <t>Adjusted for repeat volunteers between groups</t>
        </r>
      </text>
    </comment>
    <comment ref="D3" authorId="0">
      <text>
        <r>
          <rPr>
            <b/>
            <sz val="9"/>
            <color indexed="81"/>
            <rFont val="Tahoma"/>
            <family val="2"/>
          </rPr>
          <t>Not part of survey… oops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Should break down into individual events next time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Need to know how many of these participants did 2 internships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Fill me in based on information from Intership Office!</t>
        </r>
      </text>
    </comment>
  </commentList>
</comments>
</file>

<file path=xl/sharedStrings.xml><?xml version="1.0" encoding="utf-8"?>
<sst xmlns="http://schemas.openxmlformats.org/spreadsheetml/2006/main" count="460" uniqueCount="165">
  <si>
    <t>Q1</t>
  </si>
  <si>
    <t>Q2</t>
  </si>
  <si>
    <t>Q3</t>
  </si>
  <si>
    <t>Q4</t>
  </si>
  <si>
    <t>Q5</t>
  </si>
  <si>
    <t>Q6</t>
  </si>
  <si>
    <t>Did you participate in any community service activities during the academic year 2016/2017?</t>
  </si>
  <si>
    <t>Did you participate in Alternative Spring Break (ASB) during 2016/2017?</t>
  </si>
  <si>
    <t>Did you undertake an internship through the Office of Internships from July 2016 to June 2017?</t>
  </si>
  <si>
    <t>Did you participate in any of the following community service events organized by Compassion in Action during 2016/2017?</t>
  </si>
  <si>
    <t>Which of the community service events organized by Soka Athletics did you participate in 2016-2017?</t>
  </si>
  <si>
    <t>Please enter your email address if you would like to be considered for a raffle of one of two $25 Amazon gift cards.</t>
  </si>
  <si>
    <t>Yes</t>
  </si>
  <si>
    <t>No</t>
  </si>
  <si>
    <t>Ronald McDonald House,Mercy Warehouse,Toy Drive,International Fest,#lunchbagged @Cafeteria</t>
  </si>
  <si>
    <t>House: Fleece blanket making night</t>
  </si>
  <si>
    <t>nsukmono@soka.edu</t>
  </si>
  <si>
    <t>Mercy Warehouse</t>
  </si>
  <si>
    <t>mallman@soka.edu</t>
  </si>
  <si>
    <t>ayarber@soka.edu</t>
  </si>
  <si>
    <t>Mercy Warehouse,International Fest</t>
  </si>
  <si>
    <t>ktakahashi@soka.edu</t>
  </si>
  <si>
    <t>Mercy Warehouse,House: Fleece blanket making night,Special Olympics Southern California Regional Games</t>
  </si>
  <si>
    <t>shagiya@soka.edu</t>
  </si>
  <si>
    <t>mcheong@soka.edu</t>
  </si>
  <si>
    <t>Toy Drive,Mercy Warehouse Children's Party</t>
  </si>
  <si>
    <t>sbyun@soka.edu</t>
  </si>
  <si>
    <t>Rnakazaki@soka.edu</t>
  </si>
  <si>
    <t>#lunchbagged @Cafeteria</t>
  </si>
  <si>
    <t>South County Outreach: Easter Basket Drive</t>
  </si>
  <si>
    <t>yhashizume@soka.edu</t>
  </si>
  <si>
    <t>ekikuchi@soka.edu</t>
  </si>
  <si>
    <t>International Fest</t>
  </si>
  <si>
    <t>fchan@soka.edu</t>
  </si>
  <si>
    <t>Ronald McDonald House,Mercy Warehouse,International Fest</t>
  </si>
  <si>
    <t>hngo@soka.edu</t>
  </si>
  <si>
    <t>Jbirdfremont@soka.edu</t>
  </si>
  <si>
    <t>Ronald McDonald House</t>
  </si>
  <si>
    <t>Southern California Ronald McDonald</t>
  </si>
  <si>
    <t>aarseculeratne@soka.edu</t>
  </si>
  <si>
    <t>rnakayama@soka.edu</t>
  </si>
  <si>
    <t>avazquez@soka.edu</t>
  </si>
  <si>
    <t>Someone Cares Soup Kitchen,Mercy Warehouse,International Fest</t>
  </si>
  <si>
    <t>Mercy Warehouse,House: Fleece blanket making night</t>
  </si>
  <si>
    <t>vyorgov@soka.edu</t>
  </si>
  <si>
    <t>Ronald McDonald House,Toy Drive,International Fest,#lunchbagged @Cafeteria</t>
  </si>
  <si>
    <t>Susan G Komen Race for the Cure,House: Fleece blanket making night</t>
  </si>
  <si>
    <t>shhenderson@soka.edu</t>
  </si>
  <si>
    <t>Someone Cares Soup Kitchen,Ronald McDonald House,Mercy Warehouse,Toy Drive,Mercy Warehouse Children's Party,Earthroots Fest,International Fest,#lunchbagged @Cafeteria</t>
  </si>
  <si>
    <t>aboralessa@soka.edu</t>
  </si>
  <si>
    <t>mkermoade@soka.edu</t>
  </si>
  <si>
    <t>Aappelbaum@soka.edu</t>
  </si>
  <si>
    <t>Zfrye@soka.edu</t>
  </si>
  <si>
    <t>tdasilva@soka.edu</t>
  </si>
  <si>
    <t>jpritzl@soka.edu</t>
  </si>
  <si>
    <t>Rosabelle Heine</t>
  </si>
  <si>
    <t>tchang@soka.edu</t>
  </si>
  <si>
    <t>maikeda@soka.edu</t>
  </si>
  <si>
    <t>tunguyen@soka.edu</t>
  </si>
  <si>
    <t>lmaslenitsyna@soka.edu</t>
  </si>
  <si>
    <t>mtanahashi@soka.edu</t>
  </si>
  <si>
    <t>Mercy Warehouse,Mercy Warehouse Children's Party</t>
  </si>
  <si>
    <t>hkishino@soka.edu</t>
  </si>
  <si>
    <t>akasimov@soka.edu</t>
  </si>
  <si>
    <t>eluu@soka.edu</t>
  </si>
  <si>
    <t>Yoshimi Nakazato</t>
  </si>
  <si>
    <t>wcarroll@soka.edu</t>
  </si>
  <si>
    <t>mranamagar@soka.edu</t>
  </si>
  <si>
    <t>Mercy Warehouse,Earthroots Fest,#lunchbagged @Cafeteria</t>
  </si>
  <si>
    <t>Mercy Warehouse,House: Fleece blanket making night,Special Olympics Southern California Regional Games,Second Harvest Food Bank</t>
  </si>
  <si>
    <t>lheller@soka.edu</t>
  </si>
  <si>
    <t>ykimura@soka.edu</t>
  </si>
  <si>
    <t>ktakaishi@soka.edu</t>
  </si>
  <si>
    <t>rilindenmayer@soka.edu</t>
  </si>
  <si>
    <t>khou@soka.edu</t>
  </si>
  <si>
    <t>Susan G Komen Race for the Cure</t>
  </si>
  <si>
    <t>snakata@soka.edu</t>
  </si>
  <si>
    <t>nimahashi@soka.edu</t>
  </si>
  <si>
    <t>House: Fleece blanket making night,Second Harvest Food Bank</t>
  </si>
  <si>
    <t>Nantinarelli@soka.edu</t>
  </si>
  <si>
    <t>twalker@soka.edu</t>
  </si>
  <si>
    <t>alongmore@soka.edu</t>
  </si>
  <si>
    <t>Damoah@soka.edu</t>
  </si>
  <si>
    <t>krodriguez@soka.edu</t>
  </si>
  <si>
    <t>konogi@soka.edu</t>
  </si>
  <si>
    <t>Someone Cares Soup Kitchen,Ronald McDonald House</t>
  </si>
  <si>
    <t>akuyper@soka.edu</t>
  </si>
  <si>
    <t>Mercy Warehouse,Special Olympics Southern California Regional Games</t>
  </si>
  <si>
    <t>hrossen@soka.edu</t>
  </si>
  <si>
    <t>pshrestha@soka.edu</t>
  </si>
  <si>
    <t>Susan G Komen Race for the Cure,Mercy Warehouse,House: Fleece blanket making night,Special Olympics Southern California Regional Games</t>
  </si>
  <si>
    <t>kjankowiak@soka.edu</t>
  </si>
  <si>
    <t>Susan G Komen Race for the Cure,Special Olympics Southern California Regional Games</t>
  </si>
  <si>
    <t xml:space="preserve">jeslee@soka.edu </t>
  </si>
  <si>
    <t>Someone Cares Soup Kitchen,Mercy Warehouse</t>
  </si>
  <si>
    <t>egoldstein@soka.edu</t>
  </si>
  <si>
    <t>tichijo@soka.edu</t>
  </si>
  <si>
    <t>syagi@soka.edu</t>
  </si>
  <si>
    <t>Jessica Albright</t>
  </si>
  <si>
    <t>aohata@soka.edu</t>
  </si>
  <si>
    <t>hirei@soka.edu</t>
  </si>
  <si>
    <t>Ronald McDonald House,Mercy Warehouse</t>
  </si>
  <si>
    <t>madvani@soka.edu</t>
  </si>
  <si>
    <t>esato@soka.edu</t>
  </si>
  <si>
    <t>lmorales@soka.edu</t>
  </si>
  <si>
    <t>ewong@soka.edu</t>
  </si>
  <si>
    <t>Mercy Warehouse,Earthroots Fest</t>
  </si>
  <si>
    <t>darniemczura@soka.edu</t>
  </si>
  <si>
    <t>minunn@soka.edu</t>
  </si>
  <si>
    <t>ychang@soka.edu</t>
  </si>
  <si>
    <t>Mercy Warehouse,Toy Drive</t>
  </si>
  <si>
    <t>Susan G Komen Race for the Cure,Mercy Warehouse,House: Fleece blanket making night</t>
  </si>
  <si>
    <t>rkhan@soka.edu</t>
  </si>
  <si>
    <t>taoyama@soka.edu</t>
  </si>
  <si>
    <t>ynakagawa@soka.edu</t>
  </si>
  <si>
    <t>Ronald McDonald House,Mercy Warehouse,Mercy Warehouse Children's Party,International Fest</t>
  </si>
  <si>
    <t>ttran@soka.edu</t>
  </si>
  <si>
    <t>Ronald McDonald House,Mercy Warehouse,Toy Drive,Mercy Warehouse Children's Party,Earthroots Fest,International Fest,#lunchbagged @Cafeteria</t>
  </si>
  <si>
    <t>sthakur@soka.edu</t>
  </si>
  <si>
    <t>hkawasaki@soka.edu</t>
  </si>
  <si>
    <t>Toy Drive</t>
  </si>
  <si>
    <t>Mercy Warehouse,House: Fleece blanket making night,Second Harvest Food Bank</t>
  </si>
  <si>
    <t>omedina@soka.edu</t>
  </si>
  <si>
    <t>mfukada@soka.edu</t>
  </si>
  <si>
    <t>Earthroots Fest</t>
  </si>
  <si>
    <t>lng@soka.edu</t>
  </si>
  <si>
    <t>Mercy Warehouse,House: Fleece blanket making night,South County Outreach: Easter Basket Drive,Second Harvest Food Bank</t>
  </si>
  <si>
    <t xml:space="preserve">sbyers@soka.edu </t>
  </si>
  <si>
    <t>6:00am-10:00am</t>
  </si>
  <si>
    <t>Noon-2:30pm</t>
  </si>
  <si>
    <t>4:00pm-6:00pm</t>
  </si>
  <si>
    <t>Southern California Ronald McDonald House: Fleece blanket making night</t>
  </si>
  <si>
    <t>10:00am-3:00pm</t>
  </si>
  <si>
    <t>Special Olympics Southern California Regional Games</t>
  </si>
  <si>
    <t>Second Harvest Food Bank</t>
  </si>
  <si>
    <t>Date</t>
  </si>
  <si>
    <t>Time</t>
  </si>
  <si>
    <t>Event</t>
  </si>
  <si>
    <t>Participants</t>
  </si>
  <si>
    <t>1:00pm-5:00pm</t>
  </si>
  <si>
    <t>Alternative Spring Break</t>
  </si>
  <si>
    <t>2016-2017</t>
  </si>
  <si>
    <t>SUA Total</t>
  </si>
  <si>
    <t>Athletics</t>
  </si>
  <si>
    <t>Academic Year</t>
  </si>
  <si>
    <t>Community Service Day</t>
  </si>
  <si>
    <t>Student Affairs Orientation</t>
  </si>
  <si>
    <t>Office of Internships</t>
  </si>
  <si>
    <t>Compassion in Action Student Club</t>
  </si>
  <si>
    <t>Student Affairs</t>
  </si>
  <si>
    <t>Group</t>
  </si>
  <si>
    <t>Hours</t>
  </si>
  <si>
    <t># Participants</t>
  </si>
  <si>
    <t>Total</t>
  </si>
  <si>
    <t>Interships</t>
  </si>
  <si>
    <t># Compassion events</t>
  </si>
  <si>
    <t>International festival</t>
  </si>
  <si>
    <t>of Compassion in Action participants were International Festival</t>
  </si>
  <si>
    <t>Adjusted by results of survey</t>
  </si>
  <si>
    <t>Number of unique participants</t>
  </si>
  <si>
    <t>Total participants</t>
  </si>
  <si>
    <t>Proportion of uniquie participants</t>
  </si>
  <si>
    <t>Unique participants</t>
  </si>
  <si>
    <t># Athletics events</t>
  </si>
  <si>
    <t># community service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</si>
</sst>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18" fillId="0" borderId="0" xfId="0" applyFont="1"/>
    <xf numFmtId="0" fontId="18" fillId="0" borderId="0" xfId="0" applyFont="1" applyAlignment="1">
      <alignment wrapText="1"/>
    </xf>
    <xf numFmtId="0" fontId="18" fillId="0" borderId="0" xfId="0" applyFont="1" applyBorder="1" applyAlignment="1">
      <alignment wrapText="1"/>
    </xf>
    <xf numFmtId="0" fontId="18" fillId="0" borderId="0" xfId="0" applyFont="1" applyBorder="1"/>
    <xf numFmtId="0" fontId="18" fillId="0" borderId="0" xfId="0" applyFont="1" applyFill="1" applyBorder="1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0" fillId="0" borderId="10" xfId="0" applyBorder="1"/>
    <xf numFmtId="0" fontId="19" fillId="0" borderId="0" xfId="0" applyFont="1" applyBorder="1"/>
    <xf numFmtId="0" fontId="18" fillId="0" borderId="10" xfId="0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4" fontId="18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14" fontId="18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10" xfId="0" applyFont="1" applyFill="1" applyBorder="1"/>
    <xf numFmtId="9" fontId="0" fillId="0" borderId="0" xfId="42" applyFont="1" applyAlignment="1">
      <alignment wrapText="1"/>
    </xf>
    <xf numFmtId="0" fontId="18" fillId="0" borderId="0" xfId="0" applyFont="1" applyBorder="1" applyAlignment="1">
      <alignment horizontal="right"/>
    </xf>
    <xf numFmtId="0" fontId="18" fillId="0" borderId="0" xfId="0" applyFont="1" applyBorder="1" applyAlignment="1">
      <alignment horizontal="right" wrapText="1"/>
    </xf>
    <xf numFmtId="0" fontId="18" fillId="0" borderId="0" xfId="0" applyFont="1" applyFill="1" applyBorder="1" applyAlignment="1">
      <alignment horizontal="right" wrapText="1"/>
    </xf>
    <xf numFmtId="0" fontId="18" fillId="0" borderId="0" xfId="0" applyFont="1" applyFill="1" applyBorder="1" applyAlignment="1">
      <alignment horizontal="right"/>
    </xf>
    <xf numFmtId="3" fontId="18" fillId="0" borderId="0" xfId="0" applyNumberFormat="1" applyFont="1" applyFill="1" applyBorder="1" applyAlignment="1">
      <alignment horizontal="right" wrapText="1"/>
    </xf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right" wrapText="1"/>
    </xf>
    <xf numFmtId="0" fontId="18" fillId="0" borderId="10" xfId="0" applyFont="1" applyFill="1" applyBorder="1" applyAlignment="1">
      <alignment horizontal="right"/>
    </xf>
    <xf numFmtId="3" fontId="18" fillId="0" borderId="10" xfId="0" applyNumberFormat="1" applyFont="1" applyFill="1" applyBorder="1" applyAlignment="1">
      <alignment horizontal="right" wrapText="1"/>
    </xf>
    <xf numFmtId="1" fontId="18" fillId="33" borderId="0" xfId="0" applyNumberFormat="1" applyFont="1" applyFill="1" applyBorder="1" applyAlignment="1">
      <alignment horizontal="right"/>
    </xf>
    <xf numFmtId="1" fontId="18" fillId="33" borderId="0" xfId="0" applyNumberFormat="1" applyFont="1" applyFill="1" applyBorder="1"/>
    <xf numFmtId="0" fontId="18" fillId="34" borderId="10" xfId="0" applyFont="1" applyFill="1" applyBorder="1" applyAlignment="1">
      <alignment horizontal="righ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7"/>
  <sheetViews>
    <sheetView topLeftCell="E2" workbookViewId="0">
      <pane ySplit="1400" topLeftCell="A74" activePane="bottomLeft"/>
      <selection activeCell="J76" sqref="J76"/>
      <selection pane="bottomLeft" activeCell="H81" sqref="H81"/>
    </sheetView>
  </sheetViews>
  <sheetFormatPr baseColWidth="10" defaultColWidth="8.83203125" defaultRowHeight="15" x14ac:dyDescent="0.2"/>
  <cols>
    <col min="1" max="1" width="26.83203125" customWidth="1"/>
    <col min="2" max="2" width="21.1640625" customWidth="1"/>
    <col min="3" max="3" width="29.1640625" customWidth="1"/>
    <col min="4" max="4" width="48.83203125" style="1" customWidth="1"/>
    <col min="5" max="5" width="12.33203125" style="1" bestFit="1" customWidth="1"/>
    <col min="6" max="6" width="11" style="1" customWidth="1"/>
    <col min="7" max="7" width="37.33203125" style="1" customWidth="1"/>
    <col min="8" max="9" width="19.83203125" customWidth="1"/>
    <col min="10" max="10" width="46.33203125" customWidth="1"/>
  </cols>
  <sheetData>
    <row r="1" spans="1:10" x14ac:dyDescent="0.2">
      <c r="A1" s="2" t="s">
        <v>0</v>
      </c>
      <c r="B1" s="2" t="s">
        <v>1</v>
      </c>
      <c r="C1" s="2" t="s">
        <v>2</v>
      </c>
      <c r="D1" s="3" t="s">
        <v>3</v>
      </c>
      <c r="E1" s="3"/>
      <c r="F1" s="3"/>
      <c r="G1" s="3" t="s">
        <v>4</v>
      </c>
      <c r="H1" s="2"/>
      <c r="I1" s="2"/>
      <c r="J1" s="2" t="s">
        <v>5</v>
      </c>
    </row>
    <row r="2" spans="1:10" s="9" customFormat="1" ht="57" x14ac:dyDescent="0.2">
      <c r="A2" s="8" t="s">
        <v>6</v>
      </c>
      <c r="B2" s="8" t="s">
        <v>7</v>
      </c>
      <c r="C2" s="8" t="s">
        <v>8</v>
      </c>
      <c r="D2" s="8" t="s">
        <v>9</v>
      </c>
      <c r="E2" s="8" t="s">
        <v>155</v>
      </c>
      <c r="F2" s="8" t="s">
        <v>156</v>
      </c>
      <c r="G2" s="8" t="s">
        <v>10</v>
      </c>
      <c r="H2" s="8" t="s">
        <v>163</v>
      </c>
      <c r="I2" s="8" t="s">
        <v>164</v>
      </c>
      <c r="J2" s="8" t="s">
        <v>11</v>
      </c>
    </row>
    <row r="3" spans="1:10" ht="29" x14ac:dyDescent="0.2">
      <c r="A3" s="2" t="s">
        <v>12</v>
      </c>
      <c r="B3" s="2" t="s">
        <v>13</v>
      </c>
      <c r="C3" s="2" t="s">
        <v>13</v>
      </c>
      <c r="D3" s="3" t="s">
        <v>14</v>
      </c>
      <c r="E3" s="3">
        <v>4</v>
      </c>
      <c r="F3" s="3">
        <v>1</v>
      </c>
      <c r="G3" s="3" t="s">
        <v>15</v>
      </c>
      <c r="H3" s="2">
        <v>1</v>
      </c>
      <c r="I3" s="2">
        <f>+IF(E3&gt;0,1,0)+IF(H3&gt;0,1,0)+IF(C3="Yes",1,0)+IF(B3="Yes",1,0)</f>
        <v>2</v>
      </c>
      <c r="J3" s="2" t="s">
        <v>16</v>
      </c>
    </row>
    <row r="4" spans="1:10" x14ac:dyDescent="0.2">
      <c r="A4" s="2" t="s">
        <v>12</v>
      </c>
      <c r="B4" s="2" t="s">
        <v>13</v>
      </c>
      <c r="C4" s="2" t="s">
        <v>13</v>
      </c>
      <c r="D4" s="3"/>
      <c r="E4" s="3"/>
      <c r="F4" s="3"/>
      <c r="G4" s="3" t="s">
        <v>17</v>
      </c>
      <c r="H4" s="2">
        <v>1</v>
      </c>
      <c r="I4" s="2">
        <f t="shared" ref="I4:I67" si="0">+IF(E4&gt;0,1,0)+IF(H4&gt;0,1,0)+IF(C4="Yes",1,0)+IF(B4="Yes",1,0)</f>
        <v>1</v>
      </c>
      <c r="J4" s="2" t="s">
        <v>18</v>
      </c>
    </row>
    <row r="5" spans="1:10" x14ac:dyDescent="0.2">
      <c r="A5" s="2" t="s">
        <v>12</v>
      </c>
      <c r="B5" s="2" t="s">
        <v>13</v>
      </c>
      <c r="C5" s="2" t="s">
        <v>12</v>
      </c>
      <c r="D5" s="3"/>
      <c r="E5" s="3"/>
      <c r="F5" s="3"/>
      <c r="G5" s="3"/>
      <c r="H5" s="2"/>
      <c r="I5" s="2">
        <f t="shared" si="0"/>
        <v>1</v>
      </c>
      <c r="J5" s="2" t="s">
        <v>19</v>
      </c>
    </row>
    <row r="6" spans="1:10" x14ac:dyDescent="0.2">
      <c r="A6" s="2" t="s">
        <v>13</v>
      </c>
      <c r="B6" s="2" t="s">
        <v>13</v>
      </c>
      <c r="C6" s="2" t="s">
        <v>13</v>
      </c>
      <c r="D6" s="3" t="s">
        <v>20</v>
      </c>
      <c r="E6" s="3">
        <v>1</v>
      </c>
      <c r="F6" s="3">
        <v>1</v>
      </c>
      <c r="G6" s="3" t="s">
        <v>17</v>
      </c>
      <c r="H6" s="2">
        <v>1</v>
      </c>
      <c r="I6" s="2">
        <f t="shared" si="0"/>
        <v>2</v>
      </c>
      <c r="J6" s="2" t="s">
        <v>21</v>
      </c>
    </row>
    <row r="7" spans="1:10" ht="43" x14ac:dyDescent="0.2">
      <c r="A7" s="2" t="s">
        <v>12</v>
      </c>
      <c r="B7" s="2" t="s">
        <v>13</v>
      </c>
      <c r="C7" s="2" t="s">
        <v>13</v>
      </c>
      <c r="D7" s="3"/>
      <c r="E7" s="3"/>
      <c r="F7" s="3"/>
      <c r="G7" s="3" t="s">
        <v>22</v>
      </c>
      <c r="H7" s="2">
        <v>3</v>
      </c>
      <c r="I7" s="2">
        <f t="shared" si="0"/>
        <v>1</v>
      </c>
      <c r="J7" s="2" t="s">
        <v>23</v>
      </c>
    </row>
    <row r="8" spans="1:10" x14ac:dyDescent="0.2">
      <c r="A8" s="2" t="s">
        <v>12</v>
      </c>
      <c r="B8" s="2" t="s">
        <v>12</v>
      </c>
      <c r="C8" s="2" t="s">
        <v>13</v>
      </c>
      <c r="D8" s="3"/>
      <c r="E8" s="3"/>
      <c r="F8" s="3"/>
      <c r="G8" s="3"/>
      <c r="H8" s="2"/>
      <c r="I8" s="2">
        <f t="shared" si="0"/>
        <v>1</v>
      </c>
      <c r="J8" s="2" t="s">
        <v>24</v>
      </c>
    </row>
    <row r="9" spans="1:10" x14ac:dyDescent="0.2">
      <c r="A9" s="2" t="s">
        <v>12</v>
      </c>
      <c r="B9" s="2" t="s">
        <v>13</v>
      </c>
      <c r="C9" s="2" t="s">
        <v>13</v>
      </c>
      <c r="D9" s="3" t="s">
        <v>25</v>
      </c>
      <c r="E9" s="3">
        <v>2</v>
      </c>
      <c r="F9" s="3">
        <v>0</v>
      </c>
      <c r="G9" s="3" t="s">
        <v>17</v>
      </c>
      <c r="H9" s="2">
        <v>1</v>
      </c>
      <c r="I9" s="2">
        <f t="shared" si="0"/>
        <v>2</v>
      </c>
      <c r="J9" s="2" t="s">
        <v>26</v>
      </c>
    </row>
    <row r="10" spans="1:10" x14ac:dyDescent="0.2">
      <c r="A10" s="2" t="s">
        <v>13</v>
      </c>
      <c r="B10" s="2" t="s">
        <v>13</v>
      </c>
      <c r="C10" s="2" t="s">
        <v>13</v>
      </c>
      <c r="D10" s="3"/>
      <c r="E10" s="3"/>
      <c r="F10" s="3"/>
      <c r="G10" s="3" t="s">
        <v>15</v>
      </c>
      <c r="H10" s="2">
        <v>1</v>
      </c>
      <c r="I10" s="2">
        <f t="shared" si="0"/>
        <v>1</v>
      </c>
      <c r="J10" s="2" t="s">
        <v>27</v>
      </c>
    </row>
    <row r="11" spans="1:10" x14ac:dyDescent="0.2">
      <c r="A11" s="2" t="s">
        <v>13</v>
      </c>
      <c r="B11" s="2" t="s">
        <v>13</v>
      </c>
      <c r="C11" s="2" t="s">
        <v>13</v>
      </c>
      <c r="D11" s="3" t="s">
        <v>28</v>
      </c>
      <c r="E11" s="3">
        <v>1</v>
      </c>
      <c r="F11" s="3">
        <v>0</v>
      </c>
      <c r="G11" s="3" t="s">
        <v>29</v>
      </c>
      <c r="H11" s="2">
        <v>1</v>
      </c>
      <c r="I11" s="2">
        <f t="shared" si="0"/>
        <v>2</v>
      </c>
      <c r="J11" s="2" t="s">
        <v>30</v>
      </c>
    </row>
    <row r="12" spans="1:10" x14ac:dyDescent="0.2">
      <c r="A12" s="2" t="s">
        <v>13</v>
      </c>
      <c r="B12" s="2" t="s">
        <v>13</v>
      </c>
      <c r="C12" s="2" t="s">
        <v>13</v>
      </c>
      <c r="D12" s="3"/>
      <c r="E12" s="3"/>
      <c r="F12" s="3"/>
      <c r="G12" s="3"/>
      <c r="H12" s="2"/>
      <c r="I12" s="2">
        <f t="shared" si="0"/>
        <v>0</v>
      </c>
      <c r="J12" s="2" t="s">
        <v>31</v>
      </c>
    </row>
    <row r="13" spans="1:10" x14ac:dyDescent="0.2">
      <c r="A13" s="2" t="s">
        <v>13</v>
      </c>
      <c r="B13" s="2" t="s">
        <v>13</v>
      </c>
      <c r="C13" s="2" t="s">
        <v>13</v>
      </c>
      <c r="D13" s="3" t="s">
        <v>32</v>
      </c>
      <c r="E13" s="3"/>
      <c r="F13" s="3"/>
      <c r="G13" s="3"/>
      <c r="H13" s="2"/>
      <c r="I13" s="2">
        <f t="shared" si="0"/>
        <v>0</v>
      </c>
      <c r="J13" s="2" t="s">
        <v>33</v>
      </c>
    </row>
    <row r="14" spans="1:10" x14ac:dyDescent="0.2">
      <c r="A14" s="2" t="s">
        <v>12</v>
      </c>
      <c r="B14" s="2" t="s">
        <v>13</v>
      </c>
      <c r="C14" s="2" t="s">
        <v>13</v>
      </c>
      <c r="D14" s="3" t="s">
        <v>34</v>
      </c>
      <c r="E14" s="3">
        <v>2</v>
      </c>
      <c r="F14" s="3">
        <v>1</v>
      </c>
      <c r="G14" s="3" t="s">
        <v>17</v>
      </c>
      <c r="H14" s="2">
        <v>1</v>
      </c>
      <c r="I14" s="2">
        <f t="shared" si="0"/>
        <v>2</v>
      </c>
      <c r="J14" s="2" t="s">
        <v>35</v>
      </c>
    </row>
    <row r="15" spans="1:10" x14ac:dyDescent="0.2">
      <c r="A15" s="2" t="s">
        <v>12</v>
      </c>
      <c r="B15" s="2" t="s">
        <v>13</v>
      </c>
      <c r="C15" s="2" t="s">
        <v>13</v>
      </c>
      <c r="D15" s="3"/>
      <c r="E15" s="3"/>
      <c r="F15" s="3"/>
      <c r="G15" s="3"/>
      <c r="H15" s="2"/>
      <c r="I15" s="2">
        <f t="shared" si="0"/>
        <v>0</v>
      </c>
      <c r="J15" s="2" t="s">
        <v>36</v>
      </c>
    </row>
    <row r="16" spans="1:10" x14ac:dyDescent="0.2">
      <c r="A16" s="2" t="s">
        <v>12</v>
      </c>
      <c r="B16" s="2" t="s">
        <v>13</v>
      </c>
      <c r="C16" s="2" t="s">
        <v>13</v>
      </c>
      <c r="D16" s="3" t="s">
        <v>37</v>
      </c>
      <c r="E16" s="3">
        <v>1</v>
      </c>
      <c r="F16" s="3">
        <v>0</v>
      </c>
      <c r="G16" s="3" t="s">
        <v>38</v>
      </c>
      <c r="H16" s="2">
        <v>1</v>
      </c>
      <c r="I16" s="2">
        <f t="shared" si="0"/>
        <v>2</v>
      </c>
      <c r="J16" s="2" t="s">
        <v>39</v>
      </c>
    </row>
    <row r="17" spans="1:10" x14ac:dyDescent="0.2">
      <c r="A17" s="2" t="s">
        <v>13</v>
      </c>
      <c r="B17" s="2" t="s">
        <v>13</v>
      </c>
      <c r="C17" s="2" t="s">
        <v>13</v>
      </c>
      <c r="D17" s="3" t="s">
        <v>28</v>
      </c>
      <c r="E17" s="3">
        <v>1</v>
      </c>
      <c r="F17" s="3">
        <v>0</v>
      </c>
      <c r="G17" s="3"/>
      <c r="H17" s="2"/>
      <c r="I17" s="2">
        <f t="shared" si="0"/>
        <v>1</v>
      </c>
      <c r="J17" s="2" t="s">
        <v>40</v>
      </c>
    </row>
    <row r="18" spans="1:10" x14ac:dyDescent="0.2">
      <c r="A18" s="2" t="s">
        <v>12</v>
      </c>
      <c r="B18" s="2" t="s">
        <v>13</v>
      </c>
      <c r="C18" s="2" t="s">
        <v>13</v>
      </c>
      <c r="D18" s="3" t="s">
        <v>17</v>
      </c>
      <c r="E18" s="3">
        <v>1</v>
      </c>
      <c r="F18" s="3">
        <v>0</v>
      </c>
      <c r="G18" s="3"/>
      <c r="H18" s="2"/>
      <c r="I18" s="2">
        <f t="shared" si="0"/>
        <v>1</v>
      </c>
      <c r="J18" s="2" t="s">
        <v>41</v>
      </c>
    </row>
    <row r="19" spans="1:10" ht="29" x14ac:dyDescent="0.2">
      <c r="A19" s="2" t="s">
        <v>12</v>
      </c>
      <c r="B19" s="2" t="s">
        <v>13</v>
      </c>
      <c r="C19" s="2" t="s">
        <v>13</v>
      </c>
      <c r="D19" s="3" t="s">
        <v>42</v>
      </c>
      <c r="E19" s="3">
        <v>2</v>
      </c>
      <c r="F19" s="3">
        <v>1</v>
      </c>
      <c r="G19" s="3" t="s">
        <v>43</v>
      </c>
      <c r="H19" s="2">
        <v>2</v>
      </c>
      <c r="I19" s="2">
        <f t="shared" si="0"/>
        <v>2</v>
      </c>
      <c r="J19" s="2" t="s">
        <v>44</v>
      </c>
    </row>
    <row r="20" spans="1:10" ht="29" x14ac:dyDescent="0.2">
      <c r="A20" s="2" t="s">
        <v>12</v>
      </c>
      <c r="B20" s="2" t="s">
        <v>13</v>
      </c>
      <c r="C20" s="2" t="s">
        <v>13</v>
      </c>
      <c r="D20" s="3" t="s">
        <v>45</v>
      </c>
      <c r="E20" s="3">
        <v>3</v>
      </c>
      <c r="F20" s="3">
        <v>1</v>
      </c>
      <c r="G20" s="3" t="s">
        <v>46</v>
      </c>
      <c r="H20" s="2">
        <v>2</v>
      </c>
      <c r="I20" s="2">
        <f t="shared" si="0"/>
        <v>2</v>
      </c>
      <c r="J20" s="2" t="s">
        <v>47</v>
      </c>
    </row>
    <row r="21" spans="1:10" ht="57" x14ac:dyDescent="0.2">
      <c r="A21" s="2" t="s">
        <v>12</v>
      </c>
      <c r="B21" s="2" t="s">
        <v>13</v>
      </c>
      <c r="C21" s="2" t="s">
        <v>13</v>
      </c>
      <c r="D21" s="3" t="s">
        <v>48</v>
      </c>
      <c r="E21" s="3">
        <v>7</v>
      </c>
      <c r="F21" s="3">
        <v>1</v>
      </c>
      <c r="G21" s="3"/>
      <c r="H21" s="2"/>
      <c r="I21" s="2">
        <f t="shared" si="0"/>
        <v>1</v>
      </c>
      <c r="J21" s="2" t="s">
        <v>49</v>
      </c>
    </row>
    <row r="22" spans="1:10" x14ac:dyDescent="0.2">
      <c r="A22" s="2" t="s">
        <v>12</v>
      </c>
      <c r="B22" s="2" t="s">
        <v>13</v>
      </c>
      <c r="C22" s="2" t="s">
        <v>12</v>
      </c>
      <c r="D22" s="3"/>
      <c r="E22" s="3"/>
      <c r="F22" s="3"/>
      <c r="G22" s="3"/>
      <c r="H22" s="2"/>
      <c r="I22" s="2">
        <f t="shared" si="0"/>
        <v>1</v>
      </c>
      <c r="J22" s="2" t="s">
        <v>50</v>
      </c>
    </row>
    <row r="23" spans="1:10" x14ac:dyDescent="0.2">
      <c r="A23" s="2" t="s">
        <v>12</v>
      </c>
      <c r="B23" s="2" t="s">
        <v>13</v>
      </c>
      <c r="C23" s="2" t="s">
        <v>13</v>
      </c>
      <c r="D23" s="3" t="s">
        <v>28</v>
      </c>
      <c r="E23" s="3">
        <v>1</v>
      </c>
      <c r="F23" s="3">
        <v>0</v>
      </c>
      <c r="G23" s="3" t="s">
        <v>15</v>
      </c>
      <c r="H23" s="2">
        <v>1</v>
      </c>
      <c r="I23" s="2">
        <f t="shared" si="0"/>
        <v>2</v>
      </c>
      <c r="J23" s="2" t="s">
        <v>51</v>
      </c>
    </row>
    <row r="24" spans="1:10" ht="43" x14ac:dyDescent="0.2">
      <c r="A24" s="2" t="s">
        <v>12</v>
      </c>
      <c r="B24" s="2" t="s">
        <v>13</v>
      </c>
      <c r="C24" s="2" t="s">
        <v>13</v>
      </c>
      <c r="D24" s="3"/>
      <c r="E24" s="3"/>
      <c r="F24" s="3"/>
      <c r="G24" s="3" t="s">
        <v>22</v>
      </c>
      <c r="H24" s="2">
        <v>3</v>
      </c>
      <c r="I24" s="2">
        <f t="shared" si="0"/>
        <v>1</v>
      </c>
      <c r="J24" s="2" t="s">
        <v>52</v>
      </c>
    </row>
    <row r="25" spans="1:10" x14ac:dyDescent="0.2">
      <c r="A25" s="2" t="s">
        <v>12</v>
      </c>
      <c r="B25" s="2" t="s">
        <v>13</v>
      </c>
      <c r="C25" s="2" t="s">
        <v>13</v>
      </c>
      <c r="D25" s="3"/>
      <c r="E25" s="3"/>
      <c r="F25" s="3"/>
      <c r="G25" s="3"/>
      <c r="H25" s="2"/>
      <c r="I25" s="2">
        <f t="shared" si="0"/>
        <v>0</v>
      </c>
      <c r="J25" s="2" t="s">
        <v>53</v>
      </c>
    </row>
    <row r="26" spans="1:10" ht="29" x14ac:dyDescent="0.2">
      <c r="A26" s="2" t="s">
        <v>12</v>
      </c>
      <c r="B26" s="2" t="s">
        <v>13</v>
      </c>
      <c r="C26" s="2" t="s">
        <v>13</v>
      </c>
      <c r="D26" s="3" t="s">
        <v>20</v>
      </c>
      <c r="E26" s="3">
        <v>1</v>
      </c>
      <c r="F26" s="3">
        <v>1</v>
      </c>
      <c r="G26" s="3" t="s">
        <v>43</v>
      </c>
      <c r="H26" s="2">
        <v>2</v>
      </c>
      <c r="I26" s="2">
        <f t="shared" si="0"/>
        <v>2</v>
      </c>
      <c r="J26" s="2" t="s">
        <v>54</v>
      </c>
    </row>
    <row r="27" spans="1:10" x14ac:dyDescent="0.2">
      <c r="A27" s="2" t="s">
        <v>13</v>
      </c>
      <c r="B27" s="2" t="s">
        <v>13</v>
      </c>
      <c r="C27" s="2" t="s">
        <v>12</v>
      </c>
      <c r="D27" s="3"/>
      <c r="E27" s="3"/>
      <c r="F27" s="3"/>
      <c r="G27" s="3"/>
      <c r="H27" s="2"/>
      <c r="I27" s="2">
        <f t="shared" si="0"/>
        <v>1</v>
      </c>
      <c r="J27" s="2" t="s">
        <v>55</v>
      </c>
    </row>
    <row r="28" spans="1:10" x14ac:dyDescent="0.2">
      <c r="A28" s="2" t="s">
        <v>13</v>
      </c>
      <c r="B28" s="2" t="s">
        <v>13</v>
      </c>
      <c r="C28" s="2" t="s">
        <v>12</v>
      </c>
      <c r="D28" s="3"/>
      <c r="E28" s="3"/>
      <c r="F28" s="3"/>
      <c r="G28" s="3"/>
      <c r="H28" s="2"/>
      <c r="I28" s="2">
        <f t="shared" si="0"/>
        <v>1</v>
      </c>
      <c r="J28" s="2" t="s">
        <v>56</v>
      </c>
    </row>
    <row r="29" spans="1:10" x14ac:dyDescent="0.2">
      <c r="A29" s="2" t="s">
        <v>13</v>
      </c>
      <c r="B29" s="2" t="s">
        <v>13</v>
      </c>
      <c r="C29" s="2" t="s">
        <v>13</v>
      </c>
      <c r="D29" s="3" t="s">
        <v>32</v>
      </c>
      <c r="E29" s="3"/>
      <c r="F29" s="3">
        <v>1</v>
      </c>
      <c r="G29" s="3"/>
      <c r="H29" s="2"/>
      <c r="I29" s="2">
        <f t="shared" si="0"/>
        <v>0</v>
      </c>
      <c r="J29" s="2" t="s">
        <v>57</v>
      </c>
    </row>
    <row r="30" spans="1:10" x14ac:dyDescent="0.2">
      <c r="A30" s="2" t="s">
        <v>13</v>
      </c>
      <c r="B30" s="2" t="s">
        <v>13</v>
      </c>
      <c r="C30" s="2" t="s">
        <v>13</v>
      </c>
      <c r="D30" s="3"/>
      <c r="E30" s="3"/>
      <c r="F30" s="3"/>
      <c r="G30" s="3"/>
      <c r="H30" s="2"/>
      <c r="I30" s="2">
        <f t="shared" si="0"/>
        <v>0</v>
      </c>
      <c r="J30" s="2" t="s">
        <v>58</v>
      </c>
    </row>
    <row r="31" spans="1:10" x14ac:dyDescent="0.2">
      <c r="A31" s="2" t="s">
        <v>13</v>
      </c>
      <c r="B31" s="2" t="s">
        <v>13</v>
      </c>
      <c r="C31" s="2" t="s">
        <v>13</v>
      </c>
      <c r="D31" s="3" t="s">
        <v>32</v>
      </c>
      <c r="E31" s="3"/>
      <c r="F31" s="3">
        <v>1</v>
      </c>
      <c r="G31" s="3"/>
      <c r="H31" s="2"/>
      <c r="I31" s="2">
        <f t="shared" si="0"/>
        <v>0</v>
      </c>
      <c r="J31" s="2" t="s">
        <v>59</v>
      </c>
    </row>
    <row r="32" spans="1:10" x14ac:dyDescent="0.2">
      <c r="A32" s="2" t="s">
        <v>12</v>
      </c>
      <c r="B32" s="2" t="s">
        <v>13</v>
      </c>
      <c r="C32" s="2" t="s">
        <v>13</v>
      </c>
      <c r="D32" s="3"/>
      <c r="E32" s="3"/>
      <c r="F32" s="3"/>
      <c r="G32" s="3"/>
      <c r="H32" s="2"/>
      <c r="I32" s="2">
        <f t="shared" si="0"/>
        <v>0</v>
      </c>
      <c r="J32" s="2" t="s">
        <v>60</v>
      </c>
    </row>
    <row r="33" spans="1:10" x14ac:dyDescent="0.2">
      <c r="A33" s="2" t="s">
        <v>12</v>
      </c>
      <c r="B33" s="2" t="s">
        <v>13</v>
      </c>
      <c r="C33" s="2" t="s">
        <v>12</v>
      </c>
      <c r="D33" s="3" t="s">
        <v>61</v>
      </c>
      <c r="E33" s="3">
        <v>2</v>
      </c>
      <c r="F33" s="3"/>
      <c r="G33" s="3"/>
      <c r="H33" s="2"/>
      <c r="I33" s="2">
        <f t="shared" si="0"/>
        <v>2</v>
      </c>
      <c r="J33" s="2" t="s">
        <v>62</v>
      </c>
    </row>
    <row r="34" spans="1:10" x14ac:dyDescent="0.2">
      <c r="A34" s="2" t="s">
        <v>12</v>
      </c>
      <c r="B34" s="2" t="s">
        <v>13</v>
      </c>
      <c r="C34" s="2" t="s">
        <v>13</v>
      </c>
      <c r="D34" s="3"/>
      <c r="E34" s="3"/>
      <c r="F34" s="3"/>
      <c r="G34" s="3" t="s">
        <v>15</v>
      </c>
      <c r="H34" s="2">
        <v>1</v>
      </c>
      <c r="I34" s="2">
        <f t="shared" si="0"/>
        <v>1</v>
      </c>
      <c r="J34" s="2" t="s">
        <v>63</v>
      </c>
    </row>
    <row r="35" spans="1:10" x14ac:dyDescent="0.2">
      <c r="A35" s="2" t="s">
        <v>13</v>
      </c>
      <c r="B35" s="2" t="s">
        <v>13</v>
      </c>
      <c r="C35" s="2" t="s">
        <v>13</v>
      </c>
      <c r="D35" s="3" t="s">
        <v>32</v>
      </c>
      <c r="E35" s="3"/>
      <c r="F35" s="3">
        <v>1</v>
      </c>
      <c r="G35" s="3"/>
      <c r="H35" s="2"/>
      <c r="I35" s="2">
        <f t="shared" si="0"/>
        <v>0</v>
      </c>
      <c r="J35" s="2" t="s">
        <v>64</v>
      </c>
    </row>
    <row r="36" spans="1:10" x14ac:dyDescent="0.2">
      <c r="A36" s="2" t="s">
        <v>13</v>
      </c>
      <c r="B36" s="2" t="s">
        <v>13</v>
      </c>
      <c r="C36" s="2" t="s">
        <v>13</v>
      </c>
      <c r="D36" s="3"/>
      <c r="E36" s="3"/>
      <c r="F36" s="3"/>
      <c r="G36" s="3"/>
      <c r="H36" s="2"/>
      <c r="I36" s="2">
        <f t="shared" si="0"/>
        <v>0</v>
      </c>
      <c r="J36" s="2" t="s">
        <v>65</v>
      </c>
    </row>
    <row r="37" spans="1:10" x14ac:dyDescent="0.2">
      <c r="A37" s="2" t="s">
        <v>12</v>
      </c>
      <c r="B37" s="2" t="s">
        <v>13</v>
      </c>
      <c r="C37" s="2" t="s">
        <v>13</v>
      </c>
      <c r="D37" s="3" t="s">
        <v>32</v>
      </c>
      <c r="E37" s="3"/>
      <c r="F37" s="3">
        <v>1</v>
      </c>
      <c r="G37" s="3"/>
      <c r="H37" s="2"/>
      <c r="I37" s="2">
        <f t="shared" si="0"/>
        <v>0</v>
      </c>
      <c r="J37" s="2" t="s">
        <v>66</v>
      </c>
    </row>
    <row r="38" spans="1:10" x14ac:dyDescent="0.2">
      <c r="A38" s="2" t="s">
        <v>13</v>
      </c>
      <c r="B38" s="2" t="s">
        <v>12</v>
      </c>
      <c r="C38" s="2" t="s">
        <v>13</v>
      </c>
      <c r="D38" s="3"/>
      <c r="E38" s="3"/>
      <c r="F38" s="3"/>
      <c r="G38" s="3"/>
      <c r="H38" s="2"/>
      <c r="I38" s="2">
        <f t="shared" si="0"/>
        <v>1</v>
      </c>
      <c r="J38" s="2" t="s">
        <v>67</v>
      </c>
    </row>
    <row r="39" spans="1:10" ht="43" x14ac:dyDescent="0.2">
      <c r="A39" s="2" t="s">
        <v>12</v>
      </c>
      <c r="B39" s="2" t="s">
        <v>13</v>
      </c>
      <c r="C39" s="2" t="s">
        <v>13</v>
      </c>
      <c r="D39" s="3" t="s">
        <v>68</v>
      </c>
      <c r="E39" s="3">
        <v>3</v>
      </c>
      <c r="F39" s="3">
        <v>0</v>
      </c>
      <c r="G39" s="3" t="s">
        <v>69</v>
      </c>
      <c r="H39" s="2">
        <v>4</v>
      </c>
      <c r="I39" s="2">
        <f t="shared" si="0"/>
        <v>2</v>
      </c>
      <c r="J39" s="2" t="s">
        <v>70</v>
      </c>
    </row>
    <row r="40" spans="1:10" x14ac:dyDescent="0.2">
      <c r="A40" s="2" t="s">
        <v>13</v>
      </c>
      <c r="B40" s="2" t="s">
        <v>13</v>
      </c>
      <c r="C40" s="2" t="s">
        <v>13</v>
      </c>
      <c r="D40" s="3"/>
      <c r="E40" s="3"/>
      <c r="F40" s="3"/>
      <c r="G40" s="3"/>
      <c r="H40" s="2"/>
      <c r="I40" s="2">
        <f t="shared" si="0"/>
        <v>0</v>
      </c>
      <c r="J40" s="2" t="s">
        <v>71</v>
      </c>
    </row>
    <row r="41" spans="1:10" x14ac:dyDescent="0.2">
      <c r="A41" s="2" t="s">
        <v>12</v>
      </c>
      <c r="B41" s="2" t="s">
        <v>12</v>
      </c>
      <c r="C41" s="2" t="s">
        <v>13</v>
      </c>
      <c r="D41" s="3"/>
      <c r="E41" s="3"/>
      <c r="F41" s="3"/>
      <c r="G41" s="3"/>
      <c r="H41" s="2"/>
      <c r="I41" s="2">
        <f t="shared" si="0"/>
        <v>1</v>
      </c>
      <c r="J41" s="2" t="s">
        <v>72</v>
      </c>
    </row>
    <row r="42" spans="1:10" x14ac:dyDescent="0.2">
      <c r="A42" s="2" t="s">
        <v>13</v>
      </c>
      <c r="B42" s="2" t="s">
        <v>13</v>
      </c>
      <c r="C42" s="2" t="s">
        <v>13</v>
      </c>
      <c r="D42" s="3"/>
      <c r="E42" s="3"/>
      <c r="F42" s="3"/>
      <c r="G42" s="3"/>
      <c r="H42" s="2"/>
      <c r="I42" s="2">
        <f t="shared" si="0"/>
        <v>0</v>
      </c>
      <c r="J42" s="2" t="s">
        <v>73</v>
      </c>
    </row>
    <row r="43" spans="1:10" x14ac:dyDescent="0.2">
      <c r="A43" s="2" t="s">
        <v>13</v>
      </c>
      <c r="B43" s="2" t="s">
        <v>13</v>
      </c>
      <c r="C43" s="2" t="s">
        <v>13</v>
      </c>
      <c r="D43" s="3"/>
      <c r="E43" s="3"/>
      <c r="F43" s="3"/>
      <c r="G43" s="3"/>
      <c r="H43" s="2"/>
      <c r="I43" s="2">
        <f t="shared" si="0"/>
        <v>0</v>
      </c>
      <c r="J43" s="2" t="s">
        <v>74</v>
      </c>
    </row>
    <row r="44" spans="1:10" x14ac:dyDescent="0.2">
      <c r="A44" s="2" t="s">
        <v>13</v>
      </c>
      <c r="B44" s="2" t="s">
        <v>13</v>
      </c>
      <c r="C44" s="2" t="s">
        <v>13</v>
      </c>
      <c r="D44" s="3"/>
      <c r="E44" s="3"/>
      <c r="F44" s="3"/>
      <c r="G44" s="3" t="s">
        <v>75</v>
      </c>
      <c r="H44" s="2">
        <v>1</v>
      </c>
      <c r="I44" s="2">
        <f t="shared" si="0"/>
        <v>1</v>
      </c>
      <c r="J44" s="2" t="s">
        <v>76</v>
      </c>
    </row>
    <row r="45" spans="1:10" x14ac:dyDescent="0.2">
      <c r="A45" s="2" t="s">
        <v>13</v>
      </c>
      <c r="B45" s="2" t="s">
        <v>13</v>
      </c>
      <c r="C45" s="2" t="s">
        <v>13</v>
      </c>
      <c r="D45" s="3"/>
      <c r="E45" s="3"/>
      <c r="F45" s="3"/>
      <c r="G45" s="3"/>
      <c r="H45" s="2"/>
      <c r="I45" s="2">
        <f t="shared" si="0"/>
        <v>0</v>
      </c>
      <c r="J45" s="2" t="s">
        <v>77</v>
      </c>
    </row>
    <row r="46" spans="1:10" ht="29" x14ac:dyDescent="0.2">
      <c r="A46" s="2" t="s">
        <v>12</v>
      </c>
      <c r="B46" s="2" t="s">
        <v>13</v>
      </c>
      <c r="C46" s="2" t="s">
        <v>13</v>
      </c>
      <c r="D46" s="3"/>
      <c r="E46" s="3"/>
      <c r="F46" s="3"/>
      <c r="G46" s="3" t="s">
        <v>78</v>
      </c>
      <c r="H46" s="2">
        <v>2</v>
      </c>
      <c r="I46" s="2">
        <f t="shared" si="0"/>
        <v>1</v>
      </c>
      <c r="J46" s="2" t="s">
        <v>79</v>
      </c>
    </row>
    <row r="47" spans="1:10" x14ac:dyDescent="0.2">
      <c r="A47" s="2" t="s">
        <v>13</v>
      </c>
      <c r="B47" s="2" t="s">
        <v>13</v>
      </c>
      <c r="C47" s="2" t="s">
        <v>13</v>
      </c>
      <c r="D47" s="3" t="s">
        <v>32</v>
      </c>
      <c r="E47" s="3"/>
      <c r="F47" s="3">
        <v>1</v>
      </c>
      <c r="G47" s="3"/>
      <c r="H47" s="2"/>
      <c r="I47" s="2">
        <f t="shared" si="0"/>
        <v>0</v>
      </c>
      <c r="J47" s="2" t="s">
        <v>80</v>
      </c>
    </row>
    <row r="48" spans="1:10" x14ac:dyDescent="0.2">
      <c r="A48" s="2" t="s">
        <v>13</v>
      </c>
      <c r="B48" s="2" t="s">
        <v>13</v>
      </c>
      <c r="C48" s="2" t="s">
        <v>12</v>
      </c>
      <c r="D48" s="3" t="s">
        <v>32</v>
      </c>
      <c r="E48" s="3"/>
      <c r="F48" s="3">
        <v>1</v>
      </c>
      <c r="G48" s="3"/>
      <c r="H48" s="2"/>
      <c r="I48" s="2">
        <f t="shared" si="0"/>
        <v>1</v>
      </c>
      <c r="J48" s="2" t="s">
        <v>81</v>
      </c>
    </row>
    <row r="49" spans="1:10" ht="29" x14ac:dyDescent="0.2">
      <c r="A49" s="2" t="s">
        <v>12</v>
      </c>
      <c r="B49" s="2" t="s">
        <v>13</v>
      </c>
      <c r="C49" s="2" t="s">
        <v>13</v>
      </c>
      <c r="D49" s="3" t="s">
        <v>17</v>
      </c>
      <c r="E49" s="3">
        <v>1</v>
      </c>
      <c r="F49" s="3">
        <v>0</v>
      </c>
      <c r="G49" s="3" t="s">
        <v>43</v>
      </c>
      <c r="H49" s="2">
        <v>2</v>
      </c>
      <c r="I49" s="2">
        <f t="shared" si="0"/>
        <v>2</v>
      </c>
      <c r="J49" s="2" t="s">
        <v>82</v>
      </c>
    </row>
    <row r="50" spans="1:10" x14ac:dyDescent="0.2">
      <c r="A50" s="2" t="s">
        <v>13</v>
      </c>
      <c r="B50" s="2" t="s">
        <v>13</v>
      </c>
      <c r="C50" s="2" t="s">
        <v>13</v>
      </c>
      <c r="D50" s="3"/>
      <c r="E50" s="3"/>
      <c r="F50" s="3"/>
      <c r="G50" s="3"/>
      <c r="H50" s="2"/>
      <c r="I50" s="2">
        <f t="shared" si="0"/>
        <v>0</v>
      </c>
      <c r="J50" s="2" t="s">
        <v>83</v>
      </c>
    </row>
    <row r="51" spans="1:10" x14ac:dyDescent="0.2">
      <c r="A51" s="2" t="s">
        <v>13</v>
      </c>
      <c r="B51" s="2" t="s">
        <v>13</v>
      </c>
      <c r="C51" s="2" t="s">
        <v>13</v>
      </c>
      <c r="D51" s="3"/>
      <c r="E51" s="3"/>
      <c r="F51" s="3"/>
      <c r="G51" s="3"/>
      <c r="H51" s="2"/>
      <c r="I51" s="2">
        <f t="shared" si="0"/>
        <v>0</v>
      </c>
      <c r="J51" s="2" t="s">
        <v>84</v>
      </c>
    </row>
    <row r="52" spans="1:10" x14ac:dyDescent="0.2">
      <c r="A52" s="2" t="s">
        <v>12</v>
      </c>
      <c r="B52" s="2" t="s">
        <v>12</v>
      </c>
      <c r="C52" s="2" t="s">
        <v>13</v>
      </c>
      <c r="D52" s="3" t="s">
        <v>85</v>
      </c>
      <c r="E52" s="3">
        <v>1</v>
      </c>
      <c r="F52" s="3">
        <v>0</v>
      </c>
      <c r="G52" s="3"/>
      <c r="H52" s="2"/>
      <c r="I52" s="2">
        <f t="shared" si="0"/>
        <v>2</v>
      </c>
      <c r="J52" s="2" t="s">
        <v>86</v>
      </c>
    </row>
    <row r="53" spans="1:10" ht="29" x14ac:dyDescent="0.2">
      <c r="A53" s="2" t="s">
        <v>12</v>
      </c>
      <c r="B53" s="2" t="s">
        <v>13</v>
      </c>
      <c r="C53" s="2" t="s">
        <v>13</v>
      </c>
      <c r="D53" s="3"/>
      <c r="E53" s="3"/>
      <c r="F53" s="3"/>
      <c r="G53" s="3" t="s">
        <v>87</v>
      </c>
      <c r="H53" s="2">
        <v>2</v>
      </c>
      <c r="I53" s="2">
        <f t="shared" si="0"/>
        <v>1</v>
      </c>
      <c r="J53" s="2" t="s">
        <v>88</v>
      </c>
    </row>
    <row r="54" spans="1:10" x14ac:dyDescent="0.2">
      <c r="A54" s="2" t="s">
        <v>12</v>
      </c>
      <c r="B54" s="2" t="s">
        <v>13</v>
      </c>
      <c r="C54" s="2" t="s">
        <v>12</v>
      </c>
      <c r="D54" s="3"/>
      <c r="E54" s="3"/>
      <c r="F54" s="3"/>
      <c r="G54" s="3"/>
      <c r="H54" s="2"/>
      <c r="I54" s="2">
        <f t="shared" si="0"/>
        <v>1</v>
      </c>
      <c r="J54" s="2" t="s">
        <v>89</v>
      </c>
    </row>
    <row r="55" spans="1:10" ht="57" x14ac:dyDescent="0.2">
      <c r="A55" s="2" t="s">
        <v>12</v>
      </c>
      <c r="B55" s="2" t="s">
        <v>13</v>
      </c>
      <c r="C55" s="2" t="s">
        <v>13</v>
      </c>
      <c r="D55" s="3"/>
      <c r="E55" s="3"/>
      <c r="F55" s="3"/>
      <c r="G55" s="3" t="s">
        <v>90</v>
      </c>
      <c r="H55" s="2">
        <v>3</v>
      </c>
      <c r="I55" s="2">
        <f t="shared" si="0"/>
        <v>1</v>
      </c>
      <c r="J55" s="2" t="s">
        <v>91</v>
      </c>
    </row>
    <row r="56" spans="1:10" ht="29" x14ac:dyDescent="0.2">
      <c r="A56" s="2" t="s">
        <v>12</v>
      </c>
      <c r="B56" s="2" t="s">
        <v>13</v>
      </c>
      <c r="C56" s="2" t="s">
        <v>12</v>
      </c>
      <c r="D56" s="3"/>
      <c r="E56" s="3"/>
      <c r="F56" s="3"/>
      <c r="G56" s="3" t="s">
        <v>92</v>
      </c>
      <c r="H56" s="2">
        <v>2</v>
      </c>
      <c r="I56" s="2">
        <f t="shared" si="0"/>
        <v>2</v>
      </c>
      <c r="J56" s="2" t="s">
        <v>93</v>
      </c>
    </row>
    <row r="57" spans="1:10" x14ac:dyDescent="0.2">
      <c r="A57" s="2" t="s">
        <v>12</v>
      </c>
      <c r="B57" s="2" t="s">
        <v>13</v>
      </c>
      <c r="C57" s="2" t="s">
        <v>13</v>
      </c>
      <c r="D57" s="3" t="s">
        <v>94</v>
      </c>
      <c r="E57" s="3">
        <v>2</v>
      </c>
      <c r="F57" s="3">
        <v>0</v>
      </c>
      <c r="G57" s="3"/>
      <c r="H57" s="2"/>
      <c r="I57" s="2">
        <f t="shared" si="0"/>
        <v>1</v>
      </c>
      <c r="J57" s="2"/>
    </row>
    <row r="58" spans="1:10" x14ac:dyDescent="0.2">
      <c r="A58" s="2" t="s">
        <v>12</v>
      </c>
      <c r="B58" s="2" t="s">
        <v>13</v>
      </c>
      <c r="C58" s="2" t="s">
        <v>13</v>
      </c>
      <c r="D58" s="3"/>
      <c r="E58" s="3"/>
      <c r="F58" s="3"/>
      <c r="G58" s="3"/>
      <c r="H58" s="2"/>
      <c r="I58" s="2">
        <f t="shared" si="0"/>
        <v>0</v>
      </c>
      <c r="J58" s="2" t="s">
        <v>95</v>
      </c>
    </row>
    <row r="59" spans="1:10" x14ac:dyDescent="0.2">
      <c r="A59" s="2" t="s">
        <v>13</v>
      </c>
      <c r="B59" s="2" t="s">
        <v>13</v>
      </c>
      <c r="C59" s="2" t="s">
        <v>13</v>
      </c>
      <c r="D59" s="3"/>
      <c r="E59" s="3"/>
      <c r="F59" s="3"/>
      <c r="G59" s="3"/>
      <c r="H59" s="2"/>
      <c r="I59" s="2">
        <f t="shared" si="0"/>
        <v>0</v>
      </c>
      <c r="J59" s="2" t="s">
        <v>96</v>
      </c>
    </row>
    <row r="60" spans="1:10" x14ac:dyDescent="0.2">
      <c r="A60" s="2" t="s">
        <v>12</v>
      </c>
      <c r="B60" s="2" t="s">
        <v>13</v>
      </c>
      <c r="C60" s="2" t="s">
        <v>13</v>
      </c>
      <c r="D60" s="3" t="s">
        <v>32</v>
      </c>
      <c r="E60" s="3"/>
      <c r="F60" s="3">
        <v>1</v>
      </c>
      <c r="G60" s="3"/>
      <c r="H60" s="2"/>
      <c r="I60" s="2">
        <f t="shared" si="0"/>
        <v>0</v>
      </c>
      <c r="J60" s="2"/>
    </row>
    <row r="61" spans="1:10" x14ac:dyDescent="0.2">
      <c r="A61" s="2" t="s">
        <v>13</v>
      </c>
      <c r="B61" s="2" t="s">
        <v>13</v>
      </c>
      <c r="C61" s="2" t="s">
        <v>13</v>
      </c>
      <c r="D61" s="3"/>
      <c r="E61" s="3"/>
      <c r="F61" s="3"/>
      <c r="G61" s="3"/>
      <c r="H61" s="2"/>
      <c r="I61" s="2">
        <f t="shared" si="0"/>
        <v>0</v>
      </c>
      <c r="J61" s="2" t="s">
        <v>97</v>
      </c>
    </row>
    <row r="62" spans="1:10" x14ac:dyDescent="0.2">
      <c r="A62" s="2" t="s">
        <v>12</v>
      </c>
      <c r="B62" s="2" t="s">
        <v>13</v>
      </c>
      <c r="C62" s="2" t="s">
        <v>12</v>
      </c>
      <c r="D62" s="3"/>
      <c r="E62" s="3"/>
      <c r="F62" s="3"/>
      <c r="G62" s="3"/>
      <c r="H62" s="2"/>
      <c r="I62" s="2">
        <f t="shared" si="0"/>
        <v>1</v>
      </c>
      <c r="J62" s="2"/>
    </row>
    <row r="63" spans="1:10" x14ac:dyDescent="0.2">
      <c r="A63" s="2" t="s">
        <v>12</v>
      </c>
      <c r="B63" s="2" t="s">
        <v>13</v>
      </c>
      <c r="C63" s="2" t="s">
        <v>13</v>
      </c>
      <c r="D63" s="3" t="s">
        <v>20</v>
      </c>
      <c r="E63" s="3">
        <v>1</v>
      </c>
      <c r="F63" s="3">
        <v>1</v>
      </c>
      <c r="G63" s="3" t="s">
        <v>15</v>
      </c>
      <c r="H63" s="2">
        <v>1</v>
      </c>
      <c r="I63" s="2">
        <f t="shared" si="0"/>
        <v>2</v>
      </c>
      <c r="J63" s="2" t="s">
        <v>98</v>
      </c>
    </row>
    <row r="64" spans="1:10" x14ac:dyDescent="0.2">
      <c r="A64" s="2" t="s">
        <v>12</v>
      </c>
      <c r="B64" s="2" t="s">
        <v>13</v>
      </c>
      <c r="C64" s="2" t="s">
        <v>13</v>
      </c>
      <c r="D64" s="3"/>
      <c r="E64" s="3"/>
      <c r="F64" s="3"/>
      <c r="G64" s="3"/>
      <c r="H64" s="2"/>
      <c r="I64" s="2">
        <f t="shared" si="0"/>
        <v>0</v>
      </c>
      <c r="J64" s="2" t="s">
        <v>99</v>
      </c>
    </row>
    <row r="65" spans="1:10" x14ac:dyDescent="0.2">
      <c r="A65" s="2" t="s">
        <v>12</v>
      </c>
      <c r="B65" s="2" t="s">
        <v>13</v>
      </c>
      <c r="C65" s="2" t="s">
        <v>12</v>
      </c>
      <c r="D65" s="3" t="s">
        <v>20</v>
      </c>
      <c r="E65" s="3">
        <v>1</v>
      </c>
      <c r="F65" s="3">
        <v>1</v>
      </c>
      <c r="G65" s="3"/>
      <c r="H65" s="2"/>
      <c r="I65" s="2">
        <f t="shared" si="0"/>
        <v>2</v>
      </c>
      <c r="J65" s="2" t="s">
        <v>100</v>
      </c>
    </row>
    <row r="66" spans="1:10" x14ac:dyDescent="0.2">
      <c r="A66" s="2" t="s">
        <v>12</v>
      </c>
      <c r="B66" s="2" t="s">
        <v>13</v>
      </c>
      <c r="C66" s="2" t="s">
        <v>12</v>
      </c>
      <c r="D66" s="3" t="s">
        <v>101</v>
      </c>
      <c r="E66" s="3">
        <v>2</v>
      </c>
      <c r="F66" s="3">
        <v>0</v>
      </c>
      <c r="G66" s="3"/>
      <c r="H66" s="2"/>
      <c r="I66" s="2">
        <f t="shared" si="0"/>
        <v>2</v>
      </c>
      <c r="J66" s="2" t="s">
        <v>102</v>
      </c>
    </row>
    <row r="67" spans="1:10" x14ac:dyDescent="0.2">
      <c r="A67" s="2" t="s">
        <v>13</v>
      </c>
      <c r="B67" s="2" t="s">
        <v>13</v>
      </c>
      <c r="C67" s="2" t="s">
        <v>13</v>
      </c>
      <c r="D67" s="3"/>
      <c r="E67" s="3"/>
      <c r="F67" s="3"/>
      <c r="G67" s="3"/>
      <c r="H67" s="2"/>
      <c r="I67" s="2">
        <f t="shared" si="0"/>
        <v>0</v>
      </c>
      <c r="J67" s="2" t="s">
        <v>103</v>
      </c>
    </row>
    <row r="68" spans="1:10" x14ac:dyDescent="0.2">
      <c r="A68" s="2" t="s">
        <v>12</v>
      </c>
      <c r="B68" s="2" t="s">
        <v>13</v>
      </c>
      <c r="C68" s="2" t="s">
        <v>13</v>
      </c>
      <c r="D68" s="3" t="s">
        <v>17</v>
      </c>
      <c r="E68" s="3">
        <v>1</v>
      </c>
      <c r="F68" s="3">
        <v>0</v>
      </c>
      <c r="G68" s="3"/>
      <c r="H68" s="2"/>
      <c r="I68" s="2">
        <f t="shared" ref="I68:I84" si="1">+IF(E68&gt;0,1,0)+IF(H68&gt;0,1,0)+IF(C68="Yes",1,0)+IF(B68="Yes",1,0)</f>
        <v>1</v>
      </c>
      <c r="J68" s="2" t="s">
        <v>104</v>
      </c>
    </row>
    <row r="69" spans="1:10" x14ac:dyDescent="0.2">
      <c r="A69" s="2" t="s">
        <v>13</v>
      </c>
      <c r="B69" s="2" t="s">
        <v>13</v>
      </c>
      <c r="C69" s="2" t="s">
        <v>13</v>
      </c>
      <c r="D69" s="3"/>
      <c r="E69" s="3"/>
      <c r="F69" s="3"/>
      <c r="G69" s="3"/>
      <c r="H69" s="2"/>
      <c r="I69" s="2">
        <f t="shared" si="1"/>
        <v>0</v>
      </c>
      <c r="J69" s="2" t="s">
        <v>105</v>
      </c>
    </row>
    <row r="70" spans="1:10" x14ac:dyDescent="0.2">
      <c r="A70" s="2" t="s">
        <v>12</v>
      </c>
      <c r="B70" s="2" t="s">
        <v>13</v>
      </c>
      <c r="C70" s="2" t="s">
        <v>13</v>
      </c>
      <c r="D70" s="3"/>
      <c r="E70" s="3"/>
      <c r="F70" s="3"/>
      <c r="G70" s="3" t="s">
        <v>15</v>
      </c>
      <c r="H70" s="2">
        <v>1</v>
      </c>
      <c r="I70" s="2">
        <f t="shared" si="1"/>
        <v>1</v>
      </c>
      <c r="J70" s="2" t="s">
        <v>63</v>
      </c>
    </row>
    <row r="71" spans="1:10" x14ac:dyDescent="0.2">
      <c r="A71" s="2" t="s">
        <v>13</v>
      </c>
      <c r="B71" s="2" t="s">
        <v>13</v>
      </c>
      <c r="C71" s="2" t="s">
        <v>13</v>
      </c>
      <c r="D71" s="3" t="s">
        <v>106</v>
      </c>
      <c r="E71" s="3">
        <v>2</v>
      </c>
      <c r="F71" s="3">
        <v>0</v>
      </c>
      <c r="G71" s="3"/>
      <c r="H71" s="2"/>
      <c r="I71" s="2">
        <f t="shared" si="1"/>
        <v>1</v>
      </c>
      <c r="J71" s="2" t="s">
        <v>107</v>
      </c>
    </row>
    <row r="72" spans="1:10" x14ac:dyDescent="0.2">
      <c r="A72" s="2" t="s">
        <v>13</v>
      </c>
      <c r="B72" s="2" t="s">
        <v>13</v>
      </c>
      <c r="C72" s="2" t="s">
        <v>13</v>
      </c>
      <c r="D72" s="3" t="s">
        <v>32</v>
      </c>
      <c r="E72" s="3"/>
      <c r="F72" s="3">
        <v>1</v>
      </c>
      <c r="G72" s="3" t="s">
        <v>17</v>
      </c>
      <c r="H72" s="2">
        <v>1</v>
      </c>
      <c r="I72" s="2">
        <f t="shared" si="1"/>
        <v>1</v>
      </c>
      <c r="J72" s="2" t="s">
        <v>108</v>
      </c>
    </row>
    <row r="73" spans="1:10" x14ac:dyDescent="0.2">
      <c r="A73" s="2" t="s">
        <v>13</v>
      </c>
      <c r="B73" s="2" t="s">
        <v>13</v>
      </c>
      <c r="C73" s="2" t="s">
        <v>13</v>
      </c>
      <c r="D73" s="3"/>
      <c r="E73" s="3"/>
      <c r="F73" s="3"/>
      <c r="G73" s="3"/>
      <c r="H73" s="2"/>
      <c r="I73" s="2">
        <f t="shared" si="1"/>
        <v>0</v>
      </c>
      <c r="J73" s="2" t="s">
        <v>109</v>
      </c>
    </row>
    <row r="74" spans="1:10" ht="29" x14ac:dyDescent="0.2">
      <c r="A74" s="2" t="s">
        <v>12</v>
      </c>
      <c r="B74" s="2" t="s">
        <v>13</v>
      </c>
      <c r="C74" s="2" t="s">
        <v>13</v>
      </c>
      <c r="D74" s="3" t="s">
        <v>110</v>
      </c>
      <c r="E74" s="3">
        <v>2</v>
      </c>
      <c r="F74" s="3">
        <v>0</v>
      </c>
      <c r="G74" s="3" t="s">
        <v>111</v>
      </c>
      <c r="H74" s="2">
        <v>3</v>
      </c>
      <c r="I74" s="2">
        <f t="shared" si="1"/>
        <v>2</v>
      </c>
      <c r="J74" s="2" t="s">
        <v>112</v>
      </c>
    </row>
    <row r="75" spans="1:10" x14ac:dyDescent="0.2">
      <c r="A75" s="2" t="s">
        <v>13</v>
      </c>
      <c r="B75" s="2" t="s">
        <v>13</v>
      </c>
      <c r="C75" s="2" t="s">
        <v>13</v>
      </c>
      <c r="D75" s="3" t="s">
        <v>32</v>
      </c>
      <c r="E75" s="3"/>
      <c r="F75" s="3">
        <v>1</v>
      </c>
      <c r="G75" s="3"/>
      <c r="H75" s="2"/>
      <c r="I75" s="2">
        <f t="shared" si="1"/>
        <v>0</v>
      </c>
      <c r="J75" s="2" t="s">
        <v>113</v>
      </c>
    </row>
    <row r="76" spans="1:10" ht="29" x14ac:dyDescent="0.2">
      <c r="A76" s="2" t="s">
        <v>12</v>
      </c>
      <c r="B76" s="2" t="s">
        <v>13</v>
      </c>
      <c r="C76" s="2" t="s">
        <v>13</v>
      </c>
      <c r="D76" s="3" t="s">
        <v>14</v>
      </c>
      <c r="E76" s="3">
        <v>4</v>
      </c>
      <c r="F76" s="3">
        <v>1</v>
      </c>
      <c r="G76" s="3" t="s">
        <v>15</v>
      </c>
      <c r="H76" s="2">
        <v>1</v>
      </c>
      <c r="I76" s="2">
        <f t="shared" si="1"/>
        <v>2</v>
      </c>
      <c r="J76" s="2" t="s">
        <v>16</v>
      </c>
    </row>
    <row r="77" spans="1:10" x14ac:dyDescent="0.2">
      <c r="A77" s="2" t="s">
        <v>12</v>
      </c>
      <c r="B77" s="2" t="s">
        <v>13</v>
      </c>
      <c r="C77" s="2" t="s">
        <v>12</v>
      </c>
      <c r="D77" s="3" t="s">
        <v>32</v>
      </c>
      <c r="E77" s="3"/>
      <c r="F77" s="3">
        <v>1</v>
      </c>
      <c r="G77" s="3"/>
      <c r="H77" s="2"/>
      <c r="I77" s="2">
        <f t="shared" si="1"/>
        <v>1</v>
      </c>
      <c r="J77" s="2" t="s">
        <v>114</v>
      </c>
    </row>
    <row r="78" spans="1:10" ht="29" x14ac:dyDescent="0.2">
      <c r="A78" s="2" t="s">
        <v>12</v>
      </c>
      <c r="B78" s="2" t="s">
        <v>13</v>
      </c>
      <c r="C78" s="2" t="s">
        <v>13</v>
      </c>
      <c r="D78" s="3" t="s">
        <v>115</v>
      </c>
      <c r="E78" s="3">
        <v>3</v>
      </c>
      <c r="F78" s="3">
        <v>1</v>
      </c>
      <c r="G78" s="3"/>
      <c r="H78" s="2"/>
      <c r="I78" s="2">
        <f t="shared" si="1"/>
        <v>1</v>
      </c>
      <c r="J78" s="2" t="s">
        <v>116</v>
      </c>
    </row>
    <row r="79" spans="1:10" ht="43" x14ac:dyDescent="0.2">
      <c r="A79" s="2" t="s">
        <v>12</v>
      </c>
      <c r="B79" s="2" t="s">
        <v>12</v>
      </c>
      <c r="C79" s="2" t="s">
        <v>12</v>
      </c>
      <c r="D79" s="3" t="s">
        <v>117</v>
      </c>
      <c r="E79" s="3">
        <v>7</v>
      </c>
      <c r="F79" s="3">
        <v>1</v>
      </c>
      <c r="G79" s="3"/>
      <c r="H79" s="2"/>
      <c r="I79" s="2">
        <f t="shared" si="1"/>
        <v>3</v>
      </c>
      <c r="J79" s="2" t="s">
        <v>118</v>
      </c>
    </row>
    <row r="80" spans="1:10" x14ac:dyDescent="0.2">
      <c r="A80" s="2" t="s">
        <v>13</v>
      </c>
      <c r="B80" s="2" t="s">
        <v>12</v>
      </c>
      <c r="C80" s="2" t="s">
        <v>13</v>
      </c>
      <c r="D80" s="3"/>
      <c r="E80" s="3"/>
      <c r="F80" s="3"/>
      <c r="G80" s="3" t="s">
        <v>17</v>
      </c>
      <c r="H80" s="2">
        <v>1</v>
      </c>
      <c r="I80" s="2">
        <f t="shared" si="1"/>
        <v>2</v>
      </c>
      <c r="J80" s="2" t="s">
        <v>119</v>
      </c>
    </row>
    <row r="81" spans="1:10" ht="29" x14ac:dyDescent="0.2">
      <c r="A81" s="2" t="s">
        <v>12</v>
      </c>
      <c r="B81" s="2" t="s">
        <v>13</v>
      </c>
      <c r="C81" s="2" t="s">
        <v>13</v>
      </c>
      <c r="D81" s="3" t="s">
        <v>120</v>
      </c>
      <c r="E81" s="3">
        <v>1</v>
      </c>
      <c r="F81" s="3">
        <v>0</v>
      </c>
      <c r="G81" s="3" t="s">
        <v>121</v>
      </c>
      <c r="H81" s="2">
        <v>3</v>
      </c>
      <c r="I81" s="2">
        <f t="shared" si="1"/>
        <v>2</v>
      </c>
      <c r="J81" s="2" t="s">
        <v>122</v>
      </c>
    </row>
    <row r="82" spans="1:10" x14ac:dyDescent="0.2">
      <c r="A82" s="2" t="s">
        <v>13</v>
      </c>
      <c r="B82" s="2" t="s">
        <v>13</v>
      </c>
      <c r="C82" s="2" t="s">
        <v>13</v>
      </c>
      <c r="D82" s="3"/>
      <c r="E82" s="3"/>
      <c r="F82" s="3"/>
      <c r="G82" s="3"/>
      <c r="H82" s="2"/>
      <c r="I82" s="2">
        <f t="shared" si="1"/>
        <v>0</v>
      </c>
      <c r="J82" s="2" t="s">
        <v>123</v>
      </c>
    </row>
    <row r="83" spans="1:10" x14ac:dyDescent="0.2">
      <c r="A83" s="2" t="s">
        <v>12</v>
      </c>
      <c r="B83" s="2" t="s">
        <v>13</v>
      </c>
      <c r="C83" s="2" t="s">
        <v>13</v>
      </c>
      <c r="D83" s="3" t="s">
        <v>124</v>
      </c>
      <c r="E83" s="3">
        <v>1</v>
      </c>
      <c r="F83" s="3">
        <v>0</v>
      </c>
      <c r="G83" s="3"/>
      <c r="H83" s="2"/>
      <c r="I83" s="2">
        <f t="shared" si="1"/>
        <v>1</v>
      </c>
      <c r="J83" s="2" t="s">
        <v>125</v>
      </c>
    </row>
    <row r="84" spans="1:10" s="9" customFormat="1" ht="43" x14ac:dyDescent="0.2">
      <c r="A84" s="7" t="s">
        <v>12</v>
      </c>
      <c r="B84" s="7" t="s">
        <v>13</v>
      </c>
      <c r="C84" s="7" t="s">
        <v>13</v>
      </c>
      <c r="D84" s="8"/>
      <c r="E84" s="8"/>
      <c r="F84" s="8"/>
      <c r="G84" s="8" t="s">
        <v>126</v>
      </c>
      <c r="H84" s="7">
        <v>4</v>
      </c>
      <c r="I84" s="7">
        <f t="shared" si="1"/>
        <v>1</v>
      </c>
      <c r="J84" s="7" t="s">
        <v>127</v>
      </c>
    </row>
    <row r="85" spans="1:10" x14ac:dyDescent="0.2">
      <c r="D85" s="1" t="s">
        <v>160</v>
      </c>
      <c r="E85" s="1">
        <f>SUM(E3:E84)</f>
        <v>61</v>
      </c>
      <c r="F85" s="1">
        <f>SUM(F3:F84)</f>
        <v>22</v>
      </c>
      <c r="H85" s="1">
        <f>SUM(H3:H84)</f>
        <v>53</v>
      </c>
      <c r="I85" s="1">
        <f>SUM(I3:I84)</f>
        <v>78</v>
      </c>
    </row>
    <row r="86" spans="1:10" ht="30" x14ac:dyDescent="0.2">
      <c r="D86" s="1" t="s">
        <v>159</v>
      </c>
      <c r="E86" s="1">
        <f>COUNTIF(E3:E84,"&gt;0")</f>
        <v>29</v>
      </c>
      <c r="F86" s="20">
        <f>F85/E85</f>
        <v>0.36065573770491804</v>
      </c>
      <c r="G86" s="1" t="s">
        <v>157</v>
      </c>
      <c r="H86" s="1">
        <f>COUNTIF(H3:H84,"&gt;0")</f>
        <v>30</v>
      </c>
      <c r="I86" s="1">
        <f>COUNTIF(I3:I84,"&gt;0")</f>
        <v>54</v>
      </c>
    </row>
    <row r="87" spans="1:10" x14ac:dyDescent="0.2">
      <c r="D87" s="1" t="s">
        <v>161</v>
      </c>
      <c r="E87" s="20">
        <f>+E86/E85</f>
        <v>0.47540983606557374</v>
      </c>
      <c r="H87" s="20">
        <f>+H86/H85</f>
        <v>0.56603773584905659</v>
      </c>
      <c r="I87" s="20">
        <f>+I86/I85</f>
        <v>0.69230769230769229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6"/>
  <sheetViews>
    <sheetView tabSelected="1" topLeftCell="C1" workbookViewId="0">
      <selection activeCell="K21" sqref="K21"/>
    </sheetView>
  </sheetViews>
  <sheetFormatPr baseColWidth="10" defaultColWidth="8.83203125" defaultRowHeight="14" x14ac:dyDescent="0.15"/>
  <cols>
    <col min="1" max="1" width="16.33203125" style="5" customWidth="1"/>
    <col min="2" max="2" width="11.1640625" style="5" bestFit="1" customWidth="1"/>
    <col min="3" max="3" width="14.5" style="5" bestFit="1" customWidth="1"/>
    <col min="4" max="4" width="27.5" style="5" bestFit="1" customWidth="1"/>
    <col min="5" max="5" width="31.5" style="5" customWidth="1"/>
    <col min="6" max="6" width="10.5" style="5" bestFit="1" customWidth="1"/>
    <col min="7" max="7" width="10.83203125" style="4" bestFit="1" customWidth="1"/>
    <col min="8" max="9" width="11.5" style="5" customWidth="1"/>
    <col min="10" max="10" width="10.33203125" style="5" customWidth="1"/>
    <col min="11" max="11" width="12.33203125" style="5" customWidth="1"/>
    <col min="12" max="12" width="12.1640625" style="5" customWidth="1"/>
    <col min="13" max="16384" width="8.83203125" style="5"/>
  </cols>
  <sheetData>
    <row r="1" spans="1:12" x14ac:dyDescent="0.15">
      <c r="J1" s="10" t="s">
        <v>158</v>
      </c>
    </row>
    <row r="2" spans="1:12" ht="28" x14ac:dyDescent="0.15">
      <c r="A2" s="7" t="s">
        <v>144</v>
      </c>
      <c r="B2" s="7" t="s">
        <v>135</v>
      </c>
      <c r="C2" s="7" t="s">
        <v>136</v>
      </c>
      <c r="D2" s="7" t="s">
        <v>150</v>
      </c>
      <c r="E2" s="7" t="s">
        <v>137</v>
      </c>
      <c r="F2" s="11" t="s">
        <v>152</v>
      </c>
      <c r="G2" s="11" t="s">
        <v>151</v>
      </c>
      <c r="H2" s="11" t="s">
        <v>152</v>
      </c>
      <c r="I2" s="11" t="s">
        <v>151</v>
      </c>
      <c r="J2" s="7" t="s">
        <v>138</v>
      </c>
      <c r="K2" s="8" t="s">
        <v>162</v>
      </c>
      <c r="L2" s="8" t="s">
        <v>162</v>
      </c>
    </row>
    <row r="3" spans="1:12" x14ac:dyDescent="0.15">
      <c r="A3" s="12" t="s">
        <v>141</v>
      </c>
      <c r="B3" s="14">
        <v>42956</v>
      </c>
      <c r="C3" s="15" t="s">
        <v>139</v>
      </c>
      <c r="D3" s="16" t="s">
        <v>146</v>
      </c>
      <c r="E3" s="16" t="s">
        <v>145</v>
      </c>
      <c r="F3" s="21"/>
      <c r="G3" s="22"/>
      <c r="H3" s="23">
        <v>122</v>
      </c>
      <c r="I3" s="23">
        <v>488</v>
      </c>
      <c r="J3" s="21">
        <f>+H3</f>
        <v>122</v>
      </c>
      <c r="K3" s="21">
        <f>+J3</f>
        <v>122</v>
      </c>
    </row>
    <row r="4" spans="1:12" x14ac:dyDescent="0.15">
      <c r="A4" s="12" t="s">
        <v>141</v>
      </c>
      <c r="D4" s="5" t="s">
        <v>149</v>
      </c>
      <c r="E4" s="6" t="s">
        <v>140</v>
      </c>
      <c r="F4" s="21"/>
      <c r="G4" s="22"/>
      <c r="H4" s="24">
        <v>16</v>
      </c>
      <c r="I4" s="25">
        <v>1818</v>
      </c>
      <c r="J4" s="21">
        <f t="shared" ref="J4:J5" si="0">+H4</f>
        <v>16</v>
      </c>
      <c r="K4" s="21">
        <f t="shared" ref="K4" si="1">+J4</f>
        <v>16</v>
      </c>
    </row>
    <row r="5" spans="1:12" x14ac:dyDescent="0.15">
      <c r="A5" s="12" t="s">
        <v>141</v>
      </c>
      <c r="D5" s="16" t="s">
        <v>143</v>
      </c>
      <c r="E5" s="5" t="s">
        <v>153</v>
      </c>
      <c r="F5" s="21"/>
      <c r="G5" s="22"/>
      <c r="H5" s="23">
        <f>SUM(F6:F13)</f>
        <v>248</v>
      </c>
      <c r="I5" s="23">
        <f>SUM(G6:G13)</f>
        <v>763</v>
      </c>
      <c r="J5" s="21">
        <f t="shared" si="0"/>
        <v>248</v>
      </c>
      <c r="K5" s="30">
        <f>+'EN13-Community Service Survey'!H87*'EN13-All'!J5</f>
        <v>140.37735849056602</v>
      </c>
    </row>
    <row r="6" spans="1:12" x14ac:dyDescent="0.15">
      <c r="A6" s="12"/>
      <c r="B6" s="17">
        <v>42638</v>
      </c>
      <c r="C6" s="18" t="s">
        <v>128</v>
      </c>
      <c r="E6" s="18" t="s">
        <v>75</v>
      </c>
      <c r="F6" s="21">
        <v>17</v>
      </c>
      <c r="G6" s="21">
        <v>68</v>
      </c>
      <c r="H6" s="24"/>
      <c r="I6" s="24"/>
      <c r="J6" s="21"/>
      <c r="K6" s="21"/>
    </row>
    <row r="7" spans="1:12" x14ac:dyDescent="0.15">
      <c r="A7" s="12"/>
      <c r="B7" s="14">
        <v>42667</v>
      </c>
      <c r="C7" s="15" t="s">
        <v>129</v>
      </c>
      <c r="E7" s="15" t="s">
        <v>17</v>
      </c>
      <c r="F7" s="22">
        <v>18</v>
      </c>
      <c r="G7" s="22">
        <v>45</v>
      </c>
      <c r="H7" s="24"/>
      <c r="I7" s="24"/>
      <c r="J7" s="21"/>
      <c r="K7" s="21"/>
    </row>
    <row r="8" spans="1:12" ht="28" x14ac:dyDescent="0.15">
      <c r="A8" s="12"/>
      <c r="B8" s="14">
        <v>42703</v>
      </c>
      <c r="C8" s="15" t="s">
        <v>130</v>
      </c>
      <c r="E8" s="15" t="s">
        <v>131</v>
      </c>
      <c r="F8" s="22">
        <v>90</v>
      </c>
      <c r="G8" s="22">
        <v>180</v>
      </c>
      <c r="H8" s="24"/>
      <c r="I8" s="24"/>
      <c r="J8" s="21"/>
      <c r="K8" s="21"/>
    </row>
    <row r="9" spans="1:12" x14ac:dyDescent="0.15">
      <c r="A9" s="12"/>
      <c r="B9" s="14">
        <v>42767</v>
      </c>
      <c r="C9" s="15" t="s">
        <v>129</v>
      </c>
      <c r="E9" s="15" t="s">
        <v>17</v>
      </c>
      <c r="F9" s="22">
        <v>20</v>
      </c>
      <c r="G9" s="22">
        <v>50</v>
      </c>
      <c r="H9" s="24"/>
      <c r="I9" s="24"/>
      <c r="J9" s="21"/>
      <c r="K9" s="21"/>
    </row>
    <row r="10" spans="1:12" x14ac:dyDescent="0.15">
      <c r="A10" s="12"/>
      <c r="B10" s="14">
        <v>42820</v>
      </c>
      <c r="C10" s="15" t="s">
        <v>129</v>
      </c>
      <c r="E10" s="15" t="s">
        <v>17</v>
      </c>
      <c r="F10" s="22">
        <v>18</v>
      </c>
      <c r="G10" s="22">
        <v>45</v>
      </c>
      <c r="H10" s="24"/>
      <c r="I10" s="24"/>
      <c r="J10" s="21"/>
      <c r="K10" s="21"/>
    </row>
    <row r="11" spans="1:12" ht="28" x14ac:dyDescent="0.15">
      <c r="A11" s="12"/>
      <c r="B11" s="14">
        <v>42837</v>
      </c>
      <c r="C11" s="15" t="s">
        <v>129</v>
      </c>
      <c r="E11" s="15" t="s">
        <v>29</v>
      </c>
      <c r="F11" s="22">
        <v>10</v>
      </c>
      <c r="G11" s="22">
        <v>25</v>
      </c>
      <c r="H11" s="24"/>
      <c r="I11" s="24"/>
      <c r="J11" s="21"/>
      <c r="K11" s="21"/>
    </row>
    <row r="12" spans="1:12" ht="28" x14ac:dyDescent="0.15">
      <c r="A12" s="12"/>
      <c r="B12" s="14">
        <v>42868</v>
      </c>
      <c r="C12" s="15" t="s">
        <v>132</v>
      </c>
      <c r="E12" s="15" t="s">
        <v>133</v>
      </c>
      <c r="F12" s="22">
        <v>65</v>
      </c>
      <c r="G12" s="22">
        <v>325</v>
      </c>
      <c r="H12" s="24"/>
      <c r="I12" s="24"/>
      <c r="J12" s="21"/>
      <c r="K12" s="21"/>
    </row>
    <row r="13" spans="1:12" x14ac:dyDescent="0.15">
      <c r="A13" s="12"/>
      <c r="B13" s="14">
        <v>42875</v>
      </c>
      <c r="C13" s="15" t="s">
        <v>129</v>
      </c>
      <c r="E13" s="15" t="s">
        <v>134</v>
      </c>
      <c r="F13" s="22">
        <v>10</v>
      </c>
      <c r="G13" s="22">
        <v>25</v>
      </c>
      <c r="H13" s="24"/>
      <c r="I13" s="24"/>
      <c r="J13" s="21"/>
      <c r="K13" s="21"/>
    </row>
    <row r="14" spans="1:12" x14ac:dyDescent="0.15">
      <c r="A14" s="12" t="s">
        <v>141</v>
      </c>
      <c r="D14" s="16" t="s">
        <v>148</v>
      </c>
      <c r="E14" s="16"/>
      <c r="F14" s="21"/>
      <c r="G14" s="22"/>
      <c r="H14" s="23">
        <v>93</v>
      </c>
      <c r="I14" s="23">
        <v>315</v>
      </c>
      <c r="J14" s="30">
        <f>+H14*(1-'EN13-Community Service Survey'!F86)</f>
        <v>59.459016393442624</v>
      </c>
      <c r="K14" s="30">
        <f>+'EN13-Community Service Survey'!E87*'EN13-All'!J14</f>
        <v>28.267401236226821</v>
      </c>
    </row>
    <row r="15" spans="1:12" x14ac:dyDescent="0.15">
      <c r="A15" s="13" t="s">
        <v>141</v>
      </c>
      <c r="B15" s="7"/>
      <c r="C15" s="7"/>
      <c r="D15" s="19" t="s">
        <v>147</v>
      </c>
      <c r="E15" s="19" t="s">
        <v>154</v>
      </c>
      <c r="F15" s="26"/>
      <c r="G15" s="27"/>
      <c r="H15" s="28">
        <v>123</v>
      </c>
      <c r="I15" s="29">
        <v>13230</v>
      </c>
      <c r="J15" s="26">
        <f>+H15</f>
        <v>123</v>
      </c>
      <c r="K15" s="32">
        <v>59</v>
      </c>
      <c r="L15" s="7"/>
    </row>
    <row r="16" spans="1:12" x14ac:dyDescent="0.15">
      <c r="D16" s="6" t="s">
        <v>142</v>
      </c>
      <c r="E16" s="6"/>
      <c r="F16" s="21"/>
      <c r="G16" s="22"/>
      <c r="H16" s="25">
        <f>SUM(H3:H15)</f>
        <v>602</v>
      </c>
      <c r="I16" s="25">
        <f>SUM(I3:I15)</f>
        <v>16614</v>
      </c>
      <c r="J16" s="21"/>
      <c r="K16" s="25">
        <f>SUM(K3:K15)</f>
        <v>365.64475972679287</v>
      </c>
      <c r="L16" s="31">
        <f>+K16*'EN13-Community Service Survey'!I87</f>
        <v>253.13867981085659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EN13-Community Service Survey</vt:lpstr>
      <vt:lpstr>EN13-All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SUA Student</dc:creator>
  <cp:lastModifiedBy>Microsoft Office User</cp:lastModifiedBy>
  <dcterms:created xsi:type="dcterms:W3CDTF">2018-05-18T16:53:08Z</dcterms:created>
  <dcterms:modified xsi:type="dcterms:W3CDTF">2018-05-21T20:36:50Z</dcterms:modified>
</cp:coreProperties>
</file>