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0" windowWidth="25600" windowHeight="155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" l="1"/>
  <c r="E57" i="1"/>
  <c r="E5" i="1"/>
  <c r="E67" i="1"/>
  <c r="F65" i="1"/>
  <c r="F55" i="1"/>
  <c r="F22" i="1"/>
  <c r="F52" i="1"/>
  <c r="F17" i="1"/>
  <c r="F27" i="1"/>
  <c r="F49" i="1"/>
  <c r="F48" i="1"/>
  <c r="F16" i="1"/>
  <c r="F25" i="1"/>
  <c r="F19" i="1"/>
  <c r="F9" i="1"/>
  <c r="F21" i="1"/>
  <c r="F13" i="1"/>
  <c r="F60" i="1"/>
  <c r="B89" i="1"/>
  <c r="F34" i="1"/>
  <c r="F20" i="1"/>
  <c r="F15" i="1"/>
  <c r="F47" i="1"/>
  <c r="F41" i="1"/>
  <c r="F28" i="1"/>
  <c r="F12" i="1"/>
  <c r="F36" i="1"/>
  <c r="F51" i="1"/>
  <c r="F42" i="1"/>
  <c r="F26" i="1"/>
  <c r="F35" i="1"/>
  <c r="F61" i="1"/>
  <c r="B90" i="1"/>
  <c r="F5" i="1"/>
  <c r="F30" i="1"/>
  <c r="F62" i="1"/>
  <c r="B91" i="1"/>
  <c r="F38" i="1"/>
  <c r="F44" i="1"/>
  <c r="F53" i="1"/>
  <c r="B84" i="1"/>
  <c r="F29" i="1"/>
  <c r="F18" i="1"/>
  <c r="F23" i="1"/>
  <c r="F37" i="1"/>
  <c r="F56" i="1"/>
  <c r="F10" i="1"/>
  <c r="F43" i="1"/>
  <c r="F24" i="1"/>
  <c r="F50" i="1"/>
  <c r="F7" i="1"/>
  <c r="F46" i="1"/>
  <c r="F8" i="1"/>
  <c r="F40" i="1"/>
  <c r="F32" i="1"/>
  <c r="F59" i="1"/>
  <c r="B88" i="1"/>
  <c r="B94" i="1"/>
  <c r="F11" i="1"/>
  <c r="F45" i="1"/>
  <c r="F54" i="1"/>
  <c r="F14" i="1"/>
  <c r="F33" i="1"/>
  <c r="F39" i="1"/>
  <c r="F31" i="1"/>
  <c r="F67" i="1"/>
</calcChain>
</file>

<file path=xl/sharedStrings.xml><?xml version="1.0" encoding="utf-8"?>
<sst xmlns="http://schemas.openxmlformats.org/spreadsheetml/2006/main" count="147" uniqueCount="86">
  <si>
    <t>Security</t>
  </si>
  <si>
    <t>Mkt Value</t>
  </si>
  <si>
    <t>Asset%</t>
  </si>
  <si>
    <t/>
  </si>
  <si>
    <t>CASH AND CASH EQUIVALENTS</t>
  </si>
  <si>
    <t xml:space="preserve">  CASH</t>
  </si>
  <si>
    <t>FIXED INCOME</t>
  </si>
  <si>
    <t xml:space="preserve">  ONH INT 10.125% 2021 15APR15</t>
  </si>
  <si>
    <t xml:space="preserve">  BMO INT CALL DQ1 22APR15</t>
  </si>
  <si>
    <t xml:space="preserve">  VANCITY CSH GIC 1.65% 11MAY15E</t>
  </si>
  <si>
    <t xml:space="preserve">  BMO PRIN CALL AW42021 21APR16</t>
  </si>
  <si>
    <t xml:space="preserve">  ONT GBL INT 07AUG16</t>
  </si>
  <si>
    <t xml:space="preserve">  NLHY GEN INT 27AUG16</t>
  </si>
  <si>
    <t xml:space="preserve">  CIBC INT 10.8% 2031 15MAY17</t>
  </si>
  <si>
    <t xml:space="preserve">  HYQ GEN INT 15AUG17</t>
  </si>
  <si>
    <t xml:space="preserve">  BC GEN INT 23AUG17</t>
  </si>
  <si>
    <t xml:space="preserve">  NLHY GEN INT 27AUG17</t>
  </si>
  <si>
    <t xml:space="preserve">  MAN GEN INT 05SEP17</t>
  </si>
  <si>
    <t xml:space="preserve">  NLHY GEN INT 27FEB18</t>
  </si>
  <si>
    <t xml:space="preserve">  BMO PRIN CYC AY0 28MAR18</t>
  </si>
  <si>
    <t xml:space="preserve">  ONT GEN INT 02JUN18</t>
  </si>
  <si>
    <t xml:space="preserve">  ONT GEN INT 02DEC19</t>
  </si>
  <si>
    <t xml:space="preserve">  TD INT CALL EW9 26MAY20</t>
  </si>
  <si>
    <t xml:space="preserve">  ONH GEN INT 06AUG20</t>
  </si>
  <si>
    <t xml:space="preserve">  TD INT CALL EW9 26NOV20</t>
  </si>
  <si>
    <t xml:space="preserve">  BC GEN INT 18DEC20</t>
  </si>
  <si>
    <t xml:space="preserve">  TD INT CALL EW9 26MAY21</t>
  </si>
  <si>
    <t xml:space="preserve">  QUE GEN INT 01JUN21</t>
  </si>
  <si>
    <t xml:space="preserve">  CIBC RCPT 11.6% 07JUL21</t>
  </si>
  <si>
    <t xml:space="preserve">  TD INT CALL EW9 26NOV21</t>
  </si>
  <si>
    <t xml:space="preserve">  ONT GEN INT 02DEC21</t>
  </si>
  <si>
    <t xml:space="preserve">  TD INT CALL EW9 26MAY22</t>
  </si>
  <si>
    <t xml:space="preserve">  NLHY GEN INT 27AUG22</t>
  </si>
  <si>
    <t xml:space="preserve">  TD INT CALL EW9 26NOV22</t>
  </si>
  <si>
    <t xml:space="preserve">  BNS INT CYCCALL AW7 20DEC22</t>
  </si>
  <si>
    <t xml:space="preserve">  QUE GEN INT 01JUN23</t>
  </si>
  <si>
    <t xml:space="preserve">  BNS INT CYCCALL AW7 20JUN23</t>
  </si>
  <si>
    <t xml:space="preserve">  QUE GEN INT 01DEC23</t>
  </si>
  <si>
    <t xml:space="preserve">  ONT GEN INT 02DEC23</t>
  </si>
  <si>
    <t xml:space="preserve">  HYQ GEN INT 16JAN24</t>
  </si>
  <si>
    <t xml:space="preserve">  BC GEN INT 23FEB24</t>
  </si>
  <si>
    <t xml:space="preserve">  NLHY GEN INT 27FEB24</t>
  </si>
  <si>
    <t xml:space="preserve">  NFLD GEN INT 17APR24</t>
  </si>
  <si>
    <t xml:space="preserve">  BNS INT CYCCALL AW7 20JUN24</t>
  </si>
  <si>
    <t xml:space="preserve">  QUE GEN INT 01DEC24</t>
  </si>
  <si>
    <t xml:space="preserve">  BNS INT CYCCALL AW7 20DEC24</t>
  </si>
  <si>
    <t xml:space="preserve">  NFLD GENERIC INT 05FEB25</t>
  </si>
  <si>
    <t xml:space="preserve">  NFLD GEN INT 17APR25</t>
  </si>
  <si>
    <t xml:space="preserve">  TD PRIN CALL EW9 26MAY25</t>
  </si>
  <si>
    <t xml:space="preserve">  QUE GEN INT 01JUN25</t>
  </si>
  <si>
    <t xml:space="preserve">  BNS 8.9% 20JUN25</t>
  </si>
  <si>
    <t xml:space="preserve">  BNS PRIN CYCCALL AW7 20JUN25</t>
  </si>
  <si>
    <t xml:space="preserve">  BC GEN INT 18JUN29</t>
  </si>
  <si>
    <t xml:space="preserve">  GDN STRATEGIC INCM FD CL F-FE</t>
  </si>
  <si>
    <t xml:space="preserve">  BMO HI YLD BD FD CL F-NL</t>
  </si>
  <si>
    <t xml:space="preserve">  MMF STRATEGIC INC FD-NL</t>
  </si>
  <si>
    <t xml:space="preserve">  PM INCOME OPPS CL F-NA</t>
  </si>
  <si>
    <t>EQUITIES</t>
  </si>
  <si>
    <t xml:space="preserve">  CAP GROUP GBL EQ FD-NL</t>
  </si>
  <si>
    <t xml:space="preserve">  CAM CDN EQ CC EF-NL</t>
  </si>
  <si>
    <t xml:space="preserve">  FID CONCEN VAL PR POOL SR F-NA</t>
  </si>
  <si>
    <t xml:space="preserve">  MAC IVY FR EQT FD SER PWF-FE</t>
  </si>
  <si>
    <t>1R9010E0</t>
  </si>
  <si>
    <t>Total Portolio Market Value</t>
  </si>
  <si>
    <t>GOV Bonds</t>
  </si>
  <si>
    <t>Corp Bonds</t>
  </si>
  <si>
    <t>Mutual Fund - Alternative Strategy</t>
  </si>
  <si>
    <t>Mutual Fund - High Yield Bond</t>
  </si>
  <si>
    <t>Mutual Fund - Global Equity</t>
  </si>
  <si>
    <t>Mutual Fund - Cdn Equity</t>
  </si>
  <si>
    <t xml:space="preserve">Fund </t>
  </si>
  <si>
    <t>Mutual Fund - High Yield Fixed Income</t>
  </si>
  <si>
    <t>Basic Materials</t>
  </si>
  <si>
    <t>Financial Services</t>
  </si>
  <si>
    <t>Real Estate</t>
  </si>
  <si>
    <t>Cons. Def</t>
  </si>
  <si>
    <t>Healthcare</t>
  </si>
  <si>
    <t>Utilities</t>
  </si>
  <si>
    <t>Comm. Services</t>
  </si>
  <si>
    <t>Energy</t>
  </si>
  <si>
    <t>Industrials</t>
  </si>
  <si>
    <t>Technology</t>
  </si>
  <si>
    <t>Cons. Cyclical</t>
  </si>
  <si>
    <t>Total Portfolio Energy Exposure in Funds</t>
  </si>
  <si>
    <t>% of TRU Assets</t>
  </si>
  <si>
    <t>Bentall Kennedy Prime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</si>
</sst>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0" fontId="3" fillId="0" borderId="0" xfId="0" applyFont="1"/>
    <xf numFmtId="0" fontId="0" fillId="0" borderId="0" xfId="0"/>
    <xf numFmtId="0" fontId="0" fillId="0" borderId="0" xfId="0" quotePrefix="1"/>
    <xf numFmtId="164" fontId="0" fillId="0" borderId="0" xfId="0" applyNumberFormat="1"/>
    <xf numFmtId="167" fontId="0" fillId="0" borderId="0" xfId="1" applyNumberFormat="1" applyFont="1"/>
    <xf numFmtId="10" fontId="0" fillId="0" borderId="0" xfId="0" applyNumberFormat="1"/>
    <xf numFmtId="166" fontId="0" fillId="0" borderId="0" xfId="0" applyNumberFormat="1"/>
    <xf numFmtId="9" fontId="0" fillId="0" borderId="0" xfId="0" applyNumberFormat="1"/>
    <xf numFmtId="0" fontId="2" fillId="0" borderId="0" xfId="0" applyFont="1"/>
    <xf numFmtId="165" fontId="0" fillId="0" borderId="0" xfId="2" applyFont="1"/>
    <xf numFmtId="165" fontId="3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4</xdr:col>
      <xdr:colOff>837348</xdr:colOff>
      <xdr:row>80</xdr:row>
      <xdr:rowOff>152119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0"/>
          <a:ext cx="6819048" cy="2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selection activeCell="E4" sqref="E4"/>
    </sheetView>
  </sheetViews>
  <sheetFormatPr baseColWidth="10" defaultColWidth="8.83203125" defaultRowHeight="14" x14ac:dyDescent="0"/>
  <cols>
    <col min="1" max="1" width="36.5" customWidth="1"/>
    <col min="2" max="2" width="23.6640625" style="11" customWidth="1"/>
    <col min="3" max="3" width="12.83203125" bestFit="1" customWidth="1"/>
    <col min="4" max="4" width="16.6640625" bestFit="1" customWidth="1"/>
    <col min="5" max="5" width="15.33203125" style="11" bestFit="1" customWidth="1"/>
    <col min="6" max="6" width="9.5" bestFit="1" customWidth="1"/>
    <col min="7" max="7" width="13.6640625" customWidth="1"/>
    <col min="8" max="8" width="12.1640625" customWidth="1"/>
    <col min="9" max="9" width="15.1640625" bestFit="1" customWidth="1"/>
    <col min="10" max="10" width="7.1640625" bestFit="1" customWidth="1"/>
    <col min="11" max="11" width="10.33203125" bestFit="1" customWidth="1"/>
    <col min="12" max="12" width="11.1640625" bestFit="1" customWidth="1"/>
  </cols>
  <sheetData>
    <row r="1" spans="1:8" s="3" customFormat="1">
      <c r="A1" s="2" t="s">
        <v>62</v>
      </c>
      <c r="B1" s="11"/>
      <c r="E1" s="11"/>
    </row>
    <row r="2" spans="1:8">
      <c r="A2" t="s">
        <v>0</v>
      </c>
      <c r="E2" s="11" t="s">
        <v>1</v>
      </c>
      <c r="F2" t="s">
        <v>2</v>
      </c>
    </row>
    <row r="3" spans="1:8">
      <c r="A3" s="1" t="s">
        <v>4</v>
      </c>
      <c r="D3" s="1"/>
      <c r="E3" s="11">
        <v>32751.01</v>
      </c>
      <c r="G3" s="1"/>
    </row>
    <row r="4" spans="1:8">
      <c r="A4" s="1" t="s">
        <v>5</v>
      </c>
      <c r="D4" s="1"/>
      <c r="E4" s="11">
        <v>140082.93</v>
      </c>
      <c r="F4" s="5"/>
      <c r="G4" s="1"/>
    </row>
    <row r="5" spans="1:8">
      <c r="A5" s="1" t="s">
        <v>3</v>
      </c>
      <c r="D5" s="1"/>
      <c r="E5" s="11">
        <f>E3+E4</f>
        <v>172833.94</v>
      </c>
      <c r="F5" s="6">
        <f>E5/$E$67</f>
        <v>3.3645873813119556E-3</v>
      </c>
      <c r="G5" s="1"/>
    </row>
    <row r="6" spans="1:8">
      <c r="A6" s="1" t="s">
        <v>6</v>
      </c>
      <c r="D6" s="1"/>
      <c r="G6" s="1"/>
    </row>
    <row r="7" spans="1:8">
      <c r="A7" s="1" t="s">
        <v>8</v>
      </c>
      <c r="D7" s="1"/>
      <c r="E7" s="11">
        <v>486220.30999999994</v>
      </c>
      <c r="F7" s="6">
        <f t="shared" ref="F7:F52" si="0">E7/$E$67</f>
        <v>9.4653325588920038E-3</v>
      </c>
      <c r="G7" s="1"/>
      <c r="H7" t="s">
        <v>65</v>
      </c>
    </row>
    <row r="8" spans="1:8">
      <c r="A8" s="1" t="s">
        <v>9</v>
      </c>
      <c r="D8" s="1"/>
      <c r="E8" s="11">
        <v>1930945.5100000002</v>
      </c>
      <c r="F8" s="6">
        <f t="shared" si="0"/>
        <v>3.7590041035614759E-2</v>
      </c>
      <c r="G8" s="1"/>
      <c r="H8" t="s">
        <v>65</v>
      </c>
    </row>
    <row r="9" spans="1:8">
      <c r="A9" s="1" t="s">
        <v>13</v>
      </c>
      <c r="D9" s="1"/>
      <c r="E9" s="11">
        <v>276707.71000000002</v>
      </c>
      <c r="F9" s="6">
        <f t="shared" si="0"/>
        <v>5.3867155338686839E-3</v>
      </c>
      <c r="G9" s="1"/>
      <c r="H9" t="s">
        <v>65</v>
      </c>
    </row>
    <row r="10" spans="1:8">
      <c r="A10" s="1" t="s">
        <v>19</v>
      </c>
      <c r="D10" s="1"/>
      <c r="E10" s="11">
        <v>1033717.3</v>
      </c>
      <c r="F10" s="6">
        <f t="shared" si="0"/>
        <v>2.0123548554316736E-2</v>
      </c>
      <c r="G10" s="1"/>
      <c r="H10" t="s">
        <v>65</v>
      </c>
    </row>
    <row r="11" spans="1:8">
      <c r="A11" s="1" t="s">
        <v>22</v>
      </c>
      <c r="D11" s="1"/>
      <c r="E11" s="11">
        <v>402223.48</v>
      </c>
      <c r="F11" s="6">
        <f t="shared" si="0"/>
        <v>7.8301521406928618E-3</v>
      </c>
      <c r="G11" s="1"/>
      <c r="H11" t="s">
        <v>65</v>
      </c>
    </row>
    <row r="12" spans="1:8">
      <c r="A12" s="1" t="s">
        <v>24</v>
      </c>
      <c r="D12" s="1"/>
      <c r="E12" s="11">
        <v>397298.95</v>
      </c>
      <c r="F12" s="6">
        <f t="shared" si="0"/>
        <v>7.7342854868580188E-3</v>
      </c>
      <c r="G12" s="1"/>
      <c r="H12" t="s">
        <v>65</v>
      </c>
    </row>
    <row r="13" spans="1:8">
      <c r="A13" s="1" t="s">
        <v>26</v>
      </c>
      <c r="D13" s="1"/>
      <c r="E13" s="11">
        <v>730454.52</v>
      </c>
      <c r="F13" s="6">
        <f t="shared" si="0"/>
        <v>1.4219881006093373E-2</v>
      </c>
      <c r="G13" s="1"/>
      <c r="H13" t="s">
        <v>65</v>
      </c>
    </row>
    <row r="14" spans="1:8">
      <c r="A14" s="1" t="s">
        <v>28</v>
      </c>
      <c r="D14" s="1"/>
      <c r="E14" s="11">
        <v>264637.57999999996</v>
      </c>
      <c r="F14" s="6">
        <f t="shared" si="0"/>
        <v>5.1517442829164982E-3</v>
      </c>
      <c r="G14" s="1"/>
      <c r="H14" t="s">
        <v>65</v>
      </c>
    </row>
    <row r="15" spans="1:8">
      <c r="A15" s="1" t="s">
        <v>29</v>
      </c>
      <c r="D15" s="1"/>
      <c r="E15" s="11">
        <v>384731.42000000004</v>
      </c>
      <c r="F15" s="6">
        <f t="shared" si="0"/>
        <v>7.4896312664412459E-3</v>
      </c>
      <c r="G15" s="1"/>
      <c r="H15" t="s">
        <v>65</v>
      </c>
    </row>
    <row r="16" spans="1:8">
      <c r="A16" s="1" t="s">
        <v>31</v>
      </c>
      <c r="D16" s="1"/>
      <c r="E16" s="11">
        <v>832604.98</v>
      </c>
      <c r="F16" s="6">
        <f t="shared" si="0"/>
        <v>1.6208461193012745E-2</v>
      </c>
      <c r="G16" s="1"/>
      <c r="H16" t="s">
        <v>65</v>
      </c>
    </row>
    <row r="17" spans="1:8">
      <c r="A17" s="1" t="s">
        <v>33</v>
      </c>
      <c r="D17" s="1"/>
      <c r="E17" s="11">
        <v>309567.43</v>
      </c>
      <c r="F17" s="6">
        <f t="shared" si="0"/>
        <v>6.0264012302396856E-3</v>
      </c>
      <c r="G17" s="1"/>
      <c r="H17" t="s">
        <v>65</v>
      </c>
    </row>
    <row r="18" spans="1:8">
      <c r="A18" s="1" t="s">
        <v>34</v>
      </c>
      <c r="D18" s="1"/>
      <c r="E18" s="11">
        <v>362674.56</v>
      </c>
      <c r="F18" s="6">
        <f t="shared" si="0"/>
        <v>7.0602466627727499E-3</v>
      </c>
      <c r="G18" s="1"/>
      <c r="H18" t="s">
        <v>65</v>
      </c>
    </row>
    <row r="19" spans="1:8">
      <c r="A19" s="1" t="s">
        <v>36</v>
      </c>
      <c r="D19" s="1"/>
      <c r="E19" s="11">
        <v>356484.16000000003</v>
      </c>
      <c r="F19" s="6">
        <f t="shared" si="0"/>
        <v>6.9397371047237146E-3</v>
      </c>
      <c r="G19" s="1"/>
      <c r="H19" t="s">
        <v>65</v>
      </c>
    </row>
    <row r="20" spans="1:8">
      <c r="A20" s="1" t="s">
        <v>43</v>
      </c>
      <c r="D20" s="1"/>
      <c r="E20" s="11">
        <v>307447.67000000004</v>
      </c>
      <c r="F20" s="6">
        <f t="shared" si="0"/>
        <v>5.9851355057679205E-3</v>
      </c>
      <c r="G20" s="1"/>
      <c r="H20" t="s">
        <v>65</v>
      </c>
    </row>
    <row r="21" spans="1:8">
      <c r="A21" s="1" t="s">
        <v>45</v>
      </c>
      <c r="D21" s="1"/>
      <c r="E21" s="11">
        <v>279015</v>
      </c>
      <c r="F21" s="6">
        <f t="shared" si="0"/>
        <v>5.4316319363937153E-3</v>
      </c>
      <c r="G21" s="1"/>
      <c r="H21" t="s">
        <v>65</v>
      </c>
    </row>
    <row r="22" spans="1:8">
      <c r="A22" s="1" t="s">
        <v>48</v>
      </c>
      <c r="D22" s="1"/>
      <c r="E22" s="11">
        <v>1453622.69</v>
      </c>
      <c r="F22" s="6">
        <f t="shared" si="0"/>
        <v>2.8297917411144711E-2</v>
      </c>
      <c r="G22" s="1"/>
      <c r="H22" t="s">
        <v>65</v>
      </c>
    </row>
    <row r="23" spans="1:8">
      <c r="A23" s="1" t="s">
        <v>50</v>
      </c>
      <c r="D23" s="1"/>
      <c r="E23" s="11">
        <v>782909</v>
      </c>
      <c r="F23" s="6">
        <f t="shared" si="0"/>
        <v>1.5241021191298202E-2</v>
      </c>
      <c r="G23" s="1"/>
      <c r="H23" t="s">
        <v>65</v>
      </c>
    </row>
    <row r="24" spans="1:8">
      <c r="A24" s="1" t="s">
        <v>51</v>
      </c>
      <c r="D24" s="1"/>
      <c r="E24" s="11">
        <v>1962173.36</v>
      </c>
      <c r="F24" s="6">
        <f t="shared" si="0"/>
        <v>3.8197958844208964E-2</v>
      </c>
      <c r="G24" s="1"/>
      <c r="H24" t="s">
        <v>65</v>
      </c>
    </row>
    <row r="25" spans="1:8">
      <c r="A25" s="1" t="s">
        <v>10</v>
      </c>
      <c r="D25" s="1"/>
      <c r="E25" s="11">
        <v>1487774.4</v>
      </c>
      <c r="F25" s="6">
        <f t="shared" si="0"/>
        <v>2.8962754494163388E-2</v>
      </c>
      <c r="G25" s="1"/>
      <c r="H25" t="s">
        <v>65</v>
      </c>
    </row>
    <row r="26" spans="1:8">
      <c r="A26" s="1" t="s">
        <v>12</v>
      </c>
      <c r="D26" s="1"/>
      <c r="E26" s="11">
        <v>493260</v>
      </c>
      <c r="F26" s="6">
        <f t="shared" si="0"/>
        <v>9.6023753882248774E-3</v>
      </c>
      <c r="G26" s="1"/>
      <c r="H26" t="s">
        <v>64</v>
      </c>
    </row>
    <row r="27" spans="1:8">
      <c r="A27" s="1" t="s">
        <v>14</v>
      </c>
      <c r="D27" s="1"/>
      <c r="E27" s="11">
        <v>496038.66</v>
      </c>
      <c r="F27" s="6">
        <f t="shared" si="0"/>
        <v>9.6564680298261516E-3</v>
      </c>
      <c r="G27" s="1"/>
      <c r="H27" t="s">
        <v>64</v>
      </c>
    </row>
    <row r="28" spans="1:8">
      <c r="A28" s="1" t="s">
        <v>16</v>
      </c>
      <c r="D28" s="1"/>
      <c r="E28" s="11">
        <v>900637.36999999988</v>
      </c>
      <c r="F28" s="6">
        <f t="shared" si="0"/>
        <v>1.7532859172451815E-2</v>
      </c>
      <c r="G28" s="1"/>
      <c r="H28" t="s">
        <v>64</v>
      </c>
    </row>
    <row r="29" spans="1:8">
      <c r="A29" s="1" t="s">
        <v>18</v>
      </c>
      <c r="D29" s="1"/>
      <c r="E29" s="11">
        <v>967520</v>
      </c>
      <c r="F29" s="6">
        <f t="shared" si="0"/>
        <v>1.8834874580576842E-2</v>
      </c>
      <c r="G29" s="1"/>
      <c r="H29" t="s">
        <v>64</v>
      </c>
    </row>
    <row r="30" spans="1:8">
      <c r="A30" s="1" t="s">
        <v>32</v>
      </c>
      <c r="D30" s="1"/>
      <c r="E30" s="11">
        <v>868300</v>
      </c>
      <c r="F30" s="6">
        <f t="shared" si="0"/>
        <v>1.6903342151392088E-2</v>
      </c>
      <c r="G30" s="1"/>
      <c r="H30" t="s">
        <v>64</v>
      </c>
    </row>
    <row r="31" spans="1:8">
      <c r="A31" s="1" t="s">
        <v>39</v>
      </c>
      <c r="D31" s="1"/>
      <c r="E31" s="11">
        <v>482305.49000000005</v>
      </c>
      <c r="F31" s="6">
        <f t="shared" si="0"/>
        <v>9.3891220994642595E-3</v>
      </c>
      <c r="G31" s="1"/>
      <c r="H31" t="s">
        <v>64</v>
      </c>
    </row>
    <row r="32" spans="1:8">
      <c r="A32" s="1" t="s">
        <v>41</v>
      </c>
      <c r="D32" s="1"/>
      <c r="E32" s="11">
        <v>773779.64</v>
      </c>
      <c r="F32" s="6">
        <f t="shared" si="0"/>
        <v>1.5063298404584816E-2</v>
      </c>
      <c r="G32" s="1"/>
      <c r="H32" t="s">
        <v>64</v>
      </c>
    </row>
    <row r="33" spans="1:8">
      <c r="A33" s="1" t="s">
        <v>7</v>
      </c>
      <c r="D33" s="1"/>
      <c r="E33" s="11">
        <v>102150.37</v>
      </c>
      <c r="F33" s="6">
        <f t="shared" si="0"/>
        <v>1.9885784348742342E-3</v>
      </c>
      <c r="G33" s="1"/>
      <c r="H33" t="s">
        <v>64</v>
      </c>
    </row>
    <row r="34" spans="1:8">
      <c r="A34" s="1" t="s">
        <v>11</v>
      </c>
      <c r="D34" s="1"/>
      <c r="E34" s="11">
        <v>1019080.6900000001</v>
      </c>
      <c r="F34" s="6">
        <f t="shared" si="0"/>
        <v>1.9838615205512767E-2</v>
      </c>
      <c r="G34" s="1"/>
      <c r="H34" t="s">
        <v>64</v>
      </c>
    </row>
    <row r="35" spans="1:8">
      <c r="A35" s="1" t="s">
        <v>15</v>
      </c>
      <c r="D35" s="1"/>
      <c r="E35" s="11">
        <v>651663.52</v>
      </c>
      <c r="F35" s="6">
        <f t="shared" si="0"/>
        <v>1.2686043356144813E-2</v>
      </c>
      <c r="G35" s="1"/>
      <c r="H35" t="s">
        <v>64</v>
      </c>
    </row>
    <row r="36" spans="1:8">
      <c r="A36" s="1" t="s">
        <v>17</v>
      </c>
      <c r="D36" s="1"/>
      <c r="E36" s="11">
        <v>599730.78</v>
      </c>
      <c r="F36" s="6">
        <f t="shared" si="0"/>
        <v>1.1675059971278655E-2</v>
      </c>
      <c r="G36" s="1"/>
      <c r="H36" t="s">
        <v>64</v>
      </c>
    </row>
    <row r="37" spans="1:8">
      <c r="A37" s="1" t="s">
        <v>20</v>
      </c>
      <c r="D37" s="1"/>
      <c r="E37" s="11">
        <v>1420786.5699999998</v>
      </c>
      <c r="F37" s="6">
        <f t="shared" si="0"/>
        <v>2.7658691139943316E-2</v>
      </c>
      <c r="G37" s="1"/>
      <c r="H37" t="s">
        <v>64</v>
      </c>
    </row>
    <row r="38" spans="1:8">
      <c r="A38" s="1" t="s">
        <v>21</v>
      </c>
      <c r="D38" s="1"/>
      <c r="E38" s="11">
        <v>1613597.48</v>
      </c>
      <c r="F38" s="6">
        <f t="shared" si="0"/>
        <v>3.1412173556448292E-2</v>
      </c>
      <c r="G38" s="1"/>
      <c r="H38" t="s">
        <v>64</v>
      </c>
    </row>
    <row r="39" spans="1:8">
      <c r="A39" s="1" t="s">
        <v>23</v>
      </c>
      <c r="D39" s="1"/>
      <c r="E39" s="11">
        <v>360499.31</v>
      </c>
      <c r="F39" s="6">
        <f t="shared" si="0"/>
        <v>7.0179007051373527E-3</v>
      </c>
      <c r="G39" s="1"/>
      <c r="H39" t="s">
        <v>64</v>
      </c>
    </row>
    <row r="40" spans="1:8">
      <c r="A40" s="1" t="s">
        <v>25</v>
      </c>
      <c r="D40" s="1"/>
      <c r="E40" s="11">
        <v>997798.19000000006</v>
      </c>
      <c r="F40" s="6">
        <f t="shared" si="0"/>
        <v>1.9424305198214593E-2</v>
      </c>
      <c r="G40" s="1"/>
      <c r="H40" t="s">
        <v>64</v>
      </c>
    </row>
    <row r="41" spans="1:8">
      <c r="A41" s="1" t="s">
        <v>27</v>
      </c>
      <c r="D41" s="1"/>
      <c r="E41" s="11">
        <v>1753731.2399999998</v>
      </c>
      <c r="F41" s="6">
        <f t="shared" si="0"/>
        <v>3.4140181033404479E-2</v>
      </c>
      <c r="G41" s="1"/>
      <c r="H41" t="s">
        <v>64</v>
      </c>
    </row>
    <row r="42" spans="1:8">
      <c r="A42" s="1" t="s">
        <v>30</v>
      </c>
      <c r="D42" s="1"/>
      <c r="E42" s="11">
        <v>1428854.6800000002</v>
      </c>
      <c r="F42" s="6">
        <f t="shared" si="0"/>
        <v>2.7815754394400385E-2</v>
      </c>
      <c r="G42" s="1"/>
      <c r="H42" t="s">
        <v>64</v>
      </c>
    </row>
    <row r="43" spans="1:8">
      <c r="A43" s="1" t="s">
        <v>35</v>
      </c>
      <c r="D43" s="1"/>
      <c r="E43" s="11">
        <v>843895</v>
      </c>
      <c r="F43" s="6">
        <f t="shared" si="0"/>
        <v>1.6428245911377433E-2</v>
      </c>
      <c r="G43" s="1"/>
      <c r="H43" t="s">
        <v>64</v>
      </c>
    </row>
    <row r="44" spans="1:8">
      <c r="A44" s="1" t="s">
        <v>37</v>
      </c>
      <c r="D44" s="1"/>
      <c r="E44" s="11">
        <v>152802.35</v>
      </c>
      <c r="F44" s="6">
        <f t="shared" si="0"/>
        <v>2.9746290493916469E-3</v>
      </c>
      <c r="G44" s="1"/>
      <c r="H44" t="s">
        <v>64</v>
      </c>
    </row>
    <row r="45" spans="1:8">
      <c r="A45" s="1" t="s">
        <v>38</v>
      </c>
      <c r="D45" s="1"/>
      <c r="E45" s="11">
        <v>1738997.77</v>
      </c>
      <c r="F45" s="6">
        <f t="shared" si="0"/>
        <v>3.385336209468829E-2</v>
      </c>
      <c r="G45" s="1"/>
      <c r="H45" t="s">
        <v>64</v>
      </c>
    </row>
    <row r="46" spans="1:8">
      <c r="A46" s="1" t="s">
        <v>40</v>
      </c>
      <c r="D46" s="1"/>
      <c r="E46" s="11">
        <v>1159590.23</v>
      </c>
      <c r="F46" s="6">
        <f t="shared" si="0"/>
        <v>2.2573938054936595E-2</v>
      </c>
      <c r="G46" s="1"/>
      <c r="H46" t="s">
        <v>64</v>
      </c>
    </row>
    <row r="47" spans="1:8">
      <c r="A47" s="1" t="s">
        <v>42</v>
      </c>
      <c r="D47" s="1"/>
      <c r="E47" s="11">
        <v>430617.04000000004</v>
      </c>
      <c r="F47" s="6">
        <f t="shared" si="0"/>
        <v>8.3828943491186143E-3</v>
      </c>
      <c r="G47" s="1"/>
      <c r="H47" t="s">
        <v>64</v>
      </c>
    </row>
    <row r="48" spans="1:8">
      <c r="A48" s="1" t="s">
        <v>44</v>
      </c>
      <c r="D48" s="1"/>
      <c r="E48" s="11">
        <v>458243.09</v>
      </c>
      <c r="F48" s="6">
        <f t="shared" si="0"/>
        <v>8.9206953112762385E-3</v>
      </c>
      <c r="G48" s="1"/>
      <c r="H48" t="s">
        <v>64</v>
      </c>
    </row>
    <row r="49" spans="1:8">
      <c r="A49" s="1" t="s">
        <v>46</v>
      </c>
      <c r="D49" s="1"/>
      <c r="E49" s="11">
        <v>1070942.3500000001</v>
      </c>
      <c r="F49" s="6">
        <f>E49/$E$67</f>
        <v>2.0848214864062995E-2</v>
      </c>
      <c r="G49" s="1"/>
      <c r="H49" t="s">
        <v>64</v>
      </c>
    </row>
    <row r="50" spans="1:8">
      <c r="A50" s="1" t="s">
        <v>47</v>
      </c>
      <c r="D50" s="1"/>
      <c r="E50" s="11">
        <v>1043120.8099999999</v>
      </c>
      <c r="F50" s="6">
        <f t="shared" si="0"/>
        <v>2.0306608265193201E-2</v>
      </c>
      <c r="G50" s="1"/>
      <c r="H50" t="s">
        <v>64</v>
      </c>
    </row>
    <row r="51" spans="1:8">
      <c r="A51" s="1" t="s">
        <v>49</v>
      </c>
      <c r="D51" s="1"/>
      <c r="E51" s="11">
        <v>478851.87</v>
      </c>
      <c r="F51" s="6">
        <f t="shared" si="0"/>
        <v>9.3218898980121211E-3</v>
      </c>
      <c r="G51" s="1"/>
      <c r="H51" t="s">
        <v>64</v>
      </c>
    </row>
    <row r="52" spans="1:8">
      <c r="A52" s="1" t="s">
        <v>52</v>
      </c>
      <c r="D52" s="1"/>
      <c r="E52" s="11">
        <v>787614.34000000008</v>
      </c>
      <c r="F52" s="6">
        <f t="shared" si="0"/>
        <v>1.5332620836534448E-2</v>
      </c>
      <c r="G52" s="1"/>
      <c r="H52" t="s">
        <v>64</v>
      </c>
    </row>
    <row r="53" spans="1:8">
      <c r="A53" s="4" t="s">
        <v>53</v>
      </c>
      <c r="C53" s="3"/>
      <c r="D53" s="4"/>
      <c r="E53" s="11">
        <v>1166441.53</v>
      </c>
      <c r="F53" s="6">
        <f t="shared" ref="F53:F56" si="1">E53/$E$67</f>
        <v>2.2707313464451546E-2</v>
      </c>
      <c r="G53" s="4"/>
      <c r="H53" t="s">
        <v>66</v>
      </c>
    </row>
    <row r="54" spans="1:8">
      <c r="A54" s="4" t="s">
        <v>54</v>
      </c>
      <c r="C54" s="3"/>
      <c r="D54" s="4"/>
      <c r="E54" s="11">
        <v>2585924.35</v>
      </c>
      <c r="F54" s="6">
        <f t="shared" si="1"/>
        <v>5.0340624283849118E-2</v>
      </c>
      <c r="G54" s="4"/>
      <c r="H54" t="s">
        <v>71</v>
      </c>
    </row>
    <row r="55" spans="1:8">
      <c r="A55" s="4" t="s">
        <v>55</v>
      </c>
      <c r="C55" s="3"/>
      <c r="D55" s="4"/>
      <c r="E55" s="11">
        <v>2571914.2999999998</v>
      </c>
      <c r="F55" s="6">
        <f t="shared" si="1"/>
        <v>5.0067888283954934E-2</v>
      </c>
      <c r="G55" s="4"/>
      <c r="H55" t="s">
        <v>67</v>
      </c>
    </row>
    <row r="56" spans="1:8">
      <c r="A56" s="4" t="s">
        <v>56</v>
      </c>
      <c r="C56" s="3"/>
      <c r="D56" s="4"/>
      <c r="E56" s="11">
        <v>1132812.0900000001</v>
      </c>
      <c r="F56" s="6">
        <f t="shared" si="1"/>
        <v>2.2052643499370687E-2</v>
      </c>
      <c r="G56" s="4"/>
      <c r="H56" s="3" t="s">
        <v>66</v>
      </c>
    </row>
    <row r="57" spans="1:8">
      <c r="A57" s="4"/>
      <c r="C57" s="3"/>
      <c r="D57" s="4"/>
      <c r="E57" s="11">
        <f>SUM(E7:E56)</f>
        <v>44592711.140000008</v>
      </c>
      <c r="F57" s="3"/>
      <c r="G57" s="4"/>
    </row>
    <row r="58" spans="1:8">
      <c r="A58" s="4" t="s">
        <v>57</v>
      </c>
      <c r="C58" s="3"/>
      <c r="D58" s="4"/>
      <c r="F58" s="3"/>
      <c r="G58" s="4"/>
    </row>
    <row r="59" spans="1:8">
      <c r="A59" s="4" t="s">
        <v>58</v>
      </c>
      <c r="C59" s="3"/>
      <c r="D59" s="4"/>
      <c r="E59" s="11">
        <v>1431144.1300000001</v>
      </c>
      <c r="F59" s="6">
        <f t="shared" ref="F59:F62" si="2">E59/$E$67</f>
        <v>2.7860323502644661E-2</v>
      </c>
      <c r="G59" s="4"/>
      <c r="H59" t="s">
        <v>68</v>
      </c>
    </row>
    <row r="60" spans="1:8">
      <c r="A60" s="4" t="s">
        <v>59</v>
      </c>
      <c r="C60" s="3"/>
      <c r="D60" s="4"/>
      <c r="E60" s="11">
        <v>1405787.1300000001</v>
      </c>
      <c r="F60" s="6">
        <f t="shared" si="2"/>
        <v>2.7366694518499955E-2</v>
      </c>
      <c r="G60" s="4"/>
      <c r="H60" t="s">
        <v>69</v>
      </c>
    </row>
    <row r="61" spans="1:8">
      <c r="A61" s="4" t="s">
        <v>60</v>
      </c>
      <c r="C61" s="3"/>
      <c r="D61" s="4"/>
      <c r="E61" s="11">
        <v>1375406.01</v>
      </c>
      <c r="F61" s="6">
        <f t="shared" si="2"/>
        <v>2.6775260145238983E-2</v>
      </c>
      <c r="G61" s="4"/>
      <c r="H61" s="3" t="s">
        <v>69</v>
      </c>
    </row>
    <row r="62" spans="1:8">
      <c r="A62" s="4" t="s">
        <v>61</v>
      </c>
      <c r="C62" s="3"/>
      <c r="D62" s="4"/>
      <c r="E62" s="11">
        <v>1390657.21</v>
      </c>
      <c r="F62" s="6">
        <f t="shared" si="2"/>
        <v>2.7072157820949346E-2</v>
      </c>
      <c r="G62" s="4"/>
      <c r="H62" s="3" t="s">
        <v>68</v>
      </c>
    </row>
    <row r="63" spans="1:8">
      <c r="A63" s="4" t="s">
        <v>3</v>
      </c>
      <c r="C63" s="3"/>
      <c r="D63" s="4" t="s">
        <v>3</v>
      </c>
      <c r="E63" s="11">
        <f>SUM(E59:E62)</f>
        <v>5602994.4800000004</v>
      </c>
      <c r="F63" s="3"/>
      <c r="G63" s="4"/>
    </row>
    <row r="64" spans="1:8" s="3" customFormat="1">
      <c r="A64" s="4"/>
      <c r="B64" s="11"/>
      <c r="D64" s="4"/>
      <c r="E64" s="11"/>
      <c r="G64" s="4"/>
    </row>
    <row r="65" spans="1:7" s="3" customFormat="1">
      <c r="A65" s="4" t="s">
        <v>85</v>
      </c>
      <c r="B65" s="11"/>
      <c r="D65" s="4"/>
      <c r="E65" s="11">
        <v>1000000</v>
      </c>
      <c r="F65" s="6">
        <f t="shared" ref="F65" si="3">E65/$E$67</f>
        <v>1.9467168203837485E-2</v>
      </c>
      <c r="G65" s="4"/>
    </row>
    <row r="66" spans="1:7">
      <c r="A66" s="4" t="s">
        <v>3</v>
      </c>
      <c r="C66" s="3"/>
      <c r="D66" s="4"/>
      <c r="F66" s="3"/>
      <c r="G66" s="4"/>
    </row>
    <row r="67" spans="1:7">
      <c r="A67" s="2" t="s">
        <v>63</v>
      </c>
      <c r="C67" s="3"/>
      <c r="D67" s="4" t="s">
        <v>3</v>
      </c>
      <c r="E67" s="12">
        <f>E63+E57+E5+E65</f>
        <v>51368539.560000002</v>
      </c>
      <c r="F67" s="8">
        <f>SUM(F5:F65)</f>
        <v>0.99999999999999978</v>
      </c>
      <c r="G67" s="4" t="s">
        <v>3</v>
      </c>
    </row>
    <row r="82" spans="1:17" s="3" customFormat="1">
      <c r="B82" s="11"/>
      <c r="E82" s="11"/>
    </row>
    <row r="83" spans="1:17" s="3" customFormat="1">
      <c r="A83" s="2" t="s">
        <v>70</v>
      </c>
      <c r="B83" s="12" t="s">
        <v>84</v>
      </c>
      <c r="C83" s="2" t="s">
        <v>72</v>
      </c>
      <c r="D83" s="2" t="s">
        <v>82</v>
      </c>
      <c r="E83" s="12" t="s">
        <v>73</v>
      </c>
      <c r="F83" s="2" t="s">
        <v>74</v>
      </c>
      <c r="G83" s="2" t="s">
        <v>75</v>
      </c>
      <c r="H83" s="2" t="s">
        <v>76</v>
      </c>
      <c r="I83" s="2" t="s">
        <v>77</v>
      </c>
      <c r="J83" s="2" t="s">
        <v>78</v>
      </c>
      <c r="K83" s="2" t="s">
        <v>79</v>
      </c>
      <c r="L83" s="2" t="s">
        <v>80</v>
      </c>
      <c r="M83" s="2" t="s">
        <v>81</v>
      </c>
    </row>
    <row r="84" spans="1:17">
      <c r="A84" s="4" t="s">
        <v>53</v>
      </c>
      <c r="B84" s="11">
        <f>(F53)</f>
        <v>2.2707313464451546E-2</v>
      </c>
      <c r="C84" s="9">
        <v>1</v>
      </c>
    </row>
    <row r="85" spans="1:17">
      <c r="A85" s="4" t="s">
        <v>54</v>
      </c>
      <c r="B85" s="11">
        <v>5.1340070063369533E-2</v>
      </c>
      <c r="C85" s="10"/>
      <c r="H85" s="7">
        <v>2.3E-2</v>
      </c>
      <c r="K85" s="7">
        <v>0.20300000000000001</v>
      </c>
      <c r="M85" s="7">
        <v>1.2999999999999999E-2</v>
      </c>
    </row>
    <row r="86" spans="1:17">
      <c r="A86" s="4" t="s">
        <v>55</v>
      </c>
      <c r="B86" s="11">
        <v>5.1061919254900862E-2</v>
      </c>
      <c r="E86" s="11">
        <v>0.13400000000000001</v>
      </c>
      <c r="G86" s="7">
        <v>0.23699999999999999</v>
      </c>
      <c r="I86" s="7">
        <v>0.50900000000000001</v>
      </c>
      <c r="L86" s="9">
        <v>0.12</v>
      </c>
    </row>
    <row r="87" spans="1:17">
      <c r="A87" s="4" t="s">
        <v>56</v>
      </c>
      <c r="B87" s="11">
        <v>2.2490469247188949E-2</v>
      </c>
      <c r="C87" s="10"/>
      <c r="E87" s="11">
        <v>0.25769999999999998</v>
      </c>
      <c r="K87" s="7">
        <v>0.1</v>
      </c>
      <c r="L87" s="7">
        <v>0.56310000000000004</v>
      </c>
    </row>
    <row r="88" spans="1:17">
      <c r="A88" s="4" t="s">
        <v>58</v>
      </c>
      <c r="B88" s="11">
        <f>(F59)</f>
        <v>2.7860323502644661E-2</v>
      </c>
      <c r="C88" s="7">
        <v>4.2999999999999997E-2</v>
      </c>
      <c r="D88" s="7">
        <v>0.16400000000000001</v>
      </c>
      <c r="E88" s="11">
        <v>0.14199999999999999</v>
      </c>
      <c r="F88" s="7">
        <v>5.0000000000000001E-3</v>
      </c>
      <c r="G88" s="7">
        <v>0.114</v>
      </c>
      <c r="H88" s="7">
        <v>0.113</v>
      </c>
      <c r="I88" s="7">
        <v>4.0000000000000001E-3</v>
      </c>
      <c r="J88" s="7">
        <v>3.3000000000000002E-2</v>
      </c>
      <c r="K88" s="7">
        <v>0.08</v>
      </c>
      <c r="L88" s="7">
        <v>0.107</v>
      </c>
      <c r="M88" s="7">
        <v>0.19500000000000001</v>
      </c>
    </row>
    <row r="89" spans="1:17">
      <c r="A89" s="4" t="s">
        <v>59</v>
      </c>
      <c r="B89" s="11">
        <f>(F60)</f>
        <v>2.7366694518499955E-2</v>
      </c>
      <c r="C89" s="7">
        <v>0.10100000000000001</v>
      </c>
      <c r="D89" s="7">
        <v>0.23400000000000001</v>
      </c>
      <c r="E89" s="11">
        <v>0.186</v>
      </c>
      <c r="F89" s="7">
        <v>3.2000000000000001E-2</v>
      </c>
      <c r="G89" s="7">
        <v>0.14599999999999999</v>
      </c>
      <c r="K89" s="7">
        <v>0.112</v>
      </c>
      <c r="L89" s="7">
        <v>6.7000000000000004E-2</v>
      </c>
      <c r="M89" s="7">
        <v>0.122</v>
      </c>
    </row>
    <row r="90" spans="1:17">
      <c r="A90" s="4" t="s">
        <v>60</v>
      </c>
      <c r="B90" s="11">
        <f>(F61)</f>
        <v>2.6775260145238983E-2</v>
      </c>
      <c r="C90" s="9">
        <v>0.02</v>
      </c>
      <c r="D90" s="7">
        <v>6.7000000000000004E-2</v>
      </c>
      <c r="E90" s="11">
        <v>0.218</v>
      </c>
      <c r="F90" s="7">
        <v>4.0000000000000001E-3</v>
      </c>
      <c r="G90" s="7">
        <v>0.19900000000000001</v>
      </c>
      <c r="H90" s="7">
        <v>3.1E-2</v>
      </c>
      <c r="I90" s="7">
        <v>3.9E-2</v>
      </c>
      <c r="J90" s="7">
        <v>2.4E-2</v>
      </c>
      <c r="K90" s="7">
        <v>0.10299999999999999</v>
      </c>
      <c r="L90" s="7">
        <v>9.5000000000000001E-2</v>
      </c>
      <c r="M90" s="7">
        <v>0.19899999999999998</v>
      </c>
    </row>
    <row r="91" spans="1:17">
      <c r="A91" s="4" t="s">
        <v>61</v>
      </c>
      <c r="B91" s="11">
        <f>(F62)</f>
        <v>2.7072157820949346E-2</v>
      </c>
      <c r="C91" s="7">
        <v>5.6000000000000001E-2</v>
      </c>
      <c r="D91" s="7">
        <v>0.23699999999999999</v>
      </c>
      <c r="E91" s="11">
        <v>0.1</v>
      </c>
      <c r="F91" s="7">
        <v>3.6000000000000004E-2</v>
      </c>
      <c r="G91" s="7">
        <v>0.24</v>
      </c>
      <c r="H91" s="7">
        <v>0.13699999999999998</v>
      </c>
      <c r="L91" s="7">
        <v>0.16200000000000001</v>
      </c>
      <c r="M91" s="7">
        <v>3.2000000000000001E-2</v>
      </c>
    </row>
    <row r="92" spans="1:17">
      <c r="A92" s="4" t="s">
        <v>3</v>
      </c>
    </row>
    <row r="93" spans="1:17">
      <c r="A93" s="3"/>
      <c r="C93" s="3"/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>
      <c r="A94" s="2" t="s">
        <v>83</v>
      </c>
      <c r="B94" s="12">
        <f>((B88*K88)+(B89*K89)+(B90*K90))+(B87*K87)+(B85*K85)</f>
        <v>2.0722828608826092E-2</v>
      </c>
      <c r="C94" s="3"/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>
      <c r="A95" s="3"/>
      <c r="C95" s="3"/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>
      <c r="A96" s="3"/>
      <c r="C96" s="3"/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>
      <c r="A97" s="3"/>
      <c r="C97" s="3"/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>
      <c r="A98" s="3"/>
      <c r="C98" s="3"/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>
      <c r="A99" s="3"/>
      <c r="C99" s="3"/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>
      <c r="A100" s="3"/>
      <c r="C100" s="3"/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>
      <c r="A101" s="3"/>
      <c r="C101" s="3"/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>
      <c r="A102" s="3"/>
      <c r="C102" s="3"/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>
      <c r="A103" s="3"/>
      <c r="C103" s="3"/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>
      <c r="A104" s="3"/>
      <c r="C104" s="3"/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>
      <c r="A105" s="3"/>
      <c r="C105" s="3"/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>
      <c r="A106" s="3"/>
      <c r="C106" s="3"/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>
      <c r="A107" s="3"/>
      <c r="C107" s="3"/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>
      <c r="A108" s="3"/>
      <c r="C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>
      <c r="A109" s="3"/>
      <c r="C109" s="3"/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>
      <c r="A110" s="3"/>
      <c r="C110" s="3"/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>
      <c r="A111" s="3"/>
      <c r="C111" s="3"/>
      <c r="D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>
      <c r="A112" s="3"/>
      <c r="C112" s="3"/>
      <c r="D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>
      <c r="A113" s="3"/>
      <c r="C113" s="3"/>
      <c r="D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>
      <c r="A114" s="3"/>
      <c r="C114" s="3"/>
      <c r="D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>
      <c r="A115" s="3"/>
      <c r="C115" s="3"/>
      <c r="D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>
      <c r="A116" s="3"/>
      <c r="C116" s="3"/>
      <c r="D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>
      <c r="A117" s="3"/>
      <c r="C117" s="3"/>
      <c r="D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>
      <c r="A118" s="3"/>
      <c r="C118" s="3"/>
      <c r="D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>
      <c r="A119" s="3"/>
      <c r="C119" s="3"/>
      <c r="D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>
      <c r="A120" s="3"/>
      <c r="C120" s="3"/>
      <c r="D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>
      <c r="A121" s="3"/>
      <c r="C121" s="3"/>
      <c r="D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>
      <c r="A122" s="3"/>
      <c r="C122" s="3"/>
      <c r="D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>
      <c r="A123" s="3"/>
      <c r="C123" s="3"/>
      <c r="D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>
      <c r="A124" s="3"/>
      <c r="C124" s="3"/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>
      <c r="A125" s="3"/>
      <c r="C125" s="3"/>
      <c r="D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>
      <c r="A126" s="3"/>
      <c r="C126" s="3"/>
      <c r="D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>
      <c r="A127" s="3"/>
      <c r="C127" s="3"/>
      <c r="D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>
      <c r="A128" s="3"/>
      <c r="C128" s="3"/>
      <c r="D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>
      <c r="A129" s="3"/>
      <c r="C129" s="3"/>
      <c r="D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>
      <c r="A130" s="3"/>
      <c r="C130" s="3"/>
      <c r="D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>
      <c r="A131" s="3"/>
      <c r="C131" s="3"/>
      <c r="D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>
      <c r="A132" s="3"/>
      <c r="C132" s="3"/>
      <c r="D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>
      <c r="A133" s="3"/>
      <c r="C133" s="3"/>
      <c r="D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>
      <c r="A134" s="3"/>
      <c r="C134" s="3"/>
      <c r="D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>
      <c r="A135" s="3"/>
      <c r="C135" s="3"/>
      <c r="D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>
      <c r="A136" s="3"/>
      <c r="C136" s="3"/>
      <c r="D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>
      <c r="A137" s="3"/>
      <c r="C137" s="3"/>
      <c r="D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>
      <c r="A138" s="3"/>
      <c r="C138" s="3"/>
      <c r="D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>
      <c r="A139" s="3"/>
      <c r="C139" s="3"/>
      <c r="D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>
      <c r="A140" s="3"/>
      <c r="C140" s="3"/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>
      <c r="A141" s="3"/>
      <c r="C141" s="3"/>
      <c r="D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>
      <c r="A142" s="3"/>
      <c r="C142" s="3"/>
      <c r="D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>
      <c r="A143" s="3"/>
      <c r="C143" s="3"/>
      <c r="D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>
      <c r="A144" s="3"/>
      <c r="C144" s="3"/>
      <c r="D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>
      <c r="A145" s="3"/>
      <c r="C145" s="3"/>
      <c r="D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>
      <c r="A146" s="3"/>
      <c r="C146" s="3"/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>
      <c r="A147" s="3"/>
      <c r="C147" s="3"/>
      <c r="D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>
      <c r="A148" s="3"/>
      <c r="C148" s="3"/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>
      <c r="A149" s="3"/>
      <c r="C149" s="3"/>
      <c r="D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>
      <c r="A150" s="3"/>
      <c r="C150" s="3"/>
      <c r="D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>
      <c r="A151" s="3"/>
      <c r="C151" s="3"/>
      <c r="D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>
      <c r="A152" s="3"/>
      <c r="C152" s="3"/>
      <c r="D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>
      <c r="A153" s="3"/>
      <c r="C153" s="3"/>
      <c r="D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>
      <c r="A154" s="3"/>
      <c r="C154" s="3"/>
      <c r="D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>
      <c r="A155" s="3"/>
      <c r="C155" s="3"/>
      <c r="D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>
      <c r="A156" s="3"/>
      <c r="C156" s="3"/>
      <c r="D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>
      <c r="A157" s="3"/>
      <c r="C157" s="3"/>
      <c r="D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>
      <c r="A158" s="3"/>
      <c r="C158" s="3"/>
      <c r="D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>
      <c r="A159" s="3"/>
      <c r="C159" s="3"/>
      <c r="D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>
      <c r="A160" s="3"/>
      <c r="C160" s="3"/>
      <c r="D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>
      <c r="A161" s="3"/>
      <c r="C161" s="3"/>
      <c r="D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>
      <c r="A162" s="3"/>
      <c r="C162" s="3"/>
      <c r="D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>
      <c r="A163" s="3"/>
      <c r="C163" s="3"/>
      <c r="D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>
      <c r="A164" s="3"/>
      <c r="C164" s="3"/>
      <c r="D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>
      <c r="A165" s="3"/>
      <c r="C165" s="3"/>
      <c r="D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>
      <c r="A166" s="3"/>
      <c r="C166" s="3"/>
      <c r="D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>
      <c r="A167" s="3"/>
      <c r="C167" s="3"/>
      <c r="D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>
      <c r="A168" s="3"/>
      <c r="C168" s="3"/>
      <c r="D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>
      <c r="A169" s="3"/>
      <c r="C169" s="3"/>
      <c r="D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>
      <c r="A170" s="3"/>
      <c r="C170" s="3"/>
      <c r="D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>
      <c r="A171" s="3"/>
      <c r="C171" s="3"/>
      <c r="D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>
      <c r="A172" s="3"/>
      <c r="C172" s="3"/>
      <c r="D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>
      <c r="A173" s="3"/>
      <c r="C173" s="3"/>
      <c r="D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>
      <c r="A174" s="3"/>
      <c r="C174" s="3"/>
      <c r="D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>
      <c r="A175" s="3"/>
      <c r="C175" s="3"/>
      <c r="D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>
      <c r="A176" s="3"/>
      <c r="C176" s="3"/>
      <c r="D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>
      <c r="A177" s="3"/>
      <c r="C177" s="3"/>
      <c r="D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>
      <c r="A178" s="3"/>
      <c r="C178" s="3"/>
      <c r="D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>
      <c r="A179" s="3"/>
      <c r="C179" s="3"/>
      <c r="D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>
      <c r="A180" s="3"/>
      <c r="C180" s="3"/>
      <c r="D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>
      <c r="A181" s="3"/>
      <c r="C181" s="3"/>
      <c r="D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>
      <c r="A182" s="3"/>
      <c r="C182" s="3"/>
      <c r="D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>
      <c r="A183" s="3"/>
      <c r="C183" s="3"/>
      <c r="D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>
      <c r="A184" s="3"/>
      <c r="C184" s="3"/>
      <c r="D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>
      <c r="A185" s="3"/>
      <c r="C185" s="3"/>
      <c r="D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>
      <c r="A186" s="3"/>
      <c r="C186" s="3"/>
      <c r="D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>
      <c r="A187" s="3"/>
      <c r="C187" s="3"/>
      <c r="D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>
      <c r="A188" s="3"/>
      <c r="C188" s="3"/>
      <c r="D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>
      <c r="A189" s="3"/>
      <c r="C189" s="3"/>
      <c r="D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>
      <c r="A190" s="3"/>
      <c r="C190" s="3"/>
      <c r="D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>
      <c r="A191" s="3"/>
      <c r="C191" s="3"/>
      <c r="D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>
      <c r="A192" s="3"/>
      <c r="C192" s="3"/>
      <c r="D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>
      <c r="A193" s="3"/>
      <c r="C193" s="3"/>
      <c r="D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>
      <c r="A194" s="3"/>
      <c r="C194" s="3"/>
      <c r="D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>
      <c r="A195" s="3"/>
      <c r="C195" s="3"/>
      <c r="D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>
      <c r="A196" s="3"/>
      <c r="C196" s="3"/>
      <c r="D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>
      <c r="A197" s="3"/>
      <c r="C197" s="3"/>
      <c r="D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>
      <c r="A198" s="3"/>
      <c r="C198" s="3"/>
      <c r="D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>
      <c r="A199" s="3"/>
      <c r="C199" s="3"/>
      <c r="D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>
      <c r="A200" s="3"/>
      <c r="C200" s="3"/>
      <c r="D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>
      <c r="A201" s="3"/>
      <c r="C201" s="3"/>
      <c r="D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>
      <c r="A202" s="3"/>
      <c r="C202" s="3"/>
      <c r="D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>
      <c r="A203" s="3"/>
      <c r="C203" s="3"/>
      <c r="D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>
      <c r="A204" s="3"/>
      <c r="C204" s="3"/>
      <c r="D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>
      <c r="A205" s="3"/>
      <c r="C205" s="3"/>
      <c r="D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>
      <c r="A206" s="3"/>
      <c r="C206" s="3"/>
      <c r="D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>
      <c r="A207" s="3"/>
      <c r="C207" s="3"/>
      <c r="D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>
      <c r="A208" s="3"/>
      <c r="C208" s="3"/>
      <c r="D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>
      <c r="A209" s="3"/>
      <c r="C209" s="3"/>
      <c r="D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>
      <c r="A210" s="3"/>
      <c r="C210" s="3"/>
      <c r="D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>
      <c r="A211" s="3"/>
      <c r="C211" s="3"/>
      <c r="D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>
      <c r="A212" s="3"/>
      <c r="C212" s="3"/>
      <c r="D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>
      <c r="A213" s="3"/>
      <c r="C213" s="3"/>
      <c r="D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>
      <c r="A214" s="3"/>
      <c r="C214" s="3"/>
      <c r="D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>
      <c r="A215" s="3"/>
      <c r="C215" s="3"/>
      <c r="D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>
      <c r="A216" s="3"/>
      <c r="C216" s="3"/>
      <c r="D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>
      <c r="A217" s="3"/>
      <c r="C217" s="3"/>
      <c r="D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>
      <c r="A218" s="3"/>
      <c r="C218" s="3"/>
      <c r="D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>
      <c r="A219" s="3"/>
      <c r="C219" s="3"/>
      <c r="D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>
      <c r="A220" s="3"/>
      <c r="C220" s="3"/>
      <c r="D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>
      <c r="A221" s="3"/>
      <c r="C221" s="3"/>
      <c r="D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>
      <c r="A222" s="3"/>
      <c r="C222" s="3"/>
      <c r="D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>
      <c r="A223" s="3"/>
      <c r="C223" s="3"/>
      <c r="D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>
      <c r="A224" s="3"/>
      <c r="C224" s="3"/>
      <c r="D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>
      <c r="A225" s="3"/>
      <c r="C225" s="3"/>
      <c r="D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>
      <c r="A226" s="3"/>
      <c r="C226" s="3"/>
      <c r="D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>
      <c r="A227" s="3"/>
      <c r="C227" s="3"/>
      <c r="D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>
      <c r="A228" s="3"/>
      <c r="C228" s="3"/>
      <c r="D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>
      <c r="A229" s="3"/>
      <c r="C229" s="3"/>
      <c r="D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>
      <c r="A230" s="3"/>
      <c r="C230" s="3"/>
      <c r="D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>
      <c r="A231" s="3"/>
      <c r="C231" s="3"/>
      <c r="D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>
      <c r="A232" s="3"/>
      <c r="C232" s="3"/>
      <c r="D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>
      <c r="A233" s="3"/>
      <c r="C233" s="3"/>
      <c r="D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>
      <c r="A234" s="3"/>
      <c r="C234" s="3"/>
      <c r="D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>
      <c r="A235" s="3"/>
      <c r="C235" s="3"/>
      <c r="D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>
      <c r="A236" s="3"/>
      <c r="C236" s="3"/>
      <c r="D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>
      <c r="A237" s="3"/>
      <c r="C237" s="3"/>
      <c r="D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>
      <c r="A238" s="3"/>
      <c r="C238" s="3"/>
      <c r="D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>
      <c r="A239" s="3"/>
      <c r="C239" s="3"/>
      <c r="D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>
      <c r="A240" s="3"/>
      <c r="C240" s="3"/>
      <c r="D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>
      <c r="A241" s="3"/>
      <c r="C241" s="3"/>
      <c r="D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>
      <c r="A242" s="3"/>
      <c r="C242" s="3"/>
      <c r="D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>
      <c r="A243" s="3"/>
      <c r="C243" s="3"/>
      <c r="D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>
      <c r="A244" s="3"/>
      <c r="C244" s="3"/>
      <c r="D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>
      <c r="A245" s="3"/>
      <c r="C245" s="3"/>
      <c r="D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>
      <c r="A246" s="3"/>
      <c r="C246" s="3"/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>
      <c r="A247" s="3"/>
      <c r="C247" s="3"/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>
      <c r="C248" s="3"/>
      <c r="D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>
      <c r="C249" s="3"/>
      <c r="D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>
      <c r="C250" s="3"/>
      <c r="D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>
      <c r="C251" s="3"/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>
      <c r="C252" s="3"/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>
      <c r="C253" s="3"/>
      <c r="D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>
      <c r="C254" s="3"/>
      <c r="D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>
      <c r="C255" s="3"/>
      <c r="D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>
      <c r="C256" s="3"/>
      <c r="D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>
      <c r="C257" s="3"/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>
      <c r="C258" s="3"/>
      <c r="D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>
      <c r="C259" s="3"/>
      <c r="D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>
      <c r="C260" s="3"/>
      <c r="D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>
      <c r="C261" s="3"/>
      <c r="D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>
      <c r="C262" s="3"/>
      <c r="D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3:17">
      <c r="C263" s="3"/>
      <c r="D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3:17">
      <c r="C264" s="3"/>
      <c r="D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3:17">
      <c r="C265" s="3"/>
      <c r="D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3:17">
      <c r="C266" s="3"/>
      <c r="D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3:17">
      <c r="C267" s="3"/>
      <c r="D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</sheetData>
  <sortState ref="A7:H52">
    <sortCondition ref="H7:H52"/>
  </sortState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Raymond James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 Karatsikis</dc:creator>
  <cp:lastModifiedBy>Monika Urbanski</cp:lastModifiedBy>
  <dcterms:created xsi:type="dcterms:W3CDTF">2015-03-03T18:09:01Z</dcterms:created>
  <dcterms:modified xsi:type="dcterms:W3CDTF">2015-04-24T16:14:56Z</dcterms:modified>
</cp:coreProperties>
</file>