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526"/>
  <workbookPr autoCompressPictures="0"/>
  <bookViews>
    <workbookView xWindow="560" yWindow="560" windowWidth="25040" windowHeight="14960" tabRatio="500"/>
  </bookViews>
  <sheets>
    <sheet name="OP1" sheetId="1" r:id="rId1"/>
  </sheets>
  <externalReferences>
    <externalReference r:id="rId2"/>
  </externalReferences>
  <calcPr calcId="150000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L4" i="1" l="1"/>
  <c r="G5" i="1"/>
  <c r="AK5" i="1"/>
  <c r="G6" i="1"/>
  <c r="L6" i="1"/>
  <c r="E15" i="1"/>
  <c r="F15" i="1"/>
  <c r="I15" i="1"/>
  <c r="N15" i="1"/>
  <c r="E16" i="1"/>
  <c r="F16" i="1"/>
  <c r="I16" i="1"/>
  <c r="E17" i="1"/>
  <c r="F17" i="1"/>
  <c r="I17" i="1"/>
  <c r="E18" i="1"/>
  <c r="F18" i="1"/>
  <c r="I18" i="1"/>
  <c r="E19" i="1"/>
  <c r="F19" i="1"/>
  <c r="I19" i="1"/>
  <c r="E20" i="1"/>
  <c r="F20" i="1"/>
  <c r="I20" i="1"/>
  <c r="E21" i="1"/>
  <c r="F21" i="1"/>
  <c r="I21" i="1"/>
  <c r="E22" i="1"/>
  <c r="F22" i="1"/>
  <c r="I22" i="1"/>
  <c r="E23" i="1"/>
  <c r="F23" i="1"/>
  <c r="I23" i="1"/>
  <c r="E24" i="1"/>
  <c r="F24" i="1"/>
  <c r="I24" i="1"/>
  <c r="E25" i="1"/>
  <c r="F25" i="1"/>
  <c r="I25" i="1"/>
  <c r="E26" i="1"/>
  <c r="F26" i="1"/>
  <c r="I26" i="1"/>
  <c r="R15" i="1"/>
  <c r="T15" i="1"/>
  <c r="N16" i="1"/>
  <c r="N17" i="1"/>
  <c r="N18" i="1"/>
  <c r="N19" i="1"/>
  <c r="N20" i="1"/>
  <c r="N21" i="1"/>
  <c r="N22" i="1"/>
  <c r="N23" i="1"/>
  <c r="N24" i="1"/>
  <c r="N25" i="1"/>
  <c r="N26" i="1"/>
  <c r="V15" i="1"/>
  <c r="X15" i="1"/>
  <c r="Z15" i="1"/>
  <c r="AB15" i="1"/>
  <c r="AC15" i="1"/>
  <c r="AD15" i="1"/>
  <c r="AF15" i="1"/>
  <c r="AH15" i="1"/>
  <c r="E27" i="1"/>
  <c r="F27" i="1"/>
  <c r="I27" i="1"/>
  <c r="E28" i="1"/>
  <c r="F28" i="1"/>
  <c r="I28" i="1"/>
  <c r="E29" i="1"/>
  <c r="F29" i="1"/>
  <c r="I29" i="1"/>
  <c r="E30" i="1"/>
  <c r="F30" i="1"/>
  <c r="I30" i="1"/>
  <c r="E31" i="1"/>
  <c r="F31" i="1"/>
  <c r="I31" i="1"/>
  <c r="E32" i="1"/>
  <c r="F32" i="1"/>
  <c r="I32" i="1"/>
  <c r="E33" i="1"/>
  <c r="F33" i="1"/>
  <c r="I33" i="1"/>
  <c r="E34" i="1"/>
  <c r="F34" i="1"/>
  <c r="I34" i="1"/>
  <c r="E35" i="1"/>
  <c r="F35" i="1"/>
  <c r="I35" i="1"/>
  <c r="E36" i="1"/>
  <c r="F36" i="1"/>
  <c r="I36" i="1"/>
  <c r="E37" i="1"/>
  <c r="F37" i="1"/>
  <c r="I37" i="1"/>
  <c r="E38" i="1"/>
  <c r="F38" i="1"/>
  <c r="I38" i="1"/>
  <c r="R16" i="1"/>
  <c r="T16" i="1"/>
  <c r="N27" i="1"/>
  <c r="N28" i="1"/>
  <c r="N29" i="1"/>
  <c r="N30" i="1"/>
  <c r="N31" i="1"/>
  <c r="N32" i="1"/>
  <c r="N33" i="1"/>
  <c r="N34" i="1"/>
  <c r="N35" i="1"/>
  <c r="N36" i="1"/>
  <c r="N37" i="1"/>
  <c r="N38" i="1"/>
  <c r="V16" i="1"/>
  <c r="X16" i="1"/>
  <c r="Z16" i="1"/>
  <c r="AB16" i="1"/>
  <c r="AC16" i="1"/>
  <c r="AD16" i="1"/>
  <c r="AF16" i="1"/>
  <c r="AH16" i="1"/>
  <c r="E39" i="1"/>
  <c r="F39" i="1"/>
  <c r="I39" i="1"/>
  <c r="E40" i="1"/>
  <c r="F40" i="1"/>
  <c r="I40" i="1"/>
  <c r="E41" i="1"/>
  <c r="F41" i="1"/>
  <c r="I41" i="1"/>
  <c r="E42" i="1"/>
  <c r="F42" i="1"/>
  <c r="I42" i="1"/>
  <c r="E43" i="1"/>
  <c r="F43" i="1"/>
  <c r="I43" i="1"/>
  <c r="E44" i="1"/>
  <c r="F44" i="1"/>
  <c r="I44" i="1"/>
  <c r="E45" i="1"/>
  <c r="F45" i="1"/>
  <c r="I45" i="1"/>
  <c r="E46" i="1"/>
  <c r="F46" i="1"/>
  <c r="I46" i="1"/>
  <c r="E47" i="1"/>
  <c r="F47" i="1"/>
  <c r="I47" i="1"/>
  <c r="E48" i="1"/>
  <c r="F48" i="1"/>
  <c r="I48" i="1"/>
  <c r="E49" i="1"/>
  <c r="F49" i="1"/>
  <c r="I49" i="1"/>
  <c r="E50" i="1"/>
  <c r="F50" i="1"/>
  <c r="I50" i="1"/>
  <c r="R17" i="1"/>
  <c r="S17" i="1"/>
  <c r="T17" i="1"/>
  <c r="U17" i="1"/>
  <c r="N39" i="1"/>
  <c r="N40" i="1"/>
  <c r="N41" i="1"/>
  <c r="N42" i="1"/>
  <c r="N43" i="1"/>
  <c r="N44" i="1"/>
  <c r="N45" i="1"/>
  <c r="N46" i="1"/>
  <c r="N47" i="1"/>
  <c r="N48" i="1"/>
  <c r="N49" i="1"/>
  <c r="N50" i="1"/>
  <c r="V17" i="1"/>
  <c r="W17" i="1"/>
  <c r="X17" i="1"/>
  <c r="Y17" i="1"/>
  <c r="Z17" i="1"/>
  <c r="AA17" i="1"/>
  <c r="AB17" i="1"/>
  <c r="AC17" i="1"/>
  <c r="AD17" i="1"/>
  <c r="AF17" i="1"/>
  <c r="AH17" i="1"/>
  <c r="E51" i="1"/>
  <c r="F51" i="1"/>
  <c r="I51" i="1"/>
  <c r="E52" i="1"/>
  <c r="F52" i="1"/>
  <c r="I52" i="1"/>
  <c r="E53" i="1"/>
  <c r="F53" i="1"/>
  <c r="I53" i="1"/>
  <c r="E54" i="1"/>
  <c r="F54" i="1"/>
  <c r="I54" i="1"/>
  <c r="E55" i="1"/>
  <c r="F55" i="1"/>
  <c r="I55" i="1"/>
  <c r="E56" i="1"/>
  <c r="F56" i="1"/>
  <c r="I56" i="1"/>
  <c r="E57" i="1"/>
  <c r="F57" i="1"/>
  <c r="I57" i="1"/>
  <c r="E58" i="1"/>
  <c r="F58" i="1"/>
  <c r="I58" i="1"/>
  <c r="E59" i="1"/>
  <c r="F59" i="1"/>
  <c r="I59" i="1"/>
  <c r="E60" i="1"/>
  <c r="F60" i="1"/>
  <c r="I60" i="1"/>
  <c r="E61" i="1"/>
  <c r="F61" i="1"/>
  <c r="I61" i="1"/>
  <c r="E62" i="1"/>
  <c r="F62" i="1"/>
  <c r="I62" i="1"/>
  <c r="R18" i="1"/>
  <c r="T18" i="1"/>
  <c r="N51" i="1"/>
  <c r="N52" i="1"/>
  <c r="N53" i="1"/>
  <c r="N54" i="1"/>
  <c r="N55" i="1"/>
  <c r="N56" i="1"/>
  <c r="N57" i="1"/>
  <c r="N58" i="1"/>
  <c r="N59" i="1"/>
  <c r="N60" i="1"/>
  <c r="N61" i="1"/>
  <c r="N62" i="1"/>
  <c r="V18" i="1"/>
  <c r="X18" i="1"/>
  <c r="Z18" i="1"/>
  <c r="AB18" i="1"/>
  <c r="AC18" i="1"/>
  <c r="AD18" i="1"/>
  <c r="AF18" i="1"/>
  <c r="AH18" i="1"/>
  <c r="E63" i="1"/>
  <c r="F63" i="1"/>
  <c r="I63" i="1"/>
  <c r="E64" i="1"/>
  <c r="F64" i="1"/>
  <c r="I64" i="1"/>
  <c r="E65" i="1"/>
  <c r="F65" i="1"/>
  <c r="I65" i="1"/>
  <c r="E66" i="1"/>
  <c r="F66" i="1"/>
  <c r="I66" i="1"/>
  <c r="E67" i="1"/>
  <c r="F67" i="1"/>
  <c r="I67" i="1"/>
  <c r="E68" i="1"/>
  <c r="F68" i="1"/>
  <c r="I68" i="1"/>
  <c r="E69" i="1"/>
  <c r="F69" i="1"/>
  <c r="I69" i="1"/>
  <c r="E70" i="1"/>
  <c r="F70" i="1"/>
  <c r="I70" i="1"/>
  <c r="E71" i="1"/>
  <c r="F71" i="1"/>
  <c r="I71" i="1"/>
  <c r="E72" i="1"/>
  <c r="F72" i="1"/>
  <c r="I72" i="1"/>
  <c r="E73" i="1"/>
  <c r="F73" i="1"/>
  <c r="I73" i="1"/>
  <c r="E74" i="1"/>
  <c r="F74" i="1"/>
  <c r="I74" i="1"/>
  <c r="R19" i="1"/>
  <c r="T19" i="1"/>
  <c r="N63" i="1"/>
  <c r="N64" i="1"/>
  <c r="N65" i="1"/>
  <c r="N66" i="1"/>
  <c r="N67" i="1"/>
  <c r="N68" i="1"/>
  <c r="N69" i="1"/>
  <c r="N70" i="1"/>
  <c r="N71" i="1"/>
  <c r="N72" i="1"/>
  <c r="N73" i="1"/>
  <c r="N74" i="1"/>
  <c r="V19" i="1"/>
  <c r="X19" i="1"/>
  <c r="Z19" i="1"/>
  <c r="AB19" i="1"/>
  <c r="AC19" i="1"/>
  <c r="AD19" i="1"/>
  <c r="AF19" i="1"/>
  <c r="AH19" i="1"/>
  <c r="E75" i="1"/>
  <c r="F75" i="1"/>
  <c r="I75" i="1"/>
  <c r="E76" i="1"/>
  <c r="F76" i="1"/>
  <c r="I76" i="1"/>
  <c r="E77" i="1"/>
  <c r="F77" i="1"/>
  <c r="I77" i="1"/>
  <c r="E78" i="1"/>
  <c r="F78" i="1"/>
  <c r="I78" i="1"/>
  <c r="E79" i="1"/>
  <c r="F79" i="1"/>
  <c r="I79" i="1"/>
  <c r="E80" i="1"/>
  <c r="F80" i="1"/>
  <c r="I80" i="1"/>
  <c r="E81" i="1"/>
  <c r="F81" i="1"/>
  <c r="I81" i="1"/>
  <c r="E82" i="1"/>
  <c r="F82" i="1"/>
  <c r="I82" i="1"/>
  <c r="E83" i="1"/>
  <c r="F83" i="1"/>
  <c r="I83" i="1"/>
  <c r="E84" i="1"/>
  <c r="F84" i="1"/>
  <c r="I84" i="1"/>
  <c r="E85" i="1"/>
  <c r="F85" i="1"/>
  <c r="I85" i="1"/>
  <c r="E86" i="1"/>
  <c r="F86" i="1"/>
  <c r="I86" i="1"/>
  <c r="R20" i="1"/>
  <c r="T20" i="1"/>
  <c r="N75" i="1"/>
  <c r="N76" i="1"/>
  <c r="N77" i="1"/>
  <c r="N78" i="1"/>
  <c r="N79" i="1"/>
  <c r="N80" i="1"/>
  <c r="N81" i="1"/>
  <c r="N82" i="1"/>
  <c r="N83" i="1"/>
  <c r="N84" i="1"/>
  <c r="N85" i="1"/>
  <c r="N86" i="1"/>
  <c r="V20" i="1"/>
  <c r="X20" i="1"/>
  <c r="Z20" i="1"/>
  <c r="AB20" i="1"/>
  <c r="AC20" i="1"/>
  <c r="AD20" i="1"/>
  <c r="AF20" i="1"/>
  <c r="AH20" i="1"/>
  <c r="E87" i="1"/>
  <c r="F87" i="1"/>
  <c r="I87" i="1"/>
  <c r="E88" i="1"/>
  <c r="F88" i="1"/>
  <c r="I88" i="1"/>
  <c r="E89" i="1"/>
  <c r="F89" i="1"/>
  <c r="I89" i="1"/>
  <c r="E90" i="1"/>
  <c r="F90" i="1"/>
  <c r="I90" i="1"/>
  <c r="F91" i="1"/>
  <c r="I91" i="1"/>
  <c r="F92" i="1"/>
  <c r="I92" i="1"/>
  <c r="F93" i="1"/>
  <c r="I93" i="1"/>
  <c r="F94" i="1"/>
  <c r="I94" i="1"/>
  <c r="F95" i="1"/>
  <c r="I95" i="1"/>
  <c r="F96" i="1"/>
  <c r="I96" i="1"/>
  <c r="F97" i="1"/>
  <c r="I97" i="1"/>
  <c r="F98" i="1"/>
  <c r="I98" i="1"/>
  <c r="R21" i="1"/>
  <c r="T21" i="1"/>
  <c r="N87" i="1"/>
  <c r="N88" i="1"/>
  <c r="N89" i="1"/>
  <c r="N90" i="1"/>
  <c r="N91" i="1"/>
  <c r="N92" i="1"/>
  <c r="N93" i="1"/>
  <c r="N94" i="1"/>
  <c r="N95" i="1"/>
  <c r="N96" i="1"/>
  <c r="N97" i="1"/>
  <c r="N98" i="1"/>
  <c r="V21" i="1"/>
  <c r="X21" i="1"/>
  <c r="Z21" i="1"/>
  <c r="AB21" i="1"/>
  <c r="AC21" i="1"/>
  <c r="AD21" i="1"/>
  <c r="AF21" i="1"/>
  <c r="AH21" i="1"/>
  <c r="E99" i="1"/>
  <c r="F99" i="1"/>
  <c r="I99" i="1"/>
  <c r="E100" i="1"/>
  <c r="F100" i="1"/>
  <c r="I100" i="1"/>
  <c r="E101" i="1"/>
  <c r="F101" i="1"/>
  <c r="I101" i="1"/>
  <c r="E102" i="1"/>
  <c r="F102" i="1"/>
  <c r="I102" i="1"/>
  <c r="E103" i="1"/>
  <c r="F103" i="1"/>
  <c r="I103" i="1"/>
  <c r="E104" i="1"/>
  <c r="F104" i="1"/>
  <c r="I104" i="1"/>
  <c r="E105" i="1"/>
  <c r="F105" i="1"/>
  <c r="I105" i="1"/>
  <c r="E106" i="1"/>
  <c r="F106" i="1"/>
  <c r="I106" i="1"/>
  <c r="E107" i="1"/>
  <c r="F107" i="1"/>
  <c r="I107" i="1"/>
  <c r="E108" i="1"/>
  <c r="F108" i="1"/>
  <c r="I108" i="1"/>
  <c r="E109" i="1"/>
  <c r="F109" i="1"/>
  <c r="I109" i="1"/>
  <c r="E110" i="1"/>
  <c r="F110" i="1"/>
  <c r="I110" i="1"/>
  <c r="R22" i="1"/>
  <c r="T22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V22" i="1"/>
  <c r="X22" i="1"/>
  <c r="Z22" i="1"/>
  <c r="AB22" i="1"/>
  <c r="AC22" i="1"/>
  <c r="AD22" i="1"/>
  <c r="AF22" i="1"/>
  <c r="AH22" i="1"/>
  <c r="E111" i="1"/>
  <c r="F111" i="1"/>
  <c r="H111" i="1"/>
  <c r="I111" i="1"/>
  <c r="E112" i="1"/>
  <c r="F112" i="1"/>
  <c r="I112" i="1"/>
  <c r="E113" i="1"/>
  <c r="F113" i="1"/>
  <c r="I113" i="1"/>
  <c r="E114" i="1"/>
  <c r="F114" i="1"/>
  <c r="H114" i="1"/>
  <c r="I114" i="1"/>
  <c r="E115" i="1"/>
  <c r="F115" i="1"/>
  <c r="I115" i="1"/>
  <c r="E116" i="1"/>
  <c r="F116" i="1"/>
  <c r="I116" i="1"/>
  <c r="E117" i="1"/>
  <c r="F117" i="1"/>
  <c r="H117" i="1"/>
  <c r="I117" i="1"/>
  <c r="E118" i="1"/>
  <c r="F118" i="1"/>
  <c r="I118" i="1"/>
  <c r="E119" i="1"/>
  <c r="F119" i="1"/>
  <c r="I119" i="1"/>
  <c r="E120" i="1"/>
  <c r="F120" i="1"/>
  <c r="H120" i="1"/>
  <c r="I120" i="1"/>
  <c r="E121" i="1"/>
  <c r="F121" i="1"/>
  <c r="I121" i="1"/>
  <c r="E122" i="1"/>
  <c r="F122" i="1"/>
  <c r="I122" i="1"/>
  <c r="R23" i="1"/>
  <c r="S23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T23" i="1"/>
  <c r="U23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V23" i="1"/>
  <c r="W23" i="1"/>
  <c r="X23" i="1"/>
  <c r="Y23" i="1"/>
  <c r="Z23" i="1"/>
  <c r="AA23" i="1"/>
  <c r="AB23" i="1"/>
  <c r="AC23" i="1"/>
  <c r="AD23" i="1"/>
  <c r="AF23" i="1"/>
  <c r="AG23" i="1"/>
  <c r="AH23" i="1"/>
  <c r="AI23" i="1"/>
  <c r="AJ23" i="1"/>
</calcChain>
</file>

<file path=xl/comments1.xml><?xml version="1.0" encoding="utf-8"?>
<comments xmlns="http://schemas.openxmlformats.org/spreadsheetml/2006/main">
  <authors>
    <author>M. Robert Hamersley</author>
  </authors>
  <commentList>
    <comment ref="H4" authorId="0">
      <text>
        <r>
          <rPr>
            <b/>
            <sz val="9"/>
            <color indexed="81"/>
            <rFont val="Tahoma"/>
            <family val="2"/>
          </rPr>
          <t>CAMX egrid subregion</t>
        </r>
      </text>
    </comment>
    <comment ref="G111" authorId="0">
      <text>
        <r>
          <rPr>
            <b/>
            <sz val="9"/>
            <color indexed="81"/>
            <rFont val="Tahoma"/>
            <family val="2"/>
          </rPr>
          <t>Estimated by supplier</t>
        </r>
      </text>
    </comment>
  </commentList>
</comments>
</file>

<file path=xl/sharedStrings.xml><?xml version="1.0" encoding="utf-8"?>
<sst xmlns="http://schemas.openxmlformats.org/spreadsheetml/2006/main" count="240" uniqueCount="94">
  <si>
    <t>Jun</t>
  </si>
  <si>
    <t>May</t>
  </si>
  <si>
    <t>Apr</t>
  </si>
  <si>
    <t>Mar</t>
  </si>
  <si>
    <t>Feb</t>
  </si>
  <si>
    <t>Jan</t>
  </si>
  <si>
    <t>Dec</t>
  </si>
  <si>
    <t>Nov</t>
  </si>
  <si>
    <t>Oct</t>
  </si>
  <si>
    <t>Sep</t>
  </si>
  <si>
    <t>Aug</t>
  </si>
  <si>
    <t>Jul</t>
  </si>
  <si>
    <t>2015/2016</t>
  </si>
  <si>
    <t>2014/2015</t>
  </si>
  <si>
    <t>2013/2014</t>
  </si>
  <si>
    <t>2012/2013</t>
  </si>
  <si>
    <t>2011/2012</t>
  </si>
  <si>
    <t>2010/2011</t>
  </si>
  <si>
    <t>2009/2010</t>
  </si>
  <si>
    <t>2008/2009</t>
  </si>
  <si>
    <t>2007/2008</t>
  </si>
  <si>
    <t>Points</t>
  </si>
  <si>
    <t>Mt/EUI sq ft</t>
  </si>
  <si>
    <t>Mt/WCU</t>
  </si>
  <si>
    <t>sq ft</t>
  </si>
  <si>
    <t>WCU</t>
  </si>
  <si>
    <t>Total Mt</t>
  </si>
  <si>
    <t>Mt</t>
  </si>
  <si>
    <t>SUA fiscal year</t>
  </si>
  <si>
    <t>Kwh</t>
  </si>
  <si>
    <t>gal</t>
  </si>
  <si>
    <t>thm</t>
  </si>
  <si>
    <t>Month</t>
  </si>
  <si>
    <t>Year</t>
  </si>
  <si>
    <t>Total</t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</si>
  <si>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</si>
  <si>
    <t>EUI-adjusted area</t>
  </si>
  <si>
    <t>Gross Floor Area (GFA)</t>
  </si>
  <si>
    <t>Weighted Campus User</t>
  </si>
  <si>
    <t>Average</t>
  </si>
  <si>
    <t>Grid electricity</t>
  </si>
  <si>
    <t>Vehicles</t>
  </si>
  <si>
    <t>Generators</t>
  </si>
  <si>
    <t>Meter 11151635</t>
  </si>
  <si>
    <t>Meter 10962557</t>
  </si>
  <si>
    <t>Part 3</t>
  </si>
  <si>
    <t>Part 2</t>
  </si>
  <si>
    <t>Part 1</t>
  </si>
  <si>
    <t>Average total</t>
  </si>
  <si>
    <t>Other</t>
  </si>
  <si>
    <t>Grid Electricity</t>
  </si>
  <si>
    <t>Stationary</t>
  </si>
  <si>
    <t>Electricity</t>
  </si>
  <si>
    <t>Diesel</t>
  </si>
  <si>
    <t>Gas</t>
  </si>
  <si>
    <t>Total stationary</t>
  </si>
  <si>
    <t>Natural gas</t>
  </si>
  <si>
    <t>From Areas and Campus Users tabs</t>
  </si>
  <si>
    <t>Scope 2 sources</t>
  </si>
  <si>
    <t>Scope 1 sources</t>
  </si>
  <si>
    <t>Annual Averages</t>
  </si>
  <si>
    <t>STARS Reporting Fields</t>
  </si>
  <si>
    <t>Energy use intensity</t>
  </si>
  <si>
    <t>EUI:</t>
  </si>
  <si>
    <t xml:space="preserve">https://carbonfund.org/how-we-calculate/ </t>
  </si>
  <si>
    <t>*Source:</t>
  </si>
  <si>
    <t>gallon</t>
  </si>
  <si>
    <t>gal:</t>
  </si>
  <si>
    <r>
      <t>therm, or 10x10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Btu</t>
    </r>
  </si>
  <si>
    <t>thm:</t>
  </si>
  <si>
    <r>
      <t>Mt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e/gal</t>
    </r>
  </si>
  <si>
    <r>
      <t>Mt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e/Kwh</t>
    </r>
  </si>
  <si>
    <t>Metric tonne</t>
  </si>
  <si>
    <t>Mt:</t>
  </si>
  <si>
    <r>
      <t>pounds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e/gal</t>
    </r>
  </si>
  <si>
    <t>Gasoline*</t>
  </si>
  <si>
    <r>
      <t>Mt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e/Mwh</t>
    </r>
  </si>
  <si>
    <r>
      <t>MtCO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e/EUI gross sq ft</t>
    </r>
  </si>
  <si>
    <t>Part 3 - Minimum building performance threshold (STARS 2.1):</t>
  </si>
  <si>
    <t>kilowatt hour</t>
  </si>
  <si>
    <t>Kwh:</t>
  </si>
  <si>
    <r>
      <t>pounds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e/Mwh</t>
    </r>
  </si>
  <si>
    <t>megawatt hour</t>
  </si>
  <si>
    <t>Mwh:</t>
  </si>
  <si>
    <t>Diesel*</t>
  </si>
  <si>
    <t>Grid Electricity, CAMX eGRID subregion*</t>
  </si>
  <si>
    <r>
      <t>carbon dioxide equivalent, greenhouse gas (GHG) emissions equivalent to a given mass of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emission</t>
    </r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</si>
  <si>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e:</t>
    </r>
  </si>
  <si>
    <r>
      <t>Mt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e/thm</t>
    </r>
  </si>
  <si>
    <t>Natural Gas, Boiler*</t>
  </si>
  <si>
    <t>pounds/Mt</t>
  </si>
  <si>
    <t>Conversion factors:</t>
  </si>
  <si>
    <t>Definitions:</t>
  </si>
  <si>
    <t>OP1 - Greenhouse Gas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</si>
</sst>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164" formatCode="[$-409]mmm\-yy;@"/>
    <numFmt numFmtId="165" formatCode="#,##0.0"/>
    <numFmt numFmtId="166" formatCode="0.0"/>
    <numFmt numFmtId="167" formatCode="0.0000"/>
    <numFmt numFmtId="168" formatCode="0.000000"/>
    <numFmt numFmtId="169" formatCode="0E+00"/>
    <numFmt numFmtId="170" formatCode="0.000"/>
    <numFmt numFmtId="171" formatCode="_(* #,##0.00_);_(* \(#,##0.00\);_(* &quot;-&quot;??_);_(@_)"/>
    <numFmt numFmtId="172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5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0">
    <xf numFmtId="0" fontId="0" fillId="0" borderId="0"/>
    <xf numFmtId="0" fontId="4" fillId="0" borderId="0"/>
    <xf numFmtId="0" fontId="8" fillId="0" borderId="0" applyNumberForma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horizontal="left"/>
    </xf>
  </cellStyleXfs>
  <cellXfs count="81">
    <xf numFmtId="0" fontId="0" fillId="0" borderId="0" xfId="0"/>
    <xf numFmtId="0" fontId="0" fillId="0" borderId="0" xfId="0" applyFont="1" applyFill="1" applyBorder="1"/>
    <xf numFmtId="0" fontId="0" fillId="0" borderId="1" xfId="0" applyFont="1" applyFill="1" applyBorder="1"/>
    <xf numFmtId="3" fontId="0" fillId="0" borderId="1" xfId="0" applyNumberFormat="1" applyFont="1" applyFill="1" applyBorder="1"/>
    <xf numFmtId="3" fontId="0" fillId="0" borderId="0" xfId="0" applyNumberFormat="1" applyFont="1" applyFill="1" applyBorder="1"/>
    <xf numFmtId="164" fontId="0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right"/>
    </xf>
    <xf numFmtId="165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7" fontId="3" fillId="0" borderId="1" xfId="1" quotePrefix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Fill="1" applyBorder="1"/>
    <xf numFmtId="0" fontId="0" fillId="2" borderId="0" xfId="0" applyFont="1" applyFill="1" applyBorder="1"/>
    <xf numFmtId="3" fontId="3" fillId="0" borderId="0" xfId="1" applyNumberFormat="1" applyFont="1" applyFill="1" applyBorder="1" applyAlignment="1">
      <alignment horizontal="right"/>
    </xf>
    <xf numFmtId="0" fontId="3" fillId="0" borderId="1" xfId="1" applyFont="1" applyFill="1" applyBorder="1"/>
    <xf numFmtId="0" fontId="3" fillId="0" borderId="0" xfId="1" applyFont="1" applyFill="1" applyBorder="1"/>
    <xf numFmtId="3" fontId="3" fillId="0" borderId="0" xfId="1" applyNumberFormat="1" applyFont="1" applyFill="1" applyBorder="1"/>
    <xf numFmtId="0" fontId="0" fillId="0" borderId="2" xfId="0" applyFont="1" applyFill="1" applyBorder="1"/>
    <xf numFmtId="0" fontId="0" fillId="2" borderId="1" xfId="0" applyFont="1" applyFill="1" applyBorder="1"/>
    <xf numFmtId="0" fontId="3" fillId="0" borderId="1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right"/>
    </xf>
    <xf numFmtId="1" fontId="0" fillId="0" borderId="0" xfId="0" applyNumberFormat="1" applyFont="1" applyFill="1" applyBorder="1"/>
    <xf numFmtId="1" fontId="0" fillId="0" borderId="2" xfId="0" applyNumberFormat="1" applyFont="1" applyFill="1" applyBorder="1"/>
    <xf numFmtId="167" fontId="0" fillId="0" borderId="0" xfId="0" applyNumberFormat="1" applyFont="1" applyFill="1" applyBorder="1"/>
    <xf numFmtId="167" fontId="0" fillId="0" borderId="1" xfId="0" applyNumberFormat="1" applyFont="1" applyFill="1" applyBorder="1"/>
    <xf numFmtId="166" fontId="0" fillId="0" borderId="0" xfId="0" applyNumberFormat="1" applyFont="1" applyFill="1" applyBorder="1"/>
    <xf numFmtId="2" fontId="0" fillId="0" borderId="1" xfId="0" applyNumberFormat="1" applyFont="1" applyFill="1" applyBorder="1"/>
    <xf numFmtId="166" fontId="0" fillId="0" borderId="2" xfId="0" applyNumberFormat="1" applyFont="1" applyFill="1" applyBorder="1"/>
    <xf numFmtId="1" fontId="0" fillId="0" borderId="1" xfId="0" applyNumberFormat="1" applyFont="1" applyFill="1" applyBorder="1"/>
    <xf numFmtId="1" fontId="3" fillId="0" borderId="0" xfId="0" applyNumberFormat="1" applyFont="1" applyFill="1" applyBorder="1"/>
    <xf numFmtId="166" fontId="0" fillId="2" borderId="1" xfId="0" applyNumberFormat="1" applyFont="1" applyFill="1" applyBorder="1"/>
    <xf numFmtId="1" fontId="0" fillId="3" borderId="0" xfId="0" applyNumberFormat="1" applyFont="1" applyFill="1" applyBorder="1"/>
    <xf numFmtId="1" fontId="0" fillId="2" borderId="0" xfId="0" applyNumberFormat="1" applyFont="1" applyFill="1" applyBorder="1"/>
    <xf numFmtId="1" fontId="0" fillId="2" borderId="1" xfId="0" applyNumberFormat="1" applyFont="1" applyFill="1" applyBorder="1"/>
    <xf numFmtId="0" fontId="5" fillId="0" borderId="0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 wrapText="1"/>
    </xf>
    <xf numFmtId="0" fontId="6" fillId="0" borderId="6" xfId="1" applyFont="1" applyFill="1" applyBorder="1" applyAlignment="1">
      <alignment horizontal="center" wrapText="1"/>
    </xf>
    <xf numFmtId="0" fontId="6" fillId="0" borderId="4" xfId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left"/>
    </xf>
    <xf numFmtId="0" fontId="5" fillId="0" borderId="3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7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wrapText="1"/>
    </xf>
    <xf numFmtId="0" fontId="5" fillId="0" borderId="0" xfId="0" applyFont="1" applyFill="1" applyBorder="1" applyAlignment="1"/>
    <xf numFmtId="0" fontId="5" fillId="0" borderId="1" xfId="0" applyFont="1" applyFill="1" applyBorder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5" fillId="0" borderId="0" xfId="0" applyFont="1"/>
    <xf numFmtId="0" fontId="0" fillId="0" borderId="0" xfId="0" applyAlignment="1">
      <alignment horizontal="right"/>
    </xf>
    <xf numFmtId="0" fontId="5" fillId="2" borderId="0" xfId="0" applyFont="1" applyFill="1" applyBorder="1"/>
    <xf numFmtId="0" fontId="8" fillId="0" borderId="0" xfId="2" applyFill="1" applyBorder="1" applyAlignment="1">
      <alignment vertical="top"/>
    </xf>
    <xf numFmtId="0" fontId="0" fillId="0" borderId="0" xfId="0" applyFont="1" applyFill="1" applyBorder="1" applyAlignment="1">
      <alignment horizontal="right" vertical="top"/>
    </xf>
    <xf numFmtId="0" fontId="9" fillId="0" borderId="0" xfId="0" applyFont="1" applyAlignment="1">
      <alignment vertical="center"/>
    </xf>
    <xf numFmtId="168" fontId="0" fillId="0" borderId="0" xfId="0" applyNumberFormat="1" applyFont="1" applyFill="1" applyBorder="1"/>
    <xf numFmtId="0" fontId="0" fillId="0" borderId="0" xfId="0" applyFill="1" applyBorder="1"/>
    <xf numFmtId="169" fontId="0" fillId="0" borderId="0" xfId="0" applyNumberFormat="1" applyAlignment="1">
      <alignment horizontal="right"/>
    </xf>
    <xf numFmtId="0" fontId="5" fillId="0" borderId="0" xfId="0" applyFont="1" applyFill="1" applyBorder="1" applyAlignment="1">
      <alignment horizontal="right"/>
    </xf>
    <xf numFmtId="170" fontId="0" fillId="0" borderId="0" xfId="0" applyNumberFormat="1" applyFont="1" applyFill="1" applyBorder="1"/>
    <xf numFmtId="0" fontId="0" fillId="4" borderId="0" xfId="0" applyFont="1" applyFill="1" applyBorder="1"/>
    <xf numFmtId="0" fontId="0" fillId="0" borderId="0" xfId="0" quotePrefix="1"/>
    <xf numFmtId="0" fontId="2" fillId="0" borderId="0" xfId="0" applyFont="1" applyFill="1" applyBorder="1"/>
  </cellXfs>
  <cellStyles count="10">
    <cellStyle name="Comma 2" xfId="3"/>
    <cellStyle name="Currency 2" xfId="4"/>
    <cellStyle name="Currency 3" xfId="5"/>
    <cellStyle name="Hyperlink" xfId="2" builtinId="8"/>
    <cellStyle name="Normal" xfId="0" builtinId="0"/>
    <cellStyle name="Normal 2" xfId="6"/>
    <cellStyle name="Normal 2 2" xfId="1"/>
    <cellStyle name="Normal 3" xfId="7"/>
    <cellStyle name="Percent 2" xfId="8"/>
    <cellStyle name="PSChar" xfId="9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6858748056092"/>
          <c:y val="0.0514005540974045"/>
          <c:w val="0.688923088001916"/>
          <c:h val="0.6055828958880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'OP1'!$Q$15:$Q$23</c:f>
              <c:strCache>
                <c:ptCount val="9"/>
                <c:pt idx="0">
                  <c:v>2007/2008</c:v>
                </c:pt>
                <c:pt idx="1">
                  <c:v>2008/2009</c:v>
                </c:pt>
                <c:pt idx="2">
                  <c:v>2009/2010</c:v>
                </c:pt>
                <c:pt idx="3">
                  <c:v>2010/2011</c:v>
                </c:pt>
                <c:pt idx="4">
                  <c:v>2011/2012</c:v>
                </c:pt>
                <c:pt idx="5">
                  <c:v>2012/2013</c:v>
                </c:pt>
                <c:pt idx="6">
                  <c:v>2013/2014</c:v>
                </c:pt>
                <c:pt idx="7">
                  <c:v>2014/2015</c:v>
                </c:pt>
                <c:pt idx="8">
                  <c:v>2015/2016</c:v>
                </c:pt>
              </c:strCache>
            </c:strRef>
          </c:cat>
          <c:val>
            <c:numRef>
              <c:f>'OP1'!$AH$15:$AH$23</c:f>
              <c:numCache>
                <c:formatCode>0.0000</c:formatCode>
                <c:ptCount val="9"/>
                <c:pt idx="0">
                  <c:v>0.00507288376350775</c:v>
                </c:pt>
                <c:pt idx="1">
                  <c:v>0.00530544122454682</c:v>
                </c:pt>
                <c:pt idx="2">
                  <c:v>0.00514158699663501</c:v>
                </c:pt>
                <c:pt idx="3">
                  <c:v>0.00576004442997582</c:v>
                </c:pt>
                <c:pt idx="4">
                  <c:v>0.00503957461323216</c:v>
                </c:pt>
                <c:pt idx="5">
                  <c:v>0.004458295102681</c:v>
                </c:pt>
                <c:pt idx="6">
                  <c:v>0.00395553064234347</c:v>
                </c:pt>
                <c:pt idx="7">
                  <c:v>0.00408432924784991</c:v>
                </c:pt>
                <c:pt idx="8">
                  <c:v>0.00449220350877547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0765208"/>
        <c:axId val="1790766504"/>
      </c:barChart>
      <c:catAx>
        <c:axId val="1790765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Fiscal year</a:t>
                </a:r>
              </a:p>
            </c:rich>
          </c:tx>
          <c:layout>
            <c:manualLayout>
              <c:xMode val="edge"/>
              <c:yMode val="edge"/>
              <c:x val="0.40840291813953"/>
              <c:y val="0.9064581510644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790766504"/>
        <c:crosses val="autoZero"/>
        <c:auto val="1"/>
        <c:lblAlgn val="ctr"/>
        <c:lblOffset val="100"/>
        <c:noMultiLvlLbl val="0"/>
      </c:catAx>
      <c:valAx>
        <c:axId val="1790766504"/>
        <c:scaling>
          <c:orientation val="minMax"/>
          <c:max val="0.006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CO</a:t>
                </a:r>
                <a:r>
                  <a:rPr lang="en-US" b="0" baseline="-25000"/>
                  <a:t>2</a:t>
                </a:r>
                <a:r>
                  <a:rPr lang="en-US" b="0"/>
                  <a:t>e </a:t>
                </a:r>
                <a:r>
                  <a:rPr lang="en-US" b="0" baseline="0"/>
                  <a:t>(Mt/energy use intensity-adjusted building area [sq ft])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0584116550446563"/>
              <c:y val="0.0282524059492563"/>
            </c:manualLayout>
          </c:layout>
          <c:overlay val="0"/>
        </c:title>
        <c:numFmt formatCode="0.E+00" sourceLinked="0"/>
        <c:majorTickMark val="out"/>
        <c:minorTickMark val="none"/>
        <c:tickLblPos val="nextTo"/>
        <c:crossAx val="1790765208"/>
        <c:crosses val="autoZero"/>
        <c:crossBetween val="between"/>
        <c:majorUnit val="0.00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6858748056092"/>
          <c:y val="0.0514005540974045"/>
          <c:w val="0.688923088001916"/>
          <c:h val="0.6055828958880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'OP1'!$Q$15:$Q$23</c:f>
              <c:strCache>
                <c:ptCount val="9"/>
                <c:pt idx="0">
                  <c:v>2007/2008</c:v>
                </c:pt>
                <c:pt idx="1">
                  <c:v>2008/2009</c:v>
                </c:pt>
                <c:pt idx="2">
                  <c:v>2009/2010</c:v>
                </c:pt>
                <c:pt idx="3">
                  <c:v>2010/2011</c:v>
                </c:pt>
                <c:pt idx="4">
                  <c:v>2011/2012</c:v>
                </c:pt>
                <c:pt idx="5">
                  <c:v>2012/2013</c:v>
                </c:pt>
                <c:pt idx="6">
                  <c:v>2013/2014</c:v>
                </c:pt>
                <c:pt idx="7">
                  <c:v>2014/2015</c:v>
                </c:pt>
                <c:pt idx="8">
                  <c:v>2015/2016</c:v>
                </c:pt>
              </c:strCache>
            </c:strRef>
          </c:cat>
          <c:val>
            <c:numRef>
              <c:f>'OP1'!$AF$15:$AF$23</c:f>
              <c:numCache>
                <c:formatCode>0.0</c:formatCode>
                <c:ptCount val="9"/>
                <c:pt idx="0">
                  <c:v>8.032135189644872</c:v>
                </c:pt>
                <c:pt idx="1">
                  <c:v>7.534676330950854</c:v>
                </c:pt>
                <c:pt idx="2">
                  <c:v>6.920752815057291</c:v>
                </c:pt>
                <c:pt idx="3">
                  <c:v>7.733031486276853</c:v>
                </c:pt>
                <c:pt idx="4">
                  <c:v>7.470181128347863</c:v>
                </c:pt>
                <c:pt idx="5">
                  <c:v>7.480921910405572</c:v>
                </c:pt>
                <c:pt idx="6">
                  <c:v>7.545657980641226</c:v>
                </c:pt>
                <c:pt idx="7">
                  <c:v>7.50516408092138</c:v>
                </c:pt>
                <c:pt idx="8">
                  <c:v>7.823588555035188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0782568"/>
        <c:axId val="1790788088"/>
      </c:barChart>
      <c:catAx>
        <c:axId val="1790782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Fiscal year</a:t>
                </a:r>
              </a:p>
            </c:rich>
          </c:tx>
          <c:layout>
            <c:manualLayout>
              <c:xMode val="edge"/>
              <c:yMode val="edge"/>
              <c:x val="0.40840291813953"/>
              <c:y val="0.9064581510644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790788088"/>
        <c:crosses val="autoZero"/>
        <c:auto val="1"/>
        <c:lblAlgn val="ctr"/>
        <c:lblOffset val="100"/>
        <c:noMultiLvlLbl val="0"/>
      </c:catAx>
      <c:valAx>
        <c:axId val="1790788088"/>
        <c:scaling>
          <c:orientation val="minMax"/>
          <c:max val="8.0"/>
          <c:min val="0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CO</a:t>
                </a:r>
                <a:r>
                  <a:rPr lang="en-US" b="0" baseline="-25000"/>
                  <a:t>2</a:t>
                </a:r>
                <a:r>
                  <a:rPr lang="en-US" b="0"/>
                  <a:t>e </a:t>
                </a:r>
                <a:r>
                  <a:rPr lang="en-US" b="0" baseline="0"/>
                  <a:t>(Mt/weighted campus user)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44516209878007"/>
              <c:y val="0.028252405949256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790782568"/>
        <c:crosses val="autoZero"/>
        <c:crossBetween val="between"/>
        <c:majorUnit val="2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24</xdr:row>
      <xdr:rowOff>0</xdr:rowOff>
    </xdr:from>
    <xdr:to>
      <xdr:col>38</xdr:col>
      <xdr:colOff>458894</xdr:colOff>
      <xdr:row>38</xdr:row>
      <xdr:rowOff>135467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338667</xdr:colOff>
      <xdr:row>24</xdr:row>
      <xdr:rowOff>93133</xdr:rowOff>
    </xdr:from>
    <xdr:to>
      <xdr:col>32</xdr:col>
      <xdr:colOff>1093895</xdr:colOff>
      <xdr:row>39</xdr:row>
      <xdr:rowOff>42333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35</xdr:col>
      <xdr:colOff>524934</xdr:colOff>
      <xdr:row>24</xdr:row>
      <xdr:rowOff>169333</xdr:rowOff>
    </xdr:from>
    <xdr:ext cx="1388457" cy="264560"/>
    <xdr:sp macro="" textlink="">
      <xdr:nvSpPr>
        <xdr:cNvPr id="4" name="TextBox 3"/>
        <xdr:cNvSpPr txBox="1"/>
      </xdr:nvSpPr>
      <xdr:spPr>
        <a:xfrm>
          <a:off x="23638934" y="4741333"/>
          <a:ext cx="13884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Threshold</a:t>
          </a:r>
          <a:r>
            <a:rPr lang="en-US" sz="1100" baseline="0"/>
            <a:t> = 20. E-03 </a:t>
          </a:r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ngauren/Downloads/STARS%20OP%20Data%20and%20Calculations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lec &amp; Gas Jul 09- Jun 10"/>
      <sheetName val="Areas"/>
      <sheetName val="Electricity Jul 10- Oct 13"/>
      <sheetName val="Gas Jul 10- Oct 13"/>
      <sheetName val="Campus Users"/>
      <sheetName val="OP2"/>
      <sheetName val="OP5"/>
      <sheetName val="OP6"/>
      <sheetName val="OP7"/>
      <sheetName val="OP19"/>
      <sheetName val="OP22"/>
    </sheetNames>
    <sheetDataSet>
      <sheetData sheetId="0"/>
      <sheetData sheetId="1">
        <row r="6">
          <cell r="B6">
            <v>734680</v>
          </cell>
          <cell r="F6">
            <v>773465</v>
          </cell>
        </row>
        <row r="7">
          <cell r="B7">
            <v>734680</v>
          </cell>
          <cell r="F7">
            <v>773465</v>
          </cell>
        </row>
        <row r="8">
          <cell r="B8">
            <v>734680</v>
          </cell>
          <cell r="F8">
            <v>773465</v>
          </cell>
        </row>
        <row r="9">
          <cell r="B9">
            <v>734680</v>
          </cell>
          <cell r="F9">
            <v>773465</v>
          </cell>
        </row>
        <row r="10">
          <cell r="B10">
            <v>831490</v>
          </cell>
          <cell r="F10">
            <v>873077</v>
          </cell>
        </row>
        <row r="11">
          <cell r="B11">
            <v>938981.5</v>
          </cell>
          <cell r="F11">
            <v>980568.5</v>
          </cell>
        </row>
        <row r="12">
          <cell r="B12">
            <v>1046473</v>
          </cell>
          <cell r="F12">
            <v>1088060</v>
          </cell>
        </row>
        <row r="13">
          <cell r="B13">
            <v>1046473</v>
          </cell>
          <cell r="F13">
            <v>1088060</v>
          </cell>
        </row>
        <row r="14">
          <cell r="B14">
            <v>1046473</v>
          </cell>
          <cell r="F14">
            <v>1088060</v>
          </cell>
        </row>
      </sheetData>
      <sheetData sheetId="2"/>
      <sheetData sheetId="3"/>
      <sheetData sheetId="4">
        <row r="7">
          <cell r="L7">
            <v>488.5</v>
          </cell>
        </row>
        <row r="8">
          <cell r="L8">
            <v>544.625</v>
          </cell>
        </row>
        <row r="9">
          <cell r="L9">
            <v>574.625</v>
          </cell>
        </row>
        <row r="10">
          <cell r="L10">
            <v>576.125</v>
          </cell>
        </row>
        <row r="11">
          <cell r="L11">
            <v>589</v>
          </cell>
        </row>
        <row r="12">
          <cell r="L12">
            <v>584.375</v>
          </cell>
        </row>
        <row r="13">
          <cell r="L13">
            <v>570.375</v>
          </cell>
        </row>
        <row r="14">
          <cell r="L14">
            <v>592.125</v>
          </cell>
        </row>
        <row r="15">
          <cell r="L15">
            <v>624.75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Relationship Id="rId1" Type="http://schemas.openxmlformats.org/officeDocument/2006/relationships/hyperlink" Target="https://carbonfund.org/how-we-calculate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952"/>
  <sheetViews>
    <sheetView tabSelected="1" zoomScale="90" zoomScaleNormal="90" zoomScalePageLayoutView="90" workbookViewId="0"/>
  </sheetViews>
  <sheetFormatPr baseColWidth="10" defaultColWidth="8.6640625" defaultRowHeight="14" x14ac:dyDescent="0"/>
  <cols>
    <col min="1" max="2" width="8.6640625" style="1"/>
    <col min="3" max="3" width="10" style="1" bestFit="1" customWidth="1"/>
    <col min="4" max="4" width="10.6640625" style="1" customWidth="1"/>
    <col min="5" max="5" width="10.33203125" style="1" bestFit="1" customWidth="1"/>
    <col min="6" max="6" width="10.33203125" style="1" customWidth="1"/>
    <col min="7" max="9" width="11.5" style="1" customWidth="1"/>
    <col min="10" max="10" width="10.33203125" style="1" customWidth="1"/>
    <col min="11" max="11" width="13.33203125" style="1" customWidth="1"/>
    <col min="12" max="12" width="10.33203125" style="1" customWidth="1"/>
    <col min="13" max="13" width="14.5" style="1" customWidth="1"/>
    <col min="14" max="14" width="11.83203125" style="1" customWidth="1"/>
    <col min="15" max="15" width="6.33203125" style="1" bestFit="1" customWidth="1"/>
    <col min="16" max="16" width="11.1640625" style="1" bestFit="1" customWidth="1"/>
    <col min="17" max="17" width="14" style="1" customWidth="1"/>
    <col min="18" max="19" width="15.5" style="1" customWidth="1"/>
    <col min="20" max="21" width="11.33203125" style="1" customWidth="1"/>
    <col min="22" max="23" width="13.83203125" style="1" customWidth="1"/>
    <col min="24" max="26" width="10.83203125" style="1" customWidth="1"/>
    <col min="27" max="27" width="8.6640625" style="1"/>
    <col min="28" max="28" width="10" style="1" customWidth="1"/>
    <col min="29" max="29" width="10.6640625" style="1" customWidth="1"/>
    <col min="30" max="30" width="10.83203125" style="1" customWidth="1"/>
    <col min="31" max="32" width="14.83203125" style="1" customWidth="1"/>
    <col min="33" max="34" width="16.5" style="1" customWidth="1"/>
    <col min="35" max="35" width="16.5" style="1" bestFit="1" customWidth="1"/>
    <col min="36" max="36" width="8.6640625" style="1"/>
    <col min="37" max="37" width="8.83203125" style="1" bestFit="1" customWidth="1"/>
    <col min="38" max="38" width="8.6640625" style="1"/>
    <col min="39" max="39" width="9.5" style="1" customWidth="1"/>
    <col min="40" max="40" width="13.1640625" style="1" customWidth="1"/>
    <col min="41" max="46" width="8.6640625" style="1"/>
    <col min="47" max="47" width="12.6640625" style="1" customWidth="1"/>
    <col min="48" max="16384" width="8.6640625" style="1"/>
  </cols>
  <sheetData>
    <row r="1" spans="1:46" ht="15">
      <c r="A1" s="80" t="s">
        <v>93</v>
      </c>
      <c r="N1" s="41"/>
      <c r="O1" s="76" t="s">
        <v>92</v>
      </c>
      <c r="Q1" s="41"/>
      <c r="T1" s="41"/>
      <c r="U1" s="41"/>
      <c r="AI1"/>
      <c r="AJ1"/>
      <c r="AK1"/>
    </row>
    <row r="2" spans="1:46" ht="15" customHeight="1">
      <c r="F2" s="76" t="s">
        <v>91</v>
      </c>
      <c r="G2" s="1">
        <v>2204.62</v>
      </c>
      <c r="H2" s="1" t="s">
        <v>90</v>
      </c>
      <c r="K2" s="76" t="s">
        <v>89</v>
      </c>
      <c r="L2" s="74">
        <v>5.4799999999999996E-3</v>
      </c>
      <c r="M2" s="74" t="s">
        <v>88</v>
      </c>
      <c r="O2" s="15" t="s">
        <v>87</v>
      </c>
      <c r="P2" s="1" t="s">
        <v>86</v>
      </c>
      <c r="AE2" s="68"/>
      <c r="AF2" s="68"/>
      <c r="AG2" s="68"/>
      <c r="AH2" s="68"/>
      <c r="AI2"/>
      <c r="AJ2" s="79"/>
    </row>
    <row r="3" spans="1:46" ht="15" customHeight="1">
      <c r="G3" s="41" t="s">
        <v>85</v>
      </c>
      <c r="K3" s="76" t="s">
        <v>84</v>
      </c>
      <c r="L3" s="1">
        <v>22.2</v>
      </c>
      <c r="M3" s="1" t="s">
        <v>74</v>
      </c>
      <c r="O3" s="15" t="s">
        <v>83</v>
      </c>
      <c r="P3" s="1" t="s">
        <v>82</v>
      </c>
      <c r="AE3" s="68"/>
      <c r="AF3" s="68"/>
      <c r="AG3" s="68"/>
      <c r="AH3" s="68"/>
      <c r="AI3"/>
      <c r="AJ3"/>
      <c r="AT3" s="15"/>
    </row>
    <row r="4" spans="1:46" ht="15" customHeight="1">
      <c r="G4" s="1">
        <v>621.9</v>
      </c>
      <c r="H4" s="1" t="s">
        <v>81</v>
      </c>
      <c r="L4" s="73">
        <f>L3/G2</f>
        <v>1.0069762589471202E-2</v>
      </c>
      <c r="M4" s="1" t="s">
        <v>70</v>
      </c>
      <c r="O4" s="15" t="s">
        <v>80</v>
      </c>
      <c r="P4" s="1" t="s">
        <v>79</v>
      </c>
      <c r="AJ4" s="15" t="s">
        <v>78</v>
      </c>
      <c r="AK4" s="78">
        <v>0.02</v>
      </c>
      <c r="AL4" s="1" t="s">
        <v>77</v>
      </c>
    </row>
    <row r="5" spans="1:46" ht="15" customHeight="1">
      <c r="G5" s="77">
        <f>+G4/G2</f>
        <v>0.28208943037802431</v>
      </c>
      <c r="H5" s="1" t="s">
        <v>76</v>
      </c>
      <c r="I5" s="74"/>
      <c r="K5" s="76" t="s">
        <v>75</v>
      </c>
      <c r="L5" s="1">
        <v>19.399999999999999</v>
      </c>
      <c r="M5" s="1" t="s">
        <v>74</v>
      </c>
      <c r="O5" s="15" t="s">
        <v>73</v>
      </c>
      <c r="P5" s="1" t="s">
        <v>72</v>
      </c>
      <c r="AE5" s="68"/>
      <c r="AF5" s="68"/>
      <c r="AG5" s="68"/>
      <c r="AH5" s="68"/>
      <c r="AI5"/>
      <c r="AJ5"/>
      <c r="AK5" s="75">
        <f>+AK4</f>
        <v>0.02</v>
      </c>
      <c r="AL5"/>
      <c r="AM5"/>
      <c r="AT5" s="15"/>
    </row>
    <row r="6" spans="1:46" ht="15" customHeight="1">
      <c r="G6" s="73">
        <f>+G5/1000</f>
        <v>2.820894303780243E-4</v>
      </c>
      <c r="H6" s="74" t="s">
        <v>71</v>
      </c>
      <c r="L6" s="73">
        <f>L5/G2</f>
        <v>8.7997024430514093E-3</v>
      </c>
      <c r="M6" s="1" t="s">
        <v>70</v>
      </c>
      <c r="O6" s="15" t="s">
        <v>69</v>
      </c>
      <c r="P6" s="1" t="s">
        <v>68</v>
      </c>
      <c r="AE6" s="68"/>
      <c r="AF6" s="68"/>
      <c r="AG6" s="68"/>
      <c r="AH6" s="68"/>
      <c r="AI6"/>
      <c r="AJ6"/>
      <c r="AK6" s="68"/>
      <c r="AL6"/>
      <c r="AM6"/>
      <c r="AT6" s="15"/>
    </row>
    <row r="7" spans="1:46" ht="15" customHeight="1">
      <c r="I7" s="70"/>
      <c r="O7" s="15" t="s">
        <v>67</v>
      </c>
      <c r="P7" s="1" t="s">
        <v>66</v>
      </c>
      <c r="X7" s="15"/>
      <c r="Y7" s="15"/>
      <c r="Z7" s="15"/>
      <c r="AE7" s="68"/>
      <c r="AF7" s="68"/>
      <c r="AG7" s="68"/>
      <c r="AH7" s="68"/>
      <c r="AI7"/>
      <c r="AJ7"/>
      <c r="AK7" s="68"/>
      <c r="AL7"/>
      <c r="AM7"/>
      <c r="AT7" s="15"/>
    </row>
    <row r="8" spans="1:46" ht="15" customHeight="1">
      <c r="G8" s="71" t="s">
        <v>65</v>
      </c>
      <c r="H8" s="70" t="s">
        <v>64</v>
      </c>
      <c r="K8" s="72"/>
      <c r="O8" s="15" t="s">
        <v>63</v>
      </c>
      <c r="P8" s="1" t="s">
        <v>62</v>
      </c>
      <c r="X8" s="15"/>
      <c r="Y8" s="15"/>
      <c r="Z8" s="15"/>
      <c r="AE8" s="68"/>
      <c r="AF8" s="68"/>
      <c r="AG8" s="68"/>
      <c r="AH8" s="68"/>
      <c r="AI8"/>
      <c r="AJ8"/>
      <c r="AK8" s="68"/>
      <c r="AL8"/>
      <c r="AM8"/>
      <c r="AT8" s="15"/>
    </row>
    <row r="9" spans="1:46" ht="15" customHeight="1">
      <c r="N9" s="71"/>
      <c r="O9" s="71"/>
      <c r="P9" s="70"/>
      <c r="Q9" s="2"/>
      <c r="R9" s="69" t="s">
        <v>61</v>
      </c>
      <c r="S9" s="19"/>
      <c r="T9" s="19"/>
      <c r="U9" s="19"/>
      <c r="V9" s="19"/>
      <c r="W9" s="19"/>
      <c r="X9" s="19"/>
      <c r="Y9" s="25"/>
      <c r="AE9" s="68"/>
      <c r="AF9" s="68"/>
      <c r="AG9" s="68"/>
      <c r="AH9" s="68"/>
      <c r="AI9"/>
      <c r="AJ9"/>
      <c r="AK9" s="68"/>
      <c r="AL9"/>
      <c r="AM9"/>
      <c r="AT9" s="15"/>
    </row>
    <row r="10" spans="1:46" ht="15" customHeight="1">
      <c r="B10" s="2"/>
      <c r="C10" s="41" t="s">
        <v>59</v>
      </c>
      <c r="D10" s="41"/>
      <c r="E10" s="41"/>
      <c r="F10" s="41"/>
      <c r="G10" s="41"/>
      <c r="H10" s="41"/>
      <c r="I10" s="41"/>
      <c r="J10" s="41"/>
      <c r="K10" s="41"/>
      <c r="L10" s="54"/>
      <c r="M10" s="41" t="s">
        <v>58</v>
      </c>
      <c r="O10" s="2"/>
      <c r="P10"/>
      <c r="Q10" s="63" t="s">
        <v>60</v>
      </c>
      <c r="R10" s="41" t="s">
        <v>59</v>
      </c>
      <c r="S10" s="41"/>
      <c r="U10" s="2"/>
      <c r="V10" s="41" t="s">
        <v>58</v>
      </c>
      <c r="W10" s="41"/>
      <c r="X10" s="66"/>
      <c r="Y10" s="64"/>
      <c r="Z10" s="64"/>
      <c r="AA10" s="65"/>
      <c r="AB10" s="67" t="s">
        <v>57</v>
      </c>
      <c r="AC10"/>
      <c r="AD10" s="64"/>
      <c r="AM10" s="15"/>
    </row>
    <row r="11" spans="1:46" ht="15" customHeight="1">
      <c r="B11" s="2"/>
      <c r="C11" s="41" t="s">
        <v>51</v>
      </c>
      <c r="D11" s="41"/>
      <c r="E11" s="41"/>
      <c r="F11" s="41"/>
      <c r="G11" s="41"/>
      <c r="H11" s="41"/>
      <c r="I11" s="54"/>
      <c r="J11" s="41" t="s">
        <v>49</v>
      </c>
      <c r="K11" s="41"/>
      <c r="L11" s="54"/>
      <c r="M11" s="41"/>
      <c r="O11" s="2"/>
      <c r="P11"/>
      <c r="Q11" s="63"/>
      <c r="R11" s="41"/>
      <c r="S11" s="41"/>
      <c r="U11" s="2"/>
      <c r="V11"/>
      <c r="W11"/>
      <c r="X11" s="66"/>
      <c r="Y11" s="64"/>
      <c r="Z11" s="64"/>
      <c r="AA11" s="65"/>
      <c r="AB11"/>
      <c r="AC11"/>
      <c r="AD11" s="64"/>
      <c r="AM11" s="15"/>
    </row>
    <row r="12" spans="1:46" s="41" customFormat="1" ht="28">
      <c r="B12" s="54"/>
      <c r="C12" s="41" t="s">
        <v>56</v>
      </c>
      <c r="F12" s="54"/>
      <c r="G12" s="41" t="s">
        <v>53</v>
      </c>
      <c r="H12" s="54"/>
      <c r="I12" s="63" t="s">
        <v>55</v>
      </c>
      <c r="J12" s="41" t="s">
        <v>54</v>
      </c>
      <c r="K12" s="41" t="s">
        <v>53</v>
      </c>
      <c r="L12" s="54"/>
      <c r="M12" s="41" t="s">
        <v>52</v>
      </c>
      <c r="O12" s="54" t="s">
        <v>49</v>
      </c>
      <c r="P12"/>
      <c r="Q12" s="54"/>
      <c r="R12" s="41" t="s">
        <v>51</v>
      </c>
      <c r="T12" s="41" t="s">
        <v>49</v>
      </c>
      <c r="U12" s="54"/>
      <c r="V12" s="62" t="s">
        <v>50</v>
      </c>
      <c r="W12" s="62"/>
      <c r="X12" s="41" t="s">
        <v>49</v>
      </c>
      <c r="Y12" s="54"/>
      <c r="Z12" s="54" t="s">
        <v>34</v>
      </c>
      <c r="AA12" s="61" t="s">
        <v>48</v>
      </c>
      <c r="AD12" s="54"/>
      <c r="AE12" s="59" t="s">
        <v>47</v>
      </c>
      <c r="AF12" s="53" t="s">
        <v>46</v>
      </c>
      <c r="AG12" s="54"/>
      <c r="AH12" s="55" t="s">
        <v>45</v>
      </c>
      <c r="AI12" s="54"/>
    </row>
    <row r="13" spans="1:46" s="41" customFormat="1" ht="43">
      <c r="B13" s="54"/>
      <c r="C13" s="58" t="s">
        <v>44</v>
      </c>
      <c r="D13" s="58" t="s">
        <v>43</v>
      </c>
      <c r="E13" s="53" t="s">
        <v>34</v>
      </c>
      <c r="F13" s="60" t="s">
        <v>35</v>
      </c>
      <c r="G13" s="58" t="s">
        <v>42</v>
      </c>
      <c r="H13" s="60" t="s">
        <v>35</v>
      </c>
      <c r="I13" s="60" t="s">
        <v>35</v>
      </c>
      <c r="J13" s="53" t="s">
        <v>41</v>
      </c>
      <c r="K13" s="53" t="s">
        <v>41</v>
      </c>
      <c r="L13" s="60" t="s">
        <v>35</v>
      </c>
      <c r="M13" s="53" t="s">
        <v>40</v>
      </c>
      <c r="N13" s="53" t="s">
        <v>35</v>
      </c>
      <c r="O13" s="60" t="s">
        <v>35</v>
      </c>
      <c r="P13" s="53"/>
      <c r="Q13" s="54"/>
      <c r="R13" s="53" t="s">
        <v>35</v>
      </c>
      <c r="S13" s="53" t="s">
        <v>39</v>
      </c>
      <c r="T13" s="53" t="s">
        <v>35</v>
      </c>
      <c r="U13" s="60" t="s">
        <v>39</v>
      </c>
      <c r="V13" s="53" t="s">
        <v>35</v>
      </c>
      <c r="W13" s="53" t="s">
        <v>39</v>
      </c>
      <c r="X13" s="53" t="s">
        <v>35</v>
      </c>
      <c r="Y13" s="60" t="s">
        <v>39</v>
      </c>
      <c r="Z13" s="59" t="s">
        <v>35</v>
      </c>
      <c r="AA13" s="59" t="s">
        <v>35</v>
      </c>
      <c r="AB13" s="58" t="s">
        <v>38</v>
      </c>
      <c r="AC13" s="58" t="s">
        <v>37</v>
      </c>
      <c r="AD13" s="57" t="s">
        <v>36</v>
      </c>
      <c r="AE13" s="56"/>
      <c r="AF13" s="55" t="s">
        <v>35</v>
      </c>
      <c r="AG13" s="54"/>
      <c r="AH13" s="55" t="s">
        <v>35</v>
      </c>
      <c r="AI13" s="54"/>
      <c r="AJ13" s="53" t="s">
        <v>34</v>
      </c>
    </row>
    <row r="14" spans="1:46" s="41" customFormat="1">
      <c r="A14" s="52" t="s">
        <v>33</v>
      </c>
      <c r="B14" s="51" t="s">
        <v>32</v>
      </c>
      <c r="C14" s="50" t="s">
        <v>31</v>
      </c>
      <c r="D14" s="50" t="s">
        <v>31</v>
      </c>
      <c r="E14" s="50" t="s">
        <v>31</v>
      </c>
      <c r="F14" s="48" t="s">
        <v>27</v>
      </c>
      <c r="G14" s="50" t="s">
        <v>30</v>
      </c>
      <c r="H14" s="48" t="s">
        <v>27</v>
      </c>
      <c r="I14" s="48" t="s">
        <v>27</v>
      </c>
      <c r="J14" s="46" t="s">
        <v>30</v>
      </c>
      <c r="K14" s="46" t="s">
        <v>30</v>
      </c>
      <c r="L14" s="48" t="s">
        <v>27</v>
      </c>
      <c r="M14" s="46" t="s">
        <v>29</v>
      </c>
      <c r="N14" s="46" t="s">
        <v>27</v>
      </c>
      <c r="O14" s="48" t="s">
        <v>27</v>
      </c>
      <c r="P14" s="42"/>
      <c r="Q14" s="49" t="s">
        <v>28</v>
      </c>
      <c r="R14" s="46" t="s">
        <v>27</v>
      </c>
      <c r="S14" s="46" t="s">
        <v>27</v>
      </c>
      <c r="T14" s="46" t="s">
        <v>27</v>
      </c>
      <c r="U14" s="48" t="s">
        <v>27</v>
      </c>
      <c r="V14" s="46" t="s">
        <v>27</v>
      </c>
      <c r="W14" s="46" t="s">
        <v>27</v>
      </c>
      <c r="X14" s="46" t="s">
        <v>27</v>
      </c>
      <c r="Y14" s="48" t="s">
        <v>27</v>
      </c>
      <c r="Z14" s="47" t="s">
        <v>26</v>
      </c>
      <c r="AA14" s="47" t="s">
        <v>26</v>
      </c>
      <c r="AB14" s="46" t="s">
        <v>25</v>
      </c>
      <c r="AC14" s="42" t="s">
        <v>24</v>
      </c>
      <c r="AD14" s="43" t="s">
        <v>24</v>
      </c>
      <c r="AE14" s="45" t="s">
        <v>21</v>
      </c>
      <c r="AF14" s="44" t="s">
        <v>23</v>
      </c>
      <c r="AG14" s="43" t="s">
        <v>21</v>
      </c>
      <c r="AH14" s="42" t="s">
        <v>22</v>
      </c>
      <c r="AI14" s="43" t="s">
        <v>21</v>
      </c>
      <c r="AJ14" s="42" t="s">
        <v>21</v>
      </c>
    </row>
    <row r="15" spans="1:46">
      <c r="A15" s="1">
        <v>2007</v>
      </c>
      <c r="B15" s="12" t="s">
        <v>11</v>
      </c>
      <c r="C15" s="8">
        <v>5299</v>
      </c>
      <c r="D15" s="15">
        <v>62</v>
      </c>
      <c r="E15" s="8">
        <f t="shared" ref="E15:E46" si="0">+C15+D15</f>
        <v>5361</v>
      </c>
      <c r="F15" s="11">
        <f t="shared" ref="F15:F46" si="1">+E15*$L$2</f>
        <v>29.378279999999997</v>
      </c>
      <c r="G15" s="15"/>
      <c r="H15" s="14"/>
      <c r="I15" s="10">
        <f t="shared" ref="I15:I46" si="2">+F15+H15</f>
        <v>29.378279999999997</v>
      </c>
      <c r="J15" s="8"/>
      <c r="K15" s="8"/>
      <c r="L15" s="11"/>
      <c r="M15" s="13">
        <v>830312</v>
      </c>
      <c r="N15" s="7">
        <f t="shared" ref="N15:N46" si="3">+M15*$G$6</f>
        <v>234.22223911603811</v>
      </c>
      <c r="O15" s="6"/>
      <c r="Q15" s="2" t="s">
        <v>20</v>
      </c>
      <c r="R15" s="38">
        <f>SUM(I15:I26)</f>
        <v>1229.1256399999997</v>
      </c>
      <c r="S15" s="39"/>
      <c r="T15" s="38">
        <f>SUM(L15:L26)</f>
        <v>0</v>
      </c>
      <c r="U15" s="40"/>
      <c r="V15" s="38">
        <f>SUM(N15:N26)</f>
        <v>2694.5724001415206</v>
      </c>
      <c r="W15" s="39"/>
      <c r="X15" s="38">
        <f>SUM(O15:O26)</f>
        <v>0</v>
      </c>
      <c r="Y15" s="40"/>
      <c r="Z15" s="28">
        <f t="shared" ref="Z15:Z23" si="4">+SUM(X15+V15+T15+R15)</f>
        <v>3923.6980401415203</v>
      </c>
      <c r="AA15" s="29"/>
      <c r="AB15" s="28">
        <f>+'[1]Campus Users'!L7</f>
        <v>488.5</v>
      </c>
      <c r="AC15" s="36">
        <f>+[1]Areas!B6</f>
        <v>734680</v>
      </c>
      <c r="AD15" s="35">
        <f>+[1]Areas!F6</f>
        <v>773465</v>
      </c>
      <c r="AE15" s="24"/>
      <c r="AF15" s="32">
        <f t="shared" ref="AF15:AF23" si="5">+Z15/AB15</f>
        <v>8.0321351896448725</v>
      </c>
      <c r="AG15" s="2"/>
      <c r="AH15" s="30">
        <f t="shared" ref="AH15:AH23" si="6">+Z15/AD15</f>
        <v>5.0728837635077477E-3</v>
      </c>
      <c r="AI15" s="2"/>
    </row>
    <row r="16" spans="1:46">
      <c r="A16" s="1">
        <v>2007</v>
      </c>
      <c r="B16" s="12" t="s">
        <v>10</v>
      </c>
      <c r="C16" s="8">
        <v>5705</v>
      </c>
      <c r="D16" s="15">
        <v>61</v>
      </c>
      <c r="E16" s="8">
        <f t="shared" si="0"/>
        <v>5766</v>
      </c>
      <c r="F16" s="11">
        <f t="shared" si="1"/>
        <v>31.597679999999997</v>
      </c>
      <c r="G16" s="15"/>
      <c r="H16" s="14"/>
      <c r="I16" s="10">
        <f t="shared" si="2"/>
        <v>31.597679999999997</v>
      </c>
      <c r="J16" s="8"/>
      <c r="K16" s="8"/>
      <c r="L16" s="11"/>
      <c r="M16" s="13">
        <v>795744</v>
      </c>
      <c r="N16" s="7">
        <f t="shared" si="3"/>
        <v>224.47097168673056</v>
      </c>
      <c r="O16" s="6"/>
      <c r="Q16" s="2" t="s">
        <v>19</v>
      </c>
      <c r="R16" s="38">
        <f>SUM(I27:I38)</f>
        <v>1169.6511999999998</v>
      </c>
      <c r="S16" s="39"/>
      <c r="T16" s="38">
        <f>SUM(L27:L38)</f>
        <v>0</v>
      </c>
      <c r="U16" s="40"/>
      <c r="V16" s="38">
        <f>SUM(N27:N38)</f>
        <v>2933.9218967441093</v>
      </c>
      <c r="W16" s="39"/>
      <c r="X16" s="38">
        <f>SUM(O27:O38)</f>
        <v>0</v>
      </c>
      <c r="Y16" s="40"/>
      <c r="Z16" s="28">
        <f t="shared" si="4"/>
        <v>4103.5730967441086</v>
      </c>
      <c r="AA16" s="29"/>
      <c r="AB16" s="28">
        <f>+'[1]Campus Users'!L8</f>
        <v>544.625</v>
      </c>
      <c r="AC16" s="36">
        <f>+[1]Areas!B7</f>
        <v>734680</v>
      </c>
      <c r="AD16" s="35">
        <f>+[1]Areas!F7</f>
        <v>773465</v>
      </c>
      <c r="AE16" s="24"/>
      <c r="AF16" s="32">
        <f t="shared" si="5"/>
        <v>7.5346763309508535</v>
      </c>
      <c r="AG16" s="2"/>
      <c r="AH16" s="30">
        <f t="shared" si="6"/>
        <v>5.3054412245468231E-3</v>
      </c>
      <c r="AI16" s="2"/>
    </row>
    <row r="17" spans="1:36">
      <c r="A17" s="1">
        <v>2007</v>
      </c>
      <c r="B17" s="12" t="s">
        <v>9</v>
      </c>
      <c r="C17" s="8">
        <v>9153</v>
      </c>
      <c r="D17" s="1">
        <v>57</v>
      </c>
      <c r="E17" s="8">
        <f t="shared" si="0"/>
        <v>9210</v>
      </c>
      <c r="F17" s="11">
        <f t="shared" si="1"/>
        <v>50.470799999999997</v>
      </c>
      <c r="H17" s="2"/>
      <c r="I17" s="10">
        <f t="shared" si="2"/>
        <v>50.470799999999997</v>
      </c>
      <c r="J17" s="8"/>
      <c r="K17" s="8"/>
      <c r="L17" s="11"/>
      <c r="M17" s="13">
        <v>907504</v>
      </c>
      <c r="N17" s="7">
        <f t="shared" si="3"/>
        <v>255.99728642577855</v>
      </c>
      <c r="O17" s="6"/>
      <c r="Q17" s="2" t="s">
        <v>18</v>
      </c>
      <c r="R17" s="38">
        <f>SUM(I39:I50)</f>
        <v>1139.7852</v>
      </c>
      <c r="S17" s="39">
        <f>AVERAGE(R15:R17)</f>
        <v>1179.5206799999999</v>
      </c>
      <c r="T17" s="38">
        <f>SUM(L39:L50)</f>
        <v>0</v>
      </c>
      <c r="U17" s="37">
        <f>AVERAGE(T15:T17)</f>
        <v>0</v>
      </c>
      <c r="V17" s="38">
        <f>SUM(N39:N50)</f>
        <v>2837.0523863522963</v>
      </c>
      <c r="W17" s="39">
        <f>AVERAGE(V15:V17)</f>
        <v>2821.848894412642</v>
      </c>
      <c r="X17" s="38">
        <f>SUM(O39:O50)</f>
        <v>0</v>
      </c>
      <c r="Y17" s="37">
        <f>AVERAGE(X15:X17)</f>
        <v>0</v>
      </c>
      <c r="Z17" s="28">
        <f t="shared" si="4"/>
        <v>3976.8375863522961</v>
      </c>
      <c r="AA17" s="29">
        <f>+SUM(Y17+W17+U17+S17)</f>
        <v>4001.3695744126417</v>
      </c>
      <c r="AB17" s="28">
        <f>+'[1]Campus Users'!L9</f>
        <v>574.625</v>
      </c>
      <c r="AC17" s="36">
        <f>+[1]Areas!B8</f>
        <v>734680</v>
      </c>
      <c r="AD17" s="35">
        <f>+[1]Areas!F8</f>
        <v>773465</v>
      </c>
      <c r="AE17" s="24"/>
      <c r="AF17" s="32">
        <f t="shared" si="5"/>
        <v>6.9207528150572912</v>
      </c>
      <c r="AG17" s="2"/>
      <c r="AH17" s="30">
        <f t="shared" si="6"/>
        <v>5.1415869966350072E-3</v>
      </c>
      <c r="AI17" s="2"/>
    </row>
    <row r="18" spans="1:36">
      <c r="A18" s="1">
        <v>2007</v>
      </c>
      <c r="B18" s="12" t="s">
        <v>8</v>
      </c>
      <c r="C18" s="8">
        <v>17273</v>
      </c>
      <c r="D18" s="1">
        <v>56</v>
      </c>
      <c r="E18" s="8">
        <f t="shared" si="0"/>
        <v>17329</v>
      </c>
      <c r="F18" s="11">
        <f t="shared" si="1"/>
        <v>94.962919999999997</v>
      </c>
      <c r="H18" s="2"/>
      <c r="I18" s="10">
        <f t="shared" si="2"/>
        <v>94.962919999999997</v>
      </c>
      <c r="J18" s="8"/>
      <c r="K18" s="8"/>
      <c r="L18" s="11"/>
      <c r="M18" s="13">
        <v>811368</v>
      </c>
      <c r="N18" s="7">
        <f t="shared" si="3"/>
        <v>228.87833694695684</v>
      </c>
      <c r="O18" s="6"/>
      <c r="Q18" s="2" t="s">
        <v>17</v>
      </c>
      <c r="R18" s="28">
        <f>SUM(I51:I62)</f>
        <v>1447.1693599999999</v>
      </c>
      <c r="S18" s="39"/>
      <c r="T18" s="28">
        <f>SUM(L51:L62)</f>
        <v>0</v>
      </c>
      <c r="U18" s="40"/>
      <c r="V18" s="28">
        <f>SUM(N51:N62)</f>
        <v>3008.0234050312524</v>
      </c>
      <c r="W18" s="39"/>
      <c r="X18" s="28">
        <f>SUM(O51:O62)</f>
        <v>0</v>
      </c>
      <c r="Y18" s="40"/>
      <c r="Z18" s="28">
        <f t="shared" si="4"/>
        <v>4455.1927650312518</v>
      </c>
      <c r="AA18" s="29"/>
      <c r="AB18" s="28">
        <f>+'[1]Campus Users'!L10</f>
        <v>576.125</v>
      </c>
      <c r="AC18" s="36">
        <f>+[1]Areas!B9</f>
        <v>734680</v>
      </c>
      <c r="AD18" s="35">
        <f>+[1]Areas!F9</f>
        <v>773465</v>
      </c>
      <c r="AE18" s="24"/>
      <c r="AF18" s="32">
        <f t="shared" si="5"/>
        <v>7.733031486276853</v>
      </c>
      <c r="AG18" s="2"/>
      <c r="AH18" s="30">
        <f t="shared" si="6"/>
        <v>5.7600444299758255E-3</v>
      </c>
      <c r="AI18" s="2"/>
    </row>
    <row r="19" spans="1:36">
      <c r="A19" s="1">
        <v>2007</v>
      </c>
      <c r="B19" s="12" t="s">
        <v>7</v>
      </c>
      <c r="C19" s="8">
        <v>27355</v>
      </c>
      <c r="D19" s="1">
        <v>77</v>
      </c>
      <c r="E19" s="8">
        <f t="shared" si="0"/>
        <v>27432</v>
      </c>
      <c r="F19" s="11">
        <f t="shared" si="1"/>
        <v>150.32736</v>
      </c>
      <c r="H19" s="2"/>
      <c r="I19" s="10">
        <f t="shared" si="2"/>
        <v>150.32736</v>
      </c>
      <c r="J19" s="8"/>
      <c r="K19" s="8"/>
      <c r="L19" s="11"/>
      <c r="M19" s="13">
        <v>877160</v>
      </c>
      <c r="N19" s="7">
        <f t="shared" si="3"/>
        <v>247.43756475038779</v>
      </c>
      <c r="O19" s="6"/>
      <c r="Q19" s="2" t="s">
        <v>16</v>
      </c>
      <c r="R19" s="28">
        <f>SUM(I63:I74)</f>
        <v>1403.3457999999998</v>
      </c>
      <c r="S19" s="39"/>
      <c r="T19" s="28">
        <f>SUM(L63:L74)</f>
        <v>0</v>
      </c>
      <c r="U19" s="40"/>
      <c r="V19" s="28">
        <f>SUM(N63:N74)</f>
        <v>2996.590884596892</v>
      </c>
      <c r="W19" s="39"/>
      <c r="X19" s="28">
        <f>SUM(O63:O74)</f>
        <v>0</v>
      </c>
      <c r="Y19" s="40"/>
      <c r="Z19" s="28">
        <f t="shared" si="4"/>
        <v>4399.9366845968916</v>
      </c>
      <c r="AA19" s="29"/>
      <c r="AB19" s="28">
        <f>+'[1]Campus Users'!L11</f>
        <v>589</v>
      </c>
      <c r="AC19" s="36">
        <f>+[1]Areas!B10</f>
        <v>831490</v>
      </c>
      <c r="AD19" s="35">
        <f>+[1]Areas!F10</f>
        <v>873077</v>
      </c>
      <c r="AE19" s="24"/>
      <c r="AF19" s="32">
        <f t="shared" si="5"/>
        <v>7.4701811283478632</v>
      </c>
      <c r="AG19" s="2"/>
      <c r="AH19" s="30">
        <f t="shared" si="6"/>
        <v>5.0395746132321567E-3</v>
      </c>
      <c r="AI19" s="2"/>
    </row>
    <row r="20" spans="1:36">
      <c r="A20" s="1">
        <v>2007</v>
      </c>
      <c r="B20" s="12" t="s">
        <v>6</v>
      </c>
      <c r="C20" s="4">
        <v>30712</v>
      </c>
      <c r="D20" s="1">
        <v>70</v>
      </c>
      <c r="E20" s="4">
        <f t="shared" si="0"/>
        <v>30782</v>
      </c>
      <c r="F20" s="11">
        <f t="shared" si="1"/>
        <v>168.68535999999997</v>
      </c>
      <c r="H20" s="2"/>
      <c r="I20" s="10">
        <f t="shared" si="2"/>
        <v>168.68535999999997</v>
      </c>
      <c r="J20" s="8"/>
      <c r="K20" s="8"/>
      <c r="L20" s="11"/>
      <c r="M20" s="13">
        <v>731248</v>
      </c>
      <c r="N20" s="7">
        <f t="shared" si="3"/>
        <v>206.27733178506952</v>
      </c>
      <c r="O20" s="6"/>
      <c r="Q20" s="2" t="s">
        <v>15</v>
      </c>
      <c r="R20" s="28">
        <f>SUM(I75:I86)</f>
        <v>1277.1359199999999</v>
      </c>
      <c r="S20" s="39"/>
      <c r="T20" s="28">
        <f>SUM(L75:L86)</f>
        <v>0</v>
      </c>
      <c r="U20" s="40"/>
      <c r="V20" s="28">
        <f>SUM(N75:N86)</f>
        <v>3094.5278213932556</v>
      </c>
      <c r="W20" s="39"/>
      <c r="X20" s="28">
        <f>SUM(O75:O86)</f>
        <v>0</v>
      </c>
      <c r="Y20" s="40"/>
      <c r="Z20" s="28">
        <f t="shared" si="4"/>
        <v>4371.6637413932558</v>
      </c>
      <c r="AA20" s="29"/>
      <c r="AB20" s="28">
        <f>+'[1]Campus Users'!L12</f>
        <v>584.375</v>
      </c>
      <c r="AC20" s="36">
        <f>+[1]Areas!B11</f>
        <v>938981.5</v>
      </c>
      <c r="AD20" s="35">
        <f>+[1]Areas!F11</f>
        <v>980568.5</v>
      </c>
      <c r="AE20" s="24"/>
      <c r="AF20" s="32">
        <f t="shared" si="5"/>
        <v>7.4809219104055718</v>
      </c>
      <c r="AG20" s="2"/>
      <c r="AH20" s="30">
        <f t="shared" si="6"/>
        <v>4.4582951026810019E-3</v>
      </c>
      <c r="AI20" s="2"/>
    </row>
    <row r="21" spans="1:36">
      <c r="A21" s="1">
        <v>2008</v>
      </c>
      <c r="B21" s="12" t="s">
        <v>5</v>
      </c>
      <c r="C21" s="8">
        <v>32856</v>
      </c>
      <c r="D21" s="1">
        <v>75</v>
      </c>
      <c r="E21" s="4">
        <f t="shared" si="0"/>
        <v>32931</v>
      </c>
      <c r="F21" s="11">
        <f t="shared" si="1"/>
        <v>180.46187999999998</v>
      </c>
      <c r="H21" s="2"/>
      <c r="I21" s="10">
        <f t="shared" si="2"/>
        <v>180.46187999999998</v>
      </c>
      <c r="J21" s="8"/>
      <c r="K21" s="8"/>
      <c r="L21" s="11"/>
      <c r="M21" s="13">
        <v>744752</v>
      </c>
      <c r="N21" s="7">
        <f t="shared" si="3"/>
        <v>210.08666745289435</v>
      </c>
      <c r="O21" s="6"/>
      <c r="Q21" s="2" t="s">
        <v>14</v>
      </c>
      <c r="R21" s="28">
        <f>SUM(I87:I98)</f>
        <v>1217.0696399999997</v>
      </c>
      <c r="S21" s="39"/>
      <c r="T21" s="28">
        <f>SUM(L87:L98)</f>
        <v>0</v>
      </c>
      <c r="U21" s="40"/>
      <c r="V21" s="28">
        <f>SUM(N87:N98)</f>
        <v>3086.7850307082399</v>
      </c>
      <c r="W21" s="39"/>
      <c r="X21" s="28">
        <f>SUM(O87:O98)</f>
        <v>0</v>
      </c>
      <c r="Y21" s="40"/>
      <c r="Z21" s="28">
        <f t="shared" si="4"/>
        <v>4303.8546707082396</v>
      </c>
      <c r="AA21" s="29"/>
      <c r="AB21" s="28">
        <f>+'[1]Campus Users'!L13</f>
        <v>570.375</v>
      </c>
      <c r="AC21" s="36">
        <f>+[1]Areas!B12</f>
        <v>1046473</v>
      </c>
      <c r="AD21" s="35">
        <f>+[1]Areas!F12</f>
        <v>1088060</v>
      </c>
      <c r="AE21" s="24"/>
      <c r="AF21" s="32">
        <f t="shared" si="5"/>
        <v>7.5456579806412263</v>
      </c>
      <c r="AG21" s="2"/>
      <c r="AH21" s="30">
        <f t="shared" si="6"/>
        <v>3.9555306423434732E-3</v>
      </c>
      <c r="AI21" s="2"/>
    </row>
    <row r="22" spans="1:36">
      <c r="A22" s="1">
        <v>2008</v>
      </c>
      <c r="B22" s="12" t="s">
        <v>4</v>
      </c>
      <c r="C22" s="8">
        <v>27592</v>
      </c>
      <c r="D22" s="1">
        <v>76</v>
      </c>
      <c r="E22" s="4">
        <f t="shared" si="0"/>
        <v>27668</v>
      </c>
      <c r="F22" s="11">
        <f t="shared" si="1"/>
        <v>151.62063999999998</v>
      </c>
      <c r="H22" s="2"/>
      <c r="I22" s="10">
        <f t="shared" si="2"/>
        <v>151.62063999999998</v>
      </c>
      <c r="J22" s="8"/>
      <c r="K22" s="8"/>
      <c r="L22" s="11"/>
      <c r="M22" s="13">
        <v>755560</v>
      </c>
      <c r="N22" s="7">
        <f t="shared" si="3"/>
        <v>213.13549001642005</v>
      </c>
      <c r="O22" s="6"/>
      <c r="Q22" s="2" t="s">
        <v>13</v>
      </c>
      <c r="R22" s="38">
        <f>SUM(I99:I110)</f>
        <v>1148.43812</v>
      </c>
      <c r="S22" s="39"/>
      <c r="T22" s="28">
        <f>SUM(L99:L110)</f>
        <v>0</v>
      </c>
      <c r="U22" s="40"/>
      <c r="V22" s="38">
        <f>SUM(N99:N110)</f>
        <v>3295.5571614155724</v>
      </c>
      <c r="W22" s="39"/>
      <c r="X22" s="38">
        <f>SUM(O99:O110)</f>
        <v>0</v>
      </c>
      <c r="Y22" s="40"/>
      <c r="Z22" s="28">
        <f t="shared" si="4"/>
        <v>4443.9952814155722</v>
      </c>
      <c r="AA22" s="29"/>
      <c r="AB22" s="28">
        <f>+'[1]Campus Users'!L14</f>
        <v>592.125</v>
      </c>
      <c r="AC22" s="36">
        <f>+[1]Areas!B13</f>
        <v>1046473</v>
      </c>
      <c r="AD22" s="35">
        <f>+[1]Areas!F13</f>
        <v>1088060</v>
      </c>
      <c r="AE22" s="24"/>
      <c r="AF22" s="32">
        <f t="shared" si="5"/>
        <v>7.5051640809213804</v>
      </c>
      <c r="AG22" s="2"/>
      <c r="AH22" s="30">
        <f t="shared" si="6"/>
        <v>4.0843292478499093E-3</v>
      </c>
      <c r="AI22" s="2"/>
    </row>
    <row r="23" spans="1:36">
      <c r="A23" s="1">
        <v>2008</v>
      </c>
      <c r="B23" s="12" t="s">
        <v>3</v>
      </c>
      <c r="C23" s="4">
        <v>21654</v>
      </c>
      <c r="D23" s="1">
        <v>70</v>
      </c>
      <c r="E23" s="4">
        <f t="shared" si="0"/>
        <v>21724</v>
      </c>
      <c r="F23" s="11">
        <f t="shared" si="1"/>
        <v>119.04751999999999</v>
      </c>
      <c r="H23" s="2"/>
      <c r="I23" s="10">
        <f t="shared" si="2"/>
        <v>119.04751999999999</v>
      </c>
      <c r="J23" s="8"/>
      <c r="K23" s="8"/>
      <c r="L23" s="11"/>
      <c r="M23" s="13">
        <v>746904</v>
      </c>
      <c r="N23" s="7">
        <f t="shared" si="3"/>
        <v>210.69372390706786</v>
      </c>
      <c r="O23" s="6"/>
      <c r="Q23" s="2" t="s">
        <v>12</v>
      </c>
      <c r="R23" s="38">
        <f>SUM(I111:I122)</f>
        <v>1490.4480486324173</v>
      </c>
      <c r="S23" s="39">
        <f>AVERAGE(R22:R23)</f>
        <v>1319.4430843162086</v>
      </c>
      <c r="T23" s="38">
        <f>SUM(L111:L122)</f>
        <v>50.699857299670683</v>
      </c>
      <c r="U23" s="37">
        <f>AVERAGE(T23)</f>
        <v>50.699857299670683</v>
      </c>
      <c r="V23" s="38">
        <f>SUM(N111:N122)</f>
        <v>3346.6390438261465</v>
      </c>
      <c r="W23" s="39">
        <f>AVERAGE(V22:V23)</f>
        <v>3321.0981026208592</v>
      </c>
      <c r="X23" s="38">
        <f>SUM(O111:O122)</f>
        <v>0</v>
      </c>
      <c r="Y23" s="37">
        <f>AVERAGE(X22:X23)</f>
        <v>0</v>
      </c>
      <c r="Z23" s="28">
        <f t="shared" si="4"/>
        <v>4887.7869497582342</v>
      </c>
      <c r="AA23" s="29">
        <f>+SUM(Y23+W23+U23+S23)</f>
        <v>4691.2410442367382</v>
      </c>
      <c r="AB23" s="28">
        <f>+'[1]Campus Users'!L15</f>
        <v>624.75</v>
      </c>
      <c r="AC23" s="36">
        <f>+[1]Areas!B14</f>
        <v>1046473</v>
      </c>
      <c r="AD23" s="35">
        <f>+[1]Areas!F14</f>
        <v>1088060</v>
      </c>
      <c r="AE23" s="34">
        <v>1.5</v>
      </c>
      <c r="AF23" s="32">
        <f t="shared" si="5"/>
        <v>7.8235885550351885</v>
      </c>
      <c r="AG23" s="33">
        <f>IF(4*((AA17/AVERAGE(AB15:AB17)-AA23/AVERAGE(AB22:AB23))/(AA17/AVERAGE(AB15:AB17)))&lt;0,0,4*((AA17/AVERAGE(AB15:AB17)-AA23/AVERAGE(AB22:AB23))/(AA17/AVERAGE(AB15:AB17))))</f>
        <v>0</v>
      </c>
      <c r="AH23" s="30">
        <f t="shared" si="6"/>
        <v>4.4922035087754664E-3</v>
      </c>
      <c r="AI23" s="33">
        <f>4*(($AK$4-(AVERAGE(AA23)/AVERAGE(AD22:AD23)))/$AK$4)</f>
        <v>3.1376870679490581</v>
      </c>
      <c r="AJ23" s="32">
        <f>AE23+AG23+AI23</f>
        <v>4.6376870679490576</v>
      </c>
    </row>
    <row r="24" spans="1:36">
      <c r="A24" s="1">
        <v>2008</v>
      </c>
      <c r="B24" s="12" t="s">
        <v>2</v>
      </c>
      <c r="C24" s="4">
        <v>19505</v>
      </c>
      <c r="D24" s="1">
        <v>43</v>
      </c>
      <c r="E24" s="4">
        <f t="shared" si="0"/>
        <v>19548</v>
      </c>
      <c r="F24" s="11">
        <f t="shared" si="1"/>
        <v>107.12303999999999</v>
      </c>
      <c r="H24" s="2"/>
      <c r="I24" s="10">
        <f t="shared" si="2"/>
        <v>107.12303999999999</v>
      </c>
      <c r="J24" s="8"/>
      <c r="K24" s="8"/>
      <c r="L24" s="11"/>
      <c r="M24" s="13">
        <v>796128</v>
      </c>
      <c r="N24" s="7">
        <f t="shared" si="3"/>
        <v>224.57929402799573</v>
      </c>
      <c r="O24" s="6"/>
      <c r="Q24" s="2"/>
      <c r="S24" s="19"/>
      <c r="U24" s="25"/>
      <c r="W24" s="19"/>
      <c r="Y24" s="25"/>
      <c r="Z24" s="2"/>
      <c r="AA24" s="24"/>
      <c r="AD24" s="2"/>
      <c r="AE24" s="24"/>
      <c r="AG24" s="2"/>
      <c r="AI24" s="2"/>
    </row>
    <row r="25" spans="1:36">
      <c r="A25" s="1">
        <v>2008</v>
      </c>
      <c r="B25" s="12" t="s">
        <v>1</v>
      </c>
      <c r="C25" s="4">
        <v>16663</v>
      </c>
      <c r="D25" s="1">
        <v>13</v>
      </c>
      <c r="E25" s="1">
        <f t="shared" si="0"/>
        <v>16676</v>
      </c>
      <c r="F25" s="11">
        <f t="shared" si="1"/>
        <v>91.384479999999996</v>
      </c>
      <c r="H25" s="2"/>
      <c r="I25" s="10">
        <f t="shared" si="2"/>
        <v>91.384479999999996</v>
      </c>
      <c r="J25" s="8"/>
      <c r="K25" s="8"/>
      <c r="L25" s="11"/>
      <c r="M25" s="13">
        <v>757720</v>
      </c>
      <c r="N25" s="7">
        <f t="shared" si="3"/>
        <v>213.74480318603656</v>
      </c>
      <c r="O25" s="6"/>
      <c r="Q25" s="2"/>
      <c r="S25" s="19"/>
      <c r="U25" s="25"/>
      <c r="W25" s="19"/>
      <c r="Y25" s="25"/>
      <c r="Z25" s="2"/>
      <c r="AA25" s="24"/>
      <c r="AD25" s="2"/>
      <c r="AE25" s="24"/>
      <c r="AG25" s="2"/>
      <c r="AI25" s="2"/>
    </row>
    <row r="26" spans="1:36">
      <c r="A26" s="1">
        <v>2008</v>
      </c>
      <c r="B26" s="12" t="s">
        <v>0</v>
      </c>
      <c r="C26" s="4">
        <v>9811</v>
      </c>
      <c r="D26" s="1">
        <v>55</v>
      </c>
      <c r="E26" s="1">
        <f t="shared" si="0"/>
        <v>9866</v>
      </c>
      <c r="F26" s="11">
        <f t="shared" si="1"/>
        <v>54.065679999999993</v>
      </c>
      <c r="H26" s="2"/>
      <c r="I26" s="10">
        <f t="shared" si="2"/>
        <v>54.065679999999993</v>
      </c>
      <c r="J26" s="8"/>
      <c r="K26" s="8"/>
      <c r="L26" s="11"/>
      <c r="M26" s="13">
        <v>797792</v>
      </c>
      <c r="N26" s="7">
        <f t="shared" si="3"/>
        <v>225.04869084014476</v>
      </c>
      <c r="O26" s="6"/>
      <c r="Q26" s="2"/>
      <c r="S26" s="19"/>
      <c r="U26" s="25"/>
      <c r="W26" s="19"/>
      <c r="Y26" s="25"/>
      <c r="Z26" s="2"/>
      <c r="AA26" s="24"/>
      <c r="AD26" s="2"/>
      <c r="AE26" s="24"/>
      <c r="AG26" s="2"/>
      <c r="AI26" s="2"/>
    </row>
    <row r="27" spans="1:36">
      <c r="A27" s="1">
        <v>2008</v>
      </c>
      <c r="B27" s="12" t="s">
        <v>11</v>
      </c>
      <c r="C27" s="13">
        <v>6070</v>
      </c>
      <c r="D27" s="17">
        <v>49</v>
      </c>
      <c r="E27" s="13">
        <f t="shared" si="0"/>
        <v>6119</v>
      </c>
      <c r="F27" s="11">
        <f t="shared" si="1"/>
        <v>33.532119999999999</v>
      </c>
      <c r="G27" s="17"/>
      <c r="H27" s="16"/>
      <c r="I27" s="10">
        <f t="shared" si="2"/>
        <v>33.532119999999999</v>
      </c>
      <c r="J27" s="8"/>
      <c r="K27" s="8"/>
      <c r="L27" s="11"/>
      <c r="M27" s="13">
        <v>969184</v>
      </c>
      <c r="N27" s="7">
        <f t="shared" si="3"/>
        <v>273.3965624914951</v>
      </c>
      <c r="O27" s="6"/>
      <c r="Q27" s="2"/>
      <c r="S27" s="19"/>
      <c r="U27" s="25"/>
      <c r="W27" s="19"/>
      <c r="Y27" s="25"/>
      <c r="Z27" s="2"/>
      <c r="AA27" s="29"/>
      <c r="AB27" s="28"/>
      <c r="AC27" s="28"/>
      <c r="AD27" s="2"/>
      <c r="AE27" s="24"/>
      <c r="AG27" s="31"/>
      <c r="AH27" s="30"/>
      <c r="AI27" s="2"/>
    </row>
    <row r="28" spans="1:36">
      <c r="A28" s="1">
        <v>2008</v>
      </c>
      <c r="B28" s="12" t="s">
        <v>10</v>
      </c>
      <c r="C28" s="8">
        <v>5034</v>
      </c>
      <c r="D28" s="15">
        <v>16</v>
      </c>
      <c r="E28" s="8">
        <f t="shared" si="0"/>
        <v>5050</v>
      </c>
      <c r="F28" s="11">
        <f t="shared" si="1"/>
        <v>27.673999999999999</v>
      </c>
      <c r="G28" s="15"/>
      <c r="H28" s="14"/>
      <c r="I28" s="10">
        <f t="shared" si="2"/>
        <v>27.673999999999999</v>
      </c>
      <c r="J28" s="8"/>
      <c r="K28" s="8"/>
      <c r="L28" s="11"/>
      <c r="M28" s="13">
        <v>891720</v>
      </c>
      <c r="N28" s="7">
        <f t="shared" si="3"/>
        <v>251.54478685669184</v>
      </c>
      <c r="O28" s="6"/>
      <c r="Q28" s="2"/>
      <c r="S28" s="19"/>
      <c r="U28" s="25"/>
      <c r="W28" s="19"/>
      <c r="Y28" s="25"/>
      <c r="Z28" s="2"/>
      <c r="AA28" s="29"/>
      <c r="AB28" s="28"/>
      <c r="AC28" s="28"/>
      <c r="AD28" s="2"/>
      <c r="AE28" s="24"/>
      <c r="AG28" s="2"/>
      <c r="AI28" s="2"/>
    </row>
    <row r="29" spans="1:36">
      <c r="A29" s="1">
        <v>2008</v>
      </c>
      <c r="B29" s="12" t="s">
        <v>9</v>
      </c>
      <c r="C29" s="8">
        <v>6443</v>
      </c>
      <c r="D29" s="1">
        <v>12</v>
      </c>
      <c r="E29" s="8">
        <f t="shared" si="0"/>
        <v>6455</v>
      </c>
      <c r="F29" s="11">
        <f t="shared" si="1"/>
        <v>35.373399999999997</v>
      </c>
      <c r="H29" s="2"/>
      <c r="I29" s="10">
        <f t="shared" si="2"/>
        <v>35.373399999999997</v>
      </c>
      <c r="J29" s="8"/>
      <c r="K29" s="8"/>
      <c r="L29" s="11"/>
      <c r="M29" s="13">
        <v>1425016</v>
      </c>
      <c r="N29" s="7">
        <f t="shared" si="3"/>
        <v>401.9819517195707</v>
      </c>
      <c r="O29" s="6"/>
      <c r="Q29" s="2"/>
      <c r="S29" s="19"/>
      <c r="U29" s="25"/>
      <c r="W29" s="19"/>
      <c r="Y29" s="25"/>
      <c r="Z29" s="2"/>
      <c r="AA29" s="24"/>
      <c r="AD29" s="2"/>
    </row>
    <row r="30" spans="1:36">
      <c r="A30" s="1">
        <v>2008</v>
      </c>
      <c r="B30" s="12" t="s">
        <v>8</v>
      </c>
      <c r="C30" s="8">
        <v>10837</v>
      </c>
      <c r="D30" s="1">
        <v>11</v>
      </c>
      <c r="E30" s="8">
        <f t="shared" si="0"/>
        <v>10848</v>
      </c>
      <c r="F30" s="11">
        <f t="shared" si="1"/>
        <v>59.447039999999994</v>
      </c>
      <c r="H30" s="2"/>
      <c r="I30" s="10">
        <f t="shared" si="2"/>
        <v>59.447039999999994</v>
      </c>
      <c r="J30" s="8"/>
      <c r="K30" s="8"/>
      <c r="L30" s="11"/>
      <c r="M30" s="13">
        <v>831536</v>
      </c>
      <c r="N30" s="7">
        <f t="shared" si="3"/>
        <v>234.56751657882083</v>
      </c>
      <c r="O30" s="6"/>
      <c r="Q30" s="2"/>
      <c r="S30" s="19"/>
      <c r="U30" s="25"/>
      <c r="W30" s="19"/>
      <c r="Y30" s="25"/>
      <c r="Z30" s="2"/>
      <c r="AA30" s="24"/>
      <c r="AD30" s="2"/>
    </row>
    <row r="31" spans="1:36">
      <c r="A31" s="1">
        <v>2008</v>
      </c>
      <c r="B31" s="12" t="s">
        <v>7</v>
      </c>
      <c r="C31" s="8">
        <v>19632</v>
      </c>
      <c r="D31" s="1">
        <v>36</v>
      </c>
      <c r="E31" s="8">
        <f t="shared" si="0"/>
        <v>19668</v>
      </c>
      <c r="F31" s="11">
        <f t="shared" si="1"/>
        <v>107.78063999999999</v>
      </c>
      <c r="H31" s="2"/>
      <c r="I31" s="10">
        <f t="shared" si="2"/>
        <v>107.78063999999999</v>
      </c>
      <c r="J31" s="8"/>
      <c r="K31" s="8"/>
      <c r="L31" s="11"/>
      <c r="M31" s="13">
        <v>778768</v>
      </c>
      <c r="N31" s="7">
        <f t="shared" si="3"/>
        <v>219.68222151663323</v>
      </c>
      <c r="O31" s="6"/>
      <c r="Q31" s="2"/>
      <c r="S31" s="19"/>
      <c r="U31" s="25"/>
      <c r="W31" s="19"/>
      <c r="Y31" s="25"/>
      <c r="Z31" s="2"/>
      <c r="AA31" s="24"/>
      <c r="AD31" s="2"/>
    </row>
    <row r="32" spans="1:36">
      <c r="A32" s="1">
        <v>2008</v>
      </c>
      <c r="B32" s="12" t="s">
        <v>6</v>
      </c>
      <c r="C32" s="4">
        <v>32375</v>
      </c>
      <c r="D32" s="1">
        <v>67</v>
      </c>
      <c r="E32" s="4">
        <f t="shared" si="0"/>
        <v>32442</v>
      </c>
      <c r="F32" s="11">
        <f t="shared" si="1"/>
        <v>177.78215999999998</v>
      </c>
      <c r="H32" s="2"/>
      <c r="I32" s="10">
        <f t="shared" si="2"/>
        <v>177.78215999999998</v>
      </c>
      <c r="J32" s="8"/>
      <c r="K32" s="8"/>
      <c r="L32" s="11"/>
      <c r="M32" s="13">
        <v>818752</v>
      </c>
      <c r="N32" s="7">
        <f t="shared" si="3"/>
        <v>230.96128530086816</v>
      </c>
      <c r="O32" s="6"/>
      <c r="Q32" s="2"/>
      <c r="S32" s="19"/>
      <c r="U32" s="25"/>
      <c r="W32" s="19"/>
      <c r="Y32" s="25"/>
      <c r="Z32" s="2"/>
      <c r="AA32" s="24"/>
      <c r="AD32" s="2"/>
    </row>
    <row r="33" spans="1:30">
      <c r="A33" s="1">
        <v>2009</v>
      </c>
      <c r="B33" s="12" t="s">
        <v>5</v>
      </c>
      <c r="C33" s="8">
        <v>28392</v>
      </c>
      <c r="D33" s="1">
        <v>65</v>
      </c>
      <c r="E33" s="4">
        <f t="shared" si="0"/>
        <v>28457</v>
      </c>
      <c r="F33" s="11">
        <f t="shared" si="1"/>
        <v>155.94435999999999</v>
      </c>
      <c r="H33" s="2"/>
      <c r="I33" s="10">
        <f t="shared" si="2"/>
        <v>155.94435999999999</v>
      </c>
      <c r="J33" s="8"/>
      <c r="K33" s="8"/>
      <c r="L33" s="11"/>
      <c r="M33" s="13">
        <v>772688</v>
      </c>
      <c r="N33" s="7">
        <f t="shared" si="3"/>
        <v>217.96711777993485</v>
      </c>
      <c r="O33" s="6"/>
      <c r="Q33" s="2"/>
      <c r="S33" s="19"/>
      <c r="U33" s="25"/>
      <c r="W33" s="19"/>
      <c r="Y33" s="25"/>
      <c r="Z33" s="2"/>
      <c r="AA33" s="24"/>
      <c r="AD33" s="2"/>
    </row>
    <row r="34" spans="1:30">
      <c r="A34" s="1">
        <v>2009</v>
      </c>
      <c r="B34" s="12" t="s">
        <v>4</v>
      </c>
      <c r="C34" s="8">
        <v>31059</v>
      </c>
      <c r="D34" s="1">
        <v>55</v>
      </c>
      <c r="E34" s="4">
        <f t="shared" si="0"/>
        <v>31114</v>
      </c>
      <c r="F34" s="11">
        <f t="shared" si="1"/>
        <v>170.50471999999999</v>
      </c>
      <c r="H34" s="2"/>
      <c r="I34" s="10">
        <f t="shared" si="2"/>
        <v>170.50471999999999</v>
      </c>
      <c r="J34" s="8"/>
      <c r="K34" s="8"/>
      <c r="L34" s="11"/>
      <c r="M34" s="13">
        <v>783112</v>
      </c>
      <c r="N34" s="7">
        <f t="shared" si="3"/>
        <v>220.90761800219536</v>
      </c>
      <c r="O34" s="6"/>
      <c r="Q34" s="2"/>
      <c r="S34" s="19"/>
      <c r="U34" s="25"/>
      <c r="W34" s="19"/>
      <c r="Y34" s="25"/>
      <c r="Z34" s="2"/>
      <c r="AA34" s="24"/>
      <c r="AD34" s="2"/>
    </row>
    <row r="35" spans="1:30">
      <c r="A35" s="1">
        <v>2009</v>
      </c>
      <c r="B35" s="12" t="s">
        <v>3</v>
      </c>
      <c r="C35" s="18">
        <v>28066</v>
      </c>
      <c r="D35" s="1">
        <v>45</v>
      </c>
      <c r="E35" s="4">
        <f t="shared" si="0"/>
        <v>28111</v>
      </c>
      <c r="F35" s="11">
        <f t="shared" si="1"/>
        <v>154.04827999999998</v>
      </c>
      <c r="H35" s="2"/>
      <c r="I35" s="10">
        <f t="shared" si="2"/>
        <v>154.04827999999998</v>
      </c>
      <c r="J35" s="8"/>
      <c r="K35" s="8"/>
      <c r="L35" s="11"/>
      <c r="M35" s="13">
        <v>776000</v>
      </c>
      <c r="N35" s="7">
        <f t="shared" si="3"/>
        <v>218.90139797334686</v>
      </c>
      <c r="O35" s="6"/>
      <c r="Q35" s="2"/>
      <c r="S35" s="19"/>
      <c r="U35" s="25"/>
      <c r="W35" s="19"/>
      <c r="Y35" s="25"/>
      <c r="Z35" s="2"/>
      <c r="AA35" s="24"/>
      <c r="AD35" s="2"/>
    </row>
    <row r="36" spans="1:30">
      <c r="A36" s="1">
        <v>2009</v>
      </c>
      <c r="B36" s="12" t="s">
        <v>2</v>
      </c>
      <c r="C36" s="4">
        <v>21197</v>
      </c>
      <c r="D36" s="1">
        <v>41</v>
      </c>
      <c r="E36" s="4">
        <f t="shared" si="0"/>
        <v>21238</v>
      </c>
      <c r="F36" s="11">
        <f t="shared" si="1"/>
        <v>116.38423999999999</v>
      </c>
      <c r="H36" s="2"/>
      <c r="I36" s="10">
        <f t="shared" si="2"/>
        <v>116.38423999999999</v>
      </c>
      <c r="J36" s="8"/>
      <c r="K36" s="8"/>
      <c r="L36" s="11"/>
      <c r="M36" s="13">
        <v>758424</v>
      </c>
      <c r="N36" s="7">
        <f t="shared" si="3"/>
        <v>213.94339414502269</v>
      </c>
      <c r="O36" s="6"/>
      <c r="Q36" s="2"/>
      <c r="S36" s="19"/>
      <c r="U36" s="25"/>
      <c r="W36" s="19"/>
      <c r="Y36" s="25"/>
      <c r="Z36" s="2"/>
      <c r="AA36" s="24"/>
      <c r="AD36" s="2"/>
    </row>
    <row r="37" spans="1:30">
      <c r="A37" s="1">
        <v>2009</v>
      </c>
      <c r="B37" s="12" t="s">
        <v>1</v>
      </c>
      <c r="C37" s="4">
        <v>14682</v>
      </c>
      <c r="D37" s="1">
        <v>43</v>
      </c>
      <c r="E37" s="1">
        <f t="shared" si="0"/>
        <v>14725</v>
      </c>
      <c r="F37" s="11">
        <f t="shared" si="1"/>
        <v>80.692999999999998</v>
      </c>
      <c r="H37" s="2"/>
      <c r="I37" s="10">
        <f t="shared" si="2"/>
        <v>80.692999999999998</v>
      </c>
      <c r="J37" s="8"/>
      <c r="K37" s="8"/>
      <c r="L37" s="11"/>
      <c r="M37" s="13">
        <v>782152</v>
      </c>
      <c r="N37" s="7">
        <f t="shared" si="3"/>
        <v>220.63681214903247</v>
      </c>
      <c r="O37" s="6"/>
      <c r="Q37" s="2"/>
      <c r="S37" s="19"/>
      <c r="U37" s="25"/>
      <c r="W37" s="19"/>
      <c r="Y37" s="25"/>
      <c r="Z37" s="2"/>
      <c r="AA37" s="24"/>
      <c r="AD37" s="2"/>
    </row>
    <row r="38" spans="1:30">
      <c r="A38" s="1">
        <v>2009</v>
      </c>
      <c r="B38" s="12" t="s">
        <v>0</v>
      </c>
      <c r="C38" s="4">
        <v>9159</v>
      </c>
      <c r="D38" s="1">
        <v>54</v>
      </c>
      <c r="E38" s="1">
        <f t="shared" si="0"/>
        <v>9213</v>
      </c>
      <c r="F38" s="11">
        <f t="shared" si="1"/>
        <v>50.48724</v>
      </c>
      <c r="H38" s="2"/>
      <c r="I38" s="10">
        <f t="shared" si="2"/>
        <v>50.48724</v>
      </c>
      <c r="J38" s="8"/>
      <c r="K38" s="8"/>
      <c r="L38" s="11"/>
      <c r="M38" s="13">
        <v>813328</v>
      </c>
      <c r="N38" s="7">
        <f t="shared" si="3"/>
        <v>229.43123223049776</v>
      </c>
      <c r="O38" s="6"/>
      <c r="Q38" s="2"/>
      <c r="S38" s="19"/>
      <c r="U38" s="25"/>
      <c r="W38" s="19"/>
      <c r="Y38" s="25"/>
      <c r="Z38" s="2"/>
      <c r="AA38" s="24"/>
      <c r="AD38" s="2"/>
    </row>
    <row r="39" spans="1:30">
      <c r="A39" s="1">
        <v>2009</v>
      </c>
      <c r="B39" s="12" t="s">
        <v>11</v>
      </c>
      <c r="C39" s="20">
        <v>4852</v>
      </c>
      <c r="D39" s="27">
        <v>48</v>
      </c>
      <c r="E39" s="20">
        <f t="shared" si="0"/>
        <v>4900</v>
      </c>
      <c r="F39" s="11">
        <f t="shared" si="1"/>
        <v>26.851999999999997</v>
      </c>
      <c r="G39" s="27"/>
      <c r="H39" s="26"/>
      <c r="I39" s="10">
        <f t="shared" si="2"/>
        <v>26.851999999999997</v>
      </c>
      <c r="J39" s="8"/>
      <c r="K39" s="8"/>
      <c r="L39" s="11"/>
      <c r="M39" s="20">
        <v>884624</v>
      </c>
      <c r="N39" s="7">
        <f t="shared" si="3"/>
        <v>249.54308025872936</v>
      </c>
      <c r="O39" s="6"/>
      <c r="Q39" s="2"/>
      <c r="S39" s="19"/>
      <c r="U39" s="25"/>
      <c r="W39" s="19"/>
      <c r="Y39" s="25"/>
      <c r="Z39" s="2"/>
      <c r="AA39" s="24"/>
      <c r="AD39" s="2"/>
    </row>
    <row r="40" spans="1:30">
      <c r="A40" s="1">
        <v>2009</v>
      </c>
      <c r="B40" s="12" t="s">
        <v>10</v>
      </c>
      <c r="C40" s="20">
        <v>4941</v>
      </c>
      <c r="D40" s="27">
        <v>46</v>
      </c>
      <c r="E40" s="20">
        <f t="shared" si="0"/>
        <v>4987</v>
      </c>
      <c r="F40" s="11">
        <f t="shared" si="1"/>
        <v>27.328759999999999</v>
      </c>
      <c r="G40" s="27"/>
      <c r="H40" s="26"/>
      <c r="I40" s="10">
        <f t="shared" si="2"/>
        <v>27.328759999999999</v>
      </c>
      <c r="J40" s="8"/>
      <c r="K40" s="8"/>
      <c r="L40" s="11"/>
      <c r="M40" s="20">
        <v>1013776</v>
      </c>
      <c r="N40" s="7">
        <f t="shared" si="3"/>
        <v>285.97549437091197</v>
      </c>
      <c r="O40" s="6"/>
      <c r="Q40" s="2"/>
      <c r="S40" s="19"/>
      <c r="U40" s="25"/>
      <c r="W40" s="19"/>
      <c r="Y40" s="25"/>
      <c r="Z40" s="2"/>
      <c r="AA40" s="24"/>
      <c r="AD40" s="2"/>
    </row>
    <row r="41" spans="1:30">
      <c r="A41" s="1">
        <v>2009</v>
      </c>
      <c r="B41" s="12" t="s">
        <v>9</v>
      </c>
      <c r="C41" s="20">
        <v>6056</v>
      </c>
      <c r="D41" s="22">
        <v>47</v>
      </c>
      <c r="E41" s="20">
        <f t="shared" si="0"/>
        <v>6103</v>
      </c>
      <c r="F41" s="11">
        <f t="shared" si="1"/>
        <v>33.44444</v>
      </c>
      <c r="G41" s="22"/>
      <c r="H41" s="21"/>
      <c r="I41" s="10">
        <f t="shared" si="2"/>
        <v>33.44444</v>
      </c>
      <c r="J41" s="8"/>
      <c r="K41" s="8"/>
      <c r="L41" s="11"/>
      <c r="M41" s="20">
        <v>896640</v>
      </c>
      <c r="N41" s="7">
        <f t="shared" si="3"/>
        <v>252.93266685415171</v>
      </c>
      <c r="O41" s="6"/>
      <c r="Q41" s="2"/>
      <c r="S41" s="19"/>
      <c r="U41" s="25"/>
      <c r="W41" s="19"/>
      <c r="Y41" s="25"/>
      <c r="Z41" s="2"/>
      <c r="AA41" s="24"/>
      <c r="AD41" s="2"/>
    </row>
    <row r="42" spans="1:30">
      <c r="A42" s="1">
        <v>2009</v>
      </c>
      <c r="B42" s="12" t="s">
        <v>8</v>
      </c>
      <c r="C42" s="20">
        <v>13647</v>
      </c>
      <c r="D42" s="22">
        <v>57</v>
      </c>
      <c r="E42" s="20">
        <f t="shared" si="0"/>
        <v>13704</v>
      </c>
      <c r="F42" s="11">
        <f t="shared" si="1"/>
        <v>75.097920000000002</v>
      </c>
      <c r="G42" s="22"/>
      <c r="H42" s="21"/>
      <c r="I42" s="10">
        <f t="shared" si="2"/>
        <v>75.097920000000002</v>
      </c>
      <c r="J42" s="8"/>
      <c r="K42" s="8"/>
      <c r="L42" s="11"/>
      <c r="M42" s="20">
        <v>837216</v>
      </c>
      <c r="N42" s="7">
        <f t="shared" si="3"/>
        <v>236.169784543368</v>
      </c>
      <c r="O42" s="6"/>
      <c r="Q42" s="2"/>
      <c r="S42" s="19"/>
      <c r="U42" s="25"/>
      <c r="W42" s="19"/>
      <c r="Y42" s="25"/>
      <c r="Z42" s="2"/>
      <c r="AA42" s="24"/>
      <c r="AD42" s="2"/>
    </row>
    <row r="43" spans="1:30">
      <c r="A43" s="1">
        <v>2009</v>
      </c>
      <c r="B43" s="12" t="s">
        <v>7</v>
      </c>
      <c r="C43" s="20">
        <v>18183</v>
      </c>
      <c r="D43" s="22">
        <v>59</v>
      </c>
      <c r="E43" s="20">
        <f t="shared" si="0"/>
        <v>18242</v>
      </c>
      <c r="F43" s="11">
        <f t="shared" si="1"/>
        <v>99.966159999999988</v>
      </c>
      <c r="G43" s="22"/>
      <c r="H43" s="21"/>
      <c r="I43" s="10">
        <f t="shared" si="2"/>
        <v>99.966159999999988</v>
      </c>
      <c r="J43" s="8"/>
      <c r="K43" s="8"/>
      <c r="L43" s="11"/>
      <c r="M43" s="20">
        <v>834800</v>
      </c>
      <c r="N43" s="7">
        <f t="shared" si="3"/>
        <v>235.48825647957469</v>
      </c>
      <c r="O43" s="6"/>
      <c r="Q43" s="2"/>
      <c r="S43" s="19"/>
      <c r="U43" s="25"/>
      <c r="W43" s="19"/>
      <c r="Y43" s="25"/>
      <c r="Z43" s="2"/>
      <c r="AA43" s="24"/>
      <c r="AD43" s="2"/>
    </row>
    <row r="44" spans="1:30">
      <c r="A44" s="1">
        <v>2009</v>
      </c>
      <c r="B44" s="12" t="s">
        <v>6</v>
      </c>
      <c r="C44" s="23">
        <v>28282</v>
      </c>
      <c r="D44" s="22">
        <v>68</v>
      </c>
      <c r="E44" s="23">
        <f t="shared" si="0"/>
        <v>28350</v>
      </c>
      <c r="F44" s="11">
        <f t="shared" si="1"/>
        <v>155.35799999999998</v>
      </c>
      <c r="G44" s="22"/>
      <c r="H44" s="21"/>
      <c r="I44" s="10">
        <f t="shared" si="2"/>
        <v>155.35799999999998</v>
      </c>
      <c r="J44" s="8"/>
      <c r="K44" s="8"/>
      <c r="L44" s="11"/>
      <c r="M44" s="20">
        <v>779472</v>
      </c>
      <c r="N44" s="7">
        <f t="shared" si="3"/>
        <v>219.88081247561936</v>
      </c>
      <c r="O44" s="6"/>
      <c r="Q44" s="2"/>
      <c r="S44" s="19"/>
      <c r="U44" s="19"/>
      <c r="W44" s="19"/>
      <c r="Y44" s="19"/>
    </row>
    <row r="45" spans="1:30">
      <c r="A45" s="1">
        <v>2010</v>
      </c>
      <c r="B45" s="12" t="s">
        <v>5</v>
      </c>
      <c r="C45" s="20">
        <v>28329</v>
      </c>
      <c r="D45" s="22">
        <v>61</v>
      </c>
      <c r="E45" s="23">
        <f t="shared" si="0"/>
        <v>28390</v>
      </c>
      <c r="F45" s="11">
        <f t="shared" si="1"/>
        <v>155.57719999999998</v>
      </c>
      <c r="G45" s="22"/>
      <c r="H45" s="21"/>
      <c r="I45" s="10">
        <f t="shared" si="2"/>
        <v>155.57719999999998</v>
      </c>
      <c r="J45" s="8"/>
      <c r="K45" s="8"/>
      <c r="L45" s="11"/>
      <c r="M45" s="20">
        <v>846376</v>
      </c>
      <c r="N45" s="7">
        <f t="shared" si="3"/>
        <v>238.75372372563069</v>
      </c>
      <c r="O45" s="6"/>
      <c r="Q45" s="2"/>
      <c r="S45" s="19"/>
      <c r="U45" s="19"/>
      <c r="W45" s="19"/>
      <c r="Y45" s="19"/>
    </row>
    <row r="46" spans="1:30">
      <c r="A46" s="1">
        <v>2010</v>
      </c>
      <c r="B46" s="12" t="s">
        <v>4</v>
      </c>
      <c r="C46" s="20">
        <v>24994</v>
      </c>
      <c r="D46" s="22">
        <v>50</v>
      </c>
      <c r="E46" s="23">
        <f t="shared" si="0"/>
        <v>25044</v>
      </c>
      <c r="F46" s="11">
        <f t="shared" si="1"/>
        <v>137.24112</v>
      </c>
      <c r="G46" s="22"/>
      <c r="H46" s="21"/>
      <c r="I46" s="10">
        <f t="shared" si="2"/>
        <v>137.24112</v>
      </c>
      <c r="J46" s="8"/>
      <c r="K46" s="8"/>
      <c r="L46" s="11"/>
      <c r="M46" s="20">
        <v>766392</v>
      </c>
      <c r="N46" s="7">
        <f t="shared" si="3"/>
        <v>216.1910827262748</v>
      </c>
      <c r="O46" s="6"/>
      <c r="Q46" s="2"/>
      <c r="S46" s="19"/>
      <c r="U46" s="19"/>
      <c r="W46" s="19"/>
      <c r="Y46" s="19"/>
    </row>
    <row r="47" spans="1:30">
      <c r="A47" s="1">
        <v>2010</v>
      </c>
      <c r="B47" s="12" t="s">
        <v>3</v>
      </c>
      <c r="C47" s="23">
        <v>23915</v>
      </c>
      <c r="D47" s="22">
        <v>48</v>
      </c>
      <c r="E47" s="23">
        <f t="shared" ref="E47:E78" si="7">+C47+D47</f>
        <v>23963</v>
      </c>
      <c r="F47" s="11">
        <f t="shared" ref="F47:F78" si="8">+E47*$L$2</f>
        <v>131.31724</v>
      </c>
      <c r="G47" s="22"/>
      <c r="H47" s="21"/>
      <c r="I47" s="10">
        <f t="shared" ref="I47:I78" si="9">+F47+H47</f>
        <v>131.31724</v>
      </c>
      <c r="J47" s="8"/>
      <c r="K47" s="8"/>
      <c r="L47" s="11"/>
      <c r="M47" s="20">
        <v>782528</v>
      </c>
      <c r="N47" s="7">
        <f t="shared" ref="N47:N78" si="10">+M47*$G$6</f>
        <v>220.74287777485461</v>
      </c>
      <c r="O47" s="6"/>
      <c r="Q47" s="2"/>
      <c r="S47" s="19"/>
      <c r="U47" s="19"/>
      <c r="W47" s="19"/>
      <c r="Y47" s="19"/>
    </row>
    <row r="48" spans="1:30">
      <c r="A48" s="1">
        <v>2010</v>
      </c>
      <c r="B48" s="12" t="s">
        <v>2</v>
      </c>
      <c r="C48" s="23">
        <v>22704</v>
      </c>
      <c r="D48" s="22">
        <v>47</v>
      </c>
      <c r="E48" s="23">
        <f t="shared" si="7"/>
        <v>22751</v>
      </c>
      <c r="F48" s="11">
        <f t="shared" si="8"/>
        <v>124.67547999999999</v>
      </c>
      <c r="G48" s="22"/>
      <c r="H48" s="21"/>
      <c r="I48" s="10">
        <f t="shared" si="9"/>
        <v>124.67547999999999</v>
      </c>
      <c r="J48" s="8"/>
      <c r="K48" s="8"/>
      <c r="L48" s="11"/>
      <c r="M48" s="20">
        <v>772936</v>
      </c>
      <c r="N48" s="7">
        <f t="shared" si="10"/>
        <v>218.03707595866859</v>
      </c>
      <c r="O48" s="6"/>
      <c r="Q48" s="2"/>
      <c r="S48" s="19"/>
      <c r="U48" s="19"/>
      <c r="W48" s="19"/>
      <c r="Y48" s="19"/>
    </row>
    <row r="49" spans="1:25">
      <c r="A49" s="1">
        <v>2010</v>
      </c>
      <c r="B49" s="12" t="s">
        <v>1</v>
      </c>
      <c r="C49" s="23">
        <v>18198</v>
      </c>
      <c r="D49" s="22">
        <v>45</v>
      </c>
      <c r="E49" s="22">
        <f t="shared" si="7"/>
        <v>18243</v>
      </c>
      <c r="F49" s="11">
        <f t="shared" si="8"/>
        <v>99.971639999999994</v>
      </c>
      <c r="G49" s="22"/>
      <c r="H49" s="21"/>
      <c r="I49" s="10">
        <f t="shared" si="9"/>
        <v>99.971639999999994</v>
      </c>
      <c r="J49" s="8"/>
      <c r="K49" s="8"/>
      <c r="L49" s="11"/>
      <c r="M49" s="20">
        <v>809520</v>
      </c>
      <c r="N49" s="7">
        <f t="shared" si="10"/>
        <v>228.35703567961824</v>
      </c>
      <c r="O49" s="6"/>
      <c r="Q49" s="2"/>
      <c r="S49" s="19"/>
      <c r="U49" s="19"/>
      <c r="W49" s="19"/>
      <c r="Y49" s="19"/>
    </row>
    <row r="50" spans="1:25">
      <c r="A50" s="1">
        <v>2010</v>
      </c>
      <c r="B50" s="12" t="s">
        <v>0</v>
      </c>
      <c r="C50" s="23">
        <v>13266</v>
      </c>
      <c r="D50" s="22">
        <v>47</v>
      </c>
      <c r="E50" s="22">
        <f t="shared" si="7"/>
        <v>13313</v>
      </c>
      <c r="F50" s="11">
        <f t="shared" si="8"/>
        <v>72.955239999999989</v>
      </c>
      <c r="G50" s="22"/>
      <c r="H50" s="21"/>
      <c r="I50" s="10">
        <f t="shared" si="9"/>
        <v>72.955239999999989</v>
      </c>
      <c r="J50" s="8"/>
      <c r="K50" s="8"/>
      <c r="L50" s="11"/>
      <c r="M50" s="20">
        <v>833000</v>
      </c>
      <c r="N50" s="7">
        <f t="shared" si="10"/>
        <v>234.98049550489424</v>
      </c>
      <c r="O50" s="6"/>
      <c r="Q50" s="2"/>
      <c r="S50" s="19"/>
      <c r="U50" s="19"/>
      <c r="W50" s="19"/>
      <c r="Y50" s="19"/>
    </row>
    <row r="51" spans="1:25">
      <c r="A51" s="1">
        <v>2010</v>
      </c>
      <c r="B51" s="12" t="s">
        <v>11</v>
      </c>
      <c r="C51" s="13">
        <v>11905</v>
      </c>
      <c r="D51" s="17">
        <v>45</v>
      </c>
      <c r="E51" s="13">
        <f t="shared" si="7"/>
        <v>11950</v>
      </c>
      <c r="F51" s="11">
        <f t="shared" si="8"/>
        <v>65.48599999999999</v>
      </c>
      <c r="G51" s="17"/>
      <c r="H51" s="16"/>
      <c r="I51" s="10">
        <f t="shared" si="9"/>
        <v>65.48599999999999</v>
      </c>
      <c r="J51" s="8"/>
      <c r="K51" s="8"/>
      <c r="L51" s="11"/>
      <c r="M51" s="13">
        <v>859280</v>
      </c>
      <c r="N51" s="7">
        <f t="shared" si="10"/>
        <v>242.39380573522871</v>
      </c>
      <c r="O51" s="6"/>
      <c r="Q51" s="2"/>
      <c r="S51" s="19"/>
      <c r="U51" s="19"/>
      <c r="W51" s="19"/>
      <c r="Y51" s="19"/>
    </row>
    <row r="52" spans="1:25">
      <c r="A52" s="1">
        <v>2010</v>
      </c>
      <c r="B52" s="12" t="s">
        <v>10</v>
      </c>
      <c r="C52" s="8">
        <v>9537</v>
      </c>
      <c r="D52" s="15">
        <v>38</v>
      </c>
      <c r="E52" s="8">
        <f t="shared" si="7"/>
        <v>9575</v>
      </c>
      <c r="F52" s="11">
        <f t="shared" si="8"/>
        <v>52.470999999999997</v>
      </c>
      <c r="G52" s="15"/>
      <c r="H52" s="14"/>
      <c r="I52" s="10">
        <f t="shared" si="9"/>
        <v>52.470999999999997</v>
      </c>
      <c r="J52" s="8"/>
      <c r="K52" s="8"/>
      <c r="L52" s="11"/>
      <c r="M52" s="13">
        <v>1029848</v>
      </c>
      <c r="N52" s="7">
        <f t="shared" si="10"/>
        <v>290.50923569594755</v>
      </c>
      <c r="O52" s="6"/>
      <c r="Q52" s="2"/>
      <c r="S52" s="19"/>
      <c r="U52" s="19"/>
      <c r="W52" s="19"/>
      <c r="Y52" s="19"/>
    </row>
    <row r="53" spans="1:25">
      <c r="A53" s="1">
        <v>2010</v>
      </c>
      <c r="B53" s="12" t="s">
        <v>9</v>
      </c>
      <c r="C53" s="8">
        <v>14106</v>
      </c>
      <c r="D53" s="1">
        <v>36</v>
      </c>
      <c r="E53" s="8">
        <f t="shared" si="7"/>
        <v>14142</v>
      </c>
      <c r="F53" s="11">
        <f t="shared" si="8"/>
        <v>77.498159999999999</v>
      </c>
      <c r="H53" s="2"/>
      <c r="I53" s="10">
        <f t="shared" si="9"/>
        <v>77.498159999999999</v>
      </c>
      <c r="J53" s="8"/>
      <c r="K53" s="8"/>
      <c r="L53" s="11"/>
      <c r="M53" s="13">
        <v>1011488</v>
      </c>
      <c r="N53" s="7">
        <f t="shared" si="10"/>
        <v>285.33007375420704</v>
      </c>
      <c r="O53" s="6"/>
      <c r="Q53" s="2"/>
      <c r="S53" s="19"/>
      <c r="U53" s="19"/>
      <c r="W53" s="19"/>
      <c r="Y53" s="19"/>
    </row>
    <row r="54" spans="1:25">
      <c r="A54" s="1">
        <v>2010</v>
      </c>
      <c r="B54" s="12" t="s">
        <v>8</v>
      </c>
      <c r="C54" s="8">
        <v>16654</v>
      </c>
      <c r="D54" s="1">
        <v>29</v>
      </c>
      <c r="E54" s="8">
        <f t="shared" si="7"/>
        <v>16683</v>
      </c>
      <c r="F54" s="11">
        <f t="shared" si="8"/>
        <v>91.422839999999994</v>
      </c>
      <c r="H54" s="2"/>
      <c r="I54" s="10">
        <f t="shared" si="9"/>
        <v>91.422839999999994</v>
      </c>
      <c r="J54" s="8"/>
      <c r="K54" s="8"/>
      <c r="L54" s="11"/>
      <c r="M54" s="13">
        <v>936824</v>
      </c>
      <c r="N54" s="7">
        <f t="shared" si="10"/>
        <v>264.26814852446222</v>
      </c>
      <c r="O54" s="6"/>
      <c r="Q54" s="2"/>
      <c r="S54" s="19"/>
      <c r="U54" s="19"/>
      <c r="W54" s="19"/>
      <c r="Y54" s="19"/>
    </row>
    <row r="55" spans="1:25">
      <c r="A55" s="1">
        <v>2010</v>
      </c>
      <c r="B55" s="12" t="s">
        <v>7</v>
      </c>
      <c r="C55" s="8">
        <v>28150</v>
      </c>
      <c r="D55" s="1">
        <v>63</v>
      </c>
      <c r="E55" s="8">
        <f t="shared" si="7"/>
        <v>28213</v>
      </c>
      <c r="F55" s="11">
        <f t="shared" si="8"/>
        <v>154.60723999999999</v>
      </c>
      <c r="H55" s="2"/>
      <c r="I55" s="10">
        <f t="shared" si="9"/>
        <v>154.60723999999999</v>
      </c>
      <c r="J55" s="8"/>
      <c r="K55" s="8"/>
      <c r="L55" s="11"/>
      <c r="M55" s="13">
        <v>909816</v>
      </c>
      <c r="N55" s="7">
        <f t="shared" si="10"/>
        <v>256.64947718881257</v>
      </c>
      <c r="O55" s="6"/>
      <c r="Q55" s="2"/>
      <c r="S55" s="19"/>
      <c r="U55" s="19"/>
      <c r="W55" s="19"/>
      <c r="Y55" s="19"/>
    </row>
    <row r="56" spans="1:25">
      <c r="A56" s="1">
        <v>2010</v>
      </c>
      <c r="B56" s="12" t="s">
        <v>6</v>
      </c>
      <c r="C56" s="4">
        <v>31600</v>
      </c>
      <c r="D56" s="1">
        <v>74</v>
      </c>
      <c r="E56" s="4">
        <f t="shared" si="7"/>
        <v>31674</v>
      </c>
      <c r="F56" s="11">
        <f t="shared" si="8"/>
        <v>173.57352</v>
      </c>
      <c r="H56" s="2"/>
      <c r="I56" s="10">
        <f t="shared" si="9"/>
        <v>173.57352</v>
      </c>
      <c r="J56" s="8"/>
      <c r="K56" s="8"/>
      <c r="L56" s="11"/>
      <c r="M56" s="13">
        <v>842032</v>
      </c>
      <c r="N56" s="7">
        <f t="shared" si="10"/>
        <v>237.52832724006856</v>
      </c>
      <c r="O56" s="6"/>
      <c r="Q56" s="2"/>
      <c r="S56" s="19"/>
      <c r="U56" s="19"/>
      <c r="W56" s="19"/>
      <c r="Y56" s="19"/>
    </row>
    <row r="57" spans="1:25">
      <c r="A57" s="1">
        <v>2011</v>
      </c>
      <c r="B57" s="12" t="s">
        <v>5</v>
      </c>
      <c r="C57" s="8">
        <v>30637</v>
      </c>
      <c r="D57" s="1">
        <v>69</v>
      </c>
      <c r="E57" s="4">
        <f t="shared" si="7"/>
        <v>30706</v>
      </c>
      <c r="F57" s="11">
        <f t="shared" si="8"/>
        <v>168.26888</v>
      </c>
      <c r="H57" s="2"/>
      <c r="I57" s="10">
        <f t="shared" si="9"/>
        <v>168.26888</v>
      </c>
      <c r="J57" s="8"/>
      <c r="K57" s="8"/>
      <c r="L57" s="11"/>
      <c r="M57" s="13">
        <v>824224</v>
      </c>
      <c r="N57" s="7">
        <f t="shared" si="10"/>
        <v>232.5048786638967</v>
      </c>
      <c r="O57" s="6"/>
      <c r="Q57" s="2"/>
      <c r="S57" s="19"/>
      <c r="U57" s="19"/>
      <c r="W57" s="19"/>
      <c r="Y57" s="19"/>
    </row>
    <row r="58" spans="1:25">
      <c r="A58" s="1">
        <v>2011</v>
      </c>
      <c r="B58" s="12" t="s">
        <v>4</v>
      </c>
      <c r="C58" s="8">
        <v>35357</v>
      </c>
      <c r="D58" s="1">
        <v>77</v>
      </c>
      <c r="E58" s="4">
        <f t="shared" si="7"/>
        <v>35434</v>
      </c>
      <c r="F58" s="11">
        <f t="shared" si="8"/>
        <v>194.17831999999999</v>
      </c>
      <c r="H58" s="2"/>
      <c r="I58" s="10">
        <f t="shared" si="9"/>
        <v>194.17831999999999</v>
      </c>
      <c r="J58" s="8"/>
      <c r="K58" s="8"/>
      <c r="L58" s="11"/>
      <c r="M58" s="13">
        <v>910432</v>
      </c>
      <c r="N58" s="7">
        <f t="shared" si="10"/>
        <v>256.82324427792543</v>
      </c>
      <c r="O58" s="6"/>
      <c r="Q58" s="2"/>
    </row>
    <row r="59" spans="1:25">
      <c r="A59" s="1">
        <v>2011</v>
      </c>
      <c r="B59" s="12" t="s">
        <v>3</v>
      </c>
      <c r="C59" s="18">
        <v>29850</v>
      </c>
      <c r="D59" s="1">
        <v>60</v>
      </c>
      <c r="E59" s="4">
        <f t="shared" si="7"/>
        <v>29910</v>
      </c>
      <c r="F59" s="11">
        <f t="shared" si="8"/>
        <v>163.90679999999998</v>
      </c>
      <c r="H59" s="2"/>
      <c r="I59" s="10">
        <f t="shared" si="9"/>
        <v>163.90679999999998</v>
      </c>
      <c r="J59" s="8"/>
      <c r="K59" s="8"/>
      <c r="L59" s="11"/>
      <c r="M59" s="13">
        <v>788544</v>
      </c>
      <c r="N59" s="7">
        <f t="shared" si="10"/>
        <v>222.43992778800879</v>
      </c>
      <c r="O59" s="6"/>
      <c r="Q59" s="2"/>
    </row>
    <row r="60" spans="1:25">
      <c r="A60" s="1">
        <v>2011</v>
      </c>
      <c r="B60" s="12" t="s">
        <v>2</v>
      </c>
      <c r="C60" s="4">
        <v>21969</v>
      </c>
      <c r="D60" s="1">
        <v>48</v>
      </c>
      <c r="E60" s="4">
        <f t="shared" si="7"/>
        <v>22017</v>
      </c>
      <c r="F60" s="11">
        <f t="shared" si="8"/>
        <v>120.65315999999999</v>
      </c>
      <c r="H60" s="2"/>
      <c r="I60" s="10">
        <f t="shared" si="9"/>
        <v>120.65315999999999</v>
      </c>
      <c r="J60" s="8"/>
      <c r="K60" s="8"/>
      <c r="L60" s="11"/>
      <c r="M60" s="13">
        <v>818040</v>
      </c>
      <c r="N60" s="7">
        <f t="shared" si="10"/>
        <v>230.760437626439</v>
      </c>
      <c r="O60" s="6"/>
      <c r="Q60" s="2"/>
    </row>
    <row r="61" spans="1:25">
      <c r="A61" s="1">
        <v>2011</v>
      </c>
      <c r="B61" s="12" t="s">
        <v>1</v>
      </c>
      <c r="C61" s="4">
        <v>20273</v>
      </c>
      <c r="D61" s="1">
        <v>49</v>
      </c>
      <c r="E61" s="1">
        <f t="shared" si="7"/>
        <v>20322</v>
      </c>
      <c r="F61" s="11">
        <f t="shared" si="8"/>
        <v>111.36456</v>
      </c>
      <c r="H61" s="2"/>
      <c r="I61" s="10">
        <f t="shared" si="9"/>
        <v>111.36456</v>
      </c>
      <c r="J61" s="8"/>
      <c r="K61" s="8"/>
      <c r="L61" s="11"/>
      <c r="M61" s="13">
        <v>849008</v>
      </c>
      <c r="N61" s="7">
        <f t="shared" si="10"/>
        <v>239.49618310638567</v>
      </c>
      <c r="O61" s="6"/>
      <c r="Q61" s="2"/>
    </row>
    <row r="62" spans="1:25">
      <c r="A62" s="1">
        <v>2011</v>
      </c>
      <c r="B62" s="12" t="s">
        <v>0</v>
      </c>
      <c r="C62" s="4">
        <v>13404</v>
      </c>
      <c r="D62" s="1">
        <v>52</v>
      </c>
      <c r="E62" s="1">
        <f t="shared" si="7"/>
        <v>13456</v>
      </c>
      <c r="F62" s="11">
        <f t="shared" si="8"/>
        <v>73.738879999999995</v>
      </c>
      <c r="H62" s="2"/>
      <c r="I62" s="10">
        <f t="shared" si="9"/>
        <v>73.738879999999995</v>
      </c>
      <c r="J62" s="8"/>
      <c r="K62" s="8"/>
      <c r="L62" s="11"/>
      <c r="M62" s="13">
        <v>883832</v>
      </c>
      <c r="N62" s="7">
        <f t="shared" si="10"/>
        <v>249.31966542986999</v>
      </c>
      <c r="O62" s="6"/>
      <c r="Q62" s="2"/>
    </row>
    <row r="63" spans="1:25">
      <c r="A63" s="1">
        <v>2011</v>
      </c>
      <c r="B63" s="12" t="s">
        <v>11</v>
      </c>
      <c r="C63" s="13">
        <v>7250</v>
      </c>
      <c r="D63" s="17">
        <v>44</v>
      </c>
      <c r="E63" s="13">
        <f t="shared" si="7"/>
        <v>7294</v>
      </c>
      <c r="F63" s="11">
        <f t="shared" si="8"/>
        <v>39.971119999999999</v>
      </c>
      <c r="G63" s="17"/>
      <c r="H63" s="16"/>
      <c r="I63" s="10">
        <f t="shared" si="9"/>
        <v>39.971119999999999</v>
      </c>
      <c r="J63" s="8"/>
      <c r="K63" s="8"/>
      <c r="L63" s="11"/>
      <c r="M63" s="13">
        <v>902600</v>
      </c>
      <c r="N63" s="7">
        <f t="shared" si="10"/>
        <v>254.61391985920474</v>
      </c>
      <c r="O63" s="6"/>
      <c r="Q63" s="2"/>
    </row>
    <row r="64" spans="1:25">
      <c r="A64" s="1">
        <v>2011</v>
      </c>
      <c r="B64" s="12" t="s">
        <v>10</v>
      </c>
      <c r="C64" s="8">
        <v>7385</v>
      </c>
      <c r="D64" s="15">
        <v>47</v>
      </c>
      <c r="E64" s="8">
        <f t="shared" si="7"/>
        <v>7432</v>
      </c>
      <c r="F64" s="11">
        <f t="shared" si="8"/>
        <v>40.727359999999997</v>
      </c>
      <c r="G64" s="15"/>
      <c r="H64" s="14"/>
      <c r="I64" s="10">
        <f t="shared" si="9"/>
        <v>40.727359999999997</v>
      </c>
      <c r="J64" s="8"/>
      <c r="K64" s="8"/>
      <c r="L64" s="11"/>
      <c r="M64" s="13">
        <v>1050384</v>
      </c>
      <c r="N64" s="7">
        <f t="shared" si="10"/>
        <v>296.30222423819066</v>
      </c>
      <c r="O64" s="6"/>
      <c r="Q64" s="2"/>
    </row>
    <row r="65" spans="1:17">
      <c r="A65" s="1">
        <v>2011</v>
      </c>
      <c r="B65" s="12" t="s">
        <v>9</v>
      </c>
      <c r="C65" s="8">
        <v>11128</v>
      </c>
      <c r="D65" s="1">
        <v>53</v>
      </c>
      <c r="E65" s="8">
        <f t="shared" si="7"/>
        <v>11181</v>
      </c>
      <c r="F65" s="11">
        <f t="shared" si="8"/>
        <v>61.271879999999996</v>
      </c>
      <c r="H65" s="2"/>
      <c r="I65" s="10">
        <f t="shared" si="9"/>
        <v>61.271879999999996</v>
      </c>
      <c r="J65" s="8"/>
      <c r="K65" s="8"/>
      <c r="L65" s="11"/>
      <c r="M65" s="13">
        <v>1004664</v>
      </c>
      <c r="N65" s="7">
        <f t="shared" si="10"/>
        <v>283.4050954813074</v>
      </c>
      <c r="O65" s="6"/>
      <c r="Q65" s="2"/>
    </row>
    <row r="66" spans="1:17">
      <c r="A66" s="1">
        <v>2011</v>
      </c>
      <c r="B66" s="12" t="s">
        <v>8</v>
      </c>
      <c r="C66" s="8">
        <v>19461</v>
      </c>
      <c r="D66" s="1">
        <v>44</v>
      </c>
      <c r="E66" s="8">
        <f t="shared" si="7"/>
        <v>19505</v>
      </c>
      <c r="F66" s="11">
        <f t="shared" si="8"/>
        <v>106.8874</v>
      </c>
      <c r="H66" s="2"/>
      <c r="I66" s="10">
        <f t="shared" si="9"/>
        <v>106.8874</v>
      </c>
      <c r="J66" s="8"/>
      <c r="K66" s="8"/>
      <c r="L66" s="11"/>
      <c r="M66" s="13">
        <v>913136</v>
      </c>
      <c r="N66" s="7">
        <f t="shared" si="10"/>
        <v>257.5860140976676</v>
      </c>
      <c r="O66" s="6"/>
      <c r="Q66" s="2"/>
    </row>
    <row r="67" spans="1:17">
      <c r="A67" s="1">
        <v>2011</v>
      </c>
      <c r="B67" s="12" t="s">
        <v>7</v>
      </c>
      <c r="C67" s="8">
        <v>31221</v>
      </c>
      <c r="D67" s="1">
        <v>58</v>
      </c>
      <c r="E67" s="8">
        <f t="shared" si="7"/>
        <v>31279</v>
      </c>
      <c r="F67" s="11">
        <f t="shared" si="8"/>
        <v>171.40891999999999</v>
      </c>
      <c r="H67" s="2"/>
      <c r="I67" s="10">
        <f t="shared" si="9"/>
        <v>171.40891999999999</v>
      </c>
      <c r="J67" s="8"/>
      <c r="K67" s="8"/>
      <c r="L67" s="11"/>
      <c r="M67" s="13">
        <v>891560</v>
      </c>
      <c r="N67" s="7">
        <f t="shared" si="10"/>
        <v>251.49965254783135</v>
      </c>
      <c r="O67" s="6"/>
      <c r="Q67" s="2"/>
    </row>
    <row r="68" spans="1:17">
      <c r="A68" s="1">
        <v>2011</v>
      </c>
      <c r="B68" s="12" t="s">
        <v>6</v>
      </c>
      <c r="C68" s="4">
        <v>32278</v>
      </c>
      <c r="D68" s="1">
        <v>87</v>
      </c>
      <c r="E68" s="4">
        <f t="shared" si="7"/>
        <v>32365</v>
      </c>
      <c r="F68" s="11">
        <f t="shared" si="8"/>
        <v>177.36019999999999</v>
      </c>
      <c r="H68" s="2"/>
      <c r="I68" s="10">
        <f t="shared" si="9"/>
        <v>177.36019999999999</v>
      </c>
      <c r="J68" s="8"/>
      <c r="K68" s="8"/>
      <c r="L68" s="11"/>
      <c r="M68" s="13">
        <v>849248</v>
      </c>
      <c r="N68" s="7">
        <f t="shared" si="10"/>
        <v>239.56388456967639</v>
      </c>
      <c r="O68" s="6"/>
      <c r="Q68" s="2"/>
    </row>
    <row r="69" spans="1:17">
      <c r="A69" s="1">
        <v>2012</v>
      </c>
      <c r="B69" s="12" t="s">
        <v>5</v>
      </c>
      <c r="C69" s="8">
        <v>28780</v>
      </c>
      <c r="D69" s="1">
        <v>107</v>
      </c>
      <c r="E69" s="4">
        <f t="shared" si="7"/>
        <v>28887</v>
      </c>
      <c r="F69" s="11">
        <f t="shared" si="8"/>
        <v>158.30076</v>
      </c>
      <c r="H69" s="2"/>
      <c r="I69" s="10">
        <f t="shared" si="9"/>
        <v>158.30076</v>
      </c>
      <c r="J69" s="8"/>
      <c r="K69" s="8"/>
      <c r="L69" s="11"/>
      <c r="M69" s="13">
        <v>902504</v>
      </c>
      <c r="N69" s="7">
        <f t="shared" si="10"/>
        <v>254.58683927388844</v>
      </c>
      <c r="O69" s="6"/>
      <c r="Q69" s="2"/>
    </row>
    <row r="70" spans="1:17">
      <c r="A70" s="1">
        <v>2012</v>
      </c>
      <c r="B70" s="12" t="s">
        <v>4</v>
      </c>
      <c r="C70" s="8">
        <v>31832</v>
      </c>
      <c r="D70" s="1">
        <v>84</v>
      </c>
      <c r="E70" s="4">
        <f t="shared" si="7"/>
        <v>31916</v>
      </c>
      <c r="F70" s="11">
        <f t="shared" si="8"/>
        <v>174.89967999999999</v>
      </c>
      <c r="H70" s="2"/>
      <c r="I70" s="10">
        <f t="shared" si="9"/>
        <v>174.89967999999999</v>
      </c>
      <c r="J70" s="8"/>
      <c r="K70" s="8"/>
      <c r="L70" s="11"/>
      <c r="M70" s="13">
        <v>782072</v>
      </c>
      <c r="N70" s="7">
        <f t="shared" si="10"/>
        <v>220.61424499460222</v>
      </c>
      <c r="O70" s="6"/>
      <c r="Q70" s="2"/>
    </row>
    <row r="71" spans="1:17">
      <c r="A71" s="1">
        <v>2012</v>
      </c>
      <c r="B71" s="12" t="s">
        <v>3</v>
      </c>
      <c r="C71" s="18">
        <v>29706</v>
      </c>
      <c r="D71" s="1">
        <v>86</v>
      </c>
      <c r="E71" s="4">
        <f t="shared" si="7"/>
        <v>29792</v>
      </c>
      <c r="F71" s="11">
        <f t="shared" si="8"/>
        <v>163.26015999999998</v>
      </c>
      <c r="H71" s="2"/>
      <c r="I71" s="10">
        <f t="shared" si="9"/>
        <v>163.26015999999998</v>
      </c>
      <c r="J71" s="8"/>
      <c r="K71" s="8"/>
      <c r="L71" s="11"/>
      <c r="M71" s="13">
        <v>766992</v>
      </c>
      <c r="N71" s="7">
        <f t="shared" si="10"/>
        <v>216.36033638450161</v>
      </c>
      <c r="O71" s="6"/>
      <c r="Q71" s="2"/>
    </row>
    <row r="72" spans="1:17">
      <c r="A72" s="1">
        <v>2012</v>
      </c>
      <c r="B72" s="12" t="s">
        <v>2</v>
      </c>
      <c r="C72" s="4">
        <v>23767</v>
      </c>
      <c r="D72" s="1">
        <v>47</v>
      </c>
      <c r="E72" s="4">
        <f t="shared" si="7"/>
        <v>23814</v>
      </c>
      <c r="F72" s="11">
        <f t="shared" si="8"/>
        <v>130.50072</v>
      </c>
      <c r="H72" s="2"/>
      <c r="I72" s="10">
        <f t="shared" si="9"/>
        <v>130.50072</v>
      </c>
      <c r="J72" s="8"/>
      <c r="K72" s="8"/>
      <c r="L72" s="11"/>
      <c r="M72" s="13">
        <v>805536</v>
      </c>
      <c r="N72" s="7">
        <f t="shared" si="10"/>
        <v>227.2331913889922</v>
      </c>
      <c r="O72" s="6"/>
      <c r="Q72" s="2"/>
    </row>
    <row r="73" spans="1:17">
      <c r="A73" s="1">
        <v>2012</v>
      </c>
      <c r="B73" s="12" t="s">
        <v>1</v>
      </c>
      <c r="C73" s="4">
        <v>20001</v>
      </c>
      <c r="D73" s="1">
        <v>67</v>
      </c>
      <c r="E73" s="1">
        <f t="shared" si="7"/>
        <v>20068</v>
      </c>
      <c r="F73" s="11">
        <f t="shared" si="8"/>
        <v>109.97264</v>
      </c>
      <c r="H73" s="2"/>
      <c r="I73" s="10">
        <f t="shared" si="9"/>
        <v>109.97264</v>
      </c>
      <c r="J73" s="8"/>
      <c r="K73" s="8"/>
      <c r="L73" s="11"/>
      <c r="M73" s="13">
        <v>903224</v>
      </c>
      <c r="N73" s="7">
        <f t="shared" si="10"/>
        <v>254.78994366376062</v>
      </c>
      <c r="O73" s="6"/>
      <c r="Q73" s="2"/>
    </row>
    <row r="74" spans="1:17">
      <c r="A74" s="1">
        <v>2012</v>
      </c>
      <c r="B74" s="12" t="s">
        <v>0</v>
      </c>
      <c r="C74" s="4">
        <v>12495</v>
      </c>
      <c r="D74" s="1">
        <v>57</v>
      </c>
      <c r="E74" s="1">
        <f t="shared" si="7"/>
        <v>12552</v>
      </c>
      <c r="F74" s="11">
        <f t="shared" si="8"/>
        <v>68.784959999999998</v>
      </c>
      <c r="H74" s="2"/>
      <c r="I74" s="10">
        <f t="shared" si="9"/>
        <v>68.784959999999998</v>
      </c>
      <c r="J74" s="8"/>
      <c r="K74" s="8"/>
      <c r="L74" s="11"/>
      <c r="M74" s="13">
        <v>850920</v>
      </c>
      <c r="N74" s="7">
        <f t="shared" si="10"/>
        <v>240.03553809726844</v>
      </c>
      <c r="O74" s="6"/>
      <c r="Q74" s="2"/>
    </row>
    <row r="75" spans="1:17">
      <c r="A75" s="1">
        <v>2012</v>
      </c>
      <c r="B75" s="12" t="s">
        <v>11</v>
      </c>
      <c r="C75" s="13">
        <v>9342</v>
      </c>
      <c r="D75" s="17">
        <v>61</v>
      </c>
      <c r="E75" s="13">
        <f t="shared" si="7"/>
        <v>9403</v>
      </c>
      <c r="F75" s="11">
        <f t="shared" si="8"/>
        <v>51.528439999999996</v>
      </c>
      <c r="G75" s="17"/>
      <c r="H75" s="16"/>
      <c r="I75" s="10">
        <f t="shared" si="9"/>
        <v>51.528439999999996</v>
      </c>
      <c r="J75" s="8"/>
      <c r="K75" s="8"/>
      <c r="L75" s="11"/>
      <c r="M75" s="13">
        <v>933080</v>
      </c>
      <c r="N75" s="7">
        <f t="shared" si="10"/>
        <v>263.21200569712693</v>
      </c>
      <c r="O75" s="6"/>
      <c r="Q75" s="2"/>
    </row>
    <row r="76" spans="1:17">
      <c r="A76" s="1">
        <v>2012</v>
      </c>
      <c r="B76" s="12" t="s">
        <v>10</v>
      </c>
      <c r="C76" s="8">
        <v>6367</v>
      </c>
      <c r="D76" s="15">
        <v>75</v>
      </c>
      <c r="E76" s="8">
        <f t="shared" si="7"/>
        <v>6442</v>
      </c>
      <c r="F76" s="11">
        <f t="shared" si="8"/>
        <v>35.302160000000001</v>
      </c>
      <c r="G76" s="15"/>
      <c r="H76" s="14"/>
      <c r="I76" s="10">
        <f t="shared" si="9"/>
        <v>35.302160000000001</v>
      </c>
      <c r="J76" s="8"/>
      <c r="K76" s="8"/>
      <c r="L76" s="11"/>
      <c r="M76" s="13">
        <v>1147952</v>
      </c>
      <c r="N76" s="7">
        <f t="shared" si="10"/>
        <v>323.82512578131377</v>
      </c>
      <c r="O76" s="6"/>
      <c r="Q76" s="2"/>
    </row>
    <row r="77" spans="1:17">
      <c r="A77" s="1">
        <v>2012</v>
      </c>
      <c r="B77" s="12" t="s">
        <v>9</v>
      </c>
      <c r="C77" s="8">
        <v>10414</v>
      </c>
      <c r="D77" s="1">
        <v>143</v>
      </c>
      <c r="E77" s="8">
        <f t="shared" si="7"/>
        <v>10557</v>
      </c>
      <c r="F77" s="11">
        <f t="shared" si="8"/>
        <v>57.852359999999997</v>
      </c>
      <c r="H77" s="2"/>
      <c r="I77" s="10">
        <f t="shared" si="9"/>
        <v>57.852359999999997</v>
      </c>
      <c r="J77" s="8"/>
      <c r="K77" s="8"/>
      <c r="L77" s="11"/>
      <c r="M77" s="13">
        <v>1083864</v>
      </c>
      <c r="N77" s="7">
        <f t="shared" si="10"/>
        <v>305.74657836724691</v>
      </c>
      <c r="O77" s="6"/>
      <c r="Q77" s="2"/>
    </row>
    <row r="78" spans="1:17">
      <c r="A78" s="1">
        <v>2012</v>
      </c>
      <c r="B78" s="12" t="s">
        <v>8</v>
      </c>
      <c r="C78" s="8">
        <v>13009</v>
      </c>
      <c r="D78" s="1">
        <v>39</v>
      </c>
      <c r="E78" s="8">
        <f t="shared" si="7"/>
        <v>13048</v>
      </c>
      <c r="F78" s="11">
        <f t="shared" si="8"/>
        <v>71.503039999999999</v>
      </c>
      <c r="H78" s="2"/>
      <c r="I78" s="10">
        <f t="shared" si="9"/>
        <v>71.503039999999999</v>
      </c>
      <c r="J78" s="8"/>
      <c r="K78" s="8"/>
      <c r="L78" s="11"/>
      <c r="M78" s="13">
        <v>942432</v>
      </c>
      <c r="N78" s="7">
        <f t="shared" si="10"/>
        <v>265.85010605002219</v>
      </c>
      <c r="O78" s="6"/>
      <c r="Q78" s="2"/>
    </row>
    <row r="79" spans="1:17">
      <c r="A79" s="1">
        <v>2012</v>
      </c>
      <c r="B79" s="12" t="s">
        <v>7</v>
      </c>
      <c r="C79" s="8">
        <v>21566</v>
      </c>
      <c r="D79" s="1">
        <v>49</v>
      </c>
      <c r="E79" s="8">
        <f t="shared" ref="E79:E110" si="11">+C79+D79</f>
        <v>21615</v>
      </c>
      <c r="F79" s="11">
        <f t="shared" ref="F79:F110" si="12">+E79*$L$2</f>
        <v>118.4502</v>
      </c>
      <c r="H79" s="2"/>
      <c r="I79" s="10">
        <f t="shared" ref="I79:I110" si="13">+F79+H79</f>
        <v>118.4502</v>
      </c>
      <c r="J79" s="8"/>
      <c r="K79" s="8"/>
      <c r="L79" s="11"/>
      <c r="M79" s="13">
        <v>831800</v>
      </c>
      <c r="N79" s="7">
        <f t="shared" ref="N79:N110" si="14">+M79*$G$6</f>
        <v>234.64198818844062</v>
      </c>
      <c r="O79" s="6"/>
      <c r="Q79" s="2"/>
    </row>
    <row r="80" spans="1:17">
      <c r="A80" s="1">
        <v>2013</v>
      </c>
      <c r="B80" s="12" t="s">
        <v>6</v>
      </c>
      <c r="C80" s="4">
        <v>31453</v>
      </c>
      <c r="D80" s="1">
        <v>44</v>
      </c>
      <c r="E80" s="4">
        <f t="shared" si="11"/>
        <v>31497</v>
      </c>
      <c r="F80" s="11">
        <f t="shared" si="12"/>
        <v>172.60355999999999</v>
      </c>
      <c r="H80" s="2"/>
      <c r="I80" s="10">
        <f t="shared" si="13"/>
        <v>172.60355999999999</v>
      </c>
      <c r="J80" s="8"/>
      <c r="K80" s="8"/>
      <c r="L80" s="11"/>
      <c r="M80" s="13">
        <v>880592</v>
      </c>
      <c r="N80" s="7">
        <f t="shared" si="14"/>
        <v>248.40569567544517</v>
      </c>
      <c r="O80" s="6"/>
      <c r="Q80" s="2"/>
    </row>
    <row r="81" spans="1:17">
      <c r="A81" s="1">
        <v>2013</v>
      </c>
      <c r="B81" s="12" t="s">
        <v>5</v>
      </c>
      <c r="C81" s="8">
        <v>34288</v>
      </c>
      <c r="D81" s="1">
        <v>46</v>
      </c>
      <c r="E81" s="4">
        <f t="shared" si="11"/>
        <v>34334</v>
      </c>
      <c r="F81" s="11">
        <f t="shared" si="12"/>
        <v>188.15031999999999</v>
      </c>
      <c r="H81" s="2"/>
      <c r="I81" s="10">
        <f t="shared" si="13"/>
        <v>188.15031999999999</v>
      </c>
      <c r="J81" s="8"/>
      <c r="K81" s="8"/>
      <c r="L81" s="11"/>
      <c r="M81" s="13">
        <v>860336</v>
      </c>
      <c r="N81" s="7">
        <f t="shared" si="14"/>
        <v>242.69169217370791</v>
      </c>
      <c r="O81" s="6"/>
      <c r="Q81" s="2"/>
    </row>
    <row r="82" spans="1:17">
      <c r="A82" s="1">
        <v>2013</v>
      </c>
      <c r="B82" s="12" t="s">
        <v>4</v>
      </c>
      <c r="C82" s="8">
        <v>30433</v>
      </c>
      <c r="D82" s="1">
        <v>42</v>
      </c>
      <c r="E82" s="4">
        <f t="shared" si="11"/>
        <v>30475</v>
      </c>
      <c r="F82" s="11">
        <f t="shared" si="12"/>
        <v>167.00299999999999</v>
      </c>
      <c r="H82" s="2"/>
      <c r="I82" s="10">
        <f t="shared" si="13"/>
        <v>167.00299999999999</v>
      </c>
      <c r="J82" s="8"/>
      <c r="K82" s="8"/>
      <c r="L82" s="11"/>
      <c r="M82" s="13">
        <v>814744</v>
      </c>
      <c r="N82" s="7">
        <f t="shared" si="14"/>
        <v>229.83067086391304</v>
      </c>
      <c r="O82" s="6"/>
      <c r="Q82" s="2"/>
    </row>
    <row r="83" spans="1:17">
      <c r="A83" s="1">
        <v>2013</v>
      </c>
      <c r="B83" s="12" t="s">
        <v>3</v>
      </c>
      <c r="C83" s="18">
        <v>26166</v>
      </c>
      <c r="D83" s="1">
        <v>42</v>
      </c>
      <c r="E83" s="4">
        <f t="shared" si="11"/>
        <v>26208</v>
      </c>
      <c r="F83" s="11">
        <f t="shared" si="12"/>
        <v>143.61983999999998</v>
      </c>
      <c r="H83" s="2"/>
      <c r="I83" s="10">
        <f t="shared" si="13"/>
        <v>143.61983999999998</v>
      </c>
      <c r="J83" s="8"/>
      <c r="K83" s="8"/>
      <c r="L83" s="11"/>
      <c r="M83" s="13">
        <v>775872</v>
      </c>
      <c r="N83" s="7">
        <f t="shared" si="14"/>
        <v>218.86529052625846</v>
      </c>
      <c r="O83" s="6"/>
      <c r="Q83" s="2"/>
    </row>
    <row r="84" spans="1:17">
      <c r="A84" s="1">
        <v>2013</v>
      </c>
      <c r="B84" s="12" t="s">
        <v>2</v>
      </c>
      <c r="C84" s="4">
        <v>23208</v>
      </c>
      <c r="D84" s="1">
        <v>43</v>
      </c>
      <c r="E84" s="4">
        <f t="shared" si="11"/>
        <v>23251</v>
      </c>
      <c r="F84" s="11">
        <f t="shared" si="12"/>
        <v>127.41547999999999</v>
      </c>
      <c r="H84" s="2"/>
      <c r="I84" s="10">
        <f t="shared" si="13"/>
        <v>127.41547999999999</v>
      </c>
      <c r="J84" s="8"/>
      <c r="K84" s="8"/>
      <c r="L84" s="11"/>
      <c r="M84" s="13">
        <v>897744</v>
      </c>
      <c r="N84" s="7">
        <f t="shared" si="14"/>
        <v>253.24409358528905</v>
      </c>
      <c r="O84" s="6"/>
      <c r="Q84" s="2"/>
    </row>
    <row r="85" spans="1:17">
      <c r="A85" s="1">
        <v>2013</v>
      </c>
      <c r="B85" s="12" t="s">
        <v>1</v>
      </c>
      <c r="C85" s="4">
        <v>16111</v>
      </c>
      <c r="D85" s="1">
        <v>25</v>
      </c>
      <c r="E85" s="1">
        <f t="shared" si="11"/>
        <v>16136</v>
      </c>
      <c r="F85" s="11">
        <f t="shared" si="12"/>
        <v>88.425280000000001</v>
      </c>
      <c r="H85" s="2"/>
      <c r="I85" s="10">
        <f t="shared" si="13"/>
        <v>88.425280000000001</v>
      </c>
      <c r="J85" s="8"/>
      <c r="K85" s="8"/>
      <c r="L85" s="11"/>
      <c r="M85" s="13">
        <v>827584</v>
      </c>
      <c r="N85" s="7">
        <f t="shared" si="14"/>
        <v>233.45269914996686</v>
      </c>
      <c r="O85" s="6"/>
      <c r="Q85" s="2"/>
    </row>
    <row r="86" spans="1:17">
      <c r="A86" s="1">
        <v>2013</v>
      </c>
      <c r="B86" s="12" t="s">
        <v>0</v>
      </c>
      <c r="C86" s="4">
        <v>10043</v>
      </c>
      <c r="D86" s="1">
        <v>45</v>
      </c>
      <c r="E86" s="1">
        <f t="shared" si="11"/>
        <v>10088</v>
      </c>
      <c r="F86" s="11">
        <f t="shared" si="12"/>
        <v>55.282239999999994</v>
      </c>
      <c r="H86" s="2"/>
      <c r="I86" s="10">
        <f t="shared" si="13"/>
        <v>55.282239999999994</v>
      </c>
      <c r="J86" s="8"/>
      <c r="K86" s="8"/>
      <c r="L86" s="11"/>
      <c r="M86" s="13">
        <v>974024</v>
      </c>
      <c r="N86" s="7">
        <f t="shared" si="14"/>
        <v>274.76187533452475</v>
      </c>
      <c r="O86" s="6"/>
      <c r="Q86" s="2"/>
    </row>
    <row r="87" spans="1:17">
      <c r="A87" s="1">
        <v>2013</v>
      </c>
      <c r="B87" s="12" t="s">
        <v>11</v>
      </c>
      <c r="C87" s="13">
        <v>9709</v>
      </c>
      <c r="D87" s="17">
        <v>45</v>
      </c>
      <c r="E87" s="13">
        <f t="shared" si="11"/>
        <v>9754</v>
      </c>
      <c r="F87" s="11">
        <f t="shared" si="12"/>
        <v>53.451919999999994</v>
      </c>
      <c r="G87" s="17"/>
      <c r="H87" s="16"/>
      <c r="I87" s="10">
        <f t="shared" si="13"/>
        <v>53.451919999999994</v>
      </c>
      <c r="J87" s="8"/>
      <c r="K87" s="8"/>
      <c r="L87" s="11"/>
      <c r="M87" s="13">
        <v>914160</v>
      </c>
      <c r="N87" s="7">
        <f t="shared" si="14"/>
        <v>257.87487367437473</v>
      </c>
      <c r="O87" s="6"/>
      <c r="Q87" s="2"/>
    </row>
    <row r="88" spans="1:17">
      <c r="A88" s="1">
        <v>2013</v>
      </c>
      <c r="B88" s="12" t="s">
        <v>10</v>
      </c>
      <c r="C88" s="8">
        <v>8055</v>
      </c>
      <c r="D88" s="15">
        <v>52</v>
      </c>
      <c r="E88" s="8">
        <f t="shared" si="11"/>
        <v>8107</v>
      </c>
      <c r="F88" s="11">
        <f t="shared" si="12"/>
        <v>44.426359999999995</v>
      </c>
      <c r="G88" s="15"/>
      <c r="H88" s="14"/>
      <c r="I88" s="10">
        <f t="shared" si="13"/>
        <v>44.426359999999995</v>
      </c>
      <c r="J88" s="8"/>
      <c r="K88" s="8"/>
      <c r="L88" s="11"/>
      <c r="M88" s="13">
        <v>1057944</v>
      </c>
      <c r="N88" s="7">
        <f t="shared" si="14"/>
        <v>298.43482033184853</v>
      </c>
      <c r="O88" s="6"/>
      <c r="Q88" s="2"/>
    </row>
    <row r="89" spans="1:17">
      <c r="A89" s="1">
        <v>2013</v>
      </c>
      <c r="B89" s="12" t="s">
        <v>9</v>
      </c>
      <c r="C89" s="8">
        <v>10934</v>
      </c>
      <c r="D89" s="1">
        <v>6</v>
      </c>
      <c r="E89" s="8">
        <f t="shared" si="11"/>
        <v>10940</v>
      </c>
      <c r="F89" s="11">
        <f t="shared" si="12"/>
        <v>59.951199999999993</v>
      </c>
      <c r="H89" s="2"/>
      <c r="I89" s="10">
        <f t="shared" si="13"/>
        <v>59.951199999999993</v>
      </c>
      <c r="J89" s="8"/>
      <c r="K89" s="8"/>
      <c r="L89" s="11"/>
      <c r="M89" s="13">
        <v>915280</v>
      </c>
      <c r="N89" s="7">
        <f t="shared" si="14"/>
        <v>258.19081383639809</v>
      </c>
      <c r="O89" s="6"/>
      <c r="Q89" s="2"/>
    </row>
    <row r="90" spans="1:17">
      <c r="A90" s="1">
        <v>2013</v>
      </c>
      <c r="B90" s="12" t="s">
        <v>8</v>
      </c>
      <c r="C90" s="8">
        <v>18334</v>
      </c>
      <c r="D90" s="1">
        <v>29</v>
      </c>
      <c r="E90" s="8">
        <f t="shared" si="11"/>
        <v>18363</v>
      </c>
      <c r="F90" s="11">
        <f t="shared" si="12"/>
        <v>100.62924</v>
      </c>
      <c r="H90" s="2"/>
      <c r="I90" s="10">
        <f t="shared" si="13"/>
        <v>100.62924</v>
      </c>
      <c r="J90" s="8"/>
      <c r="K90" s="8"/>
      <c r="L90" s="11"/>
      <c r="M90" s="13">
        <v>950440</v>
      </c>
      <c r="N90" s="7">
        <f t="shared" si="14"/>
        <v>268.10907820848939</v>
      </c>
      <c r="O90" s="6"/>
      <c r="Q90" s="2"/>
    </row>
    <row r="91" spans="1:17">
      <c r="A91" s="1">
        <v>2013</v>
      </c>
      <c r="B91" s="12" t="s">
        <v>7</v>
      </c>
      <c r="C91" s="4">
        <v>24318</v>
      </c>
      <c r="D91" s="1">
        <v>61</v>
      </c>
      <c r="E91" s="4">
        <v>24379</v>
      </c>
      <c r="F91" s="11">
        <f t="shared" si="12"/>
        <v>133.59691999999998</v>
      </c>
      <c r="H91" s="2"/>
      <c r="I91" s="10">
        <f t="shared" si="13"/>
        <v>133.59691999999998</v>
      </c>
      <c r="J91" s="8"/>
      <c r="K91" s="8"/>
      <c r="L91" s="11"/>
      <c r="M91" s="8">
        <v>850680</v>
      </c>
      <c r="N91" s="7">
        <f t="shared" si="14"/>
        <v>239.96783663397773</v>
      </c>
      <c r="O91" s="6"/>
      <c r="Q91" s="2"/>
    </row>
    <row r="92" spans="1:17">
      <c r="A92" s="1">
        <v>2013</v>
      </c>
      <c r="B92" s="12" t="s">
        <v>6</v>
      </c>
      <c r="C92" s="4">
        <v>29004</v>
      </c>
      <c r="D92" s="1">
        <v>60</v>
      </c>
      <c r="E92" s="4">
        <v>29064</v>
      </c>
      <c r="F92" s="11">
        <f t="shared" si="12"/>
        <v>159.27071999999998</v>
      </c>
      <c r="H92" s="2"/>
      <c r="I92" s="10">
        <f t="shared" si="13"/>
        <v>159.27071999999998</v>
      </c>
      <c r="J92" s="8"/>
      <c r="K92" s="8"/>
      <c r="L92" s="11"/>
      <c r="M92" s="8">
        <v>915960</v>
      </c>
      <c r="N92" s="7">
        <f t="shared" si="14"/>
        <v>258.38263464905515</v>
      </c>
      <c r="O92" s="6"/>
      <c r="Q92" s="2"/>
    </row>
    <row r="93" spans="1:17">
      <c r="A93" s="1">
        <v>2014</v>
      </c>
      <c r="B93" s="12" t="s">
        <v>5</v>
      </c>
      <c r="C93" s="4">
        <v>29732</v>
      </c>
      <c r="D93" s="1">
        <v>61</v>
      </c>
      <c r="E93" s="4">
        <v>29793</v>
      </c>
      <c r="F93" s="11">
        <f t="shared" si="12"/>
        <v>163.26563999999999</v>
      </c>
      <c r="H93" s="2"/>
      <c r="I93" s="10">
        <f t="shared" si="13"/>
        <v>163.26563999999999</v>
      </c>
      <c r="J93" s="8"/>
      <c r="K93" s="8"/>
      <c r="L93" s="11"/>
      <c r="M93" s="8">
        <v>881736</v>
      </c>
      <c r="N93" s="7">
        <f t="shared" si="14"/>
        <v>248.72840598379764</v>
      </c>
      <c r="O93" s="6"/>
      <c r="Q93" s="2"/>
    </row>
    <row r="94" spans="1:17">
      <c r="A94" s="1">
        <v>2014</v>
      </c>
      <c r="B94" s="12" t="s">
        <v>4</v>
      </c>
      <c r="C94" s="4">
        <v>28803</v>
      </c>
      <c r="D94" s="1">
        <v>61</v>
      </c>
      <c r="E94" s="4">
        <v>28864</v>
      </c>
      <c r="F94" s="11">
        <f t="shared" si="12"/>
        <v>158.17471999999998</v>
      </c>
      <c r="H94" s="2"/>
      <c r="I94" s="10">
        <f t="shared" si="13"/>
        <v>158.17471999999998</v>
      </c>
      <c r="J94" s="8"/>
      <c r="K94" s="8"/>
      <c r="L94" s="11"/>
      <c r="M94" s="8">
        <v>923960</v>
      </c>
      <c r="N94" s="7">
        <f t="shared" si="14"/>
        <v>260.63935009207933</v>
      </c>
      <c r="O94" s="6"/>
      <c r="Q94" s="2"/>
    </row>
    <row r="95" spans="1:17">
      <c r="A95" s="1">
        <v>2014</v>
      </c>
      <c r="B95" s="12" t="s">
        <v>3</v>
      </c>
      <c r="C95" s="4">
        <v>26192</v>
      </c>
      <c r="D95" s="1">
        <v>59</v>
      </c>
      <c r="E95" s="4">
        <v>26251</v>
      </c>
      <c r="F95" s="11">
        <f t="shared" si="12"/>
        <v>143.85548</v>
      </c>
      <c r="H95" s="2"/>
      <c r="I95" s="10">
        <f t="shared" si="13"/>
        <v>143.85548</v>
      </c>
      <c r="J95" s="8"/>
      <c r="K95" s="8"/>
      <c r="L95" s="11"/>
      <c r="M95" s="8">
        <v>833216</v>
      </c>
      <c r="N95" s="7">
        <f t="shared" si="14"/>
        <v>235.04142682185591</v>
      </c>
      <c r="O95" s="6"/>
      <c r="Q95" s="2"/>
    </row>
    <row r="96" spans="1:17">
      <c r="A96" s="1">
        <v>2014</v>
      </c>
      <c r="B96" s="12" t="s">
        <v>2</v>
      </c>
      <c r="C96" s="4">
        <v>16904</v>
      </c>
      <c r="D96" s="1">
        <v>51</v>
      </c>
      <c r="E96" s="4">
        <v>16955</v>
      </c>
      <c r="F96" s="11">
        <f t="shared" si="12"/>
        <v>92.913399999999996</v>
      </c>
      <c r="H96" s="2"/>
      <c r="I96" s="10">
        <f t="shared" si="13"/>
        <v>92.913399999999996</v>
      </c>
      <c r="J96" s="8"/>
      <c r="K96" s="8"/>
      <c r="L96" s="11"/>
      <c r="M96" s="8">
        <v>881256</v>
      </c>
      <c r="N96" s="7">
        <f t="shared" si="14"/>
        <v>248.59300305721618</v>
      </c>
      <c r="O96" s="6"/>
      <c r="Q96" s="2"/>
    </row>
    <row r="97" spans="1:17">
      <c r="A97" s="1">
        <v>2014</v>
      </c>
      <c r="B97" s="12" t="s">
        <v>1</v>
      </c>
      <c r="C97" s="4">
        <v>11929</v>
      </c>
      <c r="D97" s="1">
        <v>50</v>
      </c>
      <c r="E97" s="1">
        <v>11979</v>
      </c>
      <c r="F97" s="11">
        <f t="shared" si="12"/>
        <v>65.644919999999999</v>
      </c>
      <c r="H97" s="2"/>
      <c r="I97" s="10">
        <f t="shared" si="13"/>
        <v>65.644919999999999</v>
      </c>
      <c r="J97" s="8"/>
      <c r="K97" s="8"/>
      <c r="L97" s="11"/>
      <c r="M97" s="8">
        <v>856664</v>
      </c>
      <c r="N97" s="7">
        <f t="shared" si="14"/>
        <v>241.65585978535981</v>
      </c>
      <c r="O97" s="6"/>
      <c r="Q97" s="2"/>
    </row>
    <row r="98" spans="1:17">
      <c r="A98" s="1">
        <v>2014</v>
      </c>
      <c r="B98" s="12" t="s">
        <v>0</v>
      </c>
      <c r="C98" s="4">
        <v>7593</v>
      </c>
      <c r="D98" s="1">
        <v>51</v>
      </c>
      <c r="E98" s="1">
        <v>7644</v>
      </c>
      <c r="F98" s="11">
        <f t="shared" si="12"/>
        <v>41.889119999999998</v>
      </c>
      <c r="H98" s="2"/>
      <c r="I98" s="10">
        <f t="shared" si="13"/>
        <v>41.889119999999998</v>
      </c>
      <c r="J98" s="8"/>
      <c r="K98" s="8"/>
      <c r="L98" s="11"/>
      <c r="M98" s="8">
        <v>961280</v>
      </c>
      <c r="N98" s="7">
        <f t="shared" si="14"/>
        <v>271.16692763378722</v>
      </c>
      <c r="O98" s="6"/>
      <c r="Q98" s="2"/>
    </row>
    <row r="99" spans="1:17">
      <c r="A99" s="1">
        <v>2014</v>
      </c>
      <c r="B99" s="12" t="s">
        <v>11</v>
      </c>
      <c r="C99" s="4">
        <v>6955</v>
      </c>
      <c r="D99" s="1">
        <v>50</v>
      </c>
      <c r="E99" s="4">
        <f t="shared" ref="E99:E122" si="15">+C99+D99</f>
        <v>7005</v>
      </c>
      <c r="F99" s="11">
        <f t="shared" si="12"/>
        <v>38.3874</v>
      </c>
      <c r="H99" s="2"/>
      <c r="I99" s="10">
        <f t="shared" si="13"/>
        <v>38.3874</v>
      </c>
      <c r="J99" s="8"/>
      <c r="K99" s="8"/>
      <c r="L99" s="11"/>
      <c r="M99" s="8">
        <v>1003704</v>
      </c>
      <c r="N99" s="7">
        <f t="shared" si="14"/>
        <v>283.13428962814453</v>
      </c>
      <c r="O99" s="6"/>
      <c r="Q99" s="2"/>
    </row>
    <row r="100" spans="1:17">
      <c r="A100" s="1">
        <v>2014</v>
      </c>
      <c r="B100" s="12" t="s">
        <v>10</v>
      </c>
      <c r="C100" s="4">
        <v>7258</v>
      </c>
      <c r="D100" s="1">
        <v>50</v>
      </c>
      <c r="E100" s="4">
        <f t="shared" si="15"/>
        <v>7308</v>
      </c>
      <c r="F100" s="11">
        <f t="shared" si="12"/>
        <v>40.047840000000001</v>
      </c>
      <c r="H100" s="2"/>
      <c r="I100" s="10">
        <f t="shared" si="13"/>
        <v>40.047840000000001</v>
      </c>
      <c r="J100" s="8"/>
      <c r="K100" s="8"/>
      <c r="L100" s="11"/>
      <c r="M100" s="8">
        <v>1115968</v>
      </c>
      <c r="N100" s="7">
        <f t="shared" si="14"/>
        <v>314.802777440103</v>
      </c>
      <c r="O100" s="6"/>
      <c r="Q100" s="2"/>
    </row>
    <row r="101" spans="1:17">
      <c r="A101" s="1">
        <v>2014</v>
      </c>
      <c r="B101" s="12" t="s">
        <v>9</v>
      </c>
      <c r="C101" s="4">
        <v>8116</v>
      </c>
      <c r="D101" s="1">
        <v>47</v>
      </c>
      <c r="E101" s="4">
        <f t="shared" si="15"/>
        <v>8163</v>
      </c>
      <c r="F101" s="11">
        <f t="shared" si="12"/>
        <v>44.733239999999995</v>
      </c>
      <c r="H101" s="2"/>
      <c r="I101" s="10">
        <f t="shared" si="13"/>
        <v>44.733239999999995</v>
      </c>
      <c r="J101" s="8"/>
      <c r="K101" s="8"/>
      <c r="L101" s="11"/>
      <c r="M101" s="8">
        <v>1174824</v>
      </c>
      <c r="N101" s="7">
        <f t="shared" si="14"/>
        <v>331.405432954432</v>
      </c>
      <c r="O101" s="6"/>
      <c r="Q101" s="2"/>
    </row>
    <row r="102" spans="1:17">
      <c r="A102" s="1">
        <v>2014</v>
      </c>
      <c r="B102" s="12" t="s">
        <v>8</v>
      </c>
      <c r="C102" s="4">
        <v>12716</v>
      </c>
      <c r="D102" s="1">
        <v>44</v>
      </c>
      <c r="E102" s="4">
        <f t="shared" si="15"/>
        <v>12760</v>
      </c>
      <c r="F102" s="11">
        <f t="shared" si="12"/>
        <v>69.924799999999991</v>
      </c>
      <c r="H102" s="2"/>
      <c r="I102" s="10">
        <f t="shared" si="13"/>
        <v>69.924799999999991</v>
      </c>
      <c r="J102" s="8"/>
      <c r="K102" s="8"/>
      <c r="L102" s="11"/>
      <c r="M102" s="8">
        <v>956568</v>
      </c>
      <c r="N102" s="7">
        <f t="shared" si="14"/>
        <v>269.83772223784598</v>
      </c>
      <c r="O102" s="6"/>
      <c r="Q102" s="2"/>
    </row>
    <row r="103" spans="1:17">
      <c r="A103" s="1">
        <v>2014</v>
      </c>
      <c r="B103" s="12" t="s">
        <v>7</v>
      </c>
      <c r="C103" s="4">
        <v>25883</v>
      </c>
      <c r="D103" s="1">
        <v>58</v>
      </c>
      <c r="E103" s="4">
        <f t="shared" si="15"/>
        <v>25941</v>
      </c>
      <c r="F103" s="11">
        <f t="shared" si="12"/>
        <v>142.15667999999999</v>
      </c>
      <c r="H103" s="2"/>
      <c r="I103" s="10">
        <f t="shared" si="13"/>
        <v>142.15667999999999</v>
      </c>
      <c r="J103" s="8"/>
      <c r="K103" s="8"/>
      <c r="L103" s="11"/>
      <c r="M103" s="8">
        <v>895856</v>
      </c>
      <c r="N103" s="7">
        <f t="shared" si="14"/>
        <v>252.71150874073535</v>
      </c>
      <c r="O103" s="6"/>
      <c r="Q103" s="2"/>
    </row>
    <row r="104" spans="1:17">
      <c r="A104" s="1">
        <v>2014</v>
      </c>
      <c r="B104" s="12" t="s">
        <v>6</v>
      </c>
      <c r="C104" s="4">
        <v>26674</v>
      </c>
      <c r="D104" s="1">
        <v>62</v>
      </c>
      <c r="E104" s="4">
        <f t="shared" si="15"/>
        <v>26736</v>
      </c>
      <c r="F104" s="11">
        <f t="shared" si="12"/>
        <v>146.51327999999998</v>
      </c>
      <c r="H104" s="2"/>
      <c r="I104" s="10">
        <f t="shared" si="13"/>
        <v>146.51327999999998</v>
      </c>
      <c r="J104" s="8"/>
      <c r="K104" s="8"/>
      <c r="L104" s="11"/>
      <c r="M104" s="8">
        <v>925744</v>
      </c>
      <c r="N104" s="7">
        <f t="shared" si="14"/>
        <v>261.14259763587376</v>
      </c>
      <c r="O104" s="6"/>
      <c r="Q104" s="2"/>
    </row>
    <row r="105" spans="1:17">
      <c r="A105" s="1">
        <v>2015</v>
      </c>
      <c r="B105" s="12" t="s">
        <v>5</v>
      </c>
      <c r="C105" s="4">
        <v>23750</v>
      </c>
      <c r="D105" s="1">
        <v>19</v>
      </c>
      <c r="E105" s="4">
        <f t="shared" si="15"/>
        <v>23769</v>
      </c>
      <c r="F105" s="11">
        <f t="shared" si="12"/>
        <v>130.25412</v>
      </c>
      <c r="H105" s="2"/>
      <c r="I105" s="10">
        <f t="shared" si="13"/>
        <v>130.25412</v>
      </c>
      <c r="J105" s="8"/>
      <c r="K105" s="8"/>
      <c r="L105" s="11"/>
      <c r="M105" s="8">
        <v>923988</v>
      </c>
      <c r="N105" s="7">
        <f t="shared" si="14"/>
        <v>260.64724859612994</v>
      </c>
      <c r="O105" s="6"/>
      <c r="Q105" s="2"/>
    </row>
    <row r="106" spans="1:17">
      <c r="A106" s="1">
        <v>2015</v>
      </c>
      <c r="B106" s="12" t="s">
        <v>4</v>
      </c>
      <c r="C106" s="4">
        <v>24407</v>
      </c>
      <c r="D106" s="1">
        <v>5</v>
      </c>
      <c r="E106" s="4">
        <f t="shared" si="15"/>
        <v>24412</v>
      </c>
      <c r="F106" s="11">
        <f t="shared" si="12"/>
        <v>133.77776</v>
      </c>
      <c r="H106" s="2"/>
      <c r="I106" s="10">
        <f t="shared" si="13"/>
        <v>133.77776</v>
      </c>
      <c r="J106" s="8"/>
      <c r="K106" s="8"/>
      <c r="L106" s="11"/>
      <c r="M106" s="8">
        <v>947328</v>
      </c>
      <c r="N106" s="7">
        <f t="shared" si="14"/>
        <v>267.23121590115301</v>
      </c>
      <c r="O106" s="6"/>
      <c r="Q106" s="2"/>
    </row>
    <row r="107" spans="1:17">
      <c r="A107" s="1">
        <v>2015</v>
      </c>
      <c r="B107" s="12" t="s">
        <v>3</v>
      </c>
      <c r="C107" s="4">
        <v>20868</v>
      </c>
      <c r="D107" s="1">
        <v>5</v>
      </c>
      <c r="E107" s="4">
        <f t="shared" si="15"/>
        <v>20873</v>
      </c>
      <c r="F107" s="11">
        <f t="shared" si="12"/>
        <v>114.38404</v>
      </c>
      <c r="H107" s="2"/>
      <c r="I107" s="10">
        <f t="shared" si="13"/>
        <v>114.38404</v>
      </c>
      <c r="J107" s="8"/>
      <c r="K107" s="8"/>
      <c r="L107" s="11"/>
      <c r="M107" s="8">
        <v>961096</v>
      </c>
      <c r="N107" s="7">
        <f t="shared" si="14"/>
        <v>271.11502317859765</v>
      </c>
      <c r="O107" s="6"/>
      <c r="Q107" s="2"/>
    </row>
    <row r="108" spans="1:17">
      <c r="A108" s="1">
        <v>2015</v>
      </c>
      <c r="B108" s="12" t="s">
        <v>2</v>
      </c>
      <c r="C108" s="4">
        <v>20712</v>
      </c>
      <c r="D108" s="1">
        <v>7</v>
      </c>
      <c r="E108" s="4">
        <f t="shared" si="15"/>
        <v>20719</v>
      </c>
      <c r="F108" s="11">
        <f t="shared" si="12"/>
        <v>113.54011999999999</v>
      </c>
      <c r="H108" s="2"/>
      <c r="I108" s="10">
        <f t="shared" si="13"/>
        <v>113.54011999999999</v>
      </c>
      <c r="J108" s="8"/>
      <c r="K108" s="8"/>
      <c r="L108" s="11"/>
      <c r="M108" s="8">
        <v>888600</v>
      </c>
      <c r="N108" s="7">
        <f t="shared" si="14"/>
        <v>250.6646678339124</v>
      </c>
      <c r="O108" s="6"/>
      <c r="Q108" s="2"/>
    </row>
    <row r="109" spans="1:17">
      <c r="A109" s="1">
        <v>2015</v>
      </c>
      <c r="B109" s="12" t="s">
        <v>1</v>
      </c>
      <c r="C109" s="4">
        <v>20317</v>
      </c>
      <c r="D109" s="1">
        <v>8</v>
      </c>
      <c r="E109" s="4">
        <f t="shared" si="15"/>
        <v>20325</v>
      </c>
      <c r="F109" s="11">
        <f t="shared" si="12"/>
        <v>111.38099999999999</v>
      </c>
      <c r="H109" s="2"/>
      <c r="I109" s="10">
        <f t="shared" si="13"/>
        <v>111.38099999999999</v>
      </c>
      <c r="J109" s="8"/>
      <c r="K109" s="8"/>
      <c r="L109" s="11"/>
      <c r="M109" s="8">
        <v>926688</v>
      </c>
      <c r="N109" s="7">
        <f t="shared" si="14"/>
        <v>261.40889005815058</v>
      </c>
      <c r="O109" s="6"/>
      <c r="Q109" s="2"/>
    </row>
    <row r="110" spans="1:17">
      <c r="A110" s="1">
        <v>2015</v>
      </c>
      <c r="B110" s="12" t="s">
        <v>0</v>
      </c>
      <c r="C110" s="4">
        <v>11550</v>
      </c>
      <c r="D110" s="1">
        <v>8</v>
      </c>
      <c r="E110" s="4">
        <f t="shared" si="15"/>
        <v>11558</v>
      </c>
      <c r="F110" s="11">
        <f t="shared" si="12"/>
        <v>63.337839999999993</v>
      </c>
      <c r="G110" s="8"/>
      <c r="H110" s="2"/>
      <c r="I110" s="10">
        <f t="shared" si="13"/>
        <v>63.337839999999993</v>
      </c>
      <c r="J110" s="8"/>
      <c r="K110" s="8"/>
      <c r="L110" s="11"/>
      <c r="M110" s="8">
        <v>962304</v>
      </c>
      <c r="N110" s="7">
        <f t="shared" si="14"/>
        <v>271.45578721049429</v>
      </c>
      <c r="O110" s="6"/>
      <c r="Q110" s="2"/>
    </row>
    <row r="111" spans="1:17">
      <c r="A111" s="1">
        <v>2015</v>
      </c>
      <c r="B111" s="12" t="s">
        <v>11</v>
      </c>
      <c r="C111" s="4">
        <v>12757</v>
      </c>
      <c r="D111" s="1">
        <v>6</v>
      </c>
      <c r="E111" s="4">
        <f t="shared" si="15"/>
        <v>12763</v>
      </c>
      <c r="F111" s="11">
        <f t="shared" ref="F111:F142" si="16">+E111*$L$2</f>
        <v>69.941239999999993</v>
      </c>
      <c r="G111" s="1">
        <v>370</v>
      </c>
      <c r="H111" s="10">
        <f>+G111*$L$4</f>
        <v>3.7258121581043446</v>
      </c>
      <c r="I111" s="10">
        <f t="shared" ref="I111:I142" si="17">+F111+H111</f>
        <v>73.66705215810434</v>
      </c>
      <c r="J111" s="8">
        <v>201.91900000000001</v>
      </c>
      <c r="K111" s="8">
        <v>30.131</v>
      </c>
      <c r="L111" s="9">
        <f t="shared" ref="L111:L122" si="18">+J111*$L$6+K111*$L$4</f>
        <v>2.0802391341818542</v>
      </c>
      <c r="M111" s="8">
        <v>988912</v>
      </c>
      <c r="N111" s="7">
        <f t="shared" ref="N111:N142" si="19">+M111*$G$6</f>
        <v>278.96162277399276</v>
      </c>
      <c r="O111" s="6"/>
      <c r="Q111" s="2"/>
    </row>
    <row r="112" spans="1:17">
      <c r="A112" s="1">
        <v>2015</v>
      </c>
      <c r="B112" s="12" t="s">
        <v>10</v>
      </c>
      <c r="C112" s="4">
        <v>9972</v>
      </c>
      <c r="D112" s="1">
        <v>6</v>
      </c>
      <c r="E112" s="4">
        <f t="shared" si="15"/>
        <v>9978</v>
      </c>
      <c r="F112" s="11">
        <f t="shared" si="16"/>
        <v>54.67944</v>
      </c>
      <c r="H112" s="2"/>
      <c r="I112" s="10">
        <f t="shared" si="17"/>
        <v>54.67944</v>
      </c>
      <c r="J112" s="8">
        <v>268.798</v>
      </c>
      <c r="K112" s="8">
        <v>0</v>
      </c>
      <c r="L112" s="9">
        <f t="shared" si="18"/>
        <v>2.3653424172873327</v>
      </c>
      <c r="M112" s="8">
        <v>1217696</v>
      </c>
      <c r="N112" s="7">
        <f t="shared" si="19"/>
        <v>343.4991710135987</v>
      </c>
      <c r="O112" s="6"/>
      <c r="Q112" s="2"/>
    </row>
    <row r="113" spans="1:17">
      <c r="A113" s="1">
        <v>2015</v>
      </c>
      <c r="B113" s="12" t="s">
        <v>9</v>
      </c>
      <c r="C113" s="4">
        <v>12081</v>
      </c>
      <c r="D113" s="1">
        <v>9</v>
      </c>
      <c r="E113" s="4">
        <f t="shared" si="15"/>
        <v>12090</v>
      </c>
      <c r="F113" s="11">
        <f t="shared" si="16"/>
        <v>66.253199999999993</v>
      </c>
      <c r="H113" s="2"/>
      <c r="I113" s="10">
        <f t="shared" si="17"/>
        <v>66.253199999999993</v>
      </c>
      <c r="J113" s="8">
        <v>616.471</v>
      </c>
      <c r="K113" s="8">
        <v>0</v>
      </c>
      <c r="L113" s="9">
        <f t="shared" si="18"/>
        <v>5.4247613647703457</v>
      </c>
      <c r="M113" s="8">
        <v>1224640</v>
      </c>
      <c r="N113" s="7">
        <f t="shared" si="19"/>
        <v>345.45800001814371</v>
      </c>
      <c r="O113" s="6"/>
      <c r="Q113" s="2"/>
    </row>
    <row r="114" spans="1:17">
      <c r="A114" s="1">
        <v>2015</v>
      </c>
      <c r="B114" s="12" t="s">
        <v>8</v>
      </c>
      <c r="C114" s="4">
        <v>15640</v>
      </c>
      <c r="D114" s="1">
        <v>40</v>
      </c>
      <c r="E114" s="4">
        <f t="shared" si="15"/>
        <v>15680</v>
      </c>
      <c r="F114" s="11">
        <f t="shared" si="16"/>
        <v>85.926400000000001</v>
      </c>
      <c r="G114" s="1">
        <v>370</v>
      </c>
      <c r="H114" s="10">
        <f>+G114*$L$4</f>
        <v>3.7258121581043446</v>
      </c>
      <c r="I114" s="10">
        <f t="shared" si="17"/>
        <v>89.652212158104348</v>
      </c>
      <c r="J114" s="8">
        <v>634.28399999999999</v>
      </c>
      <c r="K114" s="8">
        <v>0</v>
      </c>
      <c r="L114" s="9">
        <f t="shared" si="18"/>
        <v>5.5815104643884199</v>
      </c>
      <c r="M114" s="8">
        <v>1016616</v>
      </c>
      <c r="N114" s="7">
        <f t="shared" si="19"/>
        <v>286.77662835318557</v>
      </c>
      <c r="O114" s="6"/>
      <c r="Q114" s="2"/>
    </row>
    <row r="115" spans="1:17">
      <c r="A115" s="1">
        <v>2015</v>
      </c>
      <c r="B115" s="12" t="s">
        <v>7</v>
      </c>
      <c r="C115" s="4">
        <v>29367</v>
      </c>
      <c r="D115" s="1">
        <v>58</v>
      </c>
      <c r="E115" s="4">
        <f t="shared" si="15"/>
        <v>29425</v>
      </c>
      <c r="F115" s="11">
        <f t="shared" si="16"/>
        <v>161.249</v>
      </c>
      <c r="H115" s="2"/>
      <c r="I115" s="10">
        <f t="shared" si="17"/>
        <v>161.249</v>
      </c>
      <c r="J115" s="8">
        <v>556.88300000000004</v>
      </c>
      <c r="K115" s="8">
        <v>14.827</v>
      </c>
      <c r="L115" s="9">
        <f t="shared" si="18"/>
        <v>5.049709065507888</v>
      </c>
      <c r="M115" s="8">
        <v>966408</v>
      </c>
      <c r="N115" s="7">
        <f t="shared" si="19"/>
        <v>272.6134822327657</v>
      </c>
      <c r="O115" s="6"/>
      <c r="Q115" s="2"/>
    </row>
    <row r="116" spans="1:17">
      <c r="A116" s="1">
        <v>2015</v>
      </c>
      <c r="B116" s="12" t="s">
        <v>6</v>
      </c>
      <c r="C116" s="4">
        <v>36652</v>
      </c>
      <c r="D116" s="1">
        <v>59</v>
      </c>
      <c r="E116" s="4">
        <f t="shared" si="15"/>
        <v>36711</v>
      </c>
      <c r="F116" s="11">
        <f t="shared" si="16"/>
        <v>201.17627999999999</v>
      </c>
      <c r="H116" s="2"/>
      <c r="I116" s="10">
        <f t="shared" si="17"/>
        <v>201.17627999999999</v>
      </c>
      <c r="J116" s="8">
        <v>441.59699999999998</v>
      </c>
      <c r="K116" s="8">
        <v>0</v>
      </c>
      <c r="L116" s="9">
        <f t="shared" si="18"/>
        <v>3.8859221997441731</v>
      </c>
      <c r="M116" s="8">
        <v>890232</v>
      </c>
      <c r="N116" s="7">
        <f t="shared" si="19"/>
        <v>251.12503778428933</v>
      </c>
      <c r="O116" s="6"/>
      <c r="Q116" s="2"/>
    </row>
    <row r="117" spans="1:17">
      <c r="A117" s="1">
        <v>2016</v>
      </c>
      <c r="B117" s="12" t="s">
        <v>5</v>
      </c>
      <c r="C117" s="4">
        <v>37056</v>
      </c>
      <c r="D117" s="1">
        <v>58</v>
      </c>
      <c r="E117" s="4">
        <f t="shared" si="15"/>
        <v>37114</v>
      </c>
      <c r="F117" s="11">
        <f t="shared" si="16"/>
        <v>203.38471999999999</v>
      </c>
      <c r="G117" s="1">
        <v>370</v>
      </c>
      <c r="H117" s="10">
        <f>+G117*$L$4</f>
        <v>3.7258121581043446</v>
      </c>
      <c r="I117" s="10">
        <f t="shared" si="17"/>
        <v>207.11053215810432</v>
      </c>
      <c r="J117" s="8">
        <v>367.697</v>
      </c>
      <c r="K117" s="8">
        <v>0</v>
      </c>
      <c r="L117" s="9">
        <f t="shared" si="18"/>
        <v>3.235624189202674</v>
      </c>
      <c r="M117" s="8">
        <v>961456</v>
      </c>
      <c r="N117" s="7">
        <f t="shared" si="19"/>
        <v>271.21657537353371</v>
      </c>
      <c r="O117" s="6"/>
      <c r="Q117" s="2"/>
    </row>
    <row r="118" spans="1:17">
      <c r="A118" s="1">
        <v>2016</v>
      </c>
      <c r="B118" s="12" t="s">
        <v>4</v>
      </c>
      <c r="C118" s="4">
        <v>26942</v>
      </c>
      <c r="D118" s="1">
        <v>53</v>
      </c>
      <c r="E118" s="4">
        <f t="shared" si="15"/>
        <v>26995</v>
      </c>
      <c r="F118" s="11">
        <f t="shared" si="16"/>
        <v>147.93259999999998</v>
      </c>
      <c r="H118" s="2"/>
      <c r="I118" s="10">
        <f t="shared" si="17"/>
        <v>147.93259999999998</v>
      </c>
      <c r="J118" s="8">
        <v>626.76700000000005</v>
      </c>
      <c r="K118" s="8">
        <v>0</v>
      </c>
      <c r="L118" s="9">
        <f t="shared" si="18"/>
        <v>5.5153631011240032</v>
      </c>
      <c r="M118" s="8">
        <v>890608</v>
      </c>
      <c r="N118" s="7">
        <f t="shared" si="19"/>
        <v>251.23110341011147</v>
      </c>
      <c r="O118" s="6"/>
      <c r="Q118" s="2"/>
    </row>
    <row r="119" spans="1:17">
      <c r="A119" s="1">
        <v>2016</v>
      </c>
      <c r="B119" s="12" t="s">
        <v>3</v>
      </c>
      <c r="C119" s="4">
        <v>24009</v>
      </c>
      <c r="D119" s="1">
        <v>54</v>
      </c>
      <c r="E119" s="4">
        <f t="shared" si="15"/>
        <v>24063</v>
      </c>
      <c r="F119" s="11">
        <f t="shared" si="16"/>
        <v>131.86524</v>
      </c>
      <c r="H119" s="2"/>
      <c r="I119" s="10">
        <f t="shared" si="17"/>
        <v>131.86524</v>
      </c>
      <c r="J119" s="8">
        <v>579.98299999999995</v>
      </c>
      <c r="K119" s="8">
        <v>0</v>
      </c>
      <c r="L119" s="9">
        <f t="shared" si="18"/>
        <v>5.1036778220282848</v>
      </c>
      <c r="M119" s="8">
        <v>902392</v>
      </c>
      <c r="N119" s="7">
        <f t="shared" si="19"/>
        <v>254.5552452576861</v>
      </c>
      <c r="O119" s="6"/>
      <c r="Q119" s="2"/>
    </row>
    <row r="120" spans="1:17">
      <c r="A120" s="1">
        <v>2016</v>
      </c>
      <c r="B120" s="12" t="s">
        <v>2</v>
      </c>
      <c r="C120" s="4">
        <v>23343</v>
      </c>
      <c r="D120" s="1">
        <v>48</v>
      </c>
      <c r="E120" s="4">
        <f t="shared" si="15"/>
        <v>23391</v>
      </c>
      <c r="F120" s="11">
        <f t="shared" si="16"/>
        <v>128.18268</v>
      </c>
      <c r="G120" s="1">
        <v>370</v>
      </c>
      <c r="H120" s="10">
        <f>+G120*$L$4</f>
        <v>3.7258121581043446</v>
      </c>
      <c r="I120" s="10">
        <f t="shared" si="17"/>
        <v>131.90849215810434</v>
      </c>
      <c r="J120" s="8">
        <v>574.03700000000003</v>
      </c>
      <c r="K120" s="8">
        <v>18.640999999999998</v>
      </c>
      <c r="L120" s="9">
        <f t="shared" si="18"/>
        <v>5.2390652357322347</v>
      </c>
      <c r="M120" s="8">
        <v>888776</v>
      </c>
      <c r="N120" s="7">
        <f t="shared" si="19"/>
        <v>250.71431557365892</v>
      </c>
      <c r="O120" s="6"/>
      <c r="Q120" s="2"/>
    </row>
    <row r="121" spans="1:17">
      <c r="A121" s="1">
        <v>2016</v>
      </c>
      <c r="B121" s="12" t="s">
        <v>1</v>
      </c>
      <c r="C121" s="4">
        <v>25577</v>
      </c>
      <c r="D121" s="1">
        <v>16</v>
      </c>
      <c r="E121" s="4">
        <f t="shared" si="15"/>
        <v>25593</v>
      </c>
      <c r="F121" s="11">
        <f t="shared" si="16"/>
        <v>140.24964</v>
      </c>
      <c r="H121" s="2"/>
      <c r="I121" s="10">
        <f t="shared" si="17"/>
        <v>140.24964</v>
      </c>
      <c r="J121" s="8">
        <v>635.66099999999994</v>
      </c>
      <c r="K121" s="8">
        <v>0</v>
      </c>
      <c r="L121" s="9">
        <f t="shared" si="18"/>
        <v>5.5936276546525017</v>
      </c>
      <c r="M121" s="8">
        <v>915824</v>
      </c>
      <c r="N121" s="7">
        <f t="shared" si="19"/>
        <v>258.34427048652373</v>
      </c>
      <c r="O121" s="6"/>
      <c r="Q121" s="2"/>
    </row>
    <row r="122" spans="1:17">
      <c r="A122" s="1">
        <v>2016</v>
      </c>
      <c r="B122" s="12" t="s">
        <v>0</v>
      </c>
      <c r="C122" s="4">
        <v>15450</v>
      </c>
      <c r="D122" s="1">
        <v>7</v>
      </c>
      <c r="E122" s="4">
        <f t="shared" si="15"/>
        <v>15457</v>
      </c>
      <c r="F122" s="11">
        <f t="shared" si="16"/>
        <v>84.704359999999994</v>
      </c>
      <c r="G122" s="8"/>
      <c r="H122" s="2"/>
      <c r="I122" s="10">
        <f t="shared" si="17"/>
        <v>84.704359999999994</v>
      </c>
      <c r="J122" s="8">
        <v>184.667</v>
      </c>
      <c r="K122" s="8">
        <v>0</v>
      </c>
      <c r="L122" s="9">
        <f t="shared" si="18"/>
        <v>1.6250146510509746</v>
      </c>
      <c r="M122" s="8">
        <v>1000192</v>
      </c>
      <c r="N122" s="7">
        <f t="shared" si="19"/>
        <v>282.1435915486569</v>
      </c>
      <c r="O122" s="6"/>
      <c r="Q122" s="2"/>
    </row>
    <row r="123" spans="1:17">
      <c r="B123" s="5"/>
      <c r="F123" s="2"/>
      <c r="H123" s="2"/>
      <c r="I123" s="2"/>
      <c r="L123" s="2"/>
      <c r="O123" s="2"/>
      <c r="Q123" s="2"/>
    </row>
    <row r="124" spans="1:17">
      <c r="B124" s="5"/>
      <c r="F124" s="2"/>
      <c r="H124" s="2"/>
      <c r="I124" s="2"/>
      <c r="L124" s="2"/>
      <c r="M124" s="4"/>
      <c r="N124" s="4"/>
      <c r="O124" s="3"/>
      <c r="Q124" s="2"/>
    </row>
    <row r="125" spans="1:17">
      <c r="B125" s="5"/>
      <c r="F125" s="2"/>
      <c r="H125" s="2"/>
      <c r="I125" s="2"/>
      <c r="L125" s="2"/>
      <c r="M125" s="4"/>
      <c r="N125" s="4"/>
      <c r="O125" s="3"/>
    </row>
    <row r="126" spans="1:17">
      <c r="B126" s="5"/>
      <c r="F126" s="2"/>
      <c r="H126" s="2"/>
      <c r="I126" s="2"/>
      <c r="L126" s="2"/>
      <c r="M126" s="4"/>
      <c r="N126" s="4"/>
      <c r="O126" s="3"/>
    </row>
    <row r="127" spans="1:17">
      <c r="B127" s="5"/>
      <c r="F127" s="2"/>
      <c r="H127" s="2"/>
      <c r="I127" s="2"/>
      <c r="L127" s="2"/>
      <c r="M127" s="4"/>
      <c r="N127" s="4"/>
      <c r="O127" s="3"/>
    </row>
    <row r="128" spans="1:17">
      <c r="B128" s="5"/>
      <c r="F128" s="2"/>
      <c r="H128" s="2"/>
      <c r="I128" s="2"/>
      <c r="L128" s="2"/>
      <c r="O128" s="2"/>
    </row>
    <row r="129" spans="2:15">
      <c r="B129" s="5"/>
      <c r="F129" s="2"/>
      <c r="H129" s="2"/>
      <c r="I129" s="2"/>
      <c r="L129" s="2"/>
      <c r="O129" s="2"/>
    </row>
    <row r="130" spans="2:15">
      <c r="B130" s="5"/>
      <c r="F130" s="2"/>
      <c r="H130" s="2"/>
      <c r="I130" s="2"/>
      <c r="L130" s="2"/>
      <c r="O130" s="2"/>
    </row>
    <row r="131" spans="2:15">
      <c r="B131" s="5"/>
      <c r="F131" s="2"/>
      <c r="H131" s="2"/>
      <c r="I131" s="2"/>
      <c r="L131" s="2"/>
      <c r="O131" s="2"/>
    </row>
    <row r="132" spans="2:15">
      <c r="B132" s="5"/>
      <c r="F132" s="2"/>
      <c r="H132" s="2"/>
      <c r="I132" s="2"/>
      <c r="L132" s="2"/>
      <c r="O132" s="2"/>
    </row>
    <row r="133" spans="2:15">
      <c r="B133" s="5"/>
      <c r="F133" s="2"/>
      <c r="H133" s="2"/>
      <c r="I133" s="2"/>
      <c r="L133" s="2"/>
      <c r="O133" s="2"/>
    </row>
    <row r="134" spans="2:15">
      <c r="B134" s="5"/>
      <c r="F134" s="2"/>
      <c r="H134" s="2"/>
      <c r="I134" s="2"/>
      <c r="L134" s="2"/>
      <c r="O134" s="2"/>
    </row>
    <row r="135" spans="2:15">
      <c r="B135" s="5"/>
      <c r="F135" s="2"/>
      <c r="H135" s="2"/>
      <c r="I135" s="2"/>
      <c r="L135" s="2"/>
      <c r="O135" s="2"/>
    </row>
    <row r="136" spans="2:15">
      <c r="B136" s="5"/>
      <c r="F136" s="2"/>
      <c r="H136" s="2"/>
      <c r="I136" s="2"/>
      <c r="L136" s="2"/>
      <c r="M136" s="4"/>
      <c r="N136" s="4"/>
      <c r="O136" s="3"/>
    </row>
    <row r="137" spans="2:15">
      <c r="B137" s="2"/>
      <c r="F137" s="2"/>
      <c r="H137" s="2"/>
      <c r="I137" s="2"/>
      <c r="L137" s="2"/>
      <c r="O137" s="2"/>
    </row>
    <row r="138" spans="2:15">
      <c r="B138" s="2"/>
      <c r="F138" s="2"/>
      <c r="H138" s="2"/>
      <c r="I138" s="2"/>
      <c r="L138" s="2"/>
      <c r="O138" s="2"/>
    </row>
    <row r="139" spans="2:15">
      <c r="B139" s="2"/>
      <c r="F139" s="2"/>
      <c r="H139" s="2"/>
      <c r="I139" s="2"/>
      <c r="L139" s="2"/>
      <c r="O139" s="2"/>
    </row>
    <row r="140" spans="2:15">
      <c r="B140" s="2"/>
      <c r="F140" s="2"/>
      <c r="H140" s="2"/>
      <c r="I140" s="2"/>
      <c r="L140" s="2"/>
      <c r="O140" s="2"/>
    </row>
    <row r="141" spans="2:15">
      <c r="B141" s="2"/>
      <c r="F141" s="2"/>
      <c r="H141" s="2"/>
      <c r="I141" s="2"/>
      <c r="L141" s="2"/>
      <c r="O141" s="2"/>
    </row>
    <row r="142" spans="2:15">
      <c r="B142" s="2"/>
      <c r="F142" s="2"/>
      <c r="H142" s="2"/>
      <c r="I142" s="2"/>
      <c r="L142" s="2"/>
      <c r="O142" s="2"/>
    </row>
    <row r="143" spans="2:15">
      <c r="B143" s="2"/>
      <c r="F143" s="2"/>
      <c r="H143" s="2"/>
      <c r="I143" s="2"/>
      <c r="L143" s="2"/>
      <c r="O143" s="2"/>
    </row>
    <row r="144" spans="2:15">
      <c r="B144" s="2"/>
      <c r="F144" s="2"/>
      <c r="H144" s="2"/>
      <c r="I144" s="2"/>
      <c r="L144" s="2"/>
      <c r="O144" s="2"/>
    </row>
    <row r="145" spans="2:15">
      <c r="B145" s="2"/>
      <c r="F145" s="2"/>
      <c r="H145" s="2"/>
      <c r="I145" s="2"/>
      <c r="L145" s="2"/>
      <c r="O145" s="2"/>
    </row>
    <row r="146" spans="2:15">
      <c r="B146" s="2"/>
      <c r="F146" s="2"/>
      <c r="H146" s="2"/>
      <c r="I146" s="2"/>
      <c r="L146" s="2"/>
      <c r="O146" s="2"/>
    </row>
    <row r="147" spans="2:15">
      <c r="B147" s="2"/>
      <c r="F147" s="2"/>
      <c r="H147" s="2"/>
      <c r="I147" s="2"/>
      <c r="L147" s="2"/>
      <c r="O147" s="2"/>
    </row>
    <row r="148" spans="2:15">
      <c r="B148" s="2"/>
      <c r="F148" s="2"/>
      <c r="H148" s="2"/>
      <c r="I148" s="2"/>
      <c r="L148" s="2"/>
      <c r="O148" s="2"/>
    </row>
    <row r="149" spans="2:15">
      <c r="B149" s="2"/>
      <c r="F149" s="2"/>
      <c r="H149" s="2"/>
      <c r="I149" s="2"/>
      <c r="L149" s="2"/>
      <c r="O149" s="2"/>
    </row>
    <row r="150" spans="2:15">
      <c r="B150" s="2"/>
      <c r="F150" s="2"/>
      <c r="H150" s="2"/>
      <c r="I150" s="2"/>
      <c r="L150" s="2"/>
      <c r="O150" s="2"/>
    </row>
    <row r="151" spans="2:15">
      <c r="B151" s="2"/>
      <c r="F151" s="2"/>
      <c r="H151" s="2"/>
      <c r="I151" s="2"/>
      <c r="L151" s="2"/>
      <c r="O151" s="2"/>
    </row>
    <row r="152" spans="2:15">
      <c r="B152" s="2"/>
      <c r="F152" s="2"/>
      <c r="H152" s="2"/>
      <c r="I152" s="2"/>
      <c r="L152" s="2"/>
      <c r="O152" s="2"/>
    </row>
    <row r="153" spans="2:15">
      <c r="B153" s="2"/>
      <c r="F153" s="2"/>
      <c r="H153" s="2"/>
      <c r="I153" s="2"/>
      <c r="L153" s="2"/>
      <c r="O153" s="2"/>
    </row>
    <row r="154" spans="2:15">
      <c r="B154" s="2"/>
      <c r="F154" s="2"/>
      <c r="H154" s="2"/>
      <c r="I154" s="2"/>
      <c r="L154" s="2"/>
      <c r="O154" s="2"/>
    </row>
    <row r="155" spans="2:15">
      <c r="B155" s="2"/>
      <c r="F155" s="2"/>
      <c r="H155" s="2"/>
      <c r="I155" s="2"/>
      <c r="L155" s="2"/>
      <c r="O155" s="2"/>
    </row>
    <row r="156" spans="2:15">
      <c r="B156" s="2"/>
      <c r="F156" s="2"/>
      <c r="H156" s="2"/>
      <c r="I156" s="2"/>
      <c r="L156" s="2"/>
      <c r="O156" s="2"/>
    </row>
    <row r="157" spans="2:15">
      <c r="B157" s="2"/>
      <c r="F157" s="2"/>
      <c r="H157" s="2"/>
      <c r="I157" s="2"/>
      <c r="L157" s="2"/>
      <c r="O157" s="2"/>
    </row>
    <row r="158" spans="2:15">
      <c r="B158" s="2"/>
      <c r="F158" s="2"/>
      <c r="H158" s="2"/>
      <c r="I158" s="2"/>
      <c r="L158" s="2"/>
      <c r="O158" s="2"/>
    </row>
    <row r="159" spans="2:15">
      <c r="B159" s="2"/>
      <c r="F159" s="2"/>
      <c r="H159" s="2"/>
      <c r="I159" s="2"/>
      <c r="L159" s="2"/>
      <c r="O159" s="2"/>
    </row>
    <row r="160" spans="2:15">
      <c r="B160" s="2"/>
      <c r="F160" s="2"/>
      <c r="H160" s="2"/>
      <c r="I160" s="2"/>
      <c r="L160" s="2"/>
      <c r="O160" s="2"/>
    </row>
    <row r="161" spans="2:15">
      <c r="B161" s="2"/>
      <c r="F161" s="2"/>
      <c r="H161" s="2"/>
      <c r="I161" s="2"/>
      <c r="L161" s="2"/>
      <c r="O161" s="2"/>
    </row>
    <row r="162" spans="2:15">
      <c r="B162" s="2"/>
      <c r="F162" s="2"/>
      <c r="H162" s="2"/>
      <c r="I162" s="2"/>
      <c r="L162" s="2"/>
      <c r="O162" s="2"/>
    </row>
    <row r="163" spans="2:15">
      <c r="B163" s="2"/>
      <c r="F163" s="2"/>
      <c r="H163" s="2"/>
      <c r="I163" s="2"/>
      <c r="L163" s="2"/>
      <c r="O163" s="2"/>
    </row>
    <row r="164" spans="2:15">
      <c r="B164" s="2"/>
      <c r="F164" s="2"/>
      <c r="H164" s="2"/>
      <c r="I164" s="2"/>
      <c r="L164" s="2"/>
      <c r="O164" s="2"/>
    </row>
    <row r="165" spans="2:15">
      <c r="B165" s="2"/>
      <c r="F165" s="2"/>
      <c r="H165" s="2"/>
      <c r="I165" s="2"/>
      <c r="L165" s="2"/>
      <c r="O165" s="2"/>
    </row>
    <row r="166" spans="2:15">
      <c r="B166" s="2"/>
      <c r="F166" s="2"/>
      <c r="H166" s="2"/>
      <c r="I166" s="2"/>
      <c r="L166" s="2"/>
      <c r="O166" s="2"/>
    </row>
    <row r="167" spans="2:15">
      <c r="B167" s="2"/>
      <c r="F167" s="2"/>
      <c r="H167" s="2"/>
      <c r="I167" s="2"/>
      <c r="L167" s="2"/>
      <c r="O167" s="2"/>
    </row>
    <row r="168" spans="2:15">
      <c r="B168" s="2"/>
      <c r="F168" s="2"/>
      <c r="H168" s="2"/>
      <c r="I168" s="2"/>
      <c r="L168" s="2"/>
      <c r="O168" s="2"/>
    </row>
    <row r="169" spans="2:15">
      <c r="B169" s="2"/>
      <c r="F169" s="2"/>
      <c r="H169" s="2"/>
      <c r="I169" s="2"/>
      <c r="L169" s="2"/>
      <c r="O169" s="2"/>
    </row>
    <row r="170" spans="2:15">
      <c r="B170" s="2"/>
      <c r="F170" s="2"/>
      <c r="H170" s="2"/>
      <c r="I170" s="2"/>
      <c r="L170" s="2"/>
      <c r="O170" s="2"/>
    </row>
    <row r="171" spans="2:15">
      <c r="B171" s="2"/>
      <c r="F171" s="2"/>
      <c r="H171" s="2"/>
      <c r="I171" s="2"/>
      <c r="L171" s="2"/>
      <c r="O171" s="2"/>
    </row>
    <row r="172" spans="2:15">
      <c r="B172" s="2"/>
      <c r="F172" s="2"/>
      <c r="H172" s="2"/>
      <c r="I172" s="2"/>
      <c r="L172" s="2"/>
      <c r="O172" s="2"/>
    </row>
    <row r="173" spans="2:15">
      <c r="B173" s="2"/>
      <c r="F173" s="2"/>
      <c r="H173" s="2"/>
      <c r="I173" s="2"/>
      <c r="L173" s="2"/>
      <c r="O173" s="2"/>
    </row>
    <row r="174" spans="2:15">
      <c r="B174" s="2"/>
      <c r="F174" s="2"/>
      <c r="H174" s="2"/>
      <c r="I174" s="2"/>
      <c r="L174" s="2"/>
      <c r="O174" s="2"/>
    </row>
    <row r="175" spans="2:15">
      <c r="B175" s="2"/>
      <c r="F175" s="2"/>
      <c r="H175" s="2"/>
      <c r="I175" s="2"/>
      <c r="L175" s="2"/>
      <c r="O175" s="2"/>
    </row>
    <row r="176" spans="2:15">
      <c r="B176" s="2"/>
      <c r="F176" s="2"/>
      <c r="H176" s="2"/>
      <c r="I176" s="2"/>
      <c r="L176" s="2"/>
      <c r="O176" s="2"/>
    </row>
    <row r="177" spans="2:15">
      <c r="B177" s="2"/>
      <c r="F177" s="2"/>
      <c r="H177" s="2"/>
      <c r="I177" s="2"/>
      <c r="L177" s="2"/>
      <c r="O177" s="2"/>
    </row>
    <row r="178" spans="2:15">
      <c r="B178" s="2"/>
      <c r="F178" s="2"/>
      <c r="H178" s="2"/>
      <c r="I178" s="2"/>
      <c r="L178" s="2"/>
      <c r="O178" s="2"/>
    </row>
    <row r="179" spans="2:15">
      <c r="B179" s="2"/>
      <c r="F179" s="2"/>
      <c r="H179" s="2"/>
      <c r="I179" s="2"/>
      <c r="L179" s="2"/>
      <c r="O179" s="2"/>
    </row>
    <row r="180" spans="2:15">
      <c r="B180" s="2"/>
      <c r="F180" s="2"/>
      <c r="H180" s="2"/>
      <c r="I180" s="2"/>
      <c r="L180" s="2"/>
      <c r="O180" s="2"/>
    </row>
    <row r="181" spans="2:15">
      <c r="B181" s="2"/>
      <c r="F181" s="2"/>
      <c r="H181" s="2"/>
      <c r="I181" s="2"/>
      <c r="L181" s="2"/>
      <c r="O181" s="2"/>
    </row>
    <row r="182" spans="2:15">
      <c r="B182" s="2"/>
      <c r="F182" s="2"/>
      <c r="H182" s="2"/>
      <c r="I182" s="2"/>
      <c r="L182" s="2"/>
      <c r="O182" s="2"/>
    </row>
    <row r="183" spans="2:15">
      <c r="B183" s="2"/>
      <c r="F183" s="2"/>
      <c r="H183" s="2"/>
      <c r="I183" s="2"/>
      <c r="L183" s="2"/>
      <c r="O183" s="2"/>
    </row>
    <row r="184" spans="2:15">
      <c r="B184" s="2"/>
      <c r="F184" s="2"/>
      <c r="H184" s="2"/>
      <c r="I184" s="2"/>
      <c r="L184" s="2"/>
      <c r="O184" s="2"/>
    </row>
    <row r="185" spans="2:15">
      <c r="B185" s="2"/>
      <c r="F185" s="2"/>
      <c r="H185" s="2"/>
      <c r="I185" s="2"/>
      <c r="L185" s="2"/>
      <c r="O185" s="2"/>
    </row>
    <row r="186" spans="2:15">
      <c r="B186" s="2"/>
      <c r="F186" s="2"/>
      <c r="H186" s="2"/>
      <c r="I186" s="2"/>
      <c r="L186" s="2"/>
      <c r="O186" s="2"/>
    </row>
    <row r="187" spans="2:15">
      <c r="B187" s="2"/>
      <c r="F187" s="2"/>
      <c r="H187" s="2"/>
      <c r="I187" s="2"/>
      <c r="L187" s="2"/>
      <c r="O187" s="2"/>
    </row>
    <row r="188" spans="2:15">
      <c r="B188" s="2"/>
      <c r="F188" s="2"/>
      <c r="H188" s="2"/>
      <c r="I188" s="2"/>
      <c r="L188" s="2"/>
      <c r="O188" s="2"/>
    </row>
    <row r="189" spans="2:15">
      <c r="B189" s="2"/>
      <c r="F189" s="2"/>
      <c r="H189" s="2"/>
      <c r="I189" s="2"/>
      <c r="L189" s="2"/>
      <c r="O189" s="2"/>
    </row>
    <row r="190" spans="2:15">
      <c r="B190" s="2"/>
      <c r="F190" s="2"/>
      <c r="H190" s="2"/>
      <c r="I190" s="2"/>
      <c r="L190" s="2"/>
      <c r="O190" s="2"/>
    </row>
    <row r="191" spans="2:15">
      <c r="B191" s="2"/>
      <c r="F191" s="2"/>
      <c r="H191" s="2"/>
      <c r="I191" s="2"/>
      <c r="L191" s="2"/>
      <c r="O191" s="2"/>
    </row>
    <row r="192" spans="2:15">
      <c r="B192" s="2"/>
      <c r="F192" s="2"/>
      <c r="H192" s="2"/>
      <c r="I192" s="2"/>
      <c r="L192" s="2"/>
      <c r="O192" s="2"/>
    </row>
    <row r="193" spans="2:15">
      <c r="B193" s="2"/>
      <c r="F193" s="2"/>
      <c r="H193" s="2"/>
      <c r="I193" s="2"/>
      <c r="L193" s="2"/>
      <c r="O193" s="2"/>
    </row>
    <row r="194" spans="2:15">
      <c r="B194" s="2"/>
      <c r="F194" s="2"/>
      <c r="H194" s="2"/>
      <c r="I194" s="2"/>
      <c r="L194" s="2"/>
      <c r="O194" s="2"/>
    </row>
    <row r="195" spans="2:15">
      <c r="B195" s="2"/>
      <c r="F195" s="2"/>
      <c r="H195" s="2"/>
      <c r="I195" s="2"/>
      <c r="L195" s="2"/>
      <c r="O195" s="2"/>
    </row>
    <row r="196" spans="2:15">
      <c r="B196" s="2"/>
      <c r="F196" s="2"/>
      <c r="H196" s="2"/>
      <c r="I196" s="2"/>
      <c r="L196" s="2"/>
      <c r="O196" s="2"/>
    </row>
    <row r="197" spans="2:15">
      <c r="B197" s="2"/>
      <c r="F197" s="2"/>
      <c r="H197" s="2"/>
      <c r="I197" s="2"/>
      <c r="L197" s="2"/>
      <c r="O197" s="2"/>
    </row>
    <row r="198" spans="2:15">
      <c r="B198" s="2"/>
      <c r="F198" s="2"/>
      <c r="H198" s="2"/>
      <c r="I198" s="2"/>
      <c r="L198" s="2"/>
      <c r="O198" s="2"/>
    </row>
    <row r="199" spans="2:15">
      <c r="B199" s="2"/>
      <c r="F199" s="2"/>
      <c r="H199" s="2"/>
      <c r="I199" s="2"/>
      <c r="L199" s="2"/>
      <c r="O199" s="2"/>
    </row>
    <row r="200" spans="2:15">
      <c r="B200" s="2"/>
      <c r="F200" s="2"/>
      <c r="H200" s="2"/>
      <c r="I200" s="2"/>
      <c r="L200" s="2"/>
      <c r="O200" s="2"/>
    </row>
    <row r="201" spans="2:15">
      <c r="B201" s="2"/>
      <c r="F201" s="2"/>
      <c r="H201" s="2"/>
      <c r="I201" s="2"/>
      <c r="L201" s="2"/>
      <c r="O201" s="2"/>
    </row>
    <row r="202" spans="2:15">
      <c r="B202" s="2"/>
      <c r="F202" s="2"/>
      <c r="H202" s="2"/>
      <c r="I202" s="2"/>
      <c r="L202" s="2"/>
      <c r="O202" s="2"/>
    </row>
    <row r="203" spans="2:15">
      <c r="B203" s="2"/>
      <c r="F203" s="2"/>
      <c r="H203" s="2"/>
      <c r="I203" s="2"/>
      <c r="L203" s="2"/>
      <c r="O203" s="2"/>
    </row>
    <row r="204" spans="2:15">
      <c r="B204" s="2"/>
      <c r="F204" s="2"/>
      <c r="H204" s="2"/>
      <c r="I204" s="2"/>
      <c r="L204" s="2"/>
      <c r="O204" s="2"/>
    </row>
    <row r="205" spans="2:15">
      <c r="B205" s="2"/>
      <c r="F205" s="2"/>
      <c r="H205" s="2"/>
      <c r="I205" s="2"/>
      <c r="L205" s="2"/>
      <c r="O205" s="2"/>
    </row>
    <row r="206" spans="2:15">
      <c r="B206" s="2"/>
      <c r="F206" s="2"/>
      <c r="H206" s="2"/>
      <c r="I206" s="2"/>
      <c r="L206" s="2"/>
      <c r="O206" s="2"/>
    </row>
    <row r="207" spans="2:15">
      <c r="B207" s="2"/>
      <c r="F207" s="2"/>
      <c r="H207" s="2"/>
      <c r="I207" s="2"/>
      <c r="L207" s="2"/>
      <c r="O207" s="2"/>
    </row>
    <row r="208" spans="2:15">
      <c r="B208" s="2"/>
      <c r="F208" s="2"/>
      <c r="H208" s="2"/>
      <c r="I208" s="2"/>
      <c r="L208" s="2"/>
      <c r="O208" s="2"/>
    </row>
    <row r="209" spans="2:15">
      <c r="B209" s="2"/>
      <c r="F209" s="2"/>
      <c r="H209" s="2"/>
      <c r="I209" s="2"/>
      <c r="L209" s="2"/>
      <c r="O209" s="2"/>
    </row>
    <row r="210" spans="2:15">
      <c r="B210" s="2"/>
      <c r="F210" s="2"/>
      <c r="H210" s="2"/>
      <c r="I210" s="2"/>
      <c r="L210" s="2"/>
      <c r="O210" s="2"/>
    </row>
    <row r="211" spans="2:15">
      <c r="B211" s="2"/>
      <c r="F211" s="2"/>
      <c r="H211" s="2"/>
      <c r="I211" s="2"/>
      <c r="L211" s="2"/>
      <c r="O211" s="2"/>
    </row>
    <row r="212" spans="2:15">
      <c r="B212" s="2"/>
      <c r="F212" s="2"/>
      <c r="H212" s="2"/>
      <c r="I212" s="2"/>
      <c r="L212" s="2"/>
      <c r="O212" s="2"/>
    </row>
    <row r="213" spans="2:15">
      <c r="B213" s="2"/>
      <c r="F213" s="2"/>
      <c r="H213" s="2"/>
      <c r="I213" s="2"/>
      <c r="L213" s="2"/>
      <c r="O213" s="2"/>
    </row>
    <row r="214" spans="2:15">
      <c r="B214" s="2"/>
      <c r="F214" s="2"/>
      <c r="H214" s="2"/>
      <c r="I214" s="2"/>
      <c r="L214" s="2"/>
      <c r="O214" s="2"/>
    </row>
    <row r="215" spans="2:15">
      <c r="B215" s="2"/>
      <c r="F215" s="2"/>
      <c r="H215" s="2"/>
      <c r="I215" s="2"/>
      <c r="L215" s="2"/>
      <c r="O215" s="2"/>
    </row>
    <row r="216" spans="2:15">
      <c r="B216" s="2"/>
      <c r="F216" s="2"/>
      <c r="H216" s="2"/>
      <c r="I216" s="2"/>
      <c r="L216" s="2"/>
      <c r="O216" s="2"/>
    </row>
    <row r="217" spans="2:15">
      <c r="B217" s="2"/>
      <c r="F217" s="2"/>
      <c r="H217" s="2"/>
      <c r="I217" s="2"/>
      <c r="L217" s="2"/>
      <c r="O217" s="2"/>
    </row>
    <row r="218" spans="2:15">
      <c r="B218" s="2"/>
      <c r="F218" s="2"/>
      <c r="H218" s="2"/>
      <c r="I218" s="2"/>
      <c r="L218" s="2"/>
      <c r="O218" s="2"/>
    </row>
    <row r="219" spans="2:15">
      <c r="B219" s="2"/>
      <c r="F219" s="2"/>
      <c r="H219" s="2"/>
      <c r="I219" s="2"/>
      <c r="L219" s="2"/>
      <c r="O219" s="2"/>
    </row>
    <row r="220" spans="2:15">
      <c r="B220" s="2"/>
      <c r="F220" s="2"/>
      <c r="H220" s="2"/>
      <c r="I220" s="2"/>
      <c r="L220" s="2"/>
      <c r="O220" s="2"/>
    </row>
    <row r="221" spans="2:15">
      <c r="B221" s="2"/>
      <c r="F221" s="2"/>
      <c r="H221" s="2"/>
      <c r="I221" s="2"/>
      <c r="L221" s="2"/>
      <c r="O221" s="2"/>
    </row>
    <row r="222" spans="2:15">
      <c r="B222" s="2"/>
      <c r="F222" s="2"/>
      <c r="H222" s="2"/>
      <c r="I222" s="2"/>
      <c r="L222" s="2"/>
      <c r="O222" s="2"/>
    </row>
    <row r="223" spans="2:15">
      <c r="B223" s="2"/>
      <c r="F223" s="2"/>
      <c r="H223" s="2"/>
      <c r="I223" s="2"/>
      <c r="L223" s="2"/>
      <c r="O223" s="2"/>
    </row>
    <row r="224" spans="2:15">
      <c r="B224" s="2"/>
      <c r="F224" s="2"/>
      <c r="H224" s="2"/>
      <c r="I224" s="2"/>
      <c r="L224" s="2"/>
      <c r="O224" s="2"/>
    </row>
    <row r="225" spans="2:15">
      <c r="B225" s="2"/>
      <c r="F225" s="2"/>
      <c r="H225" s="2"/>
      <c r="I225" s="2"/>
      <c r="L225" s="2"/>
      <c r="O225" s="2"/>
    </row>
    <row r="226" spans="2:15">
      <c r="B226" s="2"/>
      <c r="F226" s="2"/>
      <c r="H226" s="2"/>
      <c r="I226" s="2"/>
      <c r="L226" s="2"/>
      <c r="O226" s="2"/>
    </row>
    <row r="227" spans="2:15">
      <c r="B227" s="2"/>
      <c r="F227" s="2"/>
      <c r="H227" s="2"/>
      <c r="I227" s="2"/>
      <c r="L227" s="2"/>
      <c r="O227" s="2"/>
    </row>
    <row r="228" spans="2:15">
      <c r="B228" s="2"/>
      <c r="F228" s="2"/>
      <c r="H228" s="2"/>
      <c r="I228" s="2"/>
      <c r="L228" s="2"/>
      <c r="O228" s="2"/>
    </row>
    <row r="229" spans="2:15">
      <c r="B229" s="2"/>
      <c r="F229" s="2"/>
      <c r="H229" s="2"/>
      <c r="I229" s="2"/>
      <c r="L229" s="2"/>
      <c r="O229" s="2"/>
    </row>
    <row r="230" spans="2:15">
      <c r="B230" s="2"/>
      <c r="F230" s="2"/>
      <c r="H230" s="2"/>
      <c r="I230" s="2"/>
      <c r="L230" s="2"/>
      <c r="O230" s="2"/>
    </row>
    <row r="231" spans="2:15">
      <c r="B231" s="2"/>
      <c r="F231" s="2"/>
      <c r="H231" s="2"/>
      <c r="I231" s="2"/>
      <c r="L231" s="2"/>
      <c r="O231" s="2"/>
    </row>
    <row r="232" spans="2:15">
      <c r="B232" s="2"/>
      <c r="F232" s="2"/>
      <c r="H232" s="2"/>
      <c r="I232" s="2"/>
      <c r="L232" s="2"/>
      <c r="O232" s="2"/>
    </row>
    <row r="233" spans="2:15">
      <c r="B233" s="2"/>
      <c r="F233" s="2"/>
      <c r="H233" s="2"/>
      <c r="I233" s="2"/>
      <c r="L233" s="2"/>
      <c r="O233" s="2"/>
    </row>
    <row r="234" spans="2:15">
      <c r="B234" s="2"/>
      <c r="F234" s="2"/>
      <c r="H234" s="2"/>
      <c r="I234" s="2"/>
      <c r="L234" s="2"/>
      <c r="O234" s="2"/>
    </row>
    <row r="235" spans="2:15">
      <c r="B235" s="2"/>
      <c r="F235" s="2"/>
      <c r="H235" s="2"/>
      <c r="I235" s="2"/>
      <c r="L235" s="2"/>
      <c r="O235" s="2"/>
    </row>
    <row r="236" spans="2:15">
      <c r="B236" s="2"/>
      <c r="F236" s="2"/>
      <c r="H236" s="2"/>
      <c r="I236" s="2"/>
      <c r="L236" s="2"/>
      <c r="O236" s="2"/>
    </row>
    <row r="237" spans="2:15">
      <c r="B237" s="2"/>
      <c r="F237" s="2"/>
      <c r="H237" s="2"/>
      <c r="I237" s="2"/>
      <c r="L237" s="2"/>
      <c r="O237" s="2"/>
    </row>
    <row r="238" spans="2:15">
      <c r="B238" s="2"/>
      <c r="F238" s="2"/>
      <c r="H238" s="2"/>
      <c r="I238" s="2"/>
      <c r="L238" s="2"/>
      <c r="O238" s="2"/>
    </row>
    <row r="239" spans="2:15">
      <c r="B239" s="2"/>
      <c r="F239" s="2"/>
      <c r="H239" s="2"/>
      <c r="I239" s="2"/>
      <c r="L239" s="2"/>
      <c r="O239" s="2"/>
    </row>
    <row r="240" spans="2:15">
      <c r="B240" s="2"/>
      <c r="F240" s="2"/>
      <c r="H240" s="2"/>
      <c r="I240" s="2"/>
      <c r="L240" s="2"/>
      <c r="O240" s="2"/>
    </row>
    <row r="241" spans="2:15">
      <c r="B241" s="2"/>
      <c r="F241" s="2"/>
      <c r="H241" s="2"/>
      <c r="I241" s="2"/>
      <c r="L241" s="2"/>
      <c r="O241" s="2"/>
    </row>
    <row r="242" spans="2:15">
      <c r="B242" s="2"/>
      <c r="F242" s="2"/>
      <c r="H242" s="2"/>
      <c r="I242" s="2"/>
      <c r="L242" s="2"/>
      <c r="O242" s="2"/>
    </row>
    <row r="243" spans="2:15">
      <c r="B243" s="2"/>
      <c r="F243" s="2"/>
      <c r="H243" s="2"/>
      <c r="I243" s="2"/>
      <c r="L243" s="2"/>
      <c r="O243" s="2"/>
    </row>
    <row r="244" spans="2:15">
      <c r="B244" s="2"/>
      <c r="F244" s="2"/>
      <c r="H244" s="2"/>
      <c r="I244" s="2"/>
      <c r="L244" s="2"/>
      <c r="O244" s="2"/>
    </row>
    <row r="245" spans="2:15">
      <c r="B245" s="2"/>
      <c r="F245" s="2"/>
      <c r="H245" s="2"/>
      <c r="I245" s="2"/>
      <c r="L245" s="2"/>
      <c r="O245" s="2"/>
    </row>
    <row r="246" spans="2:15">
      <c r="B246" s="2"/>
      <c r="F246" s="2"/>
      <c r="H246" s="2"/>
      <c r="I246" s="2"/>
      <c r="L246" s="2"/>
      <c r="O246" s="2"/>
    </row>
    <row r="247" spans="2:15">
      <c r="B247" s="2"/>
      <c r="F247" s="2"/>
      <c r="H247" s="2"/>
      <c r="I247" s="2"/>
      <c r="L247" s="2"/>
      <c r="O247" s="2"/>
    </row>
    <row r="248" spans="2:15">
      <c r="B248" s="2"/>
      <c r="F248" s="2"/>
      <c r="H248" s="2"/>
      <c r="I248" s="2"/>
      <c r="L248" s="2"/>
      <c r="O248" s="2"/>
    </row>
    <row r="249" spans="2:15">
      <c r="B249" s="2"/>
      <c r="F249" s="2"/>
      <c r="H249" s="2"/>
      <c r="I249" s="2"/>
      <c r="L249" s="2"/>
      <c r="O249" s="2"/>
    </row>
    <row r="250" spans="2:15">
      <c r="B250" s="2"/>
      <c r="F250" s="2"/>
      <c r="H250" s="2"/>
      <c r="I250" s="2"/>
      <c r="L250" s="2"/>
      <c r="O250" s="2"/>
    </row>
    <row r="251" spans="2:15">
      <c r="B251" s="2"/>
      <c r="F251" s="2"/>
      <c r="H251" s="2"/>
      <c r="I251" s="2"/>
      <c r="L251" s="2"/>
      <c r="O251" s="2"/>
    </row>
    <row r="252" spans="2:15">
      <c r="B252" s="2"/>
      <c r="F252" s="2"/>
      <c r="H252" s="2"/>
      <c r="I252" s="2"/>
      <c r="L252" s="2"/>
      <c r="O252" s="2"/>
    </row>
    <row r="253" spans="2:15">
      <c r="B253" s="2"/>
      <c r="F253" s="2"/>
      <c r="H253" s="2"/>
      <c r="I253" s="2"/>
      <c r="L253" s="2"/>
      <c r="O253" s="2"/>
    </row>
    <row r="254" spans="2:15">
      <c r="B254" s="2"/>
      <c r="F254" s="2"/>
      <c r="H254" s="2"/>
      <c r="I254" s="2"/>
      <c r="L254" s="2"/>
      <c r="O254" s="2"/>
    </row>
    <row r="255" spans="2:15">
      <c r="B255" s="2"/>
      <c r="F255" s="2"/>
      <c r="H255" s="2"/>
      <c r="I255" s="2"/>
      <c r="L255" s="2"/>
      <c r="O255" s="2"/>
    </row>
    <row r="256" spans="2:15">
      <c r="B256" s="2"/>
      <c r="F256" s="2"/>
      <c r="H256" s="2"/>
      <c r="I256" s="2"/>
      <c r="L256" s="2"/>
      <c r="O256" s="2"/>
    </row>
    <row r="257" spans="2:15">
      <c r="B257" s="2"/>
      <c r="F257" s="2"/>
      <c r="H257" s="2"/>
      <c r="I257" s="2"/>
      <c r="L257" s="2"/>
      <c r="O257" s="2"/>
    </row>
    <row r="258" spans="2:15">
      <c r="B258" s="2"/>
      <c r="F258" s="2"/>
      <c r="H258" s="2"/>
      <c r="I258" s="2"/>
      <c r="L258" s="2"/>
      <c r="O258" s="2"/>
    </row>
    <row r="259" spans="2:15">
      <c r="B259" s="2"/>
      <c r="F259" s="2"/>
      <c r="H259" s="2"/>
      <c r="I259" s="2"/>
      <c r="L259" s="2"/>
      <c r="O259" s="2"/>
    </row>
    <row r="260" spans="2:15">
      <c r="B260" s="2"/>
      <c r="F260" s="2"/>
      <c r="H260" s="2"/>
      <c r="I260" s="2"/>
      <c r="L260" s="2"/>
      <c r="O260" s="2"/>
    </row>
    <row r="261" spans="2:15">
      <c r="B261" s="2"/>
      <c r="F261" s="2"/>
      <c r="H261" s="2"/>
      <c r="I261" s="2"/>
      <c r="L261" s="2"/>
      <c r="O261" s="2"/>
    </row>
    <row r="262" spans="2:15">
      <c r="B262" s="2"/>
      <c r="F262" s="2"/>
      <c r="H262" s="2"/>
      <c r="I262" s="2"/>
      <c r="L262" s="2"/>
      <c r="O262" s="2"/>
    </row>
    <row r="263" spans="2:15">
      <c r="B263" s="2"/>
      <c r="F263" s="2"/>
      <c r="H263" s="2"/>
      <c r="I263" s="2"/>
      <c r="L263" s="2"/>
      <c r="O263" s="2"/>
    </row>
    <row r="264" spans="2:15">
      <c r="B264" s="2"/>
      <c r="F264" s="2"/>
      <c r="H264" s="2"/>
      <c r="I264" s="2"/>
      <c r="L264" s="2"/>
      <c r="O264" s="2"/>
    </row>
    <row r="265" spans="2:15">
      <c r="B265" s="2"/>
      <c r="F265" s="2"/>
      <c r="H265" s="2"/>
      <c r="I265" s="2"/>
      <c r="L265" s="2"/>
      <c r="O265" s="2"/>
    </row>
    <row r="266" spans="2:15">
      <c r="B266" s="2"/>
      <c r="F266" s="2"/>
      <c r="H266" s="2"/>
      <c r="I266" s="2"/>
      <c r="L266" s="2"/>
      <c r="O266" s="2"/>
    </row>
    <row r="267" spans="2:15">
      <c r="B267" s="2"/>
      <c r="F267" s="2"/>
      <c r="H267" s="2"/>
      <c r="I267" s="2"/>
      <c r="L267" s="2"/>
      <c r="O267" s="2"/>
    </row>
    <row r="268" spans="2:15">
      <c r="B268" s="2"/>
      <c r="F268" s="2"/>
      <c r="H268" s="2"/>
      <c r="I268" s="2"/>
      <c r="L268" s="2"/>
      <c r="O268" s="2"/>
    </row>
    <row r="269" spans="2:15">
      <c r="B269" s="2"/>
      <c r="F269" s="2"/>
      <c r="H269" s="2"/>
      <c r="I269" s="2"/>
      <c r="L269" s="2"/>
      <c r="O269" s="2"/>
    </row>
    <row r="270" spans="2:15">
      <c r="B270" s="2"/>
      <c r="F270" s="2"/>
      <c r="H270" s="2"/>
      <c r="I270" s="2"/>
      <c r="L270" s="2"/>
      <c r="O270" s="2"/>
    </row>
    <row r="271" spans="2:15">
      <c r="B271" s="2"/>
      <c r="F271" s="2"/>
      <c r="H271" s="2"/>
      <c r="I271" s="2"/>
      <c r="L271" s="2"/>
      <c r="O271" s="2"/>
    </row>
    <row r="272" spans="2:15">
      <c r="B272" s="2"/>
      <c r="F272" s="2"/>
      <c r="H272" s="2"/>
      <c r="I272" s="2"/>
      <c r="L272" s="2"/>
      <c r="O272" s="2"/>
    </row>
    <row r="273" spans="2:15">
      <c r="B273" s="2"/>
      <c r="F273" s="2"/>
      <c r="H273" s="2"/>
      <c r="I273" s="2"/>
      <c r="L273" s="2"/>
      <c r="O273" s="2"/>
    </row>
    <row r="274" spans="2:15">
      <c r="B274" s="2"/>
      <c r="F274" s="2"/>
      <c r="H274" s="2"/>
      <c r="I274" s="2"/>
      <c r="L274" s="2"/>
      <c r="O274" s="2"/>
    </row>
    <row r="275" spans="2:15">
      <c r="B275" s="2"/>
      <c r="F275" s="2"/>
      <c r="H275" s="2"/>
      <c r="I275" s="2"/>
      <c r="L275" s="2"/>
      <c r="O275" s="2"/>
    </row>
    <row r="276" spans="2:15">
      <c r="B276" s="2"/>
      <c r="F276" s="2"/>
      <c r="H276" s="2"/>
      <c r="I276" s="2"/>
      <c r="L276" s="2"/>
      <c r="O276" s="2"/>
    </row>
    <row r="277" spans="2:15">
      <c r="B277" s="2"/>
      <c r="F277" s="2"/>
      <c r="H277" s="2"/>
      <c r="I277" s="2"/>
      <c r="L277" s="2"/>
      <c r="O277" s="2"/>
    </row>
    <row r="278" spans="2:15">
      <c r="B278" s="2"/>
      <c r="F278" s="2"/>
      <c r="H278" s="2"/>
      <c r="I278" s="2"/>
      <c r="L278" s="2"/>
      <c r="O278" s="2"/>
    </row>
    <row r="279" spans="2:15">
      <c r="B279" s="2"/>
      <c r="F279" s="2"/>
      <c r="H279" s="2"/>
      <c r="I279" s="2"/>
      <c r="L279" s="2"/>
      <c r="O279" s="2"/>
    </row>
    <row r="280" spans="2:15">
      <c r="B280" s="2"/>
      <c r="F280" s="2"/>
      <c r="H280" s="2"/>
      <c r="I280" s="2"/>
      <c r="L280" s="2"/>
      <c r="O280" s="2"/>
    </row>
    <row r="281" spans="2:15">
      <c r="B281" s="2"/>
      <c r="F281" s="2"/>
      <c r="H281" s="2"/>
      <c r="I281" s="2"/>
      <c r="L281" s="2"/>
      <c r="O281" s="2"/>
    </row>
    <row r="282" spans="2:15">
      <c r="B282" s="2"/>
      <c r="F282" s="2"/>
      <c r="H282" s="2"/>
      <c r="I282" s="2"/>
      <c r="L282" s="2"/>
      <c r="O282" s="2"/>
    </row>
    <row r="283" spans="2:15">
      <c r="B283" s="2"/>
      <c r="F283" s="2"/>
      <c r="H283" s="2"/>
      <c r="I283" s="2"/>
      <c r="L283" s="2"/>
      <c r="O283" s="2"/>
    </row>
    <row r="284" spans="2:15">
      <c r="B284" s="2"/>
      <c r="F284" s="2"/>
      <c r="H284" s="2"/>
      <c r="I284" s="2"/>
      <c r="L284" s="2"/>
      <c r="O284" s="2"/>
    </row>
    <row r="285" spans="2:15">
      <c r="B285" s="2"/>
      <c r="F285" s="2"/>
      <c r="H285" s="2"/>
      <c r="I285" s="2"/>
      <c r="L285" s="2"/>
      <c r="O285" s="2"/>
    </row>
    <row r="286" spans="2:15">
      <c r="B286" s="2"/>
      <c r="F286" s="2"/>
      <c r="H286" s="2"/>
      <c r="I286" s="2"/>
      <c r="L286" s="2"/>
      <c r="O286" s="2"/>
    </row>
    <row r="287" spans="2:15">
      <c r="B287" s="2"/>
      <c r="F287" s="2"/>
      <c r="H287" s="2"/>
      <c r="I287" s="2"/>
      <c r="L287" s="2"/>
      <c r="O287" s="2"/>
    </row>
    <row r="288" spans="2:15">
      <c r="B288" s="2"/>
      <c r="F288" s="2"/>
      <c r="H288" s="2"/>
      <c r="I288" s="2"/>
      <c r="L288" s="2"/>
      <c r="O288" s="2"/>
    </row>
    <row r="289" spans="2:15">
      <c r="B289" s="2"/>
      <c r="F289" s="2"/>
      <c r="H289" s="2"/>
      <c r="I289" s="2"/>
      <c r="L289" s="2"/>
      <c r="O289" s="2"/>
    </row>
    <row r="290" spans="2:15">
      <c r="B290" s="2"/>
      <c r="F290" s="2"/>
      <c r="H290" s="2"/>
      <c r="I290" s="2"/>
      <c r="L290" s="2"/>
      <c r="O290" s="2"/>
    </row>
    <row r="291" spans="2:15">
      <c r="B291" s="2"/>
      <c r="F291" s="2"/>
      <c r="H291" s="2"/>
      <c r="I291" s="2"/>
      <c r="L291" s="2"/>
      <c r="O291" s="2"/>
    </row>
    <row r="292" spans="2:15">
      <c r="B292" s="2"/>
      <c r="F292" s="2"/>
      <c r="H292" s="2"/>
      <c r="I292" s="2"/>
      <c r="L292" s="2"/>
      <c r="O292" s="2"/>
    </row>
    <row r="293" spans="2:15">
      <c r="B293" s="2"/>
      <c r="F293" s="2"/>
      <c r="H293" s="2"/>
      <c r="I293" s="2"/>
      <c r="L293" s="2"/>
      <c r="O293" s="2"/>
    </row>
    <row r="294" spans="2:15">
      <c r="B294" s="2"/>
      <c r="F294" s="2"/>
      <c r="H294" s="2"/>
      <c r="I294" s="2"/>
      <c r="L294" s="2"/>
      <c r="O294" s="2"/>
    </row>
    <row r="295" spans="2:15">
      <c r="B295" s="2"/>
      <c r="F295" s="2"/>
      <c r="H295" s="2"/>
      <c r="I295" s="2"/>
      <c r="L295" s="2"/>
      <c r="O295" s="2"/>
    </row>
    <row r="296" spans="2:15">
      <c r="B296" s="2"/>
      <c r="F296" s="2"/>
      <c r="H296" s="2"/>
      <c r="I296" s="2"/>
      <c r="L296" s="2"/>
      <c r="O296" s="2"/>
    </row>
    <row r="297" spans="2:15">
      <c r="B297" s="2"/>
      <c r="F297" s="2"/>
      <c r="H297" s="2"/>
      <c r="I297" s="2"/>
      <c r="L297" s="2"/>
      <c r="O297" s="2"/>
    </row>
    <row r="298" spans="2:15">
      <c r="B298" s="2"/>
      <c r="F298" s="2"/>
      <c r="H298" s="2"/>
      <c r="I298" s="2"/>
      <c r="L298" s="2"/>
      <c r="O298" s="2"/>
    </row>
    <row r="299" spans="2:15">
      <c r="B299" s="2"/>
      <c r="F299" s="2"/>
      <c r="H299" s="2"/>
      <c r="I299" s="2"/>
      <c r="L299" s="2"/>
      <c r="O299" s="2"/>
    </row>
    <row r="300" spans="2:15">
      <c r="B300" s="2"/>
      <c r="F300" s="2"/>
      <c r="H300" s="2"/>
      <c r="I300" s="2"/>
      <c r="L300" s="2"/>
      <c r="O300" s="2"/>
    </row>
    <row r="301" spans="2:15">
      <c r="B301" s="2"/>
      <c r="F301" s="2"/>
      <c r="H301" s="2"/>
      <c r="I301" s="2"/>
      <c r="L301" s="2"/>
      <c r="O301" s="2"/>
    </row>
    <row r="302" spans="2:15">
      <c r="B302" s="2"/>
      <c r="F302" s="2"/>
      <c r="H302" s="2"/>
      <c r="I302" s="2"/>
      <c r="L302" s="2"/>
      <c r="O302" s="2"/>
    </row>
    <row r="303" spans="2:15">
      <c r="B303" s="2"/>
      <c r="F303" s="2"/>
      <c r="H303" s="2"/>
      <c r="I303" s="2"/>
      <c r="L303" s="2"/>
      <c r="O303" s="2"/>
    </row>
    <row r="304" spans="2:15">
      <c r="B304" s="2"/>
      <c r="F304" s="2"/>
      <c r="H304" s="2"/>
      <c r="I304" s="2"/>
      <c r="L304" s="2"/>
      <c r="O304" s="2"/>
    </row>
    <row r="305" spans="2:15">
      <c r="B305" s="2"/>
      <c r="F305" s="2"/>
      <c r="H305" s="2"/>
      <c r="I305" s="2"/>
      <c r="L305" s="2"/>
      <c r="O305" s="2"/>
    </row>
    <row r="306" spans="2:15">
      <c r="B306" s="2"/>
      <c r="F306" s="2"/>
      <c r="H306" s="2"/>
      <c r="I306" s="2"/>
      <c r="L306" s="2"/>
      <c r="O306" s="2"/>
    </row>
    <row r="307" spans="2:15">
      <c r="B307" s="2"/>
      <c r="F307" s="2"/>
      <c r="H307" s="2"/>
      <c r="I307" s="2"/>
      <c r="L307" s="2"/>
      <c r="O307" s="2"/>
    </row>
    <row r="308" spans="2:15">
      <c r="B308" s="2"/>
      <c r="F308" s="2"/>
      <c r="H308" s="2"/>
      <c r="I308" s="2"/>
      <c r="L308" s="2"/>
      <c r="O308" s="2"/>
    </row>
    <row r="309" spans="2:15">
      <c r="B309" s="2"/>
      <c r="F309" s="2"/>
      <c r="H309" s="2"/>
      <c r="I309" s="2"/>
      <c r="L309" s="2"/>
      <c r="O309" s="2"/>
    </row>
    <row r="310" spans="2:15">
      <c r="B310" s="2"/>
      <c r="F310" s="2"/>
      <c r="H310" s="2"/>
      <c r="I310" s="2"/>
      <c r="L310" s="2"/>
      <c r="O310" s="2"/>
    </row>
    <row r="311" spans="2:15">
      <c r="B311" s="2"/>
      <c r="F311" s="2"/>
      <c r="H311" s="2"/>
      <c r="I311" s="2"/>
      <c r="L311" s="2"/>
      <c r="O311" s="2"/>
    </row>
    <row r="312" spans="2:15">
      <c r="B312" s="2"/>
      <c r="F312" s="2"/>
      <c r="H312" s="2"/>
      <c r="I312" s="2"/>
      <c r="L312" s="2"/>
      <c r="O312" s="2"/>
    </row>
    <row r="313" spans="2:15">
      <c r="B313" s="2"/>
      <c r="F313" s="2"/>
      <c r="H313" s="2"/>
      <c r="I313" s="2"/>
      <c r="L313" s="2"/>
      <c r="O313" s="2"/>
    </row>
    <row r="314" spans="2:15">
      <c r="B314" s="2"/>
      <c r="F314" s="2"/>
      <c r="H314" s="2"/>
      <c r="I314" s="2"/>
      <c r="L314" s="2"/>
      <c r="O314" s="2"/>
    </row>
    <row r="315" spans="2:15">
      <c r="B315" s="2"/>
      <c r="F315" s="2"/>
      <c r="H315" s="2"/>
      <c r="I315" s="2"/>
      <c r="L315" s="2"/>
      <c r="O315" s="2"/>
    </row>
    <row r="316" spans="2:15">
      <c r="B316" s="2"/>
      <c r="F316" s="2"/>
      <c r="H316" s="2"/>
      <c r="I316" s="2"/>
      <c r="L316" s="2"/>
      <c r="O316" s="2"/>
    </row>
    <row r="317" spans="2:15">
      <c r="B317" s="2"/>
      <c r="F317" s="2"/>
      <c r="H317" s="2"/>
      <c r="I317" s="2"/>
      <c r="L317" s="2"/>
      <c r="O317" s="2"/>
    </row>
    <row r="318" spans="2:15">
      <c r="B318" s="2"/>
      <c r="F318" s="2"/>
      <c r="H318" s="2"/>
      <c r="I318" s="2"/>
      <c r="L318" s="2"/>
      <c r="O318" s="2"/>
    </row>
    <row r="319" spans="2:15">
      <c r="B319" s="2"/>
      <c r="F319" s="2"/>
      <c r="H319" s="2"/>
      <c r="I319" s="2"/>
      <c r="L319" s="2"/>
      <c r="O319" s="2"/>
    </row>
    <row r="320" spans="2:15">
      <c r="B320" s="2"/>
      <c r="F320" s="2"/>
      <c r="H320" s="2"/>
      <c r="I320" s="2"/>
      <c r="L320" s="2"/>
      <c r="O320" s="2"/>
    </row>
    <row r="321" spans="2:15">
      <c r="B321" s="2"/>
      <c r="F321" s="2"/>
      <c r="H321" s="2"/>
      <c r="I321" s="2"/>
      <c r="L321" s="2"/>
      <c r="O321" s="2"/>
    </row>
    <row r="322" spans="2:15">
      <c r="B322" s="2"/>
      <c r="F322" s="2"/>
      <c r="H322" s="2"/>
      <c r="I322" s="2"/>
      <c r="L322" s="2"/>
      <c r="O322" s="2"/>
    </row>
    <row r="323" spans="2:15">
      <c r="B323" s="2"/>
      <c r="F323" s="2"/>
      <c r="H323" s="2"/>
      <c r="I323" s="2"/>
      <c r="L323" s="2"/>
      <c r="O323" s="2"/>
    </row>
    <row r="324" spans="2:15">
      <c r="B324" s="2"/>
      <c r="F324" s="2"/>
      <c r="H324" s="2"/>
      <c r="I324" s="2"/>
      <c r="L324" s="2"/>
      <c r="O324" s="2"/>
    </row>
    <row r="325" spans="2:15">
      <c r="B325" s="2"/>
      <c r="F325" s="2"/>
      <c r="H325" s="2"/>
      <c r="I325" s="2"/>
      <c r="L325" s="2"/>
      <c r="O325" s="2"/>
    </row>
    <row r="326" spans="2:15">
      <c r="B326" s="2"/>
      <c r="F326" s="2"/>
      <c r="H326" s="2"/>
      <c r="I326" s="2"/>
      <c r="L326" s="2"/>
      <c r="O326" s="2"/>
    </row>
    <row r="327" spans="2:15">
      <c r="B327" s="2"/>
      <c r="F327" s="2"/>
      <c r="H327" s="2"/>
      <c r="I327" s="2"/>
      <c r="L327" s="2"/>
      <c r="O327" s="2"/>
    </row>
    <row r="328" spans="2:15">
      <c r="B328" s="2"/>
      <c r="F328" s="2"/>
      <c r="H328" s="2"/>
      <c r="I328" s="2"/>
      <c r="L328" s="2"/>
      <c r="O328" s="2"/>
    </row>
    <row r="329" spans="2:15">
      <c r="B329" s="2"/>
      <c r="F329" s="2"/>
      <c r="H329" s="2"/>
      <c r="I329" s="2"/>
      <c r="L329" s="2"/>
      <c r="O329" s="2"/>
    </row>
    <row r="330" spans="2:15">
      <c r="B330" s="2"/>
      <c r="F330" s="2"/>
      <c r="H330" s="2"/>
      <c r="I330" s="2"/>
      <c r="L330" s="2"/>
      <c r="O330" s="2"/>
    </row>
    <row r="331" spans="2:15">
      <c r="B331" s="2"/>
      <c r="F331" s="2"/>
      <c r="H331" s="2"/>
      <c r="I331" s="2"/>
      <c r="L331" s="2"/>
      <c r="O331" s="2"/>
    </row>
    <row r="332" spans="2:15">
      <c r="B332" s="2"/>
      <c r="F332" s="2"/>
      <c r="H332" s="2"/>
      <c r="I332" s="2"/>
      <c r="L332" s="2"/>
      <c r="O332" s="2"/>
    </row>
    <row r="333" spans="2:15">
      <c r="B333" s="2"/>
      <c r="F333" s="2"/>
      <c r="H333" s="2"/>
      <c r="I333" s="2"/>
      <c r="L333" s="2"/>
      <c r="O333" s="2"/>
    </row>
    <row r="334" spans="2:15">
      <c r="B334" s="2"/>
      <c r="F334" s="2"/>
      <c r="H334" s="2"/>
      <c r="I334" s="2"/>
      <c r="L334" s="2"/>
      <c r="O334" s="2"/>
    </row>
    <row r="335" spans="2:15">
      <c r="B335" s="2"/>
      <c r="F335" s="2"/>
      <c r="H335" s="2"/>
      <c r="I335" s="2"/>
      <c r="L335" s="2"/>
      <c r="O335" s="2"/>
    </row>
    <row r="336" spans="2:15">
      <c r="B336" s="2"/>
      <c r="F336" s="2"/>
      <c r="H336" s="2"/>
      <c r="I336" s="2"/>
      <c r="L336" s="2"/>
      <c r="O336" s="2"/>
    </row>
    <row r="337" spans="2:15">
      <c r="B337" s="2"/>
      <c r="F337" s="2"/>
      <c r="H337" s="2"/>
      <c r="I337" s="2"/>
      <c r="L337" s="2"/>
      <c r="O337" s="2"/>
    </row>
    <row r="338" spans="2:15">
      <c r="B338" s="2"/>
      <c r="F338" s="2"/>
      <c r="H338" s="2"/>
      <c r="I338" s="2"/>
      <c r="L338" s="2"/>
      <c r="O338" s="2"/>
    </row>
    <row r="339" spans="2:15">
      <c r="B339" s="2"/>
      <c r="F339" s="2"/>
      <c r="H339" s="2"/>
      <c r="I339" s="2"/>
      <c r="L339" s="2"/>
      <c r="O339" s="2"/>
    </row>
    <row r="340" spans="2:15">
      <c r="B340" s="2"/>
      <c r="F340" s="2"/>
      <c r="H340" s="2"/>
      <c r="I340" s="2"/>
      <c r="L340" s="2"/>
      <c r="O340" s="2"/>
    </row>
    <row r="341" spans="2:15">
      <c r="B341" s="2"/>
      <c r="F341" s="2"/>
      <c r="H341" s="2"/>
      <c r="I341" s="2"/>
      <c r="L341" s="2"/>
      <c r="O341" s="2"/>
    </row>
    <row r="342" spans="2:15">
      <c r="B342" s="2"/>
      <c r="F342" s="2"/>
      <c r="H342" s="2"/>
      <c r="I342" s="2"/>
      <c r="L342" s="2"/>
      <c r="O342" s="2"/>
    </row>
    <row r="343" spans="2:15">
      <c r="B343" s="2"/>
      <c r="F343" s="2"/>
      <c r="H343" s="2"/>
      <c r="I343" s="2"/>
      <c r="L343" s="2"/>
      <c r="O343" s="2"/>
    </row>
    <row r="344" spans="2:15">
      <c r="B344" s="2"/>
      <c r="F344" s="2"/>
      <c r="H344" s="2"/>
      <c r="I344" s="2"/>
      <c r="L344" s="2"/>
      <c r="O344" s="2"/>
    </row>
    <row r="345" spans="2:15">
      <c r="B345" s="2"/>
      <c r="F345" s="2"/>
      <c r="H345" s="2"/>
      <c r="I345" s="2"/>
      <c r="L345" s="2"/>
      <c r="O345" s="2"/>
    </row>
    <row r="346" spans="2:15">
      <c r="B346" s="2"/>
      <c r="F346" s="2"/>
      <c r="H346" s="2"/>
      <c r="I346" s="2"/>
      <c r="L346" s="2"/>
      <c r="O346" s="2"/>
    </row>
    <row r="347" spans="2:15">
      <c r="B347" s="2"/>
      <c r="F347" s="2"/>
      <c r="H347" s="2"/>
      <c r="I347" s="2"/>
      <c r="L347" s="2"/>
      <c r="O347" s="2"/>
    </row>
    <row r="348" spans="2:15">
      <c r="B348" s="2"/>
      <c r="F348" s="2"/>
      <c r="H348" s="2"/>
      <c r="I348" s="2"/>
      <c r="L348" s="2"/>
      <c r="O348" s="2"/>
    </row>
    <row r="349" spans="2:15">
      <c r="B349" s="2"/>
      <c r="F349" s="2"/>
      <c r="H349" s="2"/>
      <c r="I349" s="2"/>
      <c r="L349" s="2"/>
      <c r="O349" s="2"/>
    </row>
    <row r="350" spans="2:15">
      <c r="B350" s="2"/>
      <c r="F350" s="2"/>
      <c r="H350" s="2"/>
      <c r="I350" s="2"/>
      <c r="L350" s="2"/>
      <c r="O350" s="2"/>
    </row>
    <row r="351" spans="2:15">
      <c r="B351" s="2"/>
      <c r="F351" s="2"/>
      <c r="H351" s="2"/>
      <c r="I351" s="2"/>
      <c r="L351" s="2"/>
      <c r="O351" s="2"/>
    </row>
    <row r="352" spans="2:15">
      <c r="B352" s="2"/>
      <c r="F352" s="2"/>
      <c r="H352" s="2"/>
      <c r="I352" s="2"/>
      <c r="L352" s="2"/>
      <c r="O352" s="2"/>
    </row>
    <row r="353" spans="2:15">
      <c r="B353" s="2"/>
      <c r="F353" s="2"/>
      <c r="H353" s="2"/>
      <c r="I353" s="2"/>
      <c r="L353" s="2"/>
      <c r="O353" s="2"/>
    </row>
    <row r="354" spans="2:15">
      <c r="B354" s="2"/>
      <c r="F354" s="2"/>
      <c r="H354" s="2"/>
      <c r="I354" s="2"/>
      <c r="L354" s="2"/>
      <c r="O354" s="2"/>
    </row>
    <row r="355" spans="2:15">
      <c r="B355" s="2"/>
      <c r="F355" s="2"/>
      <c r="H355" s="2"/>
      <c r="I355" s="2"/>
      <c r="L355" s="2"/>
      <c r="O355" s="2"/>
    </row>
    <row r="356" spans="2:15">
      <c r="B356" s="2"/>
      <c r="F356" s="2"/>
      <c r="H356" s="2"/>
      <c r="I356" s="2"/>
      <c r="L356" s="2"/>
      <c r="O356" s="2"/>
    </row>
    <row r="357" spans="2:15">
      <c r="B357" s="2"/>
      <c r="F357" s="2"/>
      <c r="H357" s="2"/>
      <c r="I357" s="2"/>
      <c r="L357" s="2"/>
      <c r="O357" s="2"/>
    </row>
    <row r="358" spans="2:15">
      <c r="B358" s="2"/>
      <c r="F358" s="2"/>
      <c r="H358" s="2"/>
      <c r="I358" s="2"/>
      <c r="L358" s="2"/>
      <c r="O358" s="2"/>
    </row>
    <row r="359" spans="2:15">
      <c r="B359" s="2"/>
      <c r="F359" s="2"/>
      <c r="H359" s="2"/>
      <c r="I359" s="2"/>
      <c r="L359" s="2"/>
      <c r="O359" s="2"/>
    </row>
    <row r="360" spans="2:15">
      <c r="B360" s="2"/>
      <c r="F360" s="2"/>
      <c r="H360" s="2"/>
      <c r="I360" s="2"/>
      <c r="L360" s="2"/>
      <c r="O360" s="2"/>
    </row>
    <row r="361" spans="2:15">
      <c r="B361" s="2"/>
      <c r="F361" s="2"/>
      <c r="H361" s="2"/>
      <c r="I361" s="2"/>
      <c r="L361" s="2"/>
      <c r="O361" s="2"/>
    </row>
    <row r="362" spans="2:15">
      <c r="B362" s="2"/>
      <c r="F362" s="2"/>
      <c r="H362" s="2"/>
      <c r="I362" s="2"/>
      <c r="L362" s="2"/>
      <c r="O362" s="2"/>
    </row>
    <row r="363" spans="2:15">
      <c r="B363" s="2"/>
      <c r="F363" s="2"/>
      <c r="H363" s="2"/>
      <c r="I363" s="2"/>
      <c r="L363" s="2"/>
      <c r="O363" s="2"/>
    </row>
    <row r="364" spans="2:15">
      <c r="B364" s="2"/>
      <c r="F364" s="2"/>
      <c r="H364" s="2"/>
      <c r="I364" s="2"/>
      <c r="L364" s="2"/>
      <c r="O364" s="2"/>
    </row>
    <row r="365" spans="2:15">
      <c r="B365" s="2"/>
      <c r="F365" s="2"/>
      <c r="H365" s="2"/>
      <c r="I365" s="2"/>
      <c r="L365" s="2"/>
      <c r="O365" s="2"/>
    </row>
    <row r="366" spans="2:15">
      <c r="B366" s="2"/>
      <c r="F366" s="2"/>
      <c r="H366" s="2"/>
      <c r="I366" s="2"/>
      <c r="L366" s="2"/>
      <c r="O366" s="2"/>
    </row>
    <row r="367" spans="2:15">
      <c r="B367" s="2"/>
      <c r="F367" s="2"/>
      <c r="H367" s="2"/>
      <c r="I367" s="2"/>
      <c r="L367" s="2"/>
      <c r="O367" s="2"/>
    </row>
    <row r="368" spans="2:15">
      <c r="B368" s="2"/>
      <c r="F368" s="2"/>
      <c r="H368" s="2"/>
      <c r="I368" s="2"/>
      <c r="L368" s="2"/>
      <c r="O368" s="2"/>
    </row>
    <row r="369" spans="2:15">
      <c r="B369" s="2"/>
      <c r="F369" s="2"/>
      <c r="H369" s="2"/>
      <c r="I369" s="2"/>
      <c r="L369" s="2"/>
      <c r="O369" s="2"/>
    </row>
    <row r="370" spans="2:15">
      <c r="B370" s="2"/>
      <c r="F370" s="2"/>
      <c r="H370" s="2"/>
      <c r="I370" s="2"/>
      <c r="L370" s="2"/>
      <c r="O370" s="2"/>
    </row>
    <row r="371" spans="2:15">
      <c r="B371" s="2"/>
      <c r="F371" s="2"/>
      <c r="H371" s="2"/>
      <c r="I371" s="2"/>
      <c r="L371" s="2"/>
      <c r="O371" s="2"/>
    </row>
    <row r="372" spans="2:15">
      <c r="B372" s="2"/>
      <c r="F372" s="2"/>
      <c r="H372" s="2"/>
      <c r="I372" s="2"/>
      <c r="L372" s="2"/>
      <c r="O372" s="2"/>
    </row>
    <row r="373" spans="2:15">
      <c r="B373" s="2"/>
      <c r="F373" s="2"/>
      <c r="H373" s="2"/>
      <c r="I373" s="2"/>
      <c r="L373" s="2"/>
      <c r="O373" s="2"/>
    </row>
    <row r="374" spans="2:15">
      <c r="B374" s="2"/>
      <c r="F374" s="2"/>
      <c r="H374" s="2"/>
      <c r="I374" s="2"/>
      <c r="L374" s="2"/>
      <c r="O374" s="2"/>
    </row>
    <row r="375" spans="2:15">
      <c r="B375" s="2"/>
      <c r="F375" s="2"/>
      <c r="H375" s="2"/>
      <c r="I375" s="2"/>
      <c r="L375" s="2"/>
      <c r="O375" s="2"/>
    </row>
    <row r="376" spans="2:15">
      <c r="B376" s="2"/>
      <c r="F376" s="2"/>
      <c r="H376" s="2"/>
      <c r="I376" s="2"/>
      <c r="L376" s="2"/>
      <c r="O376" s="2"/>
    </row>
    <row r="377" spans="2:15">
      <c r="B377" s="2"/>
      <c r="F377" s="2"/>
      <c r="H377" s="2"/>
      <c r="I377" s="2"/>
      <c r="L377" s="2"/>
      <c r="O377" s="2"/>
    </row>
    <row r="378" spans="2:15">
      <c r="B378" s="2"/>
      <c r="F378" s="2"/>
      <c r="H378" s="2"/>
      <c r="I378" s="2"/>
      <c r="L378" s="2"/>
      <c r="O378" s="2"/>
    </row>
    <row r="379" spans="2:15">
      <c r="B379" s="2"/>
      <c r="F379" s="2"/>
      <c r="H379" s="2"/>
      <c r="I379" s="2"/>
      <c r="L379" s="2"/>
      <c r="O379" s="2"/>
    </row>
    <row r="380" spans="2:15">
      <c r="B380" s="2"/>
      <c r="F380" s="2"/>
      <c r="H380" s="2"/>
      <c r="I380" s="2"/>
      <c r="L380" s="2"/>
      <c r="O380" s="2"/>
    </row>
    <row r="381" spans="2:15">
      <c r="B381" s="2"/>
      <c r="F381" s="2"/>
      <c r="H381" s="2"/>
      <c r="I381" s="2"/>
      <c r="L381" s="2"/>
      <c r="O381" s="2"/>
    </row>
    <row r="382" spans="2:15">
      <c r="B382" s="2"/>
      <c r="F382" s="2"/>
      <c r="H382" s="2"/>
      <c r="I382" s="2"/>
      <c r="L382" s="2"/>
      <c r="O382" s="2"/>
    </row>
    <row r="383" spans="2:15">
      <c r="B383" s="2"/>
      <c r="F383" s="2"/>
      <c r="H383" s="2"/>
      <c r="I383" s="2"/>
      <c r="L383" s="2"/>
      <c r="O383" s="2"/>
    </row>
    <row r="384" spans="2:15">
      <c r="B384" s="2"/>
      <c r="F384" s="2"/>
      <c r="H384" s="2"/>
      <c r="I384" s="2"/>
      <c r="L384" s="2"/>
      <c r="O384" s="2"/>
    </row>
    <row r="385" spans="2:15">
      <c r="B385" s="2"/>
      <c r="F385" s="2"/>
      <c r="H385" s="2"/>
      <c r="I385" s="2"/>
      <c r="L385" s="2"/>
      <c r="O385" s="2"/>
    </row>
    <row r="386" spans="2:15">
      <c r="B386" s="2"/>
      <c r="F386" s="2"/>
      <c r="H386" s="2"/>
      <c r="I386" s="2"/>
      <c r="L386" s="2"/>
      <c r="O386" s="2"/>
    </row>
    <row r="387" spans="2:15">
      <c r="B387" s="2"/>
      <c r="F387" s="2"/>
      <c r="H387" s="2"/>
      <c r="I387" s="2"/>
      <c r="L387" s="2"/>
      <c r="O387" s="2"/>
    </row>
    <row r="388" spans="2:15">
      <c r="B388" s="2"/>
      <c r="F388" s="2"/>
      <c r="H388" s="2"/>
      <c r="I388" s="2"/>
      <c r="L388" s="2"/>
      <c r="O388" s="2"/>
    </row>
    <row r="389" spans="2:15">
      <c r="B389" s="2"/>
      <c r="F389" s="2"/>
      <c r="H389" s="2"/>
      <c r="I389" s="2"/>
      <c r="L389" s="2"/>
      <c r="O389" s="2"/>
    </row>
    <row r="390" spans="2:15">
      <c r="B390" s="2"/>
      <c r="F390" s="2"/>
      <c r="H390" s="2"/>
      <c r="I390" s="2"/>
      <c r="L390" s="2"/>
      <c r="O390" s="2"/>
    </row>
    <row r="391" spans="2:15">
      <c r="B391" s="2"/>
      <c r="F391" s="2"/>
      <c r="H391" s="2"/>
      <c r="I391" s="2"/>
      <c r="L391" s="2"/>
      <c r="O391" s="2"/>
    </row>
    <row r="392" spans="2:15">
      <c r="B392" s="2"/>
      <c r="F392" s="2"/>
      <c r="H392" s="2"/>
      <c r="I392" s="2"/>
      <c r="L392" s="2"/>
      <c r="O392" s="2"/>
    </row>
    <row r="393" spans="2:15">
      <c r="B393" s="2"/>
      <c r="F393" s="2"/>
      <c r="H393" s="2"/>
      <c r="I393" s="2"/>
      <c r="L393" s="2"/>
      <c r="O393" s="2"/>
    </row>
    <row r="394" spans="2:15">
      <c r="B394" s="2"/>
      <c r="F394" s="2"/>
      <c r="H394" s="2"/>
      <c r="I394" s="2"/>
      <c r="L394" s="2"/>
      <c r="O394" s="2"/>
    </row>
    <row r="395" spans="2:15">
      <c r="B395" s="2"/>
      <c r="F395" s="2"/>
      <c r="H395" s="2"/>
      <c r="I395" s="2"/>
      <c r="L395" s="2"/>
      <c r="O395" s="2"/>
    </row>
    <row r="396" spans="2:15">
      <c r="B396" s="2"/>
      <c r="F396" s="2"/>
      <c r="H396" s="2"/>
      <c r="I396" s="2"/>
      <c r="L396" s="2"/>
      <c r="O396" s="2"/>
    </row>
    <row r="397" spans="2:15">
      <c r="B397" s="2"/>
      <c r="F397" s="2"/>
      <c r="H397" s="2"/>
      <c r="I397" s="2"/>
      <c r="L397" s="2"/>
      <c r="O397" s="2"/>
    </row>
    <row r="398" spans="2:15">
      <c r="B398" s="2"/>
      <c r="F398" s="2"/>
      <c r="H398" s="2"/>
      <c r="I398" s="2"/>
      <c r="L398" s="2"/>
      <c r="O398" s="2"/>
    </row>
    <row r="399" spans="2:15">
      <c r="B399" s="2"/>
      <c r="F399" s="2"/>
      <c r="H399" s="2"/>
      <c r="I399" s="2"/>
      <c r="L399" s="2"/>
      <c r="O399" s="2"/>
    </row>
    <row r="400" spans="2:15">
      <c r="B400" s="2"/>
      <c r="F400" s="2"/>
      <c r="H400" s="2"/>
      <c r="I400" s="2"/>
      <c r="L400" s="2"/>
      <c r="O400" s="2"/>
    </row>
    <row r="401" spans="2:15">
      <c r="B401" s="2"/>
      <c r="F401" s="2"/>
      <c r="H401" s="2"/>
      <c r="I401" s="2"/>
      <c r="L401" s="2"/>
      <c r="O401" s="2"/>
    </row>
    <row r="402" spans="2:15">
      <c r="B402" s="2"/>
      <c r="F402" s="2"/>
      <c r="H402" s="2"/>
      <c r="I402" s="2"/>
      <c r="L402" s="2"/>
      <c r="O402" s="2"/>
    </row>
    <row r="403" spans="2:15">
      <c r="B403" s="2"/>
      <c r="F403" s="2"/>
      <c r="H403" s="2"/>
      <c r="I403" s="2"/>
      <c r="L403" s="2"/>
      <c r="O403" s="2"/>
    </row>
    <row r="404" spans="2:15">
      <c r="B404" s="2"/>
      <c r="F404" s="2"/>
      <c r="H404" s="2"/>
      <c r="I404" s="2"/>
      <c r="L404" s="2"/>
      <c r="O404" s="2"/>
    </row>
    <row r="405" spans="2:15">
      <c r="B405" s="2"/>
      <c r="F405" s="2"/>
      <c r="H405" s="2"/>
      <c r="I405" s="2"/>
      <c r="L405" s="2"/>
      <c r="O405" s="2"/>
    </row>
    <row r="406" spans="2:15">
      <c r="B406" s="2"/>
      <c r="F406" s="2"/>
      <c r="H406" s="2"/>
      <c r="I406" s="2"/>
      <c r="L406" s="2"/>
      <c r="O406" s="2"/>
    </row>
    <row r="407" spans="2:15">
      <c r="B407" s="2"/>
      <c r="F407" s="2"/>
      <c r="H407" s="2"/>
      <c r="I407" s="2"/>
      <c r="L407" s="2"/>
      <c r="O407" s="2"/>
    </row>
    <row r="408" spans="2:15">
      <c r="B408" s="2"/>
      <c r="F408" s="2"/>
      <c r="H408" s="2"/>
      <c r="I408" s="2"/>
      <c r="L408" s="2"/>
      <c r="O408" s="2"/>
    </row>
    <row r="409" spans="2:15">
      <c r="B409" s="2"/>
      <c r="F409" s="2"/>
      <c r="H409" s="2"/>
      <c r="I409" s="2"/>
      <c r="L409" s="2"/>
      <c r="O409" s="2"/>
    </row>
    <row r="410" spans="2:15">
      <c r="B410" s="2"/>
      <c r="F410" s="2"/>
      <c r="H410" s="2"/>
      <c r="I410" s="2"/>
      <c r="L410" s="2"/>
      <c r="O410" s="2"/>
    </row>
    <row r="411" spans="2:15">
      <c r="B411" s="2"/>
      <c r="F411" s="2"/>
      <c r="H411" s="2"/>
      <c r="I411" s="2"/>
      <c r="L411" s="2"/>
      <c r="O411" s="2"/>
    </row>
    <row r="412" spans="2:15">
      <c r="B412" s="2"/>
      <c r="F412" s="2"/>
      <c r="H412" s="2"/>
      <c r="I412" s="2"/>
      <c r="L412" s="2"/>
      <c r="O412" s="2"/>
    </row>
    <row r="413" spans="2:15">
      <c r="B413" s="2"/>
      <c r="F413" s="2"/>
      <c r="H413" s="2"/>
      <c r="I413" s="2"/>
      <c r="L413" s="2"/>
      <c r="O413" s="2"/>
    </row>
    <row r="414" spans="2:15">
      <c r="B414" s="2"/>
      <c r="F414" s="2"/>
      <c r="H414" s="2"/>
      <c r="I414" s="2"/>
      <c r="L414" s="2"/>
      <c r="O414" s="2"/>
    </row>
    <row r="415" spans="2:15">
      <c r="B415" s="2"/>
      <c r="F415" s="2"/>
      <c r="H415" s="2"/>
      <c r="I415" s="2"/>
      <c r="L415" s="2"/>
      <c r="O415" s="2"/>
    </row>
    <row r="416" spans="2:15">
      <c r="B416" s="2"/>
      <c r="F416" s="2"/>
      <c r="H416" s="2"/>
      <c r="I416" s="2"/>
      <c r="L416" s="2"/>
      <c r="O416" s="2"/>
    </row>
    <row r="417" spans="2:15">
      <c r="B417" s="2"/>
      <c r="F417" s="2"/>
      <c r="H417" s="2"/>
      <c r="I417" s="2"/>
      <c r="L417" s="2"/>
      <c r="O417" s="2"/>
    </row>
    <row r="418" spans="2:15">
      <c r="B418" s="2"/>
      <c r="F418" s="2"/>
      <c r="H418" s="2"/>
      <c r="I418" s="2"/>
      <c r="L418" s="2"/>
      <c r="O418" s="2"/>
    </row>
    <row r="419" spans="2:15">
      <c r="B419" s="2"/>
      <c r="F419" s="2"/>
      <c r="H419" s="2"/>
      <c r="I419" s="2"/>
      <c r="L419" s="2"/>
      <c r="O419" s="2"/>
    </row>
    <row r="420" spans="2:15">
      <c r="B420" s="2"/>
      <c r="F420" s="2"/>
      <c r="H420" s="2"/>
      <c r="I420" s="2"/>
      <c r="L420" s="2"/>
      <c r="O420" s="2"/>
    </row>
    <row r="421" spans="2:15">
      <c r="B421" s="2"/>
      <c r="F421" s="2"/>
      <c r="H421" s="2"/>
      <c r="I421" s="2"/>
      <c r="L421" s="2"/>
      <c r="O421" s="2"/>
    </row>
    <row r="422" spans="2:15">
      <c r="B422" s="2"/>
      <c r="F422" s="2"/>
      <c r="H422" s="2"/>
      <c r="I422" s="2"/>
      <c r="L422" s="2"/>
      <c r="O422" s="2"/>
    </row>
    <row r="423" spans="2:15">
      <c r="B423" s="2"/>
      <c r="F423" s="2"/>
      <c r="H423" s="2"/>
      <c r="I423" s="2"/>
      <c r="L423" s="2"/>
      <c r="O423" s="2"/>
    </row>
    <row r="424" spans="2:15">
      <c r="B424" s="2"/>
      <c r="F424" s="2"/>
      <c r="H424" s="2"/>
      <c r="I424" s="2"/>
      <c r="L424" s="2"/>
      <c r="O424" s="2"/>
    </row>
    <row r="425" spans="2:15">
      <c r="B425" s="2"/>
      <c r="F425" s="2"/>
      <c r="H425" s="2"/>
      <c r="I425" s="2"/>
      <c r="L425" s="2"/>
      <c r="O425" s="2"/>
    </row>
    <row r="426" spans="2:15">
      <c r="B426" s="2"/>
      <c r="F426" s="2"/>
      <c r="H426" s="2"/>
      <c r="I426" s="2"/>
      <c r="L426" s="2"/>
      <c r="O426" s="2"/>
    </row>
    <row r="427" spans="2:15">
      <c r="B427" s="2"/>
      <c r="F427" s="2"/>
      <c r="H427" s="2"/>
      <c r="I427" s="2"/>
      <c r="L427" s="2"/>
      <c r="O427" s="2"/>
    </row>
    <row r="428" spans="2:15">
      <c r="B428" s="2"/>
      <c r="F428" s="2"/>
      <c r="H428" s="2"/>
      <c r="I428" s="2"/>
      <c r="L428" s="2"/>
      <c r="O428" s="2"/>
    </row>
    <row r="429" spans="2:15">
      <c r="B429" s="2"/>
      <c r="F429" s="2"/>
      <c r="H429" s="2"/>
      <c r="I429" s="2"/>
      <c r="L429" s="2"/>
      <c r="O429" s="2"/>
    </row>
    <row r="430" spans="2:15">
      <c r="B430" s="2"/>
      <c r="F430" s="2"/>
      <c r="H430" s="2"/>
      <c r="I430" s="2"/>
      <c r="L430" s="2"/>
      <c r="O430" s="2"/>
    </row>
    <row r="431" spans="2:15">
      <c r="B431" s="2"/>
      <c r="F431" s="2"/>
      <c r="H431" s="2"/>
      <c r="I431" s="2"/>
      <c r="L431" s="2"/>
      <c r="O431" s="2"/>
    </row>
    <row r="432" spans="2:15">
      <c r="B432" s="2"/>
      <c r="F432" s="2"/>
      <c r="H432" s="2"/>
      <c r="I432" s="2"/>
      <c r="L432" s="2"/>
      <c r="O432" s="2"/>
    </row>
    <row r="433" spans="2:15">
      <c r="B433" s="2"/>
      <c r="F433" s="2"/>
      <c r="H433" s="2"/>
      <c r="I433" s="2"/>
      <c r="L433" s="2"/>
      <c r="O433" s="2"/>
    </row>
    <row r="434" spans="2:15">
      <c r="B434" s="2"/>
      <c r="F434" s="2"/>
      <c r="H434" s="2"/>
      <c r="I434" s="2"/>
      <c r="L434" s="2"/>
      <c r="O434" s="2"/>
    </row>
    <row r="435" spans="2:15">
      <c r="B435" s="2"/>
      <c r="F435" s="2"/>
      <c r="H435" s="2"/>
      <c r="I435" s="2"/>
      <c r="L435" s="2"/>
      <c r="O435" s="2"/>
    </row>
    <row r="436" spans="2:15">
      <c r="B436" s="2"/>
      <c r="F436" s="2"/>
      <c r="H436" s="2"/>
      <c r="I436" s="2"/>
      <c r="L436" s="2"/>
      <c r="O436" s="2"/>
    </row>
    <row r="437" spans="2:15">
      <c r="B437" s="2"/>
      <c r="F437" s="2"/>
      <c r="H437" s="2"/>
      <c r="I437" s="2"/>
      <c r="L437" s="2"/>
      <c r="O437" s="2"/>
    </row>
    <row r="438" spans="2:15">
      <c r="B438" s="2"/>
      <c r="F438" s="2"/>
      <c r="H438" s="2"/>
      <c r="I438" s="2"/>
      <c r="L438" s="2"/>
      <c r="O438" s="2"/>
    </row>
    <row r="439" spans="2:15">
      <c r="B439" s="2"/>
      <c r="F439" s="2"/>
      <c r="H439" s="2"/>
      <c r="I439" s="2"/>
      <c r="L439" s="2"/>
      <c r="O439" s="2"/>
    </row>
    <row r="440" spans="2:15">
      <c r="B440" s="2"/>
      <c r="F440" s="2"/>
      <c r="H440" s="2"/>
      <c r="I440" s="2"/>
      <c r="L440" s="2"/>
      <c r="O440" s="2"/>
    </row>
    <row r="441" spans="2:15">
      <c r="B441" s="2"/>
      <c r="F441" s="2"/>
      <c r="H441" s="2"/>
      <c r="I441" s="2"/>
      <c r="L441" s="2"/>
      <c r="O441" s="2"/>
    </row>
    <row r="442" spans="2:15">
      <c r="B442" s="2"/>
      <c r="F442" s="2"/>
      <c r="H442" s="2"/>
      <c r="I442" s="2"/>
      <c r="L442" s="2"/>
      <c r="O442" s="2"/>
    </row>
    <row r="443" spans="2:15">
      <c r="B443" s="2"/>
      <c r="F443" s="2"/>
      <c r="H443" s="2"/>
      <c r="I443" s="2"/>
      <c r="L443" s="2"/>
      <c r="O443" s="2"/>
    </row>
    <row r="444" spans="2:15">
      <c r="B444" s="2"/>
      <c r="F444" s="2"/>
      <c r="H444" s="2"/>
      <c r="I444" s="2"/>
      <c r="L444" s="2"/>
      <c r="O444" s="2"/>
    </row>
    <row r="445" spans="2:15">
      <c r="B445" s="2"/>
      <c r="F445" s="2"/>
      <c r="H445" s="2"/>
      <c r="I445" s="2"/>
      <c r="L445" s="2"/>
      <c r="O445" s="2"/>
    </row>
    <row r="446" spans="2:15">
      <c r="B446" s="2"/>
      <c r="F446" s="2"/>
      <c r="H446" s="2"/>
      <c r="I446" s="2"/>
      <c r="L446" s="2"/>
      <c r="O446" s="2"/>
    </row>
    <row r="447" spans="2:15">
      <c r="B447" s="2"/>
      <c r="F447" s="2"/>
      <c r="H447" s="2"/>
      <c r="I447" s="2"/>
      <c r="L447" s="2"/>
      <c r="O447" s="2"/>
    </row>
    <row r="448" spans="2:15">
      <c r="B448" s="2"/>
      <c r="F448" s="2"/>
      <c r="H448" s="2"/>
      <c r="I448" s="2"/>
      <c r="L448" s="2"/>
      <c r="O448" s="2"/>
    </row>
    <row r="449" spans="2:15">
      <c r="B449" s="2"/>
      <c r="F449" s="2"/>
      <c r="H449" s="2"/>
      <c r="I449" s="2"/>
      <c r="L449" s="2"/>
      <c r="O449" s="2"/>
    </row>
    <row r="450" spans="2:15">
      <c r="B450" s="2"/>
      <c r="F450" s="2"/>
      <c r="H450" s="2"/>
      <c r="I450" s="2"/>
      <c r="L450" s="2"/>
      <c r="O450" s="2"/>
    </row>
    <row r="451" spans="2:15">
      <c r="B451" s="2"/>
      <c r="F451" s="2"/>
      <c r="H451" s="2"/>
      <c r="I451" s="2"/>
      <c r="L451" s="2"/>
      <c r="O451" s="2"/>
    </row>
    <row r="452" spans="2:15">
      <c r="B452" s="2"/>
      <c r="F452" s="2"/>
      <c r="H452" s="2"/>
      <c r="I452" s="2"/>
      <c r="L452" s="2"/>
      <c r="O452" s="2"/>
    </row>
    <row r="453" spans="2:15">
      <c r="B453" s="2"/>
      <c r="F453" s="2"/>
      <c r="H453" s="2"/>
      <c r="I453" s="2"/>
      <c r="L453" s="2"/>
      <c r="O453" s="2"/>
    </row>
    <row r="454" spans="2:15">
      <c r="B454" s="2"/>
      <c r="F454" s="2"/>
      <c r="H454" s="2"/>
      <c r="I454" s="2"/>
      <c r="L454" s="2"/>
      <c r="O454" s="2"/>
    </row>
    <row r="455" spans="2:15">
      <c r="B455" s="2"/>
      <c r="F455" s="2"/>
      <c r="H455" s="2"/>
      <c r="I455" s="2"/>
      <c r="L455" s="2"/>
      <c r="O455" s="2"/>
    </row>
    <row r="456" spans="2:15">
      <c r="B456" s="2"/>
      <c r="F456" s="2"/>
      <c r="H456" s="2"/>
      <c r="I456" s="2"/>
      <c r="L456" s="2"/>
      <c r="O456" s="2"/>
    </row>
    <row r="457" spans="2:15">
      <c r="B457" s="2"/>
      <c r="F457" s="2"/>
      <c r="H457" s="2"/>
      <c r="I457" s="2"/>
      <c r="L457" s="2"/>
      <c r="O457" s="2"/>
    </row>
    <row r="458" spans="2:15">
      <c r="B458" s="2"/>
      <c r="F458" s="2"/>
      <c r="H458" s="2"/>
      <c r="I458" s="2"/>
      <c r="L458" s="2"/>
      <c r="O458" s="2"/>
    </row>
    <row r="459" spans="2:15">
      <c r="B459" s="2"/>
      <c r="F459" s="2"/>
      <c r="H459" s="2"/>
      <c r="I459" s="2"/>
      <c r="L459" s="2"/>
      <c r="O459" s="2"/>
    </row>
    <row r="460" spans="2:15">
      <c r="B460" s="2"/>
      <c r="F460" s="2"/>
      <c r="H460" s="2"/>
      <c r="I460" s="2"/>
      <c r="L460" s="2"/>
      <c r="O460" s="2"/>
    </row>
    <row r="461" spans="2:15">
      <c r="B461" s="2"/>
      <c r="F461" s="2"/>
      <c r="H461" s="2"/>
      <c r="I461" s="2"/>
      <c r="L461" s="2"/>
      <c r="O461" s="2"/>
    </row>
    <row r="462" spans="2:15">
      <c r="B462" s="2"/>
      <c r="F462" s="2"/>
      <c r="H462" s="2"/>
      <c r="I462" s="2"/>
      <c r="L462" s="2"/>
      <c r="O462" s="2"/>
    </row>
    <row r="463" spans="2:15">
      <c r="B463" s="2"/>
      <c r="F463" s="2"/>
      <c r="H463" s="2"/>
      <c r="I463" s="2"/>
      <c r="L463" s="2"/>
      <c r="O463" s="2"/>
    </row>
    <row r="464" spans="2:15">
      <c r="B464" s="2"/>
      <c r="F464" s="2"/>
      <c r="H464" s="2"/>
      <c r="I464" s="2"/>
      <c r="L464" s="2"/>
      <c r="O464" s="2"/>
    </row>
    <row r="465" spans="2:15">
      <c r="B465" s="2"/>
      <c r="F465" s="2"/>
      <c r="H465" s="2"/>
      <c r="I465" s="2"/>
      <c r="L465" s="2"/>
      <c r="O465" s="2"/>
    </row>
    <row r="466" spans="2:15">
      <c r="B466" s="2"/>
      <c r="F466" s="2"/>
      <c r="H466" s="2"/>
      <c r="I466" s="2"/>
      <c r="L466" s="2"/>
      <c r="O466" s="2"/>
    </row>
    <row r="467" spans="2:15">
      <c r="B467" s="2"/>
      <c r="F467" s="2"/>
      <c r="H467" s="2"/>
      <c r="I467" s="2"/>
      <c r="L467" s="2"/>
      <c r="O467" s="2"/>
    </row>
    <row r="468" spans="2:15">
      <c r="B468" s="2"/>
      <c r="F468" s="2"/>
      <c r="H468" s="2"/>
      <c r="I468" s="2"/>
      <c r="L468" s="2"/>
      <c r="O468" s="2"/>
    </row>
    <row r="469" spans="2:15">
      <c r="B469" s="2"/>
      <c r="F469" s="2"/>
      <c r="H469" s="2"/>
      <c r="I469" s="2"/>
      <c r="L469" s="2"/>
      <c r="O469" s="2"/>
    </row>
    <row r="470" spans="2:15">
      <c r="B470" s="2"/>
      <c r="F470" s="2"/>
      <c r="H470" s="2"/>
      <c r="I470" s="2"/>
      <c r="L470" s="2"/>
      <c r="O470" s="2"/>
    </row>
    <row r="471" spans="2:15">
      <c r="B471" s="2"/>
      <c r="F471" s="2"/>
      <c r="H471" s="2"/>
      <c r="I471" s="2"/>
      <c r="L471" s="2"/>
      <c r="O471" s="2"/>
    </row>
    <row r="472" spans="2:15">
      <c r="B472" s="2"/>
      <c r="F472" s="2"/>
      <c r="H472" s="2"/>
      <c r="I472" s="2"/>
      <c r="L472" s="2"/>
      <c r="O472" s="2"/>
    </row>
    <row r="473" spans="2:15">
      <c r="B473" s="2"/>
      <c r="F473" s="2"/>
      <c r="H473" s="2"/>
      <c r="I473" s="2"/>
      <c r="L473" s="2"/>
      <c r="O473" s="2"/>
    </row>
    <row r="474" spans="2:15">
      <c r="B474" s="2"/>
      <c r="F474" s="2"/>
      <c r="H474" s="2"/>
      <c r="I474" s="2"/>
      <c r="L474" s="2"/>
      <c r="O474" s="2"/>
    </row>
    <row r="475" spans="2:15">
      <c r="B475" s="2"/>
      <c r="F475" s="2"/>
      <c r="H475" s="2"/>
      <c r="I475" s="2"/>
      <c r="L475" s="2"/>
      <c r="O475" s="2"/>
    </row>
    <row r="476" spans="2:15">
      <c r="B476" s="2"/>
      <c r="F476" s="2"/>
      <c r="H476" s="2"/>
      <c r="I476" s="2"/>
      <c r="L476" s="2"/>
      <c r="O476" s="2"/>
    </row>
    <row r="477" spans="2:15">
      <c r="B477" s="2"/>
      <c r="F477" s="2"/>
      <c r="H477" s="2"/>
      <c r="I477" s="2"/>
      <c r="L477" s="2"/>
      <c r="O477" s="2"/>
    </row>
    <row r="478" spans="2:15">
      <c r="B478" s="2"/>
      <c r="F478" s="2"/>
      <c r="H478" s="2"/>
      <c r="I478" s="2"/>
      <c r="L478" s="2"/>
      <c r="O478" s="2"/>
    </row>
    <row r="479" spans="2:15">
      <c r="B479" s="2"/>
      <c r="F479" s="2"/>
      <c r="H479" s="2"/>
      <c r="I479" s="2"/>
      <c r="L479" s="2"/>
      <c r="O479" s="2"/>
    </row>
    <row r="480" spans="2:15">
      <c r="B480" s="2"/>
      <c r="F480" s="2"/>
      <c r="H480" s="2"/>
      <c r="I480" s="2"/>
      <c r="L480" s="2"/>
      <c r="O480" s="2"/>
    </row>
    <row r="481" spans="2:15">
      <c r="B481" s="2"/>
      <c r="F481" s="2"/>
      <c r="H481" s="2"/>
      <c r="I481" s="2"/>
      <c r="L481" s="2"/>
      <c r="O481" s="2"/>
    </row>
    <row r="482" spans="2:15">
      <c r="B482" s="2"/>
      <c r="F482" s="2"/>
      <c r="H482" s="2"/>
      <c r="I482" s="2"/>
      <c r="L482" s="2"/>
      <c r="O482" s="2"/>
    </row>
    <row r="483" spans="2:15">
      <c r="B483" s="2"/>
      <c r="F483" s="2"/>
      <c r="H483" s="2"/>
      <c r="I483" s="2"/>
      <c r="L483" s="2"/>
      <c r="O483" s="2"/>
    </row>
    <row r="484" spans="2:15">
      <c r="B484" s="2"/>
      <c r="F484" s="2"/>
      <c r="H484" s="2"/>
      <c r="I484" s="2"/>
      <c r="L484" s="2"/>
      <c r="O484" s="2"/>
    </row>
    <row r="485" spans="2:15">
      <c r="B485" s="2"/>
      <c r="F485" s="2"/>
      <c r="H485" s="2"/>
      <c r="I485" s="2"/>
      <c r="L485" s="2"/>
      <c r="O485" s="2"/>
    </row>
    <row r="486" spans="2:15">
      <c r="B486" s="2"/>
      <c r="F486" s="2"/>
      <c r="H486" s="2"/>
      <c r="I486" s="2"/>
      <c r="L486" s="2"/>
      <c r="O486" s="2"/>
    </row>
    <row r="487" spans="2:15">
      <c r="B487" s="2"/>
      <c r="F487" s="2"/>
      <c r="H487" s="2"/>
      <c r="I487" s="2"/>
      <c r="L487" s="2"/>
      <c r="O487" s="2"/>
    </row>
    <row r="488" spans="2:15">
      <c r="B488" s="2"/>
      <c r="F488" s="2"/>
      <c r="H488" s="2"/>
      <c r="I488" s="2"/>
      <c r="L488" s="2"/>
      <c r="O488" s="2"/>
    </row>
    <row r="489" spans="2:15">
      <c r="B489" s="2"/>
      <c r="F489" s="2"/>
      <c r="H489" s="2"/>
      <c r="I489" s="2"/>
      <c r="L489" s="2"/>
      <c r="O489" s="2"/>
    </row>
    <row r="490" spans="2:15">
      <c r="B490" s="2"/>
      <c r="F490" s="2"/>
      <c r="H490" s="2"/>
      <c r="I490" s="2"/>
      <c r="L490" s="2"/>
      <c r="O490" s="2"/>
    </row>
    <row r="491" spans="2:15">
      <c r="B491" s="2"/>
      <c r="F491" s="2"/>
      <c r="H491" s="2"/>
      <c r="I491" s="2"/>
      <c r="L491" s="2"/>
      <c r="O491" s="2"/>
    </row>
    <row r="492" spans="2:15">
      <c r="B492" s="2"/>
      <c r="F492" s="2"/>
      <c r="H492" s="2"/>
      <c r="I492" s="2"/>
      <c r="L492" s="2"/>
      <c r="O492" s="2"/>
    </row>
    <row r="493" spans="2:15">
      <c r="B493" s="2"/>
      <c r="F493" s="2"/>
      <c r="H493" s="2"/>
      <c r="I493" s="2"/>
      <c r="L493" s="2"/>
      <c r="O493" s="2"/>
    </row>
    <row r="494" spans="2:15">
      <c r="B494" s="2"/>
      <c r="F494" s="2"/>
      <c r="H494" s="2"/>
      <c r="I494" s="2"/>
      <c r="L494" s="2"/>
      <c r="O494" s="2"/>
    </row>
    <row r="495" spans="2:15">
      <c r="B495" s="2"/>
      <c r="F495" s="2"/>
      <c r="H495" s="2"/>
      <c r="I495" s="2"/>
      <c r="L495" s="2"/>
      <c r="O495" s="2"/>
    </row>
    <row r="496" spans="2:15">
      <c r="B496" s="2"/>
      <c r="F496" s="2"/>
      <c r="H496" s="2"/>
      <c r="I496" s="2"/>
      <c r="L496" s="2"/>
      <c r="O496" s="2"/>
    </row>
    <row r="497" spans="2:15">
      <c r="B497" s="2"/>
      <c r="F497" s="2"/>
      <c r="H497" s="2"/>
      <c r="I497" s="2"/>
      <c r="L497" s="2"/>
      <c r="O497" s="2"/>
    </row>
    <row r="498" spans="2:15">
      <c r="B498" s="2"/>
      <c r="F498" s="2"/>
      <c r="H498" s="2"/>
      <c r="I498" s="2"/>
      <c r="L498" s="2"/>
      <c r="O498" s="2"/>
    </row>
    <row r="499" spans="2:15">
      <c r="B499" s="2"/>
      <c r="F499" s="2"/>
      <c r="H499" s="2"/>
      <c r="I499" s="2"/>
      <c r="L499" s="2"/>
      <c r="O499" s="2"/>
    </row>
    <row r="500" spans="2:15">
      <c r="B500" s="2"/>
      <c r="F500" s="2"/>
      <c r="H500" s="2"/>
      <c r="I500" s="2"/>
      <c r="L500" s="2"/>
      <c r="O500" s="2"/>
    </row>
    <row r="501" spans="2:15">
      <c r="B501" s="2"/>
      <c r="F501" s="2"/>
      <c r="H501" s="2"/>
      <c r="I501" s="2"/>
      <c r="L501" s="2"/>
      <c r="O501" s="2"/>
    </row>
    <row r="502" spans="2:15">
      <c r="B502" s="2"/>
      <c r="F502" s="2"/>
      <c r="H502" s="2"/>
      <c r="I502" s="2"/>
      <c r="L502" s="2"/>
      <c r="O502" s="2"/>
    </row>
    <row r="503" spans="2:15">
      <c r="B503" s="2"/>
      <c r="F503" s="2"/>
      <c r="H503" s="2"/>
      <c r="I503" s="2"/>
      <c r="L503" s="2"/>
      <c r="O503" s="2"/>
    </row>
    <row r="504" spans="2:15">
      <c r="B504" s="2"/>
      <c r="F504" s="2"/>
      <c r="H504" s="2"/>
      <c r="I504" s="2"/>
      <c r="L504" s="2"/>
      <c r="O504" s="2"/>
    </row>
    <row r="505" spans="2:15">
      <c r="B505" s="2"/>
      <c r="F505" s="2"/>
      <c r="H505" s="2"/>
      <c r="I505" s="2"/>
      <c r="L505" s="2"/>
      <c r="O505" s="2"/>
    </row>
    <row r="506" spans="2:15">
      <c r="B506" s="2"/>
      <c r="F506" s="2"/>
      <c r="H506" s="2"/>
      <c r="I506" s="2"/>
      <c r="L506" s="2"/>
      <c r="O506" s="2"/>
    </row>
    <row r="507" spans="2:15">
      <c r="B507" s="2"/>
      <c r="F507" s="2"/>
      <c r="H507" s="2"/>
      <c r="I507" s="2"/>
      <c r="L507" s="2"/>
      <c r="O507" s="2"/>
    </row>
    <row r="508" spans="2:15">
      <c r="B508" s="2"/>
      <c r="F508" s="2"/>
      <c r="H508" s="2"/>
      <c r="I508" s="2"/>
      <c r="L508" s="2"/>
      <c r="O508" s="2"/>
    </row>
    <row r="509" spans="2:15">
      <c r="B509" s="2"/>
      <c r="F509" s="2"/>
      <c r="H509" s="2"/>
      <c r="I509" s="2"/>
      <c r="L509" s="2"/>
      <c r="O509" s="2"/>
    </row>
    <row r="510" spans="2:15">
      <c r="B510" s="2"/>
      <c r="F510" s="2"/>
      <c r="H510" s="2"/>
      <c r="I510" s="2"/>
      <c r="L510" s="2"/>
      <c r="O510" s="2"/>
    </row>
    <row r="511" spans="2:15">
      <c r="B511" s="2"/>
      <c r="F511" s="2"/>
      <c r="H511" s="2"/>
      <c r="I511" s="2"/>
      <c r="L511" s="2"/>
      <c r="O511" s="2"/>
    </row>
    <row r="512" spans="2:15">
      <c r="B512" s="2"/>
      <c r="F512" s="2"/>
      <c r="H512" s="2"/>
      <c r="I512" s="2"/>
      <c r="L512" s="2"/>
      <c r="O512" s="2"/>
    </row>
    <row r="513" spans="2:15">
      <c r="B513" s="2"/>
      <c r="F513" s="2"/>
      <c r="H513" s="2"/>
      <c r="I513" s="2"/>
      <c r="L513" s="2"/>
      <c r="O513" s="2"/>
    </row>
    <row r="514" spans="2:15">
      <c r="B514" s="2"/>
      <c r="F514" s="2"/>
      <c r="H514" s="2"/>
      <c r="I514" s="2"/>
      <c r="L514" s="2"/>
      <c r="O514" s="2"/>
    </row>
    <row r="515" spans="2:15">
      <c r="B515" s="2"/>
      <c r="F515" s="2"/>
      <c r="H515" s="2"/>
      <c r="I515" s="2"/>
      <c r="L515" s="2"/>
      <c r="O515" s="2"/>
    </row>
    <row r="516" spans="2:15">
      <c r="B516" s="2"/>
      <c r="F516" s="2"/>
      <c r="H516" s="2"/>
      <c r="I516" s="2"/>
      <c r="L516" s="2"/>
      <c r="O516" s="2"/>
    </row>
    <row r="517" spans="2:15">
      <c r="B517" s="2"/>
      <c r="F517" s="2"/>
      <c r="H517" s="2"/>
      <c r="I517" s="2"/>
      <c r="L517" s="2"/>
      <c r="O517" s="2"/>
    </row>
    <row r="518" spans="2:15">
      <c r="B518" s="2"/>
      <c r="F518" s="2"/>
      <c r="H518" s="2"/>
      <c r="I518" s="2"/>
      <c r="L518" s="2"/>
      <c r="O518" s="2"/>
    </row>
    <row r="519" spans="2:15">
      <c r="B519" s="2"/>
      <c r="F519" s="2"/>
      <c r="H519" s="2"/>
      <c r="I519" s="2"/>
      <c r="L519" s="2"/>
      <c r="O519" s="2"/>
    </row>
    <row r="520" spans="2:15">
      <c r="B520" s="2"/>
      <c r="F520" s="2"/>
      <c r="H520" s="2"/>
      <c r="I520" s="2"/>
      <c r="L520" s="2"/>
      <c r="O520" s="2"/>
    </row>
    <row r="521" spans="2:15">
      <c r="B521" s="2"/>
      <c r="F521" s="2"/>
      <c r="H521" s="2"/>
      <c r="I521" s="2"/>
      <c r="L521" s="2"/>
      <c r="O521" s="2"/>
    </row>
    <row r="522" spans="2:15">
      <c r="B522" s="2"/>
      <c r="F522" s="2"/>
      <c r="H522" s="2"/>
      <c r="I522" s="2"/>
      <c r="L522" s="2"/>
      <c r="O522" s="2"/>
    </row>
    <row r="523" spans="2:15">
      <c r="B523" s="2"/>
      <c r="F523" s="2"/>
      <c r="H523" s="2"/>
      <c r="I523" s="2"/>
      <c r="L523" s="2"/>
      <c r="O523" s="2"/>
    </row>
    <row r="524" spans="2:15">
      <c r="B524" s="2"/>
      <c r="F524" s="2"/>
      <c r="H524" s="2"/>
      <c r="I524" s="2"/>
      <c r="L524" s="2"/>
      <c r="O524" s="2"/>
    </row>
    <row r="525" spans="2:15">
      <c r="B525" s="2"/>
      <c r="F525" s="2"/>
      <c r="H525" s="2"/>
      <c r="I525" s="2"/>
      <c r="L525" s="2"/>
      <c r="O525" s="2"/>
    </row>
    <row r="526" spans="2:15">
      <c r="B526" s="2"/>
      <c r="F526" s="2"/>
      <c r="H526" s="2"/>
      <c r="I526" s="2"/>
      <c r="L526" s="2"/>
      <c r="O526" s="2"/>
    </row>
    <row r="527" spans="2:15">
      <c r="B527" s="2"/>
      <c r="F527" s="2"/>
      <c r="H527" s="2"/>
      <c r="I527" s="2"/>
      <c r="L527" s="2"/>
      <c r="O527" s="2"/>
    </row>
    <row r="528" spans="2:15">
      <c r="B528" s="2"/>
      <c r="F528" s="2"/>
      <c r="H528" s="2"/>
      <c r="I528" s="2"/>
      <c r="L528" s="2"/>
      <c r="O528" s="2"/>
    </row>
    <row r="529" spans="2:15">
      <c r="B529" s="2"/>
      <c r="F529" s="2"/>
      <c r="H529" s="2"/>
      <c r="I529" s="2"/>
      <c r="L529" s="2"/>
      <c r="O529" s="2"/>
    </row>
    <row r="530" spans="2:15">
      <c r="B530" s="2"/>
      <c r="F530" s="2"/>
      <c r="H530" s="2"/>
      <c r="I530" s="2"/>
      <c r="L530" s="2"/>
      <c r="O530" s="2"/>
    </row>
    <row r="531" spans="2:15">
      <c r="B531" s="2"/>
      <c r="F531" s="2"/>
      <c r="H531" s="2"/>
      <c r="I531" s="2"/>
      <c r="L531" s="2"/>
      <c r="O531" s="2"/>
    </row>
    <row r="532" spans="2:15">
      <c r="B532" s="2"/>
      <c r="F532" s="2"/>
      <c r="H532" s="2"/>
      <c r="I532" s="2"/>
      <c r="L532" s="2"/>
      <c r="O532" s="2"/>
    </row>
    <row r="533" spans="2:15">
      <c r="B533" s="2"/>
      <c r="F533" s="2"/>
      <c r="H533" s="2"/>
      <c r="I533" s="2"/>
      <c r="L533" s="2"/>
      <c r="O533" s="2"/>
    </row>
    <row r="534" spans="2:15">
      <c r="B534" s="2"/>
      <c r="F534" s="2"/>
      <c r="H534" s="2"/>
      <c r="I534" s="2"/>
      <c r="L534" s="2"/>
      <c r="O534" s="2"/>
    </row>
    <row r="535" spans="2:15">
      <c r="B535" s="2"/>
      <c r="F535" s="2"/>
      <c r="H535" s="2"/>
      <c r="I535" s="2"/>
      <c r="L535" s="2"/>
      <c r="O535" s="2"/>
    </row>
    <row r="536" spans="2:15">
      <c r="B536" s="2"/>
      <c r="F536" s="2"/>
      <c r="H536" s="2"/>
      <c r="I536" s="2"/>
      <c r="L536" s="2"/>
      <c r="O536" s="2"/>
    </row>
    <row r="537" spans="2:15">
      <c r="B537" s="2"/>
      <c r="F537" s="2"/>
      <c r="H537" s="2"/>
      <c r="I537" s="2"/>
      <c r="L537" s="2"/>
      <c r="O537" s="2"/>
    </row>
    <row r="538" spans="2:15">
      <c r="B538" s="2"/>
      <c r="F538" s="2"/>
      <c r="H538" s="2"/>
      <c r="I538" s="2"/>
      <c r="L538" s="2"/>
      <c r="O538" s="2"/>
    </row>
    <row r="539" spans="2:15">
      <c r="B539" s="2"/>
      <c r="F539" s="2"/>
      <c r="H539" s="2"/>
      <c r="I539" s="2"/>
      <c r="L539" s="2"/>
      <c r="O539" s="2"/>
    </row>
    <row r="540" spans="2:15">
      <c r="B540" s="2"/>
      <c r="F540" s="2"/>
      <c r="H540" s="2"/>
      <c r="I540" s="2"/>
      <c r="L540" s="2"/>
      <c r="O540" s="2"/>
    </row>
    <row r="541" spans="2:15">
      <c r="B541" s="2"/>
      <c r="F541" s="2"/>
      <c r="H541" s="2"/>
      <c r="I541" s="2"/>
      <c r="L541" s="2"/>
      <c r="O541" s="2"/>
    </row>
    <row r="542" spans="2:15">
      <c r="B542" s="2"/>
      <c r="F542" s="2"/>
      <c r="H542" s="2"/>
      <c r="I542" s="2"/>
      <c r="L542" s="2"/>
      <c r="O542" s="2"/>
    </row>
    <row r="543" spans="2:15">
      <c r="B543" s="2"/>
      <c r="F543" s="2"/>
      <c r="H543" s="2"/>
      <c r="I543" s="2"/>
      <c r="L543" s="2"/>
      <c r="O543" s="2"/>
    </row>
    <row r="544" spans="2:15">
      <c r="B544" s="2"/>
      <c r="F544" s="2"/>
      <c r="H544" s="2"/>
      <c r="I544" s="2"/>
      <c r="L544" s="2"/>
      <c r="O544" s="2"/>
    </row>
    <row r="545" spans="2:15">
      <c r="B545" s="2"/>
      <c r="F545" s="2"/>
      <c r="H545" s="2"/>
      <c r="I545" s="2"/>
      <c r="L545" s="2"/>
      <c r="O545" s="2"/>
    </row>
    <row r="546" spans="2:15">
      <c r="B546" s="2"/>
      <c r="F546" s="2"/>
      <c r="H546" s="2"/>
      <c r="I546" s="2"/>
      <c r="L546" s="2"/>
      <c r="O546" s="2"/>
    </row>
    <row r="547" spans="2:15">
      <c r="B547" s="2"/>
      <c r="F547" s="2"/>
      <c r="H547" s="2"/>
      <c r="I547" s="2"/>
      <c r="L547" s="2"/>
      <c r="O547" s="2"/>
    </row>
    <row r="548" spans="2:15">
      <c r="B548" s="2"/>
      <c r="F548" s="2"/>
      <c r="H548" s="2"/>
      <c r="I548" s="2"/>
      <c r="L548" s="2"/>
      <c r="O548" s="2"/>
    </row>
    <row r="549" spans="2:15">
      <c r="B549" s="2"/>
      <c r="F549" s="2"/>
      <c r="H549" s="2"/>
      <c r="I549" s="2"/>
      <c r="L549" s="2"/>
      <c r="O549" s="2"/>
    </row>
    <row r="550" spans="2:15">
      <c r="B550" s="2"/>
      <c r="F550" s="2"/>
      <c r="H550" s="2"/>
      <c r="I550" s="2"/>
      <c r="L550" s="2"/>
      <c r="O550" s="2"/>
    </row>
    <row r="551" spans="2:15">
      <c r="B551" s="2"/>
      <c r="F551" s="2"/>
      <c r="H551" s="2"/>
      <c r="I551" s="2"/>
      <c r="L551" s="2"/>
      <c r="O551" s="2"/>
    </row>
    <row r="552" spans="2:15">
      <c r="B552" s="2"/>
      <c r="F552" s="2"/>
      <c r="H552" s="2"/>
      <c r="I552" s="2"/>
      <c r="L552" s="2"/>
      <c r="O552" s="2"/>
    </row>
    <row r="553" spans="2:15">
      <c r="B553" s="2"/>
      <c r="F553" s="2"/>
      <c r="H553" s="2"/>
      <c r="I553" s="2"/>
      <c r="L553" s="2"/>
      <c r="O553" s="2"/>
    </row>
    <row r="554" spans="2:15">
      <c r="B554" s="2"/>
      <c r="F554" s="2"/>
      <c r="H554" s="2"/>
      <c r="I554" s="2"/>
      <c r="L554" s="2"/>
      <c r="O554" s="2"/>
    </row>
    <row r="555" spans="2:15">
      <c r="B555" s="2"/>
      <c r="F555" s="2"/>
      <c r="H555" s="2"/>
      <c r="I555" s="2"/>
      <c r="L555" s="2"/>
      <c r="O555" s="2"/>
    </row>
    <row r="556" spans="2:15">
      <c r="B556" s="2"/>
      <c r="F556" s="2"/>
      <c r="H556" s="2"/>
      <c r="I556" s="2"/>
      <c r="L556" s="2"/>
      <c r="O556" s="2"/>
    </row>
    <row r="557" spans="2:15">
      <c r="B557" s="2"/>
      <c r="F557" s="2"/>
      <c r="H557" s="2"/>
      <c r="I557" s="2"/>
      <c r="L557" s="2"/>
      <c r="O557" s="2"/>
    </row>
    <row r="558" spans="2:15">
      <c r="B558" s="2"/>
      <c r="F558" s="2"/>
      <c r="H558" s="2"/>
      <c r="I558" s="2"/>
      <c r="L558" s="2"/>
      <c r="O558" s="2"/>
    </row>
    <row r="559" spans="2:15">
      <c r="B559" s="2"/>
      <c r="F559" s="2"/>
      <c r="H559" s="2"/>
      <c r="I559" s="2"/>
      <c r="L559" s="2"/>
      <c r="O559" s="2"/>
    </row>
    <row r="560" spans="2:15">
      <c r="B560" s="2"/>
      <c r="F560" s="2"/>
      <c r="H560" s="2"/>
      <c r="I560" s="2"/>
      <c r="L560" s="2"/>
      <c r="O560" s="2"/>
    </row>
    <row r="561" spans="2:15">
      <c r="B561" s="2"/>
      <c r="F561" s="2"/>
      <c r="H561" s="2"/>
      <c r="I561" s="2"/>
      <c r="L561" s="2"/>
      <c r="O561" s="2"/>
    </row>
    <row r="562" spans="2:15">
      <c r="B562" s="2"/>
      <c r="F562" s="2"/>
      <c r="H562" s="2"/>
      <c r="I562" s="2"/>
      <c r="L562" s="2"/>
      <c r="O562" s="2"/>
    </row>
    <row r="563" spans="2:15">
      <c r="B563" s="2"/>
      <c r="F563" s="2"/>
      <c r="H563" s="2"/>
      <c r="I563" s="2"/>
      <c r="L563" s="2"/>
      <c r="O563" s="2"/>
    </row>
    <row r="564" spans="2:15">
      <c r="B564" s="2"/>
      <c r="F564" s="2"/>
      <c r="H564" s="2"/>
      <c r="I564" s="2"/>
      <c r="L564" s="2"/>
      <c r="O564" s="2"/>
    </row>
    <row r="565" spans="2:15">
      <c r="B565" s="2"/>
      <c r="F565" s="2"/>
      <c r="H565" s="2"/>
      <c r="I565" s="2"/>
      <c r="L565" s="2"/>
      <c r="O565" s="2"/>
    </row>
    <row r="566" spans="2:15">
      <c r="B566" s="2"/>
      <c r="F566" s="2"/>
      <c r="H566" s="2"/>
      <c r="I566" s="2"/>
      <c r="L566" s="2"/>
      <c r="O566" s="2"/>
    </row>
    <row r="567" spans="2:15">
      <c r="B567" s="2"/>
      <c r="F567" s="2"/>
      <c r="H567" s="2"/>
      <c r="I567" s="2"/>
      <c r="L567" s="2"/>
      <c r="O567" s="2"/>
    </row>
    <row r="568" spans="2:15">
      <c r="B568" s="2"/>
      <c r="F568" s="2"/>
      <c r="H568" s="2"/>
      <c r="I568" s="2"/>
      <c r="L568" s="2"/>
      <c r="O568" s="2"/>
    </row>
    <row r="569" spans="2:15">
      <c r="B569" s="2"/>
      <c r="F569" s="2"/>
      <c r="H569" s="2"/>
      <c r="I569" s="2"/>
      <c r="L569" s="2"/>
      <c r="O569" s="2"/>
    </row>
    <row r="570" spans="2:15">
      <c r="B570" s="2"/>
      <c r="F570" s="2"/>
      <c r="H570" s="2"/>
      <c r="I570" s="2"/>
      <c r="L570" s="2"/>
      <c r="O570" s="2"/>
    </row>
    <row r="571" spans="2:15">
      <c r="B571" s="2"/>
      <c r="F571" s="2"/>
      <c r="H571" s="2"/>
      <c r="I571" s="2"/>
      <c r="L571" s="2"/>
      <c r="O571" s="2"/>
    </row>
    <row r="572" spans="2:15">
      <c r="B572" s="2"/>
      <c r="F572" s="2"/>
      <c r="H572" s="2"/>
      <c r="I572" s="2"/>
      <c r="L572" s="2"/>
      <c r="O572" s="2"/>
    </row>
    <row r="573" spans="2:15">
      <c r="B573" s="2"/>
      <c r="F573" s="2"/>
      <c r="H573" s="2"/>
      <c r="I573" s="2"/>
      <c r="L573" s="2"/>
      <c r="O573" s="2"/>
    </row>
    <row r="574" spans="2:15">
      <c r="B574" s="2"/>
      <c r="F574" s="2"/>
      <c r="H574" s="2"/>
      <c r="I574" s="2"/>
      <c r="L574" s="2"/>
      <c r="O574" s="2"/>
    </row>
    <row r="575" spans="2:15">
      <c r="B575" s="2"/>
      <c r="F575" s="2"/>
      <c r="H575" s="2"/>
      <c r="I575" s="2"/>
      <c r="L575" s="2"/>
      <c r="O575" s="2"/>
    </row>
    <row r="576" spans="2:15">
      <c r="B576" s="2"/>
      <c r="F576" s="2"/>
      <c r="H576" s="2"/>
      <c r="I576" s="2"/>
      <c r="L576" s="2"/>
      <c r="O576" s="2"/>
    </row>
    <row r="577" spans="2:15">
      <c r="B577" s="2"/>
      <c r="F577" s="2"/>
      <c r="H577" s="2"/>
      <c r="I577" s="2"/>
      <c r="L577" s="2"/>
      <c r="O577" s="2"/>
    </row>
    <row r="578" spans="2:15">
      <c r="B578" s="2"/>
      <c r="F578" s="2"/>
      <c r="H578" s="2"/>
      <c r="I578" s="2"/>
      <c r="L578" s="2"/>
      <c r="O578" s="2"/>
    </row>
    <row r="579" spans="2:15">
      <c r="B579" s="2"/>
      <c r="F579" s="2"/>
      <c r="H579" s="2"/>
      <c r="I579" s="2"/>
      <c r="L579" s="2"/>
      <c r="O579" s="2"/>
    </row>
    <row r="580" spans="2:15">
      <c r="B580" s="2"/>
      <c r="F580" s="2"/>
      <c r="H580" s="2"/>
      <c r="I580" s="2"/>
      <c r="L580" s="2"/>
      <c r="O580" s="2"/>
    </row>
    <row r="581" spans="2:15">
      <c r="B581" s="2"/>
      <c r="F581" s="2"/>
      <c r="H581" s="2"/>
      <c r="I581" s="2"/>
      <c r="L581" s="2"/>
      <c r="O581" s="2"/>
    </row>
    <row r="582" spans="2:15">
      <c r="B582" s="2"/>
      <c r="F582" s="2"/>
      <c r="H582" s="2"/>
      <c r="I582" s="2"/>
      <c r="L582" s="2"/>
      <c r="O582" s="2"/>
    </row>
    <row r="583" spans="2:15">
      <c r="B583" s="2"/>
      <c r="F583" s="2"/>
      <c r="H583" s="2"/>
      <c r="I583" s="2"/>
      <c r="L583" s="2"/>
      <c r="O583" s="2"/>
    </row>
    <row r="584" spans="2:15">
      <c r="B584" s="2"/>
      <c r="F584" s="2"/>
      <c r="H584" s="2"/>
      <c r="I584" s="2"/>
      <c r="L584" s="2"/>
      <c r="O584" s="2"/>
    </row>
    <row r="585" spans="2:15">
      <c r="B585" s="2"/>
      <c r="F585" s="2"/>
      <c r="H585" s="2"/>
      <c r="I585" s="2"/>
      <c r="L585" s="2"/>
      <c r="O585" s="2"/>
    </row>
    <row r="586" spans="2:15">
      <c r="B586" s="2"/>
      <c r="F586" s="2"/>
      <c r="H586" s="2"/>
      <c r="I586" s="2"/>
      <c r="L586" s="2"/>
      <c r="O586" s="2"/>
    </row>
    <row r="587" spans="2:15">
      <c r="B587" s="2"/>
      <c r="F587" s="2"/>
      <c r="H587" s="2"/>
      <c r="I587" s="2"/>
      <c r="L587" s="2"/>
      <c r="O587" s="2"/>
    </row>
    <row r="588" spans="2:15">
      <c r="B588" s="2"/>
      <c r="F588" s="2"/>
      <c r="H588" s="2"/>
      <c r="I588" s="2"/>
      <c r="L588" s="2"/>
      <c r="O588" s="2"/>
    </row>
    <row r="589" spans="2:15">
      <c r="B589" s="2"/>
      <c r="F589" s="2"/>
      <c r="H589" s="2"/>
      <c r="I589" s="2"/>
      <c r="L589" s="2"/>
      <c r="O589" s="2"/>
    </row>
    <row r="590" spans="2:15">
      <c r="B590" s="2"/>
      <c r="F590" s="2"/>
      <c r="H590" s="2"/>
      <c r="I590" s="2"/>
      <c r="L590" s="2"/>
      <c r="O590" s="2"/>
    </row>
    <row r="591" spans="2:15">
      <c r="B591" s="2"/>
      <c r="F591" s="2"/>
      <c r="H591" s="2"/>
      <c r="I591" s="2"/>
      <c r="L591" s="2"/>
      <c r="O591" s="2"/>
    </row>
    <row r="592" spans="2:15">
      <c r="B592" s="2"/>
      <c r="F592" s="2"/>
      <c r="H592" s="2"/>
      <c r="I592" s="2"/>
      <c r="L592" s="2"/>
      <c r="O592" s="2"/>
    </row>
    <row r="593" spans="2:15">
      <c r="B593" s="2"/>
      <c r="F593" s="2"/>
      <c r="H593" s="2"/>
      <c r="I593" s="2"/>
      <c r="L593" s="2"/>
      <c r="O593" s="2"/>
    </row>
    <row r="594" spans="2:15">
      <c r="B594" s="2"/>
      <c r="F594" s="2"/>
      <c r="H594" s="2"/>
      <c r="I594" s="2"/>
      <c r="L594" s="2"/>
      <c r="O594" s="2"/>
    </row>
    <row r="595" spans="2:15">
      <c r="B595" s="2"/>
      <c r="F595" s="2"/>
      <c r="H595" s="2"/>
      <c r="I595" s="2"/>
      <c r="L595" s="2"/>
      <c r="O595" s="2"/>
    </row>
    <row r="596" spans="2:15">
      <c r="B596" s="2"/>
      <c r="F596" s="2"/>
      <c r="H596" s="2"/>
      <c r="I596" s="2"/>
      <c r="L596" s="2"/>
      <c r="O596" s="2"/>
    </row>
    <row r="597" spans="2:15">
      <c r="B597" s="2"/>
      <c r="F597" s="2"/>
      <c r="H597" s="2"/>
      <c r="I597" s="2"/>
      <c r="L597" s="2"/>
      <c r="O597" s="2"/>
    </row>
    <row r="598" spans="2:15">
      <c r="B598" s="2"/>
      <c r="F598" s="2"/>
      <c r="H598" s="2"/>
      <c r="I598" s="2"/>
      <c r="L598" s="2"/>
      <c r="O598" s="2"/>
    </row>
    <row r="599" spans="2:15">
      <c r="B599" s="2"/>
      <c r="F599" s="2"/>
      <c r="H599" s="2"/>
      <c r="I599" s="2"/>
      <c r="L599" s="2"/>
      <c r="O599" s="2"/>
    </row>
    <row r="600" spans="2:15">
      <c r="B600" s="2"/>
      <c r="F600" s="2"/>
      <c r="H600" s="2"/>
      <c r="I600" s="2"/>
      <c r="L600" s="2"/>
      <c r="O600" s="2"/>
    </row>
    <row r="601" spans="2:15">
      <c r="B601" s="2"/>
      <c r="F601" s="2"/>
      <c r="H601" s="2"/>
      <c r="I601" s="2"/>
      <c r="L601" s="2"/>
      <c r="O601" s="2"/>
    </row>
    <row r="602" spans="2:15">
      <c r="B602" s="2"/>
      <c r="F602" s="2"/>
      <c r="H602" s="2"/>
      <c r="I602" s="2"/>
      <c r="L602" s="2"/>
      <c r="O602" s="2"/>
    </row>
    <row r="603" spans="2:15">
      <c r="B603" s="2"/>
      <c r="F603" s="2"/>
      <c r="H603" s="2"/>
      <c r="I603" s="2"/>
      <c r="L603" s="2"/>
      <c r="O603" s="2"/>
    </row>
    <row r="604" spans="2:15">
      <c r="B604" s="2"/>
      <c r="F604" s="2"/>
      <c r="H604" s="2"/>
      <c r="I604" s="2"/>
      <c r="L604" s="2"/>
      <c r="O604" s="2"/>
    </row>
    <row r="605" spans="2:15">
      <c r="B605" s="2"/>
      <c r="F605" s="2"/>
      <c r="H605" s="2"/>
      <c r="I605" s="2"/>
      <c r="L605" s="2"/>
      <c r="O605" s="2"/>
    </row>
    <row r="606" spans="2:15">
      <c r="B606" s="2"/>
      <c r="F606" s="2"/>
      <c r="H606" s="2"/>
      <c r="I606" s="2"/>
      <c r="L606" s="2"/>
      <c r="O606" s="2"/>
    </row>
    <row r="607" spans="2:15">
      <c r="B607" s="2"/>
      <c r="F607" s="2"/>
      <c r="H607" s="2"/>
      <c r="I607" s="2"/>
      <c r="L607" s="2"/>
      <c r="O607" s="2"/>
    </row>
    <row r="608" spans="2:15">
      <c r="B608" s="2"/>
      <c r="F608" s="2"/>
      <c r="H608" s="2"/>
      <c r="I608" s="2"/>
      <c r="L608" s="2"/>
      <c r="O608" s="2"/>
    </row>
    <row r="609" spans="2:15">
      <c r="B609" s="2"/>
      <c r="F609" s="2"/>
      <c r="H609" s="2"/>
      <c r="I609" s="2"/>
      <c r="L609" s="2"/>
      <c r="O609" s="2"/>
    </row>
    <row r="610" spans="2:15">
      <c r="B610" s="2"/>
      <c r="F610" s="2"/>
      <c r="H610" s="2"/>
      <c r="I610" s="2"/>
      <c r="L610" s="2"/>
      <c r="O610" s="2"/>
    </row>
    <row r="611" spans="2:15">
      <c r="B611" s="2"/>
      <c r="F611" s="2"/>
      <c r="H611" s="2"/>
      <c r="I611" s="2"/>
      <c r="L611" s="2"/>
      <c r="O611" s="2"/>
    </row>
    <row r="612" spans="2:15">
      <c r="B612" s="2"/>
      <c r="F612" s="2"/>
      <c r="H612" s="2"/>
      <c r="I612" s="2"/>
      <c r="L612" s="2"/>
      <c r="O612" s="2"/>
    </row>
    <row r="613" spans="2:15">
      <c r="B613" s="2"/>
      <c r="F613" s="2"/>
      <c r="H613" s="2"/>
      <c r="I613" s="2"/>
      <c r="L613" s="2"/>
      <c r="O613" s="2"/>
    </row>
    <row r="614" spans="2:15">
      <c r="B614" s="2"/>
      <c r="F614" s="2"/>
      <c r="H614" s="2"/>
      <c r="I614" s="2"/>
      <c r="L614" s="2"/>
      <c r="O614" s="2"/>
    </row>
    <row r="615" spans="2:15">
      <c r="B615" s="2"/>
      <c r="F615" s="2"/>
      <c r="H615" s="2"/>
      <c r="I615" s="2"/>
      <c r="L615" s="2"/>
      <c r="O615" s="2"/>
    </row>
    <row r="616" spans="2:15">
      <c r="B616" s="2"/>
      <c r="F616" s="2"/>
      <c r="H616" s="2"/>
      <c r="I616" s="2"/>
      <c r="L616" s="2"/>
      <c r="O616" s="2"/>
    </row>
    <row r="617" spans="2:15">
      <c r="B617" s="2"/>
      <c r="F617" s="2"/>
      <c r="H617" s="2"/>
      <c r="I617" s="2"/>
      <c r="L617" s="2"/>
      <c r="O617" s="2"/>
    </row>
    <row r="618" spans="2:15">
      <c r="B618" s="2"/>
      <c r="F618" s="2"/>
      <c r="H618" s="2"/>
      <c r="I618" s="2"/>
      <c r="L618" s="2"/>
      <c r="O618" s="2"/>
    </row>
    <row r="619" spans="2:15">
      <c r="B619" s="2"/>
      <c r="F619" s="2"/>
      <c r="H619" s="2"/>
      <c r="I619" s="2"/>
      <c r="L619" s="2"/>
      <c r="O619" s="2"/>
    </row>
    <row r="620" spans="2:15">
      <c r="B620" s="2"/>
      <c r="F620" s="2"/>
      <c r="H620" s="2"/>
      <c r="I620" s="2"/>
      <c r="L620" s="2"/>
      <c r="O620" s="2"/>
    </row>
    <row r="621" spans="2:15">
      <c r="B621" s="2"/>
      <c r="F621" s="2"/>
      <c r="H621" s="2"/>
      <c r="I621" s="2"/>
      <c r="L621" s="2"/>
      <c r="O621" s="2"/>
    </row>
    <row r="622" spans="2:15">
      <c r="B622" s="2"/>
      <c r="F622" s="2"/>
      <c r="H622" s="2"/>
      <c r="I622" s="2"/>
      <c r="L622" s="2"/>
      <c r="O622" s="2"/>
    </row>
    <row r="623" spans="2:15">
      <c r="B623" s="2"/>
      <c r="F623" s="2"/>
      <c r="H623" s="2"/>
      <c r="I623" s="2"/>
      <c r="L623" s="2"/>
      <c r="O623" s="2"/>
    </row>
    <row r="624" spans="2:15">
      <c r="B624" s="2"/>
      <c r="F624" s="2"/>
      <c r="H624" s="2"/>
      <c r="I624" s="2"/>
      <c r="L624" s="2"/>
      <c r="O624" s="2"/>
    </row>
    <row r="625" spans="2:15">
      <c r="B625" s="2"/>
      <c r="F625" s="2"/>
      <c r="H625" s="2"/>
      <c r="I625" s="2"/>
      <c r="L625" s="2"/>
      <c r="O625" s="2"/>
    </row>
    <row r="626" spans="2:15">
      <c r="B626" s="2"/>
      <c r="F626" s="2"/>
      <c r="H626" s="2"/>
      <c r="I626" s="2"/>
      <c r="L626" s="2"/>
      <c r="O626" s="2"/>
    </row>
    <row r="627" spans="2:15">
      <c r="B627" s="2"/>
      <c r="F627" s="2"/>
      <c r="H627" s="2"/>
      <c r="I627" s="2"/>
      <c r="L627" s="2"/>
      <c r="O627" s="2"/>
    </row>
    <row r="628" spans="2:15">
      <c r="B628" s="2"/>
      <c r="F628" s="2"/>
      <c r="H628" s="2"/>
      <c r="I628" s="2"/>
      <c r="L628" s="2"/>
      <c r="O628" s="2"/>
    </row>
    <row r="629" spans="2:15">
      <c r="B629" s="2"/>
      <c r="F629" s="2"/>
      <c r="H629" s="2"/>
      <c r="I629" s="2"/>
      <c r="L629" s="2"/>
      <c r="O629" s="2"/>
    </row>
    <row r="630" spans="2:15">
      <c r="B630" s="2"/>
      <c r="F630" s="2"/>
      <c r="H630" s="2"/>
      <c r="I630" s="2"/>
      <c r="L630" s="2"/>
      <c r="O630" s="2"/>
    </row>
    <row r="631" spans="2:15">
      <c r="B631" s="2"/>
      <c r="F631" s="2"/>
      <c r="H631" s="2"/>
      <c r="I631" s="2"/>
      <c r="L631" s="2"/>
      <c r="O631" s="2"/>
    </row>
    <row r="632" spans="2:15">
      <c r="B632" s="2"/>
      <c r="F632" s="2"/>
      <c r="H632" s="2"/>
      <c r="I632" s="2"/>
      <c r="L632" s="2"/>
      <c r="O632" s="2"/>
    </row>
    <row r="633" spans="2:15">
      <c r="B633" s="2"/>
      <c r="F633" s="2"/>
      <c r="H633" s="2"/>
      <c r="I633" s="2"/>
      <c r="L633" s="2"/>
      <c r="O633" s="2"/>
    </row>
    <row r="634" spans="2:15">
      <c r="B634" s="2"/>
      <c r="F634" s="2"/>
      <c r="H634" s="2"/>
      <c r="I634" s="2"/>
      <c r="L634" s="2"/>
      <c r="O634" s="2"/>
    </row>
    <row r="635" spans="2:15">
      <c r="B635" s="2"/>
      <c r="F635" s="2"/>
      <c r="H635" s="2"/>
      <c r="I635" s="2"/>
      <c r="L635" s="2"/>
      <c r="O635" s="2"/>
    </row>
    <row r="636" spans="2:15">
      <c r="B636" s="2"/>
      <c r="F636" s="2"/>
      <c r="H636" s="2"/>
      <c r="I636" s="2"/>
      <c r="L636" s="2"/>
      <c r="O636" s="2"/>
    </row>
    <row r="637" spans="2:15">
      <c r="B637" s="2"/>
      <c r="F637" s="2"/>
      <c r="H637" s="2"/>
      <c r="I637" s="2"/>
      <c r="L637" s="2"/>
      <c r="O637" s="2"/>
    </row>
    <row r="638" spans="2:15">
      <c r="B638" s="2"/>
      <c r="F638" s="2"/>
      <c r="H638" s="2"/>
      <c r="I638" s="2"/>
      <c r="L638" s="2"/>
      <c r="O638" s="2"/>
    </row>
    <row r="639" spans="2:15">
      <c r="B639" s="2"/>
      <c r="F639" s="2"/>
      <c r="H639" s="2"/>
      <c r="I639" s="2"/>
      <c r="L639" s="2"/>
      <c r="O639" s="2"/>
    </row>
    <row r="640" spans="2:15">
      <c r="B640" s="2"/>
      <c r="F640" s="2"/>
      <c r="H640" s="2"/>
      <c r="I640" s="2"/>
      <c r="L640" s="2"/>
      <c r="O640" s="2"/>
    </row>
    <row r="641" spans="2:15">
      <c r="B641" s="2"/>
      <c r="F641" s="2"/>
      <c r="H641" s="2"/>
      <c r="I641" s="2"/>
      <c r="L641" s="2"/>
      <c r="O641" s="2"/>
    </row>
    <row r="642" spans="2:15">
      <c r="B642" s="2"/>
      <c r="F642" s="2"/>
      <c r="H642" s="2"/>
      <c r="I642" s="2"/>
      <c r="L642" s="2"/>
      <c r="O642" s="2"/>
    </row>
    <row r="643" spans="2:15">
      <c r="B643" s="2"/>
      <c r="F643" s="2"/>
      <c r="H643" s="2"/>
      <c r="I643" s="2"/>
      <c r="L643" s="2"/>
      <c r="O643" s="2"/>
    </row>
    <row r="644" spans="2:15">
      <c r="B644" s="2"/>
      <c r="F644" s="2"/>
      <c r="H644" s="2"/>
      <c r="I644" s="2"/>
      <c r="L644" s="2"/>
      <c r="O644" s="2"/>
    </row>
    <row r="645" spans="2:15">
      <c r="B645" s="2"/>
      <c r="F645" s="2"/>
      <c r="H645" s="2"/>
      <c r="I645" s="2"/>
      <c r="L645" s="2"/>
      <c r="O645" s="2"/>
    </row>
    <row r="646" spans="2:15">
      <c r="B646" s="2"/>
      <c r="F646" s="2"/>
      <c r="H646" s="2"/>
      <c r="I646" s="2"/>
      <c r="L646" s="2"/>
      <c r="O646" s="2"/>
    </row>
    <row r="647" spans="2:15">
      <c r="B647" s="2"/>
      <c r="F647" s="2"/>
      <c r="H647" s="2"/>
      <c r="I647" s="2"/>
      <c r="L647" s="2"/>
      <c r="O647" s="2"/>
    </row>
    <row r="648" spans="2:15">
      <c r="B648" s="2"/>
      <c r="F648" s="2"/>
      <c r="H648" s="2"/>
      <c r="I648" s="2"/>
      <c r="L648" s="2"/>
      <c r="O648" s="2"/>
    </row>
    <row r="649" spans="2:15">
      <c r="B649" s="2"/>
      <c r="F649" s="2"/>
      <c r="H649" s="2"/>
      <c r="I649" s="2"/>
      <c r="L649" s="2"/>
      <c r="O649" s="2"/>
    </row>
    <row r="650" spans="2:15">
      <c r="B650" s="2"/>
      <c r="F650" s="2"/>
      <c r="H650" s="2"/>
      <c r="I650" s="2"/>
      <c r="L650" s="2"/>
      <c r="O650" s="2"/>
    </row>
    <row r="651" spans="2:15">
      <c r="B651" s="2"/>
      <c r="F651" s="2"/>
      <c r="H651" s="2"/>
      <c r="I651" s="2"/>
      <c r="L651" s="2"/>
      <c r="O651" s="2"/>
    </row>
    <row r="652" spans="2:15">
      <c r="B652" s="2"/>
      <c r="F652" s="2"/>
      <c r="H652" s="2"/>
      <c r="I652" s="2"/>
      <c r="L652" s="2"/>
      <c r="O652" s="2"/>
    </row>
    <row r="653" spans="2:15">
      <c r="B653" s="2"/>
      <c r="F653" s="2"/>
      <c r="H653" s="2"/>
      <c r="I653" s="2"/>
      <c r="L653" s="2"/>
      <c r="O653" s="2"/>
    </row>
    <row r="654" spans="2:15">
      <c r="B654" s="2"/>
      <c r="F654" s="2"/>
      <c r="H654" s="2"/>
      <c r="I654" s="2"/>
      <c r="L654" s="2"/>
      <c r="O654" s="2"/>
    </row>
    <row r="655" spans="2:15">
      <c r="B655" s="2"/>
      <c r="F655" s="2"/>
      <c r="H655" s="2"/>
      <c r="I655" s="2"/>
      <c r="L655" s="2"/>
      <c r="O655" s="2"/>
    </row>
    <row r="656" spans="2:15">
      <c r="B656" s="2"/>
      <c r="F656" s="2"/>
      <c r="H656" s="2"/>
      <c r="I656" s="2"/>
      <c r="L656" s="2"/>
      <c r="O656" s="2"/>
    </row>
    <row r="657" spans="2:15">
      <c r="B657" s="2"/>
      <c r="F657" s="2"/>
      <c r="H657" s="2"/>
      <c r="I657" s="2"/>
      <c r="L657" s="2"/>
      <c r="O657" s="2"/>
    </row>
    <row r="658" spans="2:15">
      <c r="B658" s="2"/>
      <c r="F658" s="2"/>
      <c r="H658" s="2"/>
      <c r="I658" s="2"/>
      <c r="L658" s="2"/>
      <c r="O658" s="2"/>
    </row>
    <row r="659" spans="2:15">
      <c r="B659" s="2"/>
      <c r="F659" s="2"/>
      <c r="H659" s="2"/>
      <c r="I659" s="2"/>
      <c r="L659" s="2"/>
      <c r="O659" s="2"/>
    </row>
    <row r="660" spans="2:15">
      <c r="B660" s="2"/>
      <c r="F660" s="2"/>
      <c r="H660" s="2"/>
      <c r="I660" s="2"/>
      <c r="L660" s="2"/>
      <c r="O660" s="2"/>
    </row>
    <row r="661" spans="2:15">
      <c r="B661" s="2"/>
      <c r="F661" s="2"/>
      <c r="H661" s="2"/>
      <c r="I661" s="2"/>
      <c r="L661" s="2"/>
      <c r="O661" s="2"/>
    </row>
    <row r="662" spans="2:15">
      <c r="B662" s="2"/>
      <c r="F662" s="2"/>
      <c r="H662" s="2"/>
      <c r="I662" s="2"/>
      <c r="L662" s="2"/>
      <c r="O662" s="2"/>
    </row>
    <row r="663" spans="2:15">
      <c r="B663" s="2"/>
      <c r="F663" s="2"/>
      <c r="H663" s="2"/>
      <c r="I663" s="2"/>
      <c r="L663" s="2"/>
      <c r="O663" s="2"/>
    </row>
    <row r="664" spans="2:15">
      <c r="B664" s="2"/>
      <c r="F664" s="2"/>
      <c r="H664" s="2"/>
      <c r="I664" s="2"/>
      <c r="L664" s="2"/>
      <c r="O664" s="2"/>
    </row>
    <row r="665" spans="2:15">
      <c r="B665" s="2"/>
      <c r="F665" s="2"/>
      <c r="H665" s="2"/>
      <c r="I665" s="2"/>
      <c r="L665" s="2"/>
      <c r="O665" s="2"/>
    </row>
    <row r="666" spans="2:15">
      <c r="B666" s="2"/>
      <c r="F666" s="2"/>
      <c r="H666" s="2"/>
      <c r="I666" s="2"/>
      <c r="L666" s="2"/>
      <c r="O666" s="2"/>
    </row>
    <row r="667" spans="2:15">
      <c r="B667" s="2"/>
      <c r="F667" s="2"/>
      <c r="H667" s="2"/>
      <c r="I667" s="2"/>
      <c r="L667" s="2"/>
      <c r="O667" s="2"/>
    </row>
    <row r="668" spans="2:15">
      <c r="B668" s="2"/>
      <c r="F668" s="2"/>
      <c r="H668" s="2"/>
      <c r="I668" s="2"/>
      <c r="L668" s="2"/>
      <c r="O668" s="2"/>
    </row>
    <row r="669" spans="2:15">
      <c r="B669" s="2"/>
      <c r="F669" s="2"/>
      <c r="H669" s="2"/>
      <c r="I669" s="2"/>
      <c r="L669" s="2"/>
      <c r="O669" s="2"/>
    </row>
    <row r="670" spans="2:15">
      <c r="B670" s="2"/>
      <c r="F670" s="2"/>
      <c r="H670" s="2"/>
      <c r="I670" s="2"/>
      <c r="L670" s="2"/>
      <c r="O670" s="2"/>
    </row>
    <row r="671" spans="2:15">
      <c r="B671" s="2"/>
      <c r="F671" s="2"/>
      <c r="H671" s="2"/>
      <c r="I671" s="2"/>
      <c r="L671" s="2"/>
      <c r="O671" s="2"/>
    </row>
    <row r="672" spans="2:15">
      <c r="B672" s="2"/>
      <c r="F672" s="2"/>
      <c r="H672" s="2"/>
      <c r="I672" s="2"/>
      <c r="L672" s="2"/>
      <c r="O672" s="2"/>
    </row>
    <row r="673" spans="2:15">
      <c r="B673" s="2"/>
      <c r="F673" s="2"/>
      <c r="H673" s="2"/>
      <c r="I673" s="2"/>
      <c r="L673" s="2"/>
      <c r="O673" s="2"/>
    </row>
    <row r="674" spans="2:15">
      <c r="B674" s="2"/>
      <c r="F674" s="2"/>
      <c r="H674" s="2"/>
      <c r="I674" s="2"/>
      <c r="L674" s="2"/>
      <c r="O674" s="2"/>
    </row>
    <row r="675" spans="2:15">
      <c r="B675" s="2"/>
      <c r="F675" s="2"/>
      <c r="H675" s="2"/>
      <c r="I675" s="2"/>
      <c r="L675" s="2"/>
      <c r="O675" s="2"/>
    </row>
    <row r="676" spans="2:15">
      <c r="B676" s="2"/>
      <c r="F676" s="2"/>
      <c r="H676" s="2"/>
      <c r="I676" s="2"/>
      <c r="L676" s="2"/>
      <c r="O676" s="2"/>
    </row>
    <row r="677" spans="2:15">
      <c r="B677" s="2"/>
      <c r="F677" s="2"/>
      <c r="H677" s="2"/>
      <c r="I677" s="2"/>
      <c r="L677" s="2"/>
      <c r="O677" s="2"/>
    </row>
    <row r="678" spans="2:15">
      <c r="B678" s="2"/>
      <c r="F678" s="2"/>
      <c r="H678" s="2"/>
      <c r="I678" s="2"/>
      <c r="L678" s="2"/>
      <c r="O678" s="2"/>
    </row>
    <row r="679" spans="2:15">
      <c r="B679" s="2"/>
      <c r="F679" s="2"/>
      <c r="H679" s="2"/>
      <c r="I679" s="2"/>
      <c r="L679" s="2"/>
      <c r="O679" s="2"/>
    </row>
    <row r="680" spans="2:15">
      <c r="B680" s="2"/>
      <c r="F680" s="2"/>
      <c r="H680" s="2"/>
      <c r="I680" s="2"/>
      <c r="L680" s="2"/>
      <c r="O680" s="2"/>
    </row>
    <row r="681" spans="2:15">
      <c r="B681" s="2"/>
      <c r="F681" s="2"/>
      <c r="H681" s="2"/>
      <c r="I681" s="2"/>
      <c r="L681" s="2"/>
      <c r="O681" s="2"/>
    </row>
    <row r="682" spans="2:15">
      <c r="B682" s="2"/>
      <c r="F682" s="2"/>
      <c r="H682" s="2"/>
      <c r="I682" s="2"/>
      <c r="L682" s="2"/>
      <c r="O682" s="2"/>
    </row>
    <row r="683" spans="2:15">
      <c r="B683" s="2"/>
      <c r="F683" s="2"/>
      <c r="H683" s="2"/>
      <c r="I683" s="2"/>
      <c r="L683" s="2"/>
      <c r="O683" s="2"/>
    </row>
    <row r="684" spans="2:15">
      <c r="B684" s="2"/>
      <c r="F684" s="2"/>
      <c r="H684" s="2"/>
      <c r="I684" s="2"/>
      <c r="L684" s="2"/>
      <c r="O684" s="2"/>
    </row>
    <row r="685" spans="2:15">
      <c r="B685" s="2"/>
      <c r="F685" s="2"/>
      <c r="H685" s="2"/>
      <c r="I685" s="2"/>
      <c r="L685" s="2"/>
      <c r="O685" s="2"/>
    </row>
    <row r="686" spans="2:15">
      <c r="B686" s="2"/>
      <c r="F686" s="2"/>
      <c r="H686" s="2"/>
      <c r="I686" s="2"/>
      <c r="L686" s="2"/>
      <c r="O686" s="2"/>
    </row>
    <row r="687" spans="2:15">
      <c r="B687" s="2"/>
      <c r="F687" s="2"/>
      <c r="H687" s="2"/>
      <c r="I687" s="2"/>
      <c r="L687" s="2"/>
      <c r="O687" s="2"/>
    </row>
    <row r="688" spans="2:15">
      <c r="B688" s="2"/>
      <c r="F688" s="2"/>
      <c r="H688" s="2"/>
      <c r="I688" s="2"/>
      <c r="L688" s="2"/>
      <c r="O688" s="2"/>
    </row>
    <row r="689" spans="2:15">
      <c r="B689" s="2"/>
      <c r="F689" s="2"/>
      <c r="H689" s="2"/>
      <c r="I689" s="2"/>
      <c r="L689" s="2"/>
      <c r="O689" s="2"/>
    </row>
    <row r="690" spans="2:15">
      <c r="B690" s="2"/>
      <c r="F690" s="2"/>
      <c r="H690" s="2"/>
      <c r="I690" s="2"/>
      <c r="L690" s="2"/>
      <c r="O690" s="2"/>
    </row>
    <row r="691" spans="2:15">
      <c r="B691" s="2"/>
      <c r="F691" s="2"/>
      <c r="H691" s="2"/>
      <c r="I691" s="2"/>
      <c r="L691" s="2"/>
      <c r="O691" s="2"/>
    </row>
    <row r="692" spans="2:15">
      <c r="B692" s="2"/>
      <c r="F692" s="2"/>
      <c r="H692" s="2"/>
      <c r="I692" s="2"/>
      <c r="L692" s="2"/>
      <c r="O692" s="2"/>
    </row>
    <row r="693" spans="2:15">
      <c r="B693" s="2"/>
      <c r="F693" s="2"/>
      <c r="H693" s="2"/>
      <c r="I693" s="2"/>
      <c r="L693" s="2"/>
      <c r="O693" s="2"/>
    </row>
    <row r="694" spans="2:15">
      <c r="B694" s="2"/>
      <c r="F694" s="2"/>
      <c r="H694" s="2"/>
      <c r="I694" s="2"/>
      <c r="L694" s="2"/>
      <c r="O694" s="2"/>
    </row>
    <row r="695" spans="2:15">
      <c r="B695" s="2"/>
      <c r="F695" s="2"/>
      <c r="H695" s="2"/>
      <c r="I695" s="2"/>
      <c r="L695" s="2"/>
      <c r="O695" s="2"/>
    </row>
    <row r="696" spans="2:15">
      <c r="B696" s="2"/>
      <c r="F696" s="2"/>
      <c r="H696" s="2"/>
      <c r="I696" s="2"/>
      <c r="L696" s="2"/>
      <c r="O696" s="2"/>
    </row>
    <row r="697" spans="2:15">
      <c r="B697" s="2"/>
      <c r="F697" s="2"/>
      <c r="H697" s="2"/>
      <c r="I697" s="2"/>
      <c r="L697" s="2"/>
      <c r="O697" s="2"/>
    </row>
    <row r="698" spans="2:15">
      <c r="B698" s="2"/>
      <c r="F698" s="2"/>
      <c r="H698" s="2"/>
      <c r="I698" s="2"/>
      <c r="L698" s="2"/>
      <c r="O698" s="2"/>
    </row>
    <row r="699" spans="2:15">
      <c r="B699" s="2"/>
      <c r="F699" s="2"/>
      <c r="H699" s="2"/>
      <c r="I699" s="2"/>
      <c r="L699" s="2"/>
      <c r="O699" s="2"/>
    </row>
    <row r="700" spans="2:15">
      <c r="B700" s="2"/>
      <c r="F700" s="2"/>
      <c r="H700" s="2"/>
      <c r="I700" s="2"/>
      <c r="L700" s="2"/>
      <c r="O700" s="2"/>
    </row>
    <row r="701" spans="2:15">
      <c r="B701" s="2"/>
      <c r="F701" s="2"/>
      <c r="H701" s="2"/>
      <c r="I701" s="2"/>
      <c r="L701" s="2"/>
      <c r="O701" s="2"/>
    </row>
    <row r="702" spans="2:15">
      <c r="B702" s="2"/>
      <c r="F702" s="2"/>
      <c r="H702" s="2"/>
      <c r="I702" s="2"/>
      <c r="L702" s="2"/>
      <c r="O702" s="2"/>
    </row>
    <row r="703" spans="2:15">
      <c r="B703" s="2"/>
      <c r="F703" s="2"/>
      <c r="H703" s="2"/>
      <c r="I703" s="2"/>
      <c r="L703" s="2"/>
      <c r="O703" s="2"/>
    </row>
    <row r="704" spans="2:15">
      <c r="B704" s="2"/>
      <c r="F704" s="2"/>
      <c r="H704" s="2"/>
      <c r="I704" s="2"/>
      <c r="L704" s="2"/>
      <c r="O704" s="2"/>
    </row>
    <row r="705" spans="2:15">
      <c r="B705" s="2"/>
      <c r="F705" s="2"/>
      <c r="H705" s="2"/>
      <c r="I705" s="2"/>
      <c r="L705" s="2"/>
      <c r="O705" s="2"/>
    </row>
    <row r="706" spans="2:15">
      <c r="B706" s="2"/>
      <c r="F706" s="2"/>
      <c r="H706" s="2"/>
      <c r="I706" s="2"/>
      <c r="L706" s="2"/>
      <c r="O706" s="2"/>
    </row>
    <row r="707" spans="2:15">
      <c r="B707" s="2"/>
      <c r="F707" s="2"/>
      <c r="H707" s="2"/>
      <c r="I707" s="2"/>
      <c r="L707" s="2"/>
      <c r="O707" s="2"/>
    </row>
    <row r="708" spans="2:15">
      <c r="B708" s="2"/>
      <c r="F708" s="2"/>
      <c r="H708" s="2"/>
      <c r="I708" s="2"/>
      <c r="L708" s="2"/>
      <c r="O708" s="2"/>
    </row>
    <row r="709" spans="2:15">
      <c r="B709" s="2"/>
      <c r="F709" s="2"/>
      <c r="H709" s="2"/>
      <c r="I709" s="2"/>
      <c r="L709" s="2"/>
      <c r="O709" s="2"/>
    </row>
    <row r="710" spans="2:15">
      <c r="B710" s="2"/>
      <c r="F710" s="2"/>
      <c r="H710" s="2"/>
      <c r="I710" s="2"/>
      <c r="L710" s="2"/>
      <c r="O710" s="2"/>
    </row>
    <row r="711" spans="2:15">
      <c r="B711" s="2"/>
      <c r="F711" s="2"/>
      <c r="H711" s="2"/>
      <c r="I711" s="2"/>
      <c r="L711" s="2"/>
      <c r="O711" s="2"/>
    </row>
    <row r="712" spans="2:15">
      <c r="B712" s="2"/>
      <c r="F712" s="2"/>
      <c r="H712" s="2"/>
      <c r="I712" s="2"/>
      <c r="L712" s="2"/>
      <c r="O712" s="2"/>
    </row>
    <row r="713" spans="2:15">
      <c r="B713" s="2"/>
      <c r="F713" s="2"/>
      <c r="H713" s="2"/>
      <c r="I713" s="2"/>
      <c r="L713" s="2"/>
      <c r="O713" s="2"/>
    </row>
    <row r="714" spans="2:15">
      <c r="B714" s="2"/>
      <c r="F714" s="2"/>
      <c r="H714" s="2"/>
      <c r="I714" s="2"/>
      <c r="L714" s="2"/>
      <c r="O714" s="2"/>
    </row>
    <row r="715" spans="2:15">
      <c r="B715" s="2"/>
      <c r="F715" s="2"/>
      <c r="H715" s="2"/>
      <c r="I715" s="2"/>
      <c r="L715" s="2"/>
      <c r="O715" s="2"/>
    </row>
    <row r="716" spans="2:15">
      <c r="B716" s="2"/>
      <c r="F716" s="2"/>
      <c r="H716" s="2"/>
      <c r="I716" s="2"/>
      <c r="L716" s="2"/>
      <c r="O716" s="2"/>
    </row>
    <row r="717" spans="2:15">
      <c r="B717" s="2"/>
      <c r="F717" s="2"/>
      <c r="H717" s="2"/>
      <c r="I717" s="2"/>
      <c r="L717" s="2"/>
      <c r="O717" s="2"/>
    </row>
    <row r="718" spans="2:15">
      <c r="B718" s="2"/>
      <c r="F718" s="2"/>
      <c r="H718" s="2"/>
      <c r="I718" s="2"/>
      <c r="L718" s="2"/>
      <c r="O718" s="2"/>
    </row>
    <row r="719" spans="2:15">
      <c r="B719" s="2"/>
      <c r="F719" s="2"/>
      <c r="H719" s="2"/>
      <c r="I719" s="2"/>
      <c r="L719" s="2"/>
      <c r="O719" s="2"/>
    </row>
    <row r="720" spans="2:15">
      <c r="B720" s="2"/>
      <c r="F720" s="2"/>
      <c r="H720" s="2"/>
      <c r="I720" s="2"/>
      <c r="L720" s="2"/>
      <c r="O720" s="2"/>
    </row>
    <row r="721" spans="2:15">
      <c r="B721" s="2"/>
      <c r="F721" s="2"/>
      <c r="H721" s="2"/>
      <c r="I721" s="2"/>
      <c r="L721" s="2"/>
      <c r="O721" s="2"/>
    </row>
    <row r="722" spans="2:15">
      <c r="B722" s="2"/>
      <c r="F722" s="2"/>
      <c r="H722" s="2"/>
      <c r="I722" s="2"/>
      <c r="L722" s="2"/>
      <c r="O722" s="2"/>
    </row>
    <row r="723" spans="2:15">
      <c r="B723" s="2"/>
      <c r="F723" s="2"/>
      <c r="H723" s="2"/>
      <c r="I723" s="2"/>
      <c r="L723" s="2"/>
      <c r="O723" s="2"/>
    </row>
    <row r="724" spans="2:15">
      <c r="B724" s="2"/>
      <c r="F724" s="2"/>
      <c r="H724" s="2"/>
      <c r="I724" s="2"/>
      <c r="L724" s="2"/>
      <c r="O724" s="2"/>
    </row>
    <row r="725" spans="2:15">
      <c r="B725" s="2"/>
      <c r="F725" s="2"/>
      <c r="H725" s="2"/>
      <c r="I725" s="2"/>
      <c r="L725" s="2"/>
      <c r="O725" s="2"/>
    </row>
    <row r="726" spans="2:15">
      <c r="B726" s="2"/>
      <c r="F726" s="2"/>
      <c r="H726" s="2"/>
      <c r="I726" s="2"/>
      <c r="L726" s="2"/>
      <c r="O726" s="2"/>
    </row>
    <row r="727" spans="2:15">
      <c r="B727" s="2"/>
      <c r="F727" s="2"/>
      <c r="H727" s="2"/>
      <c r="I727" s="2"/>
      <c r="L727" s="2"/>
      <c r="O727" s="2"/>
    </row>
    <row r="728" spans="2:15">
      <c r="B728" s="2"/>
      <c r="F728" s="2"/>
      <c r="H728" s="2"/>
      <c r="I728" s="2"/>
      <c r="L728" s="2"/>
      <c r="O728" s="2"/>
    </row>
    <row r="729" spans="2:15">
      <c r="B729" s="2"/>
      <c r="F729" s="2"/>
      <c r="H729" s="2"/>
      <c r="I729" s="2"/>
      <c r="L729" s="2"/>
      <c r="O729" s="2"/>
    </row>
    <row r="730" spans="2:15">
      <c r="B730" s="2"/>
      <c r="F730" s="2"/>
      <c r="H730" s="2"/>
      <c r="I730" s="2"/>
      <c r="L730" s="2"/>
      <c r="O730" s="2"/>
    </row>
    <row r="731" spans="2:15">
      <c r="B731" s="2"/>
      <c r="F731" s="2"/>
      <c r="H731" s="2"/>
      <c r="I731" s="2"/>
      <c r="L731" s="2"/>
      <c r="O731" s="2"/>
    </row>
    <row r="732" spans="2:15">
      <c r="B732" s="2"/>
      <c r="F732" s="2"/>
      <c r="H732" s="2"/>
      <c r="I732" s="2"/>
      <c r="L732" s="2"/>
      <c r="O732" s="2"/>
    </row>
    <row r="733" spans="2:15">
      <c r="B733" s="2"/>
      <c r="F733" s="2"/>
      <c r="H733" s="2"/>
      <c r="I733" s="2"/>
      <c r="L733" s="2"/>
      <c r="O733" s="2"/>
    </row>
    <row r="734" spans="2:15">
      <c r="B734" s="2"/>
      <c r="F734" s="2"/>
      <c r="H734" s="2"/>
      <c r="I734" s="2"/>
      <c r="L734" s="2"/>
      <c r="O734" s="2"/>
    </row>
    <row r="735" spans="2:15">
      <c r="B735" s="2"/>
      <c r="F735" s="2"/>
      <c r="H735" s="2"/>
      <c r="I735" s="2"/>
      <c r="L735" s="2"/>
      <c r="O735" s="2"/>
    </row>
    <row r="736" spans="2:15">
      <c r="B736" s="2"/>
      <c r="F736" s="2"/>
      <c r="H736" s="2"/>
      <c r="I736" s="2"/>
      <c r="L736" s="2"/>
      <c r="O736" s="2"/>
    </row>
    <row r="737" spans="2:15">
      <c r="B737" s="2"/>
      <c r="F737" s="2"/>
      <c r="H737" s="2"/>
      <c r="I737" s="2"/>
      <c r="L737" s="2"/>
      <c r="O737" s="2"/>
    </row>
    <row r="738" spans="2:15">
      <c r="B738" s="2"/>
      <c r="F738" s="2"/>
      <c r="H738" s="2"/>
      <c r="I738" s="2"/>
      <c r="L738" s="2"/>
      <c r="O738" s="2"/>
    </row>
    <row r="739" spans="2:15">
      <c r="B739" s="2"/>
      <c r="F739" s="2"/>
      <c r="H739" s="2"/>
      <c r="I739" s="2"/>
      <c r="L739" s="2"/>
      <c r="O739" s="2"/>
    </row>
    <row r="740" spans="2:15">
      <c r="B740" s="2"/>
      <c r="F740" s="2"/>
      <c r="H740" s="2"/>
      <c r="I740" s="2"/>
      <c r="L740" s="2"/>
      <c r="O740" s="2"/>
    </row>
    <row r="741" spans="2:15">
      <c r="B741" s="2"/>
      <c r="F741" s="2"/>
      <c r="H741" s="2"/>
      <c r="I741" s="2"/>
      <c r="L741" s="2"/>
      <c r="O741" s="2"/>
    </row>
    <row r="742" spans="2:15">
      <c r="B742" s="2"/>
      <c r="F742" s="2"/>
      <c r="H742" s="2"/>
      <c r="I742" s="2"/>
      <c r="L742" s="2"/>
      <c r="O742" s="2"/>
    </row>
    <row r="743" spans="2:15">
      <c r="B743" s="2"/>
      <c r="F743" s="2"/>
      <c r="H743" s="2"/>
      <c r="I743" s="2"/>
      <c r="L743" s="2"/>
      <c r="O743" s="2"/>
    </row>
    <row r="744" spans="2:15">
      <c r="B744" s="2"/>
      <c r="F744" s="2"/>
      <c r="H744" s="2"/>
      <c r="I744" s="2"/>
      <c r="L744" s="2"/>
      <c r="O744" s="2"/>
    </row>
    <row r="745" spans="2:15">
      <c r="B745" s="2"/>
      <c r="F745" s="2"/>
      <c r="H745" s="2"/>
      <c r="I745" s="2"/>
      <c r="L745" s="2"/>
      <c r="O745" s="2"/>
    </row>
    <row r="746" spans="2:15">
      <c r="B746" s="2"/>
      <c r="F746" s="2"/>
      <c r="H746" s="2"/>
      <c r="I746" s="2"/>
      <c r="L746" s="2"/>
      <c r="O746" s="2"/>
    </row>
    <row r="747" spans="2:15">
      <c r="B747" s="2"/>
      <c r="F747" s="2"/>
      <c r="H747" s="2"/>
      <c r="I747" s="2"/>
      <c r="L747" s="2"/>
      <c r="O747" s="2"/>
    </row>
    <row r="748" spans="2:15">
      <c r="B748" s="2"/>
      <c r="F748" s="2"/>
      <c r="H748" s="2"/>
      <c r="I748" s="2"/>
      <c r="L748" s="2"/>
      <c r="O748" s="2"/>
    </row>
    <row r="749" spans="2:15">
      <c r="B749" s="2"/>
      <c r="F749" s="2"/>
      <c r="H749" s="2"/>
      <c r="I749" s="2"/>
      <c r="L749" s="2"/>
      <c r="O749" s="2"/>
    </row>
    <row r="750" spans="2:15">
      <c r="B750" s="2"/>
      <c r="F750" s="2"/>
      <c r="H750" s="2"/>
      <c r="I750" s="2"/>
      <c r="L750" s="2"/>
      <c r="O750" s="2"/>
    </row>
    <row r="751" spans="2:15">
      <c r="B751" s="2"/>
      <c r="F751" s="2"/>
      <c r="H751" s="2"/>
      <c r="I751" s="2"/>
      <c r="L751" s="2"/>
      <c r="O751" s="2"/>
    </row>
    <row r="752" spans="2:15">
      <c r="B752" s="2"/>
      <c r="F752" s="2"/>
      <c r="H752" s="2"/>
      <c r="I752" s="2"/>
      <c r="L752" s="2"/>
      <c r="O752" s="2"/>
    </row>
    <row r="753" spans="2:15">
      <c r="B753" s="2"/>
      <c r="F753" s="2"/>
      <c r="H753" s="2"/>
      <c r="I753" s="2"/>
      <c r="L753" s="2"/>
      <c r="O753" s="2"/>
    </row>
    <row r="754" spans="2:15">
      <c r="B754" s="2"/>
      <c r="F754" s="2"/>
      <c r="H754" s="2"/>
      <c r="I754" s="2"/>
      <c r="L754" s="2"/>
      <c r="O754" s="2"/>
    </row>
    <row r="755" spans="2:15">
      <c r="B755" s="2"/>
      <c r="F755" s="2"/>
      <c r="H755" s="2"/>
      <c r="I755" s="2"/>
      <c r="L755" s="2"/>
      <c r="O755" s="2"/>
    </row>
    <row r="756" spans="2:15">
      <c r="B756" s="2"/>
      <c r="F756" s="2"/>
      <c r="H756" s="2"/>
      <c r="I756" s="2"/>
      <c r="L756" s="2"/>
      <c r="O756" s="2"/>
    </row>
    <row r="757" spans="2:15">
      <c r="B757" s="2"/>
      <c r="F757" s="2"/>
      <c r="H757" s="2"/>
      <c r="I757" s="2"/>
      <c r="L757" s="2"/>
      <c r="O757" s="2"/>
    </row>
    <row r="758" spans="2:15">
      <c r="B758" s="2"/>
      <c r="F758" s="2"/>
      <c r="H758" s="2"/>
      <c r="I758" s="2"/>
      <c r="L758" s="2"/>
      <c r="O758" s="2"/>
    </row>
    <row r="759" spans="2:15">
      <c r="B759" s="2"/>
      <c r="F759" s="2"/>
      <c r="H759" s="2"/>
      <c r="I759" s="2"/>
      <c r="L759" s="2"/>
      <c r="O759" s="2"/>
    </row>
    <row r="760" spans="2:15">
      <c r="B760" s="2"/>
      <c r="F760" s="2"/>
      <c r="H760" s="2"/>
      <c r="I760" s="2"/>
      <c r="L760" s="2"/>
      <c r="O760" s="2"/>
    </row>
    <row r="761" spans="2:15">
      <c r="B761" s="2"/>
      <c r="F761" s="2"/>
      <c r="H761" s="2"/>
      <c r="I761" s="2"/>
      <c r="L761" s="2"/>
      <c r="O761" s="2"/>
    </row>
    <row r="762" spans="2:15">
      <c r="B762" s="2"/>
      <c r="F762" s="2"/>
      <c r="H762" s="2"/>
      <c r="I762" s="2"/>
      <c r="L762" s="2"/>
      <c r="O762" s="2"/>
    </row>
    <row r="763" spans="2:15">
      <c r="B763" s="2"/>
      <c r="F763" s="2"/>
      <c r="H763" s="2"/>
      <c r="I763" s="2"/>
      <c r="L763" s="2"/>
      <c r="O763" s="2"/>
    </row>
    <row r="764" spans="2:15">
      <c r="B764" s="2"/>
      <c r="F764" s="2"/>
      <c r="H764" s="2"/>
      <c r="I764" s="2"/>
      <c r="L764" s="2"/>
      <c r="O764" s="2"/>
    </row>
    <row r="765" spans="2:15">
      <c r="B765" s="2"/>
      <c r="F765" s="2"/>
      <c r="H765" s="2"/>
      <c r="I765" s="2"/>
      <c r="L765" s="2"/>
      <c r="O765" s="2"/>
    </row>
    <row r="766" spans="2:15">
      <c r="B766" s="2"/>
      <c r="F766" s="2"/>
      <c r="H766" s="2"/>
      <c r="I766" s="2"/>
      <c r="L766" s="2"/>
      <c r="O766" s="2"/>
    </row>
    <row r="767" spans="2:15">
      <c r="B767" s="2"/>
      <c r="F767" s="2"/>
      <c r="H767" s="2"/>
      <c r="I767" s="2"/>
      <c r="L767" s="2"/>
      <c r="O767" s="2"/>
    </row>
    <row r="768" spans="2:15">
      <c r="B768" s="2"/>
      <c r="F768" s="2"/>
      <c r="H768" s="2"/>
      <c r="I768" s="2"/>
      <c r="L768" s="2"/>
      <c r="O768" s="2"/>
    </row>
    <row r="769" spans="2:15">
      <c r="B769" s="2"/>
      <c r="F769" s="2"/>
      <c r="H769" s="2"/>
      <c r="I769" s="2"/>
      <c r="L769" s="2"/>
      <c r="O769" s="2"/>
    </row>
    <row r="770" spans="2:15">
      <c r="B770" s="2"/>
      <c r="F770" s="2"/>
      <c r="H770" s="2"/>
      <c r="I770" s="2"/>
      <c r="L770" s="2"/>
      <c r="O770" s="2"/>
    </row>
    <row r="771" spans="2:15">
      <c r="B771" s="2"/>
      <c r="F771" s="2"/>
      <c r="H771" s="2"/>
      <c r="I771" s="2"/>
      <c r="L771" s="2"/>
      <c r="O771" s="2"/>
    </row>
    <row r="772" spans="2:15">
      <c r="B772" s="2"/>
      <c r="F772" s="2"/>
      <c r="H772" s="2"/>
      <c r="I772" s="2"/>
      <c r="L772" s="2"/>
      <c r="O772" s="2"/>
    </row>
    <row r="773" spans="2:15">
      <c r="B773" s="2"/>
      <c r="F773" s="2"/>
      <c r="H773" s="2"/>
      <c r="I773" s="2"/>
      <c r="L773" s="2"/>
      <c r="O773" s="2"/>
    </row>
    <row r="774" spans="2:15">
      <c r="B774" s="2"/>
      <c r="F774" s="2"/>
      <c r="H774" s="2"/>
      <c r="I774" s="2"/>
      <c r="L774" s="2"/>
      <c r="O774" s="2"/>
    </row>
    <row r="775" spans="2:15">
      <c r="B775" s="2"/>
      <c r="F775" s="2"/>
      <c r="H775" s="2"/>
      <c r="I775" s="2"/>
      <c r="L775" s="2"/>
      <c r="O775" s="2"/>
    </row>
    <row r="776" spans="2:15">
      <c r="B776" s="2"/>
      <c r="F776" s="2"/>
      <c r="H776" s="2"/>
      <c r="I776" s="2"/>
      <c r="L776" s="2"/>
      <c r="O776" s="2"/>
    </row>
    <row r="777" spans="2:15">
      <c r="B777" s="2"/>
      <c r="F777" s="2"/>
      <c r="H777" s="2"/>
      <c r="I777" s="2"/>
      <c r="L777" s="2"/>
      <c r="O777" s="2"/>
    </row>
    <row r="778" spans="2:15">
      <c r="B778" s="2"/>
      <c r="F778" s="2"/>
      <c r="H778" s="2"/>
      <c r="I778" s="2"/>
      <c r="L778" s="2"/>
      <c r="O778" s="2"/>
    </row>
    <row r="779" spans="2:15">
      <c r="B779" s="2"/>
      <c r="F779" s="2"/>
      <c r="H779" s="2"/>
      <c r="I779" s="2"/>
      <c r="L779" s="2"/>
      <c r="O779" s="2"/>
    </row>
    <row r="780" spans="2:15">
      <c r="B780" s="2"/>
      <c r="F780" s="2"/>
      <c r="H780" s="2"/>
      <c r="I780" s="2"/>
      <c r="L780" s="2"/>
      <c r="O780" s="2"/>
    </row>
    <row r="781" spans="2:15">
      <c r="B781" s="2"/>
      <c r="F781" s="2"/>
      <c r="H781" s="2"/>
      <c r="I781" s="2"/>
      <c r="L781" s="2"/>
      <c r="O781" s="2"/>
    </row>
    <row r="782" spans="2:15">
      <c r="B782" s="2"/>
      <c r="F782" s="2"/>
      <c r="H782" s="2"/>
      <c r="I782" s="2"/>
      <c r="L782" s="2"/>
      <c r="O782" s="2"/>
    </row>
    <row r="783" spans="2:15">
      <c r="B783" s="2"/>
      <c r="F783" s="2"/>
      <c r="H783" s="2"/>
      <c r="I783" s="2"/>
      <c r="L783" s="2"/>
      <c r="O783" s="2"/>
    </row>
    <row r="784" spans="2:15">
      <c r="B784" s="2"/>
      <c r="F784" s="2"/>
      <c r="H784" s="2"/>
      <c r="I784" s="2"/>
      <c r="L784" s="2"/>
      <c r="O784" s="2"/>
    </row>
    <row r="785" spans="2:15">
      <c r="B785" s="2"/>
      <c r="F785" s="2"/>
      <c r="H785" s="2"/>
      <c r="I785" s="2"/>
      <c r="L785" s="2"/>
      <c r="O785" s="2"/>
    </row>
    <row r="786" spans="2:15">
      <c r="B786" s="2"/>
      <c r="F786" s="2"/>
      <c r="H786" s="2"/>
      <c r="I786" s="2"/>
      <c r="L786" s="2"/>
      <c r="O786" s="2"/>
    </row>
    <row r="787" spans="2:15">
      <c r="B787" s="2"/>
      <c r="F787" s="2"/>
      <c r="H787" s="2"/>
      <c r="I787" s="2"/>
      <c r="L787" s="2"/>
      <c r="O787" s="2"/>
    </row>
    <row r="788" spans="2:15">
      <c r="B788" s="2"/>
      <c r="F788" s="2"/>
      <c r="H788" s="2"/>
      <c r="I788" s="2"/>
      <c r="L788" s="2"/>
      <c r="O788" s="2"/>
    </row>
    <row r="789" spans="2:15">
      <c r="B789" s="2"/>
      <c r="F789" s="2"/>
      <c r="H789" s="2"/>
      <c r="I789" s="2"/>
      <c r="L789" s="2"/>
      <c r="O789" s="2"/>
    </row>
    <row r="790" spans="2:15">
      <c r="B790" s="2"/>
      <c r="F790" s="2"/>
      <c r="H790" s="2"/>
      <c r="I790" s="2"/>
      <c r="L790" s="2"/>
      <c r="O790" s="2"/>
    </row>
    <row r="791" spans="2:15">
      <c r="B791" s="2"/>
      <c r="F791" s="2"/>
      <c r="H791" s="2"/>
      <c r="I791" s="2"/>
      <c r="L791" s="2"/>
      <c r="O791" s="2"/>
    </row>
    <row r="792" spans="2:15">
      <c r="B792" s="2"/>
      <c r="F792" s="2"/>
      <c r="H792" s="2"/>
      <c r="I792" s="2"/>
      <c r="L792" s="2"/>
      <c r="O792" s="2"/>
    </row>
    <row r="793" spans="2:15">
      <c r="B793" s="2"/>
      <c r="F793" s="2"/>
      <c r="H793" s="2"/>
      <c r="I793" s="2"/>
      <c r="L793" s="2"/>
      <c r="O793" s="2"/>
    </row>
    <row r="794" spans="2:15">
      <c r="B794" s="2"/>
      <c r="F794" s="2"/>
      <c r="H794" s="2"/>
      <c r="I794" s="2"/>
      <c r="L794" s="2"/>
      <c r="O794" s="2"/>
    </row>
    <row r="795" spans="2:15">
      <c r="B795" s="2"/>
      <c r="F795" s="2"/>
      <c r="H795" s="2"/>
      <c r="I795" s="2"/>
      <c r="L795" s="2"/>
      <c r="O795" s="2"/>
    </row>
    <row r="796" spans="2:15">
      <c r="B796" s="2"/>
      <c r="F796" s="2"/>
      <c r="H796" s="2"/>
      <c r="I796" s="2"/>
      <c r="L796" s="2"/>
      <c r="O796" s="2"/>
    </row>
    <row r="797" spans="2:15">
      <c r="B797" s="2"/>
      <c r="F797" s="2"/>
      <c r="H797" s="2"/>
      <c r="I797" s="2"/>
      <c r="L797" s="2"/>
      <c r="O797" s="2"/>
    </row>
    <row r="798" spans="2:15">
      <c r="B798" s="2"/>
      <c r="F798" s="2"/>
      <c r="H798" s="2"/>
      <c r="I798" s="2"/>
      <c r="L798" s="2"/>
      <c r="O798" s="2"/>
    </row>
    <row r="799" spans="2:15">
      <c r="B799" s="2"/>
      <c r="F799" s="2"/>
      <c r="H799" s="2"/>
      <c r="I799" s="2"/>
      <c r="L799" s="2"/>
      <c r="O799" s="2"/>
    </row>
    <row r="800" spans="2:15">
      <c r="B800" s="2"/>
      <c r="F800" s="2"/>
      <c r="H800" s="2"/>
      <c r="I800" s="2"/>
      <c r="L800" s="2"/>
      <c r="O800" s="2"/>
    </row>
    <row r="801" spans="2:15">
      <c r="B801" s="2"/>
      <c r="F801" s="2"/>
      <c r="H801" s="2"/>
      <c r="I801" s="2"/>
      <c r="L801" s="2"/>
      <c r="O801" s="2"/>
    </row>
    <row r="802" spans="2:15">
      <c r="B802" s="2"/>
      <c r="F802" s="2"/>
      <c r="H802" s="2"/>
      <c r="I802" s="2"/>
      <c r="L802" s="2"/>
      <c r="O802" s="2"/>
    </row>
    <row r="803" spans="2:15">
      <c r="B803" s="2"/>
      <c r="F803" s="2"/>
      <c r="H803" s="2"/>
      <c r="I803" s="2"/>
      <c r="L803" s="2"/>
      <c r="O803" s="2"/>
    </row>
    <row r="804" spans="2:15">
      <c r="B804" s="2"/>
      <c r="F804" s="2"/>
      <c r="H804" s="2"/>
      <c r="I804" s="2"/>
      <c r="L804" s="2"/>
      <c r="O804" s="2"/>
    </row>
    <row r="805" spans="2:15">
      <c r="B805" s="2"/>
      <c r="F805" s="2"/>
      <c r="H805" s="2"/>
      <c r="I805" s="2"/>
      <c r="L805" s="2"/>
      <c r="O805" s="2"/>
    </row>
    <row r="806" spans="2:15">
      <c r="B806" s="2"/>
      <c r="F806" s="2"/>
      <c r="H806" s="2"/>
      <c r="I806" s="2"/>
      <c r="L806" s="2"/>
      <c r="O806" s="2"/>
    </row>
    <row r="807" spans="2:15">
      <c r="B807" s="2"/>
      <c r="F807" s="2"/>
      <c r="H807" s="2"/>
      <c r="I807" s="2"/>
      <c r="L807" s="2"/>
      <c r="O807" s="2"/>
    </row>
    <row r="808" spans="2:15">
      <c r="B808" s="2"/>
      <c r="F808" s="2"/>
      <c r="H808" s="2"/>
      <c r="I808" s="2"/>
      <c r="L808" s="2"/>
      <c r="O808" s="2"/>
    </row>
    <row r="809" spans="2:15">
      <c r="B809" s="2"/>
      <c r="F809" s="2"/>
      <c r="H809" s="2"/>
      <c r="I809" s="2"/>
      <c r="L809" s="2"/>
      <c r="O809" s="2"/>
    </row>
    <row r="810" spans="2:15">
      <c r="B810" s="2"/>
      <c r="F810" s="2"/>
      <c r="H810" s="2"/>
      <c r="I810" s="2"/>
      <c r="L810" s="2"/>
      <c r="O810" s="2"/>
    </row>
    <row r="811" spans="2:15">
      <c r="B811" s="2"/>
      <c r="F811" s="2"/>
      <c r="H811" s="2"/>
      <c r="I811" s="2"/>
      <c r="L811" s="2"/>
      <c r="O811" s="2"/>
    </row>
    <row r="812" spans="2:15">
      <c r="B812" s="2"/>
      <c r="F812" s="2"/>
      <c r="H812" s="2"/>
      <c r="I812" s="2"/>
      <c r="L812" s="2"/>
      <c r="O812" s="2"/>
    </row>
    <row r="813" spans="2:15">
      <c r="B813" s="2"/>
      <c r="F813" s="2"/>
      <c r="H813" s="2"/>
      <c r="I813" s="2"/>
      <c r="L813" s="2"/>
      <c r="O813" s="2"/>
    </row>
    <row r="814" spans="2:15">
      <c r="B814" s="2"/>
      <c r="F814" s="2"/>
      <c r="H814" s="2"/>
      <c r="I814" s="2"/>
      <c r="L814" s="2"/>
      <c r="O814" s="2"/>
    </row>
    <row r="815" spans="2:15">
      <c r="B815" s="2"/>
      <c r="F815" s="2"/>
      <c r="H815" s="2"/>
      <c r="I815" s="2"/>
      <c r="L815" s="2"/>
      <c r="O815" s="2"/>
    </row>
    <row r="816" spans="2:15">
      <c r="B816" s="2"/>
      <c r="F816" s="2"/>
      <c r="H816" s="2"/>
      <c r="I816" s="2"/>
      <c r="L816" s="2"/>
      <c r="O816" s="2"/>
    </row>
    <row r="817" spans="2:15">
      <c r="B817" s="2"/>
      <c r="F817" s="2"/>
      <c r="H817" s="2"/>
      <c r="I817" s="2"/>
      <c r="L817" s="2"/>
      <c r="O817" s="2"/>
    </row>
    <row r="818" spans="2:15">
      <c r="B818" s="2"/>
      <c r="F818" s="2"/>
      <c r="H818" s="2"/>
      <c r="I818" s="2"/>
      <c r="L818" s="2"/>
      <c r="O818" s="2"/>
    </row>
    <row r="819" spans="2:15">
      <c r="B819" s="2"/>
      <c r="F819" s="2"/>
      <c r="H819" s="2"/>
      <c r="I819" s="2"/>
      <c r="L819" s="2"/>
      <c r="O819" s="2"/>
    </row>
    <row r="820" spans="2:15">
      <c r="B820" s="2"/>
      <c r="F820" s="2"/>
      <c r="H820" s="2"/>
      <c r="I820" s="2"/>
      <c r="L820" s="2"/>
      <c r="O820" s="2"/>
    </row>
    <row r="821" spans="2:15">
      <c r="B821" s="2"/>
      <c r="F821" s="2"/>
      <c r="H821" s="2"/>
      <c r="I821" s="2"/>
      <c r="L821" s="2"/>
      <c r="O821" s="2"/>
    </row>
    <row r="822" spans="2:15">
      <c r="B822" s="2"/>
      <c r="F822" s="2"/>
      <c r="H822" s="2"/>
      <c r="I822" s="2"/>
      <c r="L822" s="2"/>
      <c r="O822" s="2"/>
    </row>
    <row r="823" spans="2:15">
      <c r="B823" s="2"/>
      <c r="F823" s="2"/>
      <c r="H823" s="2"/>
      <c r="I823" s="2"/>
      <c r="L823" s="2"/>
      <c r="O823" s="2"/>
    </row>
    <row r="824" spans="2:15">
      <c r="B824" s="2"/>
      <c r="F824" s="2"/>
      <c r="H824" s="2"/>
      <c r="I824" s="2"/>
      <c r="L824" s="2"/>
      <c r="O824" s="2"/>
    </row>
    <row r="825" spans="2:15">
      <c r="B825" s="2"/>
      <c r="F825" s="2"/>
      <c r="H825" s="2"/>
      <c r="I825" s="2"/>
      <c r="L825" s="2"/>
      <c r="O825" s="2"/>
    </row>
    <row r="826" spans="2:15">
      <c r="B826" s="2"/>
      <c r="F826" s="2"/>
      <c r="H826" s="2"/>
      <c r="I826" s="2"/>
      <c r="L826" s="2"/>
      <c r="O826" s="2"/>
    </row>
    <row r="827" spans="2:15">
      <c r="B827" s="2"/>
      <c r="F827" s="2"/>
      <c r="H827" s="2"/>
      <c r="I827" s="2"/>
      <c r="L827" s="2"/>
      <c r="O827" s="2"/>
    </row>
    <row r="828" spans="2:15">
      <c r="B828" s="2"/>
      <c r="F828" s="2"/>
      <c r="H828" s="2"/>
      <c r="I828" s="2"/>
      <c r="L828" s="2"/>
      <c r="O828" s="2"/>
    </row>
    <row r="829" spans="2:15">
      <c r="B829" s="2"/>
      <c r="F829" s="2"/>
      <c r="H829" s="2"/>
      <c r="I829" s="2"/>
      <c r="L829" s="2"/>
      <c r="O829" s="2"/>
    </row>
    <row r="830" spans="2:15">
      <c r="B830" s="2"/>
      <c r="F830" s="2"/>
      <c r="H830" s="2"/>
      <c r="I830" s="2"/>
      <c r="L830" s="2"/>
      <c r="O830" s="2"/>
    </row>
    <row r="831" spans="2:15">
      <c r="B831" s="2"/>
      <c r="F831" s="2"/>
      <c r="H831" s="2"/>
      <c r="I831" s="2"/>
      <c r="L831" s="2"/>
      <c r="O831" s="2"/>
    </row>
    <row r="832" spans="2:15">
      <c r="B832" s="2"/>
      <c r="F832" s="2"/>
      <c r="H832" s="2"/>
      <c r="I832" s="2"/>
      <c r="L832" s="2"/>
      <c r="O832" s="2"/>
    </row>
    <row r="833" spans="2:15">
      <c r="B833" s="2"/>
      <c r="F833" s="2"/>
      <c r="H833" s="2"/>
      <c r="I833" s="2"/>
      <c r="L833" s="2"/>
      <c r="O833" s="2"/>
    </row>
    <row r="834" spans="2:15">
      <c r="B834" s="2"/>
      <c r="F834" s="2"/>
      <c r="H834" s="2"/>
      <c r="I834" s="2"/>
      <c r="L834" s="2"/>
      <c r="O834" s="2"/>
    </row>
    <row r="835" spans="2:15">
      <c r="B835" s="2"/>
      <c r="F835" s="2"/>
      <c r="H835" s="2"/>
      <c r="I835" s="2"/>
      <c r="L835" s="2"/>
      <c r="O835" s="2"/>
    </row>
    <row r="836" spans="2:15">
      <c r="B836" s="2"/>
      <c r="F836" s="2"/>
      <c r="H836" s="2"/>
      <c r="I836" s="2"/>
      <c r="L836" s="2"/>
      <c r="O836" s="2"/>
    </row>
    <row r="837" spans="2:15">
      <c r="B837" s="2"/>
      <c r="F837" s="2"/>
      <c r="H837" s="2"/>
      <c r="I837" s="2"/>
      <c r="L837" s="2"/>
      <c r="O837" s="2"/>
    </row>
    <row r="838" spans="2:15">
      <c r="B838" s="2"/>
      <c r="F838" s="2"/>
      <c r="H838" s="2"/>
      <c r="I838" s="2"/>
      <c r="L838" s="2"/>
      <c r="O838" s="2"/>
    </row>
    <row r="839" spans="2:15">
      <c r="B839" s="2"/>
      <c r="F839" s="2"/>
      <c r="H839" s="2"/>
      <c r="I839" s="2"/>
      <c r="L839" s="2"/>
      <c r="O839" s="2"/>
    </row>
    <row r="840" spans="2:15">
      <c r="B840" s="2"/>
      <c r="F840" s="2"/>
      <c r="H840" s="2"/>
      <c r="I840" s="2"/>
      <c r="L840" s="2"/>
      <c r="O840" s="2"/>
    </row>
    <row r="841" spans="2:15">
      <c r="B841" s="2"/>
      <c r="F841" s="2"/>
      <c r="H841" s="2"/>
      <c r="I841" s="2"/>
      <c r="L841" s="2"/>
      <c r="O841" s="2"/>
    </row>
    <row r="842" spans="2:15">
      <c r="B842" s="2"/>
      <c r="F842" s="2"/>
      <c r="H842" s="2"/>
      <c r="I842" s="2"/>
      <c r="L842" s="2"/>
      <c r="O842" s="2"/>
    </row>
    <row r="843" spans="2:15">
      <c r="B843" s="2"/>
      <c r="F843" s="2"/>
      <c r="H843" s="2"/>
      <c r="I843" s="2"/>
      <c r="L843" s="2"/>
      <c r="O843" s="2"/>
    </row>
    <row r="844" spans="2:15">
      <c r="B844" s="2"/>
      <c r="F844" s="2"/>
      <c r="H844" s="2"/>
      <c r="I844" s="2"/>
      <c r="L844" s="2"/>
      <c r="O844" s="2"/>
    </row>
    <row r="845" spans="2:15">
      <c r="B845" s="2"/>
      <c r="F845" s="2"/>
      <c r="H845" s="2"/>
      <c r="I845" s="2"/>
      <c r="L845" s="2"/>
      <c r="O845" s="2"/>
    </row>
    <row r="846" spans="2:15">
      <c r="B846" s="2"/>
      <c r="F846" s="2"/>
      <c r="H846" s="2"/>
      <c r="I846" s="2"/>
      <c r="L846" s="2"/>
      <c r="O846" s="2"/>
    </row>
    <row r="847" spans="2:15">
      <c r="B847" s="2"/>
      <c r="F847" s="2"/>
      <c r="H847" s="2"/>
      <c r="I847" s="2"/>
      <c r="L847" s="2"/>
      <c r="O847" s="2"/>
    </row>
    <row r="848" spans="2:15">
      <c r="B848" s="2"/>
      <c r="F848" s="2"/>
      <c r="H848" s="2"/>
      <c r="I848" s="2"/>
      <c r="L848" s="2"/>
      <c r="O848" s="2"/>
    </row>
    <row r="849" spans="2:15">
      <c r="B849" s="2"/>
      <c r="F849" s="2"/>
      <c r="H849" s="2"/>
      <c r="I849" s="2"/>
      <c r="L849" s="2"/>
      <c r="O849" s="2"/>
    </row>
    <row r="850" spans="2:15">
      <c r="B850" s="2"/>
      <c r="F850" s="2"/>
      <c r="H850" s="2"/>
      <c r="I850" s="2"/>
      <c r="L850" s="2"/>
      <c r="O850" s="2"/>
    </row>
    <row r="851" spans="2:15">
      <c r="B851" s="2"/>
      <c r="F851" s="2"/>
      <c r="H851" s="2"/>
      <c r="I851" s="2"/>
      <c r="L851" s="2"/>
      <c r="O851" s="2"/>
    </row>
    <row r="852" spans="2:15">
      <c r="B852" s="2"/>
      <c r="F852" s="2"/>
      <c r="H852" s="2"/>
      <c r="I852" s="2"/>
      <c r="L852" s="2"/>
      <c r="O852" s="2"/>
    </row>
    <row r="853" spans="2:15">
      <c r="B853" s="2"/>
      <c r="F853" s="2"/>
      <c r="H853" s="2"/>
      <c r="I853" s="2"/>
      <c r="L853" s="2"/>
      <c r="O853" s="2"/>
    </row>
    <row r="854" spans="2:15">
      <c r="B854" s="2"/>
      <c r="F854" s="2"/>
      <c r="H854" s="2"/>
      <c r="I854" s="2"/>
      <c r="L854" s="2"/>
      <c r="O854" s="2"/>
    </row>
    <row r="855" spans="2:15">
      <c r="B855" s="2"/>
      <c r="F855" s="2"/>
      <c r="H855" s="2"/>
      <c r="I855" s="2"/>
      <c r="L855" s="2"/>
      <c r="O855" s="2"/>
    </row>
    <row r="856" spans="2:15">
      <c r="B856" s="2"/>
      <c r="F856" s="2"/>
      <c r="H856" s="2"/>
      <c r="I856" s="2"/>
      <c r="L856" s="2"/>
      <c r="O856" s="2"/>
    </row>
    <row r="857" spans="2:15">
      <c r="B857" s="2"/>
      <c r="F857" s="2"/>
      <c r="H857" s="2"/>
      <c r="I857" s="2"/>
      <c r="L857" s="2"/>
      <c r="O857" s="2"/>
    </row>
    <row r="858" spans="2:15">
      <c r="B858" s="2"/>
      <c r="F858" s="2"/>
      <c r="H858" s="2"/>
      <c r="I858" s="2"/>
      <c r="L858" s="2"/>
      <c r="O858" s="2"/>
    </row>
    <row r="859" spans="2:15">
      <c r="B859" s="2"/>
      <c r="F859" s="2"/>
      <c r="H859" s="2"/>
      <c r="I859" s="2"/>
      <c r="L859" s="2"/>
      <c r="O859" s="2"/>
    </row>
    <row r="860" spans="2:15">
      <c r="B860" s="2"/>
      <c r="F860" s="2"/>
      <c r="H860" s="2"/>
      <c r="I860" s="2"/>
      <c r="L860" s="2"/>
      <c r="O860" s="2"/>
    </row>
    <row r="861" spans="2:15">
      <c r="B861" s="2"/>
      <c r="F861" s="2"/>
      <c r="H861" s="2"/>
      <c r="I861" s="2"/>
      <c r="L861" s="2"/>
      <c r="O861" s="2"/>
    </row>
    <row r="862" spans="2:15">
      <c r="B862" s="2"/>
      <c r="F862" s="2"/>
      <c r="H862" s="2"/>
      <c r="I862" s="2"/>
      <c r="L862" s="2"/>
      <c r="O862" s="2"/>
    </row>
    <row r="863" spans="2:15">
      <c r="B863" s="2"/>
      <c r="F863" s="2"/>
      <c r="H863" s="2"/>
      <c r="I863" s="2"/>
      <c r="L863" s="2"/>
      <c r="O863" s="2"/>
    </row>
    <row r="864" spans="2:15">
      <c r="B864" s="2"/>
      <c r="F864" s="2"/>
      <c r="H864" s="2"/>
      <c r="I864" s="2"/>
      <c r="L864" s="2"/>
      <c r="O864" s="2"/>
    </row>
    <row r="865" spans="2:15">
      <c r="B865" s="2"/>
      <c r="F865" s="2"/>
      <c r="H865" s="2"/>
      <c r="I865" s="2"/>
      <c r="L865" s="2"/>
      <c r="O865" s="2"/>
    </row>
    <row r="866" spans="2:15">
      <c r="B866" s="2"/>
      <c r="F866" s="2"/>
      <c r="H866" s="2"/>
      <c r="I866" s="2"/>
      <c r="L866" s="2"/>
      <c r="O866" s="2"/>
    </row>
    <row r="867" spans="2:15">
      <c r="B867" s="2"/>
      <c r="F867" s="2"/>
      <c r="H867" s="2"/>
      <c r="I867" s="2"/>
      <c r="L867" s="2"/>
      <c r="O867" s="2"/>
    </row>
    <row r="868" spans="2:15">
      <c r="B868" s="2"/>
      <c r="F868" s="2"/>
      <c r="H868" s="2"/>
      <c r="I868" s="2"/>
      <c r="L868" s="2"/>
      <c r="O868" s="2"/>
    </row>
    <row r="869" spans="2:15">
      <c r="B869" s="2"/>
      <c r="F869" s="2"/>
      <c r="H869" s="2"/>
      <c r="I869" s="2"/>
      <c r="L869" s="2"/>
      <c r="O869" s="2"/>
    </row>
    <row r="870" spans="2:15">
      <c r="B870" s="2"/>
      <c r="F870" s="2"/>
      <c r="H870" s="2"/>
      <c r="I870" s="2"/>
      <c r="L870" s="2"/>
      <c r="O870" s="2"/>
    </row>
    <row r="871" spans="2:15">
      <c r="B871" s="2"/>
      <c r="F871" s="2"/>
      <c r="H871" s="2"/>
      <c r="I871" s="2"/>
      <c r="L871" s="2"/>
      <c r="O871" s="2"/>
    </row>
    <row r="872" spans="2:15">
      <c r="B872" s="2"/>
      <c r="F872" s="2"/>
      <c r="H872" s="2"/>
      <c r="I872" s="2"/>
      <c r="L872" s="2"/>
      <c r="O872" s="2"/>
    </row>
    <row r="873" spans="2:15">
      <c r="B873" s="2"/>
      <c r="F873" s="2"/>
      <c r="H873" s="2"/>
      <c r="I873" s="2"/>
      <c r="L873" s="2"/>
      <c r="O873" s="2"/>
    </row>
    <row r="874" spans="2:15">
      <c r="B874" s="2"/>
      <c r="F874" s="2"/>
      <c r="H874" s="2"/>
      <c r="I874" s="2"/>
      <c r="L874" s="2"/>
      <c r="O874" s="2"/>
    </row>
    <row r="875" spans="2:15">
      <c r="B875" s="2"/>
      <c r="F875" s="2"/>
      <c r="H875" s="2"/>
      <c r="I875" s="2"/>
      <c r="L875" s="2"/>
      <c r="O875" s="2"/>
    </row>
    <row r="876" spans="2:15">
      <c r="B876" s="2"/>
      <c r="F876" s="2"/>
      <c r="H876" s="2"/>
      <c r="I876" s="2"/>
      <c r="L876" s="2"/>
      <c r="O876" s="2"/>
    </row>
    <row r="877" spans="2:15">
      <c r="B877" s="2"/>
      <c r="F877" s="2"/>
      <c r="H877" s="2"/>
      <c r="I877" s="2"/>
      <c r="L877" s="2"/>
      <c r="O877" s="2"/>
    </row>
    <row r="878" spans="2:15">
      <c r="B878" s="2"/>
      <c r="F878" s="2"/>
      <c r="H878" s="2"/>
      <c r="I878" s="2"/>
      <c r="L878" s="2"/>
      <c r="O878" s="2"/>
    </row>
    <row r="879" spans="2:15">
      <c r="B879" s="2"/>
      <c r="F879" s="2"/>
      <c r="H879" s="2"/>
      <c r="I879" s="2"/>
      <c r="L879" s="2"/>
      <c r="O879" s="2"/>
    </row>
    <row r="880" spans="2:15">
      <c r="B880" s="2"/>
      <c r="F880" s="2"/>
      <c r="H880" s="2"/>
      <c r="I880" s="2"/>
      <c r="L880" s="2"/>
      <c r="O880" s="2"/>
    </row>
    <row r="881" spans="2:15">
      <c r="B881" s="2"/>
      <c r="F881" s="2"/>
      <c r="H881" s="2"/>
      <c r="I881" s="2"/>
      <c r="L881" s="2"/>
      <c r="O881" s="2"/>
    </row>
    <row r="882" spans="2:15">
      <c r="B882" s="2"/>
      <c r="F882" s="2"/>
      <c r="H882" s="2"/>
      <c r="I882" s="2"/>
      <c r="L882" s="2"/>
      <c r="O882" s="2"/>
    </row>
    <row r="883" spans="2:15">
      <c r="B883" s="2"/>
      <c r="F883" s="2"/>
      <c r="H883" s="2"/>
      <c r="I883" s="2"/>
      <c r="L883" s="2"/>
      <c r="O883" s="2"/>
    </row>
    <row r="884" spans="2:15">
      <c r="B884" s="2"/>
      <c r="F884" s="2"/>
      <c r="H884" s="2"/>
      <c r="I884" s="2"/>
      <c r="L884" s="2"/>
      <c r="O884" s="2"/>
    </row>
    <row r="885" spans="2:15">
      <c r="B885" s="2"/>
      <c r="F885" s="2"/>
      <c r="H885" s="2"/>
      <c r="I885" s="2"/>
      <c r="L885" s="2"/>
      <c r="O885" s="2"/>
    </row>
    <row r="886" spans="2:15">
      <c r="B886" s="2"/>
      <c r="F886" s="2"/>
      <c r="H886" s="2"/>
      <c r="I886" s="2"/>
      <c r="L886" s="2"/>
      <c r="O886" s="2"/>
    </row>
    <row r="887" spans="2:15">
      <c r="B887" s="2"/>
      <c r="F887" s="2"/>
      <c r="H887" s="2"/>
      <c r="I887" s="2"/>
      <c r="L887" s="2"/>
      <c r="O887" s="2"/>
    </row>
    <row r="888" spans="2:15">
      <c r="B888" s="2"/>
      <c r="F888" s="2"/>
      <c r="H888" s="2"/>
      <c r="I888" s="2"/>
      <c r="L888" s="2"/>
      <c r="O888" s="2"/>
    </row>
    <row r="889" spans="2:15">
      <c r="B889" s="2"/>
      <c r="F889" s="2"/>
      <c r="H889" s="2"/>
      <c r="I889" s="2"/>
      <c r="L889" s="2"/>
      <c r="O889" s="2"/>
    </row>
    <row r="890" spans="2:15">
      <c r="B890" s="2"/>
      <c r="F890" s="2"/>
      <c r="H890" s="2"/>
      <c r="I890" s="2"/>
      <c r="L890" s="2"/>
      <c r="O890" s="2"/>
    </row>
    <row r="891" spans="2:15">
      <c r="B891" s="2"/>
      <c r="F891" s="2"/>
      <c r="H891" s="2"/>
      <c r="I891" s="2"/>
      <c r="L891" s="2"/>
      <c r="O891" s="2"/>
    </row>
    <row r="892" spans="2:15">
      <c r="B892" s="2"/>
      <c r="F892" s="2"/>
      <c r="H892" s="2"/>
      <c r="I892" s="2"/>
      <c r="L892" s="2"/>
      <c r="O892" s="2"/>
    </row>
    <row r="893" spans="2:15">
      <c r="B893" s="2"/>
      <c r="F893" s="2"/>
      <c r="H893" s="2"/>
      <c r="I893" s="2"/>
      <c r="L893" s="2"/>
      <c r="O893" s="2"/>
    </row>
    <row r="894" spans="2:15">
      <c r="B894" s="2"/>
      <c r="F894" s="2"/>
      <c r="H894" s="2"/>
      <c r="I894" s="2"/>
      <c r="L894" s="2"/>
      <c r="O894" s="2"/>
    </row>
    <row r="895" spans="2:15">
      <c r="B895" s="2"/>
      <c r="F895" s="2"/>
      <c r="H895" s="2"/>
      <c r="I895" s="2"/>
      <c r="L895" s="2"/>
      <c r="O895" s="2"/>
    </row>
    <row r="896" spans="2:15">
      <c r="B896" s="2"/>
      <c r="F896" s="2"/>
      <c r="H896" s="2"/>
      <c r="I896" s="2"/>
      <c r="L896" s="2"/>
      <c r="O896" s="2"/>
    </row>
    <row r="897" spans="2:15">
      <c r="B897" s="2"/>
      <c r="F897" s="2"/>
      <c r="H897" s="2"/>
      <c r="I897" s="2"/>
      <c r="L897" s="2"/>
      <c r="O897" s="2"/>
    </row>
    <row r="898" spans="2:15">
      <c r="B898" s="2"/>
      <c r="F898" s="2"/>
      <c r="H898" s="2"/>
      <c r="I898" s="2"/>
      <c r="L898" s="2"/>
      <c r="O898" s="2"/>
    </row>
    <row r="899" spans="2:15">
      <c r="B899" s="2"/>
      <c r="F899" s="2"/>
      <c r="H899" s="2"/>
      <c r="I899" s="2"/>
      <c r="L899" s="2"/>
      <c r="O899" s="2"/>
    </row>
    <row r="900" spans="2:15">
      <c r="B900" s="2"/>
      <c r="F900" s="2"/>
      <c r="H900" s="2"/>
      <c r="I900" s="2"/>
      <c r="L900" s="2"/>
      <c r="O900" s="2"/>
    </row>
    <row r="901" spans="2:15">
      <c r="B901" s="2"/>
      <c r="F901" s="2"/>
      <c r="H901" s="2"/>
      <c r="I901" s="2"/>
      <c r="L901" s="2"/>
      <c r="O901" s="2"/>
    </row>
    <row r="902" spans="2:15">
      <c r="B902" s="2"/>
      <c r="F902" s="2"/>
      <c r="H902" s="2"/>
      <c r="I902" s="2"/>
      <c r="L902" s="2"/>
      <c r="O902" s="2"/>
    </row>
    <row r="903" spans="2:15">
      <c r="B903" s="2"/>
      <c r="F903" s="2"/>
      <c r="H903" s="2"/>
      <c r="I903" s="2"/>
      <c r="L903" s="2"/>
      <c r="O903" s="2"/>
    </row>
    <row r="904" spans="2:15">
      <c r="B904" s="2"/>
      <c r="F904" s="2"/>
      <c r="H904" s="2"/>
      <c r="I904" s="2"/>
      <c r="L904" s="2"/>
      <c r="O904" s="2"/>
    </row>
    <row r="905" spans="2:15">
      <c r="B905" s="2"/>
      <c r="F905" s="2"/>
      <c r="H905" s="2"/>
      <c r="I905" s="2"/>
      <c r="L905" s="2"/>
      <c r="O905" s="2"/>
    </row>
    <row r="906" spans="2:15">
      <c r="B906" s="2"/>
      <c r="F906" s="2"/>
      <c r="H906" s="2"/>
      <c r="I906" s="2"/>
      <c r="L906" s="2"/>
      <c r="O906" s="2"/>
    </row>
    <row r="907" spans="2:15">
      <c r="B907" s="2"/>
      <c r="F907" s="2"/>
      <c r="H907" s="2"/>
      <c r="I907" s="2"/>
      <c r="L907" s="2"/>
      <c r="O907" s="2"/>
    </row>
    <row r="908" spans="2:15">
      <c r="B908" s="2"/>
      <c r="F908" s="2"/>
      <c r="H908" s="2"/>
      <c r="I908" s="2"/>
      <c r="L908" s="2"/>
      <c r="O908" s="2"/>
    </row>
    <row r="909" spans="2:15">
      <c r="B909" s="2"/>
      <c r="F909" s="2"/>
      <c r="H909" s="2"/>
      <c r="I909" s="2"/>
      <c r="L909" s="2"/>
      <c r="O909" s="2"/>
    </row>
    <row r="910" spans="2:15">
      <c r="B910" s="2"/>
      <c r="F910" s="2"/>
      <c r="H910" s="2"/>
      <c r="I910" s="2"/>
      <c r="L910" s="2"/>
      <c r="O910" s="2"/>
    </row>
    <row r="911" spans="2:15">
      <c r="B911" s="2"/>
      <c r="F911" s="2"/>
      <c r="H911" s="2"/>
      <c r="I911" s="2"/>
      <c r="L911" s="2"/>
      <c r="O911" s="2"/>
    </row>
    <row r="912" spans="2:15">
      <c r="B912" s="2"/>
      <c r="F912" s="2"/>
      <c r="H912" s="2"/>
      <c r="I912" s="2"/>
      <c r="L912" s="2"/>
      <c r="O912" s="2"/>
    </row>
    <row r="913" spans="2:15">
      <c r="B913" s="2"/>
      <c r="F913" s="2"/>
      <c r="H913" s="2"/>
      <c r="I913" s="2"/>
      <c r="L913" s="2"/>
      <c r="O913" s="2"/>
    </row>
    <row r="914" spans="2:15">
      <c r="B914" s="2"/>
      <c r="F914" s="2"/>
      <c r="H914" s="2"/>
      <c r="I914" s="2"/>
      <c r="L914" s="2"/>
      <c r="O914" s="2"/>
    </row>
    <row r="915" spans="2:15">
      <c r="B915" s="2"/>
      <c r="F915" s="2"/>
      <c r="H915" s="2"/>
      <c r="I915" s="2"/>
      <c r="L915" s="2"/>
      <c r="O915" s="2"/>
    </row>
    <row r="916" spans="2:15">
      <c r="B916" s="2"/>
      <c r="F916" s="2"/>
      <c r="H916" s="2"/>
      <c r="I916" s="2"/>
      <c r="L916" s="2"/>
      <c r="O916" s="2"/>
    </row>
    <row r="917" spans="2:15">
      <c r="B917" s="2"/>
      <c r="F917" s="2"/>
      <c r="H917" s="2"/>
      <c r="I917" s="2"/>
      <c r="L917" s="2"/>
      <c r="O917" s="2"/>
    </row>
    <row r="918" spans="2:15">
      <c r="B918" s="2"/>
      <c r="F918" s="2"/>
      <c r="H918" s="2"/>
      <c r="I918" s="2"/>
      <c r="L918" s="2"/>
      <c r="O918" s="2"/>
    </row>
    <row r="919" spans="2:15">
      <c r="B919" s="2"/>
      <c r="F919" s="2"/>
      <c r="H919" s="2"/>
      <c r="I919" s="2"/>
      <c r="L919" s="2"/>
      <c r="O919" s="2"/>
    </row>
    <row r="920" spans="2:15">
      <c r="B920" s="2"/>
      <c r="F920" s="2"/>
      <c r="H920" s="2"/>
      <c r="I920" s="2"/>
      <c r="L920" s="2"/>
      <c r="O920" s="2"/>
    </row>
    <row r="921" spans="2:15">
      <c r="B921" s="2"/>
      <c r="F921" s="2"/>
      <c r="H921" s="2"/>
      <c r="I921" s="2"/>
      <c r="L921" s="2"/>
      <c r="O921" s="2"/>
    </row>
    <row r="922" spans="2:15">
      <c r="B922" s="2"/>
      <c r="F922" s="2"/>
      <c r="H922" s="2"/>
      <c r="I922" s="2"/>
      <c r="L922" s="2"/>
      <c r="O922" s="2"/>
    </row>
    <row r="923" spans="2:15">
      <c r="B923" s="2"/>
      <c r="F923" s="2"/>
      <c r="H923" s="2"/>
      <c r="I923" s="2"/>
      <c r="L923" s="2"/>
      <c r="O923" s="2"/>
    </row>
    <row r="924" spans="2:15">
      <c r="B924" s="2"/>
      <c r="F924" s="2"/>
      <c r="H924" s="2"/>
      <c r="I924" s="2"/>
      <c r="L924" s="2"/>
      <c r="O924" s="2"/>
    </row>
    <row r="925" spans="2:15">
      <c r="B925" s="2"/>
      <c r="F925" s="2"/>
      <c r="H925" s="2"/>
      <c r="I925" s="2"/>
      <c r="L925" s="2"/>
      <c r="O925" s="2"/>
    </row>
    <row r="926" spans="2:15">
      <c r="B926" s="2"/>
      <c r="F926" s="2"/>
      <c r="H926" s="2"/>
      <c r="I926" s="2"/>
      <c r="L926" s="2"/>
      <c r="O926" s="2"/>
    </row>
    <row r="927" spans="2:15">
      <c r="B927" s="2"/>
      <c r="F927" s="2"/>
      <c r="H927" s="2"/>
      <c r="I927" s="2"/>
      <c r="L927" s="2"/>
      <c r="O927" s="2"/>
    </row>
    <row r="928" spans="2:15">
      <c r="B928" s="2"/>
      <c r="F928" s="2"/>
      <c r="H928" s="2"/>
      <c r="I928" s="2"/>
      <c r="L928" s="2"/>
      <c r="O928" s="2"/>
    </row>
    <row r="929" spans="2:15">
      <c r="B929" s="2"/>
      <c r="F929" s="2"/>
      <c r="H929" s="2"/>
      <c r="I929" s="2"/>
      <c r="L929" s="2"/>
      <c r="O929" s="2"/>
    </row>
    <row r="930" spans="2:15">
      <c r="B930" s="2"/>
      <c r="F930" s="2"/>
      <c r="H930" s="2"/>
      <c r="I930" s="2"/>
      <c r="L930" s="2"/>
      <c r="O930" s="2"/>
    </row>
    <row r="931" spans="2:15">
      <c r="B931" s="2"/>
      <c r="F931" s="2"/>
      <c r="H931" s="2"/>
      <c r="I931" s="2"/>
      <c r="L931" s="2"/>
      <c r="O931" s="2"/>
    </row>
    <row r="932" spans="2:15">
      <c r="B932" s="2"/>
      <c r="F932" s="2"/>
      <c r="H932" s="2"/>
      <c r="I932" s="2"/>
      <c r="L932" s="2"/>
      <c r="O932" s="2"/>
    </row>
    <row r="933" spans="2:15">
      <c r="B933" s="2"/>
      <c r="F933" s="2"/>
      <c r="H933" s="2"/>
      <c r="I933" s="2"/>
      <c r="L933" s="2"/>
      <c r="O933" s="2"/>
    </row>
    <row r="934" spans="2:15">
      <c r="B934" s="2"/>
      <c r="F934" s="2"/>
      <c r="H934" s="2"/>
      <c r="I934" s="2"/>
      <c r="L934" s="2"/>
      <c r="O934" s="2"/>
    </row>
    <row r="935" spans="2:15">
      <c r="B935" s="2"/>
      <c r="F935" s="2"/>
      <c r="H935" s="2"/>
      <c r="I935" s="2"/>
      <c r="L935" s="2"/>
      <c r="O935" s="2"/>
    </row>
    <row r="936" spans="2:15">
      <c r="B936" s="2"/>
      <c r="F936" s="2"/>
      <c r="H936" s="2"/>
      <c r="I936" s="2"/>
      <c r="L936" s="2"/>
      <c r="O936" s="2"/>
    </row>
    <row r="937" spans="2:15">
      <c r="B937" s="2"/>
      <c r="F937" s="2"/>
      <c r="H937" s="2"/>
      <c r="I937" s="2"/>
      <c r="L937" s="2"/>
      <c r="O937" s="2"/>
    </row>
    <row r="938" spans="2:15">
      <c r="B938" s="2"/>
      <c r="F938" s="2"/>
      <c r="H938" s="2"/>
      <c r="I938" s="2"/>
      <c r="L938" s="2"/>
      <c r="O938" s="2"/>
    </row>
    <row r="939" spans="2:15">
      <c r="B939" s="2"/>
      <c r="F939" s="2"/>
      <c r="H939" s="2"/>
      <c r="I939" s="2"/>
      <c r="L939" s="2"/>
      <c r="O939" s="2"/>
    </row>
    <row r="940" spans="2:15">
      <c r="B940" s="2"/>
      <c r="F940" s="2"/>
      <c r="H940" s="2"/>
      <c r="I940" s="2"/>
      <c r="L940" s="2"/>
      <c r="O940" s="2"/>
    </row>
    <row r="941" spans="2:15">
      <c r="B941" s="2"/>
      <c r="F941" s="2"/>
      <c r="H941" s="2"/>
      <c r="I941" s="2"/>
      <c r="L941" s="2"/>
      <c r="O941" s="2"/>
    </row>
    <row r="942" spans="2:15">
      <c r="B942" s="2"/>
      <c r="F942" s="2"/>
      <c r="H942" s="2"/>
      <c r="I942" s="2"/>
      <c r="L942" s="2"/>
      <c r="O942" s="2"/>
    </row>
    <row r="943" spans="2:15">
      <c r="B943" s="2"/>
      <c r="F943" s="2"/>
      <c r="H943" s="2"/>
      <c r="I943" s="2"/>
      <c r="L943" s="2"/>
      <c r="O943" s="2"/>
    </row>
    <row r="944" spans="2:15">
      <c r="B944" s="2"/>
      <c r="F944" s="2"/>
      <c r="H944" s="2"/>
      <c r="I944" s="2"/>
      <c r="L944" s="2"/>
      <c r="O944" s="2"/>
    </row>
    <row r="945" spans="2:15">
      <c r="B945" s="2"/>
      <c r="F945" s="2"/>
      <c r="H945" s="2"/>
      <c r="I945" s="2"/>
      <c r="L945" s="2"/>
      <c r="O945" s="2"/>
    </row>
    <row r="946" spans="2:15">
      <c r="B946" s="2"/>
      <c r="F946" s="2"/>
      <c r="H946" s="2"/>
      <c r="I946" s="2"/>
      <c r="L946" s="2"/>
      <c r="O946" s="2"/>
    </row>
    <row r="947" spans="2:15">
      <c r="B947" s="2"/>
      <c r="F947" s="2"/>
      <c r="H947" s="2"/>
      <c r="I947" s="2"/>
      <c r="L947" s="2"/>
      <c r="O947" s="2"/>
    </row>
    <row r="948" spans="2:15">
      <c r="B948" s="2"/>
      <c r="F948" s="2"/>
      <c r="H948" s="2"/>
      <c r="I948" s="2"/>
      <c r="L948" s="2"/>
      <c r="O948" s="2"/>
    </row>
    <row r="949" spans="2:15">
      <c r="B949" s="2"/>
      <c r="F949" s="2"/>
      <c r="H949" s="2"/>
      <c r="I949" s="2"/>
      <c r="L949" s="2"/>
      <c r="O949" s="2"/>
    </row>
    <row r="950" spans="2:15">
      <c r="B950" s="2"/>
      <c r="F950" s="2"/>
      <c r="H950" s="2"/>
      <c r="I950" s="2"/>
      <c r="L950" s="2"/>
      <c r="O950" s="2"/>
    </row>
    <row r="951" spans="2:15">
      <c r="H951" s="2"/>
      <c r="I951" s="2"/>
      <c r="O951" s="2"/>
    </row>
    <row r="952" spans="2:15">
      <c r="O952" s="2"/>
    </row>
  </sheetData>
  <hyperlinks>
    <hyperlink ref="H8" r:id="rId1"/>
  </hyperlinks>
  <pageMargins left="0.7" right="0.7" top="0.75" bottom="0.75" header="0.3" footer="0.3"/>
  <pageSetup orientation="portrait"/>
  <headerFooter>
    <oddHeader>&amp;LAll Gas: Jul 09 - Oct 13</oddHead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Monika Urbanski</cp:lastModifiedBy>
  <dcterms:created xsi:type="dcterms:W3CDTF">2017-07-17T16:58:57Z</dcterms:created>
  <dcterms:modified xsi:type="dcterms:W3CDTF">2017-07-18T18:43:02Z</dcterms:modified>
</cp:coreProperties>
</file>