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ger\Documents\Work\ASI\PROJECTS\Sanpete Valley\Deliverables and Reports\delivery_block_sanpete_valley_pilot\metadata\reports\Survey - Collection - Processing - QAQC Report\"/>
    </mc:Choice>
  </mc:AlternateContent>
  <xr:revisionPtr revIDLastSave="0" documentId="13_ncr:1_{74A3A193-3D10-428D-9083-5D07D89036C5}" xr6:coauthVersionLast="40" xr6:coauthVersionMax="40" xr10:uidLastSave="{00000000-0000-0000-0000-000000000000}"/>
  <bookViews>
    <workbookView xWindow="0" yWindow="0" windowWidth="19200" windowHeight="6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" i="1" l="1"/>
  <c r="H4" i="1"/>
  <c r="I4" i="1" s="1"/>
  <c r="H5" i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3" i="1"/>
  <c r="I3" i="1" s="1"/>
  <c r="D4" i="1"/>
  <c r="E4" i="1" s="1"/>
  <c r="D5" i="1"/>
  <c r="E5" i="1" s="1"/>
  <c r="J5" i="1" s="1"/>
  <c r="K5" i="1" s="1"/>
  <c r="D6" i="1"/>
  <c r="E6" i="1" s="1"/>
  <c r="D7" i="1"/>
  <c r="E7" i="1" s="1"/>
  <c r="D8" i="1"/>
  <c r="E8" i="1" s="1"/>
  <c r="D9" i="1"/>
  <c r="E9" i="1" s="1"/>
  <c r="J9" i="1" s="1"/>
  <c r="K9" i="1" s="1"/>
  <c r="D10" i="1"/>
  <c r="E10" i="1" s="1"/>
  <c r="D11" i="1"/>
  <c r="E11" i="1" s="1"/>
  <c r="D12" i="1"/>
  <c r="E12" i="1" s="1"/>
  <c r="D3" i="1"/>
  <c r="E3" i="1" s="1"/>
  <c r="J3" i="1" s="1"/>
  <c r="K3" i="1" s="1"/>
  <c r="J12" i="1" l="1"/>
  <c r="K12" i="1" s="1"/>
  <c r="J8" i="1"/>
  <c r="K8" i="1" s="1"/>
  <c r="J4" i="1"/>
  <c r="K4" i="1" s="1"/>
  <c r="J11" i="1"/>
  <c r="K11" i="1" s="1"/>
  <c r="J7" i="1"/>
  <c r="K7" i="1" s="1"/>
  <c r="J10" i="1"/>
  <c r="K10" i="1" s="1"/>
  <c r="E13" i="1"/>
  <c r="E15" i="1" s="1"/>
  <c r="E16" i="1" s="1"/>
  <c r="I13" i="1"/>
  <c r="J6" i="1"/>
  <c r="K6" i="1" s="1"/>
  <c r="I15" i="1" l="1"/>
  <c r="I16" i="1" s="1"/>
  <c r="F18" i="1"/>
  <c r="F20" i="1"/>
  <c r="F21" i="1" s="1"/>
</calcChain>
</file>

<file path=xl/sharedStrings.xml><?xml version="1.0" encoding="utf-8"?>
<sst xmlns="http://schemas.openxmlformats.org/spreadsheetml/2006/main" count="45" uniqueCount="39">
  <si>
    <t>point</t>
  </si>
  <si>
    <t>northing surveyed</t>
  </si>
  <si>
    <t>northing measured</t>
  </si>
  <si>
    <t>easting surveyed</t>
  </si>
  <si>
    <t>easting measured</t>
  </si>
  <si>
    <t>delta y</t>
  </si>
  <si>
    <t>delta x</t>
  </si>
  <si>
    <t>delta y squared</t>
  </si>
  <si>
    <t>delta x squared</t>
  </si>
  <si>
    <t>sum of squares</t>
  </si>
  <si>
    <t>square root of sum of squares</t>
  </si>
  <si>
    <t>NVA-H-1</t>
  </si>
  <si>
    <t>NVA-H-2</t>
  </si>
  <si>
    <t>NVA-H-3</t>
  </si>
  <si>
    <t>NVA-H-4</t>
  </si>
  <si>
    <t>NVA-H-5-2</t>
  </si>
  <si>
    <t>NVA-H-6</t>
  </si>
  <si>
    <t>NVA-H-7</t>
  </si>
  <si>
    <t>NVA-H-8</t>
  </si>
  <si>
    <t>NVA-H-9</t>
  </si>
  <si>
    <t>NVA-H-10</t>
  </si>
  <si>
    <t>NVA-H-11</t>
  </si>
  <si>
    <t>NVA-H-12-2</t>
  </si>
  <si>
    <t>NVA-H-13</t>
  </si>
  <si>
    <t>NVA-H-14</t>
  </si>
  <si>
    <t>sum</t>
  </si>
  <si>
    <t>average</t>
  </si>
  <si>
    <t># pts</t>
  </si>
  <si>
    <t>RMSEy</t>
  </si>
  <si>
    <t>RMSEx</t>
  </si>
  <si>
    <t>RMSEy + RMSEx</t>
  </si>
  <si>
    <t>RMSEmin/RMSEmax</t>
  </si>
  <si>
    <t>Since RMSE /RMSE is between 0.6 and 1.0, the formula Accuracy ~ 2.4477 * 0.5 * (RMSE + RMSE ) may be used to estimate accuracy according to the NSSDA.</t>
  </si>
  <si>
    <t>The following four points were not clearly discernable on the intensity imagery and therefore not used in the horizontal accuracy assessment</t>
  </si>
  <si>
    <t>Cant see paint stripe</t>
  </si>
  <si>
    <t>Estimate of Horizontal Accuracy - Sanpete Valley</t>
  </si>
  <si>
    <t>Cant make out center of manhole</t>
  </si>
  <si>
    <t>Intensities are too similar</t>
  </si>
  <si>
    <r>
      <t>Estimated Accuracy</t>
    </r>
    <r>
      <rPr>
        <b/>
        <vertAlign val="subscript"/>
        <sz val="12"/>
        <color theme="1"/>
        <rFont val="Calibri"/>
        <family val="2"/>
        <scheme val="minor"/>
      </rPr>
      <t>r</t>
    </r>
    <r>
      <rPr>
        <b/>
        <sz val="12"/>
        <color theme="1"/>
        <rFont val="Calibri"/>
        <family val="2"/>
        <scheme val="minor"/>
      </rPr>
      <t xml:space="preserve"> (m)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</si>
</sst>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0" borderId="1" xfId="0" applyBorder="1"/>
    <xf numFmtId="0" fontId="1" fillId="0" borderId="1" xfId="0" applyFont="1" applyBorder="1"/>
    <xf numFmtId="0" fontId="3" fillId="0" borderId="0" xfId="0" applyFont="1"/>
    <xf numFmtId="0" fontId="4" fillId="0" borderId="0" xfId="0" applyFont="1"/>
    <xf numFmtId="0" fontId="0" fillId="0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topLeftCell="A13" workbookViewId="0">
      <selection activeCell="H22" sqref="H22"/>
    </sheetView>
  </sheetViews>
  <sheetFormatPr defaultRowHeight="14.5" x14ac:dyDescent="0.35"/>
  <cols>
    <col min="1" max="1" width="10.54296875" customWidth="1"/>
    <col min="2" max="2" width="11.81640625" bestFit="1" customWidth="1"/>
    <col min="3" max="3" width="10.6328125" customWidth="1"/>
    <col min="4" max="4" width="10.54296875" customWidth="1"/>
    <col min="5" max="5" width="13.7265625" bestFit="1" customWidth="1"/>
    <col min="6" max="6" width="10.81640625" bestFit="1" customWidth="1"/>
    <col min="7" max="8" width="10.54296875" customWidth="1"/>
    <col min="9" max="9" width="13.453125" customWidth="1"/>
    <col min="10" max="11" width="10.54296875" customWidth="1"/>
    <col min="12" max="12" width="19.81640625" customWidth="1"/>
    <col min="13" max="18" width="10.54296875" customWidth="1"/>
  </cols>
  <sheetData>
    <row r="1" spans="1:11" ht="18.5" x14ac:dyDescent="0.45">
      <c r="A1" s="5" t="s">
        <v>35</v>
      </c>
    </row>
    <row r="2" spans="1:11" s="1" customFormat="1" ht="43.5" x14ac:dyDescent="0.35">
      <c r="A2" s="8" t="s">
        <v>0</v>
      </c>
      <c r="B2" s="8" t="s">
        <v>1</v>
      </c>
      <c r="C2" s="8" t="s">
        <v>2</v>
      </c>
      <c r="D2" s="8" t="s">
        <v>5</v>
      </c>
      <c r="E2" s="8" t="s">
        <v>7</v>
      </c>
      <c r="F2" s="8" t="s">
        <v>3</v>
      </c>
      <c r="G2" s="8" t="s">
        <v>4</v>
      </c>
      <c r="H2" s="8" t="s">
        <v>6</v>
      </c>
      <c r="I2" s="8" t="s">
        <v>8</v>
      </c>
      <c r="J2" s="8" t="s">
        <v>9</v>
      </c>
      <c r="K2" s="8" t="s">
        <v>10</v>
      </c>
    </row>
    <row r="3" spans="1:11" x14ac:dyDescent="0.35">
      <c r="A3" s="3" t="s">
        <v>11</v>
      </c>
      <c r="B3" s="3">
        <v>4406182.3279999997</v>
      </c>
      <c r="C3" s="3">
        <v>4406182.25</v>
      </c>
      <c r="D3" s="3">
        <f>B3-C3</f>
        <v>7.799999974668026E-2</v>
      </c>
      <c r="E3" s="3">
        <f>D3*D3</f>
        <v>6.0839999604821206E-3</v>
      </c>
      <c r="F3" s="3">
        <v>458226.86099999998</v>
      </c>
      <c r="G3" s="3">
        <v>458226.97</v>
      </c>
      <c r="H3" s="3">
        <f>F3-G3</f>
        <v>-0.10899999999674037</v>
      </c>
      <c r="I3" s="3">
        <f>H3*H3</f>
        <v>1.1880999999289401E-2</v>
      </c>
      <c r="J3" s="3">
        <f>E3+I3</f>
        <v>1.7964999959771522E-2</v>
      </c>
      <c r="K3" s="3">
        <f>SQRT(J3)</f>
        <v>0.13403357773249031</v>
      </c>
    </row>
    <row r="4" spans="1:11" x14ac:dyDescent="0.35">
      <c r="A4" s="3" t="s">
        <v>13</v>
      </c>
      <c r="B4" s="3">
        <v>4386421.557</v>
      </c>
      <c r="C4" s="3">
        <v>4386421.5080000004</v>
      </c>
      <c r="D4" s="3">
        <f t="shared" ref="D4:D12" si="0">B4-C4</f>
        <v>4.8999999649822712E-2</v>
      </c>
      <c r="E4" s="3">
        <f t="shared" ref="E4:E12" si="1">D4*D4</f>
        <v>2.4009999656826259E-3</v>
      </c>
      <c r="F4" s="3">
        <v>462312.31099999999</v>
      </c>
      <c r="G4" s="3">
        <v>462312.35</v>
      </c>
      <c r="H4" s="3">
        <f t="shared" ref="H4:H12" si="2">F4-G4</f>
        <v>-3.8999999989755452E-2</v>
      </c>
      <c r="I4" s="3">
        <f t="shared" ref="I4:I12" si="3">H4*H4</f>
        <v>1.5209999992009252E-3</v>
      </c>
      <c r="J4" s="3">
        <f t="shared" ref="J4:J12" si="4">E4+I4</f>
        <v>3.9219999648835513E-3</v>
      </c>
      <c r="K4" s="3">
        <f t="shared" ref="K4:K12" si="5">SQRT(J4)</f>
        <v>6.2625872967037768E-2</v>
      </c>
    </row>
    <row r="5" spans="1:11" x14ac:dyDescent="0.35">
      <c r="A5" s="3" t="s">
        <v>14</v>
      </c>
      <c r="B5" s="3">
        <v>4376430.3059999999</v>
      </c>
      <c r="C5" s="3">
        <v>4376430.1900000004</v>
      </c>
      <c r="D5" s="3">
        <f t="shared" si="0"/>
        <v>0.11599999945610762</v>
      </c>
      <c r="E5" s="3">
        <f t="shared" si="1"/>
        <v>1.3455999873816966E-2</v>
      </c>
      <c r="F5" s="3">
        <v>461410.34100000001</v>
      </c>
      <c r="G5" s="3">
        <v>461410.22</v>
      </c>
      <c r="H5" s="3">
        <f t="shared" si="2"/>
        <v>0.12100000004284084</v>
      </c>
      <c r="I5" s="3">
        <f t="shared" si="3"/>
        <v>1.4641000010367482E-2</v>
      </c>
      <c r="J5" s="3">
        <f t="shared" si="4"/>
        <v>2.8096999884184449E-2</v>
      </c>
      <c r="K5" s="3">
        <f t="shared" si="5"/>
        <v>0.16762159730829571</v>
      </c>
    </row>
    <row r="6" spans="1:11" x14ac:dyDescent="0.35">
      <c r="A6" s="3" t="s">
        <v>16</v>
      </c>
      <c r="B6" s="3">
        <v>4356430.3039999995</v>
      </c>
      <c r="C6" s="3">
        <v>4356430.29</v>
      </c>
      <c r="D6" s="3">
        <f t="shared" si="0"/>
        <v>1.39999995008111E-2</v>
      </c>
      <c r="E6" s="3">
        <f t="shared" si="1"/>
        <v>1.9599998602271105E-4</v>
      </c>
      <c r="F6" s="3">
        <v>449558.00900000002</v>
      </c>
      <c r="G6" s="3">
        <v>449558.02</v>
      </c>
      <c r="H6" s="7">
        <f t="shared" si="2"/>
        <v>-1.0999999998603016E-2</v>
      </c>
      <c r="I6" s="3">
        <f t="shared" si="3"/>
        <v>1.2099999996926635E-4</v>
      </c>
      <c r="J6" s="3">
        <f t="shared" si="4"/>
        <v>3.169999859919774E-4</v>
      </c>
      <c r="K6" s="3">
        <f t="shared" si="5"/>
        <v>1.7804493421380387E-2</v>
      </c>
    </row>
    <row r="7" spans="1:11" x14ac:dyDescent="0.35">
      <c r="A7" s="3" t="s">
        <v>17</v>
      </c>
      <c r="B7" s="3">
        <v>4347482.3229999999</v>
      </c>
      <c r="C7" s="3">
        <v>4347482.43</v>
      </c>
      <c r="D7" s="3">
        <f t="shared" si="0"/>
        <v>-0.10699999984353781</v>
      </c>
      <c r="E7" s="3">
        <f t="shared" si="1"/>
        <v>1.144899996651709E-2</v>
      </c>
      <c r="F7" s="3">
        <v>444925.71500000003</v>
      </c>
      <c r="G7" s="3">
        <v>444925.696</v>
      </c>
      <c r="H7" s="3">
        <f t="shared" si="2"/>
        <v>1.9000000029336661E-2</v>
      </c>
      <c r="I7" s="3">
        <f t="shared" si="3"/>
        <v>3.6100000111479315E-4</v>
      </c>
      <c r="J7" s="3">
        <f t="shared" si="4"/>
        <v>1.1809999967631882E-2</v>
      </c>
      <c r="K7" s="3">
        <f t="shared" si="5"/>
        <v>0.10867382374625401</v>
      </c>
    </row>
    <row r="8" spans="1:11" x14ac:dyDescent="0.35">
      <c r="A8" s="3" t="s">
        <v>18</v>
      </c>
      <c r="B8" s="3">
        <v>4369908.2230000002</v>
      </c>
      <c r="C8" s="3">
        <v>4369908.28</v>
      </c>
      <c r="D8" s="3">
        <f t="shared" si="0"/>
        <v>-5.7000000029802322E-2</v>
      </c>
      <c r="E8" s="3">
        <f t="shared" si="1"/>
        <v>3.2490000033974648E-3</v>
      </c>
      <c r="F8" s="3">
        <v>457502.91899999999</v>
      </c>
      <c r="G8" s="3">
        <v>457502.79</v>
      </c>
      <c r="H8" s="3">
        <f t="shared" si="2"/>
        <v>0.12900000001536682</v>
      </c>
      <c r="I8" s="3">
        <f t="shared" si="3"/>
        <v>1.6641000003964641E-2</v>
      </c>
      <c r="J8" s="3">
        <f t="shared" si="4"/>
        <v>1.9890000007362105E-2</v>
      </c>
      <c r="K8" s="3">
        <f t="shared" si="5"/>
        <v>0.14103191130861875</v>
      </c>
    </row>
    <row r="9" spans="1:11" x14ac:dyDescent="0.35">
      <c r="A9" s="3" t="s">
        <v>19</v>
      </c>
      <c r="B9" s="3">
        <v>4370717.3269999996</v>
      </c>
      <c r="C9" s="3">
        <v>4370717.3499999996</v>
      </c>
      <c r="D9" s="3">
        <f t="shared" si="0"/>
        <v>-2.3000000044703484E-2</v>
      </c>
      <c r="E9" s="3">
        <f t="shared" si="1"/>
        <v>5.2900000205636025E-4</v>
      </c>
      <c r="F9" s="3">
        <v>445037.59100000001</v>
      </c>
      <c r="G9" s="3">
        <v>445037.57</v>
      </c>
      <c r="H9" s="3">
        <f t="shared" si="2"/>
        <v>2.1000000007916242E-2</v>
      </c>
      <c r="I9" s="3">
        <f t="shared" si="3"/>
        <v>4.4100000033248218E-4</v>
      </c>
      <c r="J9" s="3">
        <f t="shared" si="4"/>
        <v>9.7000000238884243E-4</v>
      </c>
      <c r="K9" s="3">
        <f t="shared" si="5"/>
        <v>3.1144823043145427E-2</v>
      </c>
    </row>
    <row r="10" spans="1:11" x14ac:dyDescent="0.35">
      <c r="A10" s="3" t="s">
        <v>22</v>
      </c>
      <c r="B10" s="3">
        <v>4395190.7139999997</v>
      </c>
      <c r="C10" s="3">
        <v>4395190.76</v>
      </c>
      <c r="D10" s="3">
        <f t="shared" si="0"/>
        <v>-4.6000000089406967E-2</v>
      </c>
      <c r="E10" s="3">
        <f t="shared" si="1"/>
        <v>2.116000008225441E-3</v>
      </c>
      <c r="F10" s="3">
        <v>459695.739</v>
      </c>
      <c r="G10" s="3">
        <v>459695.8</v>
      </c>
      <c r="H10" s="3">
        <f t="shared" si="2"/>
        <v>-6.0999999986961484E-2</v>
      </c>
      <c r="I10" s="3">
        <f t="shared" si="3"/>
        <v>3.720999998409301E-3</v>
      </c>
      <c r="J10" s="3">
        <f t="shared" si="4"/>
        <v>5.8370000066347415E-3</v>
      </c>
      <c r="K10" s="3">
        <f t="shared" si="5"/>
        <v>7.6400261823077159E-2</v>
      </c>
    </row>
    <row r="11" spans="1:11" x14ac:dyDescent="0.35">
      <c r="A11" s="3" t="s">
        <v>23</v>
      </c>
      <c r="B11" s="3">
        <v>4339715.7779999999</v>
      </c>
      <c r="C11" s="3">
        <v>4339715.9160000002</v>
      </c>
      <c r="D11" s="3">
        <f t="shared" si="0"/>
        <v>-0.1380000002682209</v>
      </c>
      <c r="E11" s="3">
        <f t="shared" si="1"/>
        <v>1.9044000074028969E-2</v>
      </c>
      <c r="F11" s="3">
        <v>441072.76199999999</v>
      </c>
      <c r="G11" s="3">
        <v>441072.81</v>
      </c>
      <c r="H11" s="3">
        <f t="shared" si="2"/>
        <v>-4.8000000009778887E-2</v>
      </c>
      <c r="I11" s="3">
        <f t="shared" si="3"/>
        <v>2.304000000938773E-3</v>
      </c>
      <c r="J11" s="3">
        <f t="shared" si="4"/>
        <v>2.1348000074967743E-2</v>
      </c>
      <c r="K11" s="3">
        <f t="shared" si="5"/>
        <v>0.1461095481991774</v>
      </c>
    </row>
    <row r="12" spans="1:11" x14ac:dyDescent="0.35">
      <c r="A12" s="3" t="s">
        <v>24</v>
      </c>
      <c r="B12" s="3">
        <v>4385671.91</v>
      </c>
      <c r="C12" s="3">
        <v>4385671.84</v>
      </c>
      <c r="D12" s="3">
        <f t="shared" si="0"/>
        <v>7.0000000298023224E-2</v>
      </c>
      <c r="E12" s="3">
        <f t="shared" si="1"/>
        <v>4.9000000417232514E-3</v>
      </c>
      <c r="F12" s="3">
        <v>462334.04300000001</v>
      </c>
      <c r="G12" s="3">
        <v>462334.09</v>
      </c>
      <c r="H12" s="3">
        <f t="shared" si="2"/>
        <v>-4.7000000020489097E-2</v>
      </c>
      <c r="I12" s="3">
        <f t="shared" si="3"/>
        <v>2.209000001925975E-3</v>
      </c>
      <c r="J12" s="3">
        <f t="shared" si="4"/>
        <v>7.1090000436492265E-3</v>
      </c>
      <c r="K12" s="3">
        <f t="shared" si="5"/>
        <v>8.4314886251771859E-2</v>
      </c>
    </row>
    <row r="13" spans="1:11" x14ac:dyDescent="0.35">
      <c r="D13" s="3" t="s">
        <v>25</v>
      </c>
      <c r="E13" s="4">
        <f>SUM(E3:E12)</f>
        <v>6.3423999881952992E-2</v>
      </c>
      <c r="H13" s="3" t="s">
        <v>25</v>
      </c>
      <c r="I13" s="4">
        <f>SUM(I3:I12)</f>
        <v>5.3841000015513042E-2</v>
      </c>
    </row>
    <row r="14" spans="1:11" x14ac:dyDescent="0.35">
      <c r="D14" s="3" t="s">
        <v>27</v>
      </c>
      <c r="E14" s="3">
        <v>10</v>
      </c>
      <c r="H14" s="3" t="s">
        <v>27</v>
      </c>
      <c r="I14" s="3">
        <v>10</v>
      </c>
    </row>
    <row r="15" spans="1:11" x14ac:dyDescent="0.35">
      <c r="D15" s="3" t="s">
        <v>26</v>
      </c>
      <c r="E15" s="3">
        <f>E13/E14</f>
        <v>6.3423999881952993E-3</v>
      </c>
      <c r="H15" s="3" t="s">
        <v>26</v>
      </c>
      <c r="I15" s="3">
        <f>I13/I14</f>
        <v>5.3841000015513044E-3</v>
      </c>
    </row>
    <row r="16" spans="1:11" x14ac:dyDescent="0.35">
      <c r="D16" s="3" t="s">
        <v>28</v>
      </c>
      <c r="E16" s="3">
        <f>SQRT(E15)</f>
        <v>7.9639186260253181E-2</v>
      </c>
      <c r="H16" s="3" t="s">
        <v>29</v>
      </c>
      <c r="I16" s="3">
        <f>SQRT(I15)</f>
        <v>7.3376426742866846E-2</v>
      </c>
    </row>
    <row r="18" spans="1:10" x14ac:dyDescent="0.35">
      <c r="D18" t="s">
        <v>31</v>
      </c>
      <c r="F18">
        <f>I13/E13</f>
        <v>0.8489057788175427</v>
      </c>
    </row>
    <row r="19" spans="1:10" x14ac:dyDescent="0.35">
      <c r="B19" s="2" t="s">
        <v>32</v>
      </c>
    </row>
    <row r="20" spans="1:10" x14ac:dyDescent="0.35">
      <c r="D20" s="10" t="s">
        <v>30</v>
      </c>
      <c r="E20" s="10"/>
      <c r="F20">
        <f>SUM(E16,I16)</f>
        <v>0.15301561300312003</v>
      </c>
    </row>
    <row r="21" spans="1:10" ht="17.5" x14ac:dyDescent="0.45">
      <c r="D21" s="6" t="s">
        <v>38</v>
      </c>
      <c r="E21" s="6"/>
      <c r="F21" s="6">
        <f>2.4477*0.5*F20</f>
        <v>0.18726815797386845</v>
      </c>
    </row>
    <row r="23" spans="1:10" x14ac:dyDescent="0.35">
      <c r="A23" t="s">
        <v>33</v>
      </c>
    </row>
    <row r="25" spans="1:10" ht="24" x14ac:dyDescent="0.35">
      <c r="A25" s="2"/>
      <c r="B25" s="9" t="s">
        <v>1</v>
      </c>
      <c r="C25" s="2"/>
      <c r="D25" s="2"/>
      <c r="E25" s="2"/>
      <c r="F25" s="9" t="s">
        <v>3</v>
      </c>
      <c r="G25" s="2"/>
      <c r="H25" s="2"/>
      <c r="I25" s="2"/>
      <c r="J25" s="2"/>
    </row>
    <row r="26" spans="1:10" x14ac:dyDescent="0.35">
      <c r="A26" s="2" t="s">
        <v>12</v>
      </c>
      <c r="B26" s="2">
        <v>4387362.5959999999</v>
      </c>
      <c r="C26" s="2"/>
      <c r="D26" s="2"/>
      <c r="E26" s="2"/>
      <c r="F26" s="2">
        <v>445535.05099999998</v>
      </c>
      <c r="G26" s="2"/>
      <c r="H26" s="2"/>
      <c r="I26" s="2" t="s">
        <v>34</v>
      </c>
      <c r="J26" s="2"/>
    </row>
    <row r="27" spans="1:10" x14ac:dyDescent="0.35">
      <c r="A27" s="2" t="s">
        <v>15</v>
      </c>
      <c r="B27" s="2">
        <v>4374725.0240000002</v>
      </c>
      <c r="C27" s="2"/>
      <c r="D27" s="2"/>
      <c r="E27" s="2"/>
      <c r="F27" s="2">
        <v>449334.71</v>
      </c>
      <c r="G27" s="2"/>
      <c r="H27" s="2"/>
      <c r="I27" s="2" t="s">
        <v>36</v>
      </c>
      <c r="J27" s="2"/>
    </row>
    <row r="28" spans="1:10" x14ac:dyDescent="0.35">
      <c r="A28" s="2" t="s">
        <v>20</v>
      </c>
      <c r="B28" s="2">
        <v>4377196.7510000002</v>
      </c>
      <c r="C28" s="2"/>
      <c r="D28" s="2"/>
      <c r="E28" s="2"/>
      <c r="F28" s="2">
        <v>444046.36</v>
      </c>
      <c r="G28" s="2"/>
      <c r="H28" s="2"/>
      <c r="I28" s="2" t="s">
        <v>37</v>
      </c>
      <c r="J28" s="2"/>
    </row>
    <row r="29" spans="1:10" x14ac:dyDescent="0.35">
      <c r="A29" s="2" t="s">
        <v>21</v>
      </c>
      <c r="B29" s="2">
        <v>4353312.7479999997</v>
      </c>
      <c r="C29" s="2"/>
      <c r="D29" s="2"/>
      <c r="E29" s="2"/>
      <c r="F29" s="2">
        <v>447038.076</v>
      </c>
      <c r="G29" s="2"/>
      <c r="H29" s="2"/>
      <c r="I29" s="2" t="s">
        <v>37</v>
      </c>
      <c r="J29" s="2"/>
    </row>
  </sheetData>
  <mergeCells count="1">
    <mergeCell ref="D20:E20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 Hanson</dc:creator>
  <cp:lastModifiedBy>Roger Hanson</cp:lastModifiedBy>
  <dcterms:created xsi:type="dcterms:W3CDTF">2018-11-26T18:55:22Z</dcterms:created>
  <dcterms:modified xsi:type="dcterms:W3CDTF">2019-01-15T16:07:49Z</dcterms:modified>
</cp:coreProperties>
</file>