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10" yWindow="15" windowWidth="15480" windowHeight="11595"/>
  </bookViews>
  <sheets>
    <sheet name="2" sheetId="1" r:id="rId1"/>
  </sheets>
  <definedNames>
    <definedName name="_xlnm.Print_Titles" localSheetId="0">'2'!$8:$11</definedName>
  </definedNames>
  <calcPr calcId="125725"/>
</workbook>
</file>

<file path=xl/calcChain.xml><?xml version="1.0" encoding="utf-8"?>
<calcChain xmlns="http://schemas.openxmlformats.org/spreadsheetml/2006/main">
  <c r="E51" i="1"/>
  <c r="E56"/>
  <c r="E251"/>
  <c r="F237"/>
  <c r="E248"/>
  <c r="F248" s="1"/>
  <c r="F50"/>
  <c r="E73"/>
  <c r="E64" s="1"/>
  <c r="F76"/>
  <c r="E53"/>
  <c r="E47"/>
  <c r="E224"/>
  <c r="E15"/>
  <c r="E43" s="1"/>
  <c r="F43" s="1"/>
  <c r="E199"/>
  <c r="E154"/>
  <c r="E207"/>
  <c r="E206" s="1"/>
  <c r="F206" s="1"/>
  <c r="E49"/>
  <c r="F49" s="1"/>
  <c r="E46"/>
  <c r="F46" s="1"/>
  <c r="E134"/>
  <c r="E124"/>
  <c r="E114"/>
  <c r="E117"/>
  <c r="E110"/>
  <c r="E106"/>
  <c r="E102"/>
  <c r="E98"/>
  <c r="E215"/>
  <c r="E214" s="1"/>
  <c r="F214" s="1"/>
  <c r="E60"/>
  <c r="E59" s="1"/>
  <c r="F13"/>
  <c r="F14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4"/>
  <c r="F199"/>
  <c r="F224"/>
  <c r="F47"/>
  <c r="F48"/>
  <c r="F51"/>
  <c r="F52"/>
  <c r="F53"/>
  <c r="F54"/>
  <c r="F55"/>
  <c r="F56"/>
  <c r="F57"/>
  <c r="F58"/>
  <c r="F61"/>
  <c r="F62"/>
  <c r="F63"/>
  <c r="F66"/>
  <c r="F67"/>
  <c r="F68"/>
  <c r="F69"/>
  <c r="F70"/>
  <c r="F71"/>
  <c r="F72"/>
  <c r="F73"/>
  <c r="F74"/>
  <c r="F75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5"/>
  <c r="F176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200"/>
  <c r="F201"/>
  <c r="F202"/>
  <c r="F203"/>
  <c r="F204"/>
  <c r="F205"/>
  <c r="F207"/>
  <c r="F208"/>
  <c r="F209"/>
  <c r="F210"/>
  <c r="F211"/>
  <c r="F212"/>
  <c r="F213"/>
  <c r="F215"/>
  <c r="F216"/>
  <c r="F217"/>
  <c r="F218"/>
  <c r="F219"/>
  <c r="F220"/>
  <c r="F221"/>
  <c r="F222"/>
  <c r="F223"/>
  <c r="F225"/>
  <c r="F226"/>
  <c r="F227"/>
  <c r="F228"/>
  <c r="F229"/>
  <c r="F230"/>
  <c r="F231"/>
  <c r="F232"/>
  <c r="F233"/>
  <c r="F234"/>
  <c r="F235"/>
  <c r="F236"/>
  <c r="F238"/>
  <c r="F239"/>
  <c r="F240"/>
  <c r="F241"/>
  <c r="F242"/>
  <c r="F243"/>
  <c r="F244"/>
  <c r="F245"/>
  <c r="F246"/>
  <c r="F247"/>
  <c r="F249"/>
  <c r="F250"/>
  <c r="F251"/>
  <c r="F252"/>
  <c r="F253"/>
  <c r="F254"/>
  <c r="F255"/>
  <c r="F256"/>
  <c r="F257"/>
  <c r="F258"/>
  <c r="F259"/>
  <c r="F260"/>
  <c r="F261"/>
  <c r="F262"/>
  <c r="F263"/>
  <c r="F12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F15"/>
  <c r="F178"/>
  <c r="F174"/>
  <c r="F156"/>
  <c r="F16"/>
  <c r="E97" l="1"/>
  <c r="F97" s="1"/>
  <c r="E153"/>
  <c r="A55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F60"/>
  <c r="F155"/>
  <c r="F59"/>
  <c r="F64"/>
  <c r="F65"/>
  <c r="E45" l="1"/>
  <c r="A245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F154"/>
  <c r="A259" l="1"/>
  <c r="A260" s="1"/>
  <c r="A261" s="1"/>
  <c r="A262" s="1"/>
  <c r="A263" s="1"/>
  <c r="F153"/>
  <c r="F45"/>
  <c r="F177"/>
</calcChain>
</file>

<file path=xl/sharedStrings.xml><?xml version="1.0" encoding="utf-8"?>
<sst xmlns="http://schemas.openxmlformats.org/spreadsheetml/2006/main" count="505" uniqueCount="277">
  <si>
    <t>ROMÂNIA</t>
  </si>
  <si>
    <t>JUDEŢUL CLUJ</t>
  </si>
  <si>
    <t xml:space="preserve">CONSILIUL JUDEŢEAN </t>
  </si>
  <si>
    <t>Nr.
crt.</t>
  </si>
  <si>
    <t>Indicatori/Ordonatori de credite</t>
  </si>
  <si>
    <t>Cod</t>
  </si>
  <si>
    <t>Impozit pe profit</t>
  </si>
  <si>
    <t>01 02</t>
  </si>
  <si>
    <t>Cote defalcate din impozitul pe venit</t>
  </si>
  <si>
    <t>04 02 01</t>
  </si>
  <si>
    <t>04 02 04</t>
  </si>
  <si>
    <t>Sume defalcate din TVA total, din care:</t>
  </si>
  <si>
    <t>11 02</t>
  </si>
  <si>
    <t>11 02 01</t>
  </si>
  <si>
    <t>Sume defalcate din TVA pt susţinerea sist.de prot.copil</t>
  </si>
  <si>
    <t>Sume defalc.din TVA pt sust.centr.de asist soc a pers cu hand.</t>
  </si>
  <si>
    <t xml:space="preserve">Sume defalcate din TVA pt.învăţământ special </t>
  </si>
  <si>
    <t xml:space="preserve">Sume defalcate din TVA pt.Serv.de Evidenţa Populaţiei </t>
  </si>
  <si>
    <t>Sume defalcate din TVA pt.personal neclerical</t>
  </si>
  <si>
    <t>Sume defalcate din TVA pt drumuri judetene</t>
  </si>
  <si>
    <t>11 02 05</t>
  </si>
  <si>
    <t>Sume defalcate din TVA pt.echilibrare</t>
  </si>
  <si>
    <t>11 02 06</t>
  </si>
  <si>
    <t>Taxe pe utilizarea bunurilor</t>
  </si>
  <si>
    <t>16 02</t>
  </si>
  <si>
    <t>Venituri din proprietate</t>
  </si>
  <si>
    <t>30 02</t>
  </si>
  <si>
    <t>Amenzi, penalizări şi confiscări</t>
  </si>
  <si>
    <t>35 02</t>
  </si>
  <si>
    <t>Diverse venituri</t>
  </si>
  <si>
    <t>36 02</t>
  </si>
  <si>
    <t>Venituri din valorificarea unor bunuri</t>
  </si>
  <si>
    <t>39 02</t>
  </si>
  <si>
    <t>Subvenţii de la  bug de stat necesare susţinerii derulării proiectelor</t>
  </si>
  <si>
    <t>42 02 20</t>
  </si>
  <si>
    <t>Finanţarea drepturilor acordate persoanelor cu handicap</t>
  </si>
  <si>
    <t>42 02 21</t>
  </si>
  <si>
    <t>Subv.primite de adm.loc.în cadrul progr.FEGA-APIA-PEAD</t>
  </si>
  <si>
    <t>42 02 42</t>
  </si>
  <si>
    <t>Subvenţii pentru finanţarea camerelor agricole</t>
  </si>
  <si>
    <t>42 02 44</t>
  </si>
  <si>
    <t>Subvenţii de la alte administraţii</t>
  </si>
  <si>
    <t>43 02</t>
  </si>
  <si>
    <t>Sume FEN postaderare, total din care:</t>
  </si>
  <si>
    <t>45 02</t>
  </si>
  <si>
    <t>Fondul European de Dezvoltare Regională</t>
  </si>
  <si>
    <t>45 02 01</t>
  </si>
  <si>
    <t>Fondul Social European</t>
  </si>
  <si>
    <t>45 02 02</t>
  </si>
  <si>
    <t>TOTAL VENITURI</t>
  </si>
  <si>
    <t>TOTAL CHELTUIELI</t>
  </si>
  <si>
    <t>Cap 51.02 AUTORITĂŢI PUBLICE</t>
  </si>
  <si>
    <t>51 02</t>
  </si>
  <si>
    <t xml:space="preserve"> Autorităţi Executive</t>
  </si>
  <si>
    <t>Chelt de personal</t>
  </si>
  <si>
    <t>51.02 10</t>
  </si>
  <si>
    <t>Bunuri şi servicii</t>
  </si>
  <si>
    <t>51 02 20</t>
  </si>
  <si>
    <t>Cheltuieli de capital</t>
  </si>
  <si>
    <t>51 02 70</t>
  </si>
  <si>
    <t>Cap 54.02 ALTE SERVICII PUBLICE GENERALE</t>
  </si>
  <si>
    <t>54 02</t>
  </si>
  <si>
    <t>Direcţia Judeţeană Evidenţa Persoanelor</t>
  </si>
  <si>
    <t>54.02</t>
  </si>
  <si>
    <t>Transferuri între unit.ale adm. publice, din care:</t>
  </si>
  <si>
    <t>54.02.51</t>
  </si>
  <si>
    <t>Cheltuieli de personal</t>
  </si>
  <si>
    <t>54.02.10</t>
  </si>
  <si>
    <t>54.02.20</t>
  </si>
  <si>
    <t>Serviciul Public Salvamont</t>
  </si>
  <si>
    <t>54 02 10</t>
  </si>
  <si>
    <t>Bunuri si servicii</t>
  </si>
  <si>
    <t>54 02 20</t>
  </si>
  <si>
    <t>54.02.70</t>
  </si>
  <si>
    <t>Consiliul Judeţean</t>
  </si>
  <si>
    <t xml:space="preserve">ATOP </t>
  </si>
  <si>
    <t xml:space="preserve">54 02 </t>
  </si>
  <si>
    <t>Fond de garantare imprumut</t>
  </si>
  <si>
    <t>Fond de rezervă</t>
  </si>
  <si>
    <t>Cap 60.02 APĂRARE NAŢIONALĂ</t>
  </si>
  <si>
    <t>60 02</t>
  </si>
  <si>
    <t>Centrul Militar Zonal</t>
  </si>
  <si>
    <t xml:space="preserve">60 02 20 </t>
  </si>
  <si>
    <t>61 02</t>
  </si>
  <si>
    <t>INSPECTORATUL PENTRU SITUAŢII DE URGENŢĂ</t>
  </si>
  <si>
    <t>Protecţie civila</t>
  </si>
  <si>
    <t>61 02 20</t>
  </si>
  <si>
    <t>Cheltuieli de capital-ISU</t>
  </si>
  <si>
    <t>61 02 70</t>
  </si>
  <si>
    <t>61 02 56</t>
  </si>
  <si>
    <t>Cap 65.02 ÎNVĂŢĂMÂNT</t>
  </si>
  <si>
    <t>65 02</t>
  </si>
  <si>
    <t xml:space="preserve">65 02 </t>
  </si>
  <si>
    <t>65 02 10</t>
  </si>
  <si>
    <t>65 02 20</t>
  </si>
  <si>
    <t xml:space="preserve">Bunuri şi servicii </t>
  </si>
  <si>
    <t>65.02.70</t>
  </si>
  <si>
    <t>Centru Şcolar pentru Educaţie Incluzivă</t>
  </si>
  <si>
    <t>Centrul Judeţean de Resurse şi Asistenţă Educaţională</t>
  </si>
  <si>
    <t>65 02 56</t>
  </si>
  <si>
    <t>Învăţământ special integrat-alocaţie hrană</t>
  </si>
  <si>
    <t>Program "Corn si lapte"</t>
  </si>
  <si>
    <t>Asistenţă socială</t>
  </si>
  <si>
    <t>65 02 57</t>
  </si>
  <si>
    <t>Program "Încurajare consum fructe în şcoli"</t>
  </si>
  <si>
    <t>Cap 66 02 SĂNĂTATE</t>
  </si>
  <si>
    <t>66 02</t>
  </si>
  <si>
    <t>Spitale- total, din care:</t>
  </si>
  <si>
    <t>Cap.67 02 CULTURA, RECREERE, RELIGIE</t>
  </si>
  <si>
    <t>67 02</t>
  </si>
  <si>
    <t>Cap.67 02 CULTURA</t>
  </si>
  <si>
    <t>Filarmonica de Stat Transilvania</t>
  </si>
  <si>
    <t>Transferuri între unităţi ale admin.publice,din care:</t>
  </si>
  <si>
    <t>67 02 51</t>
  </si>
  <si>
    <t>67 02 10</t>
  </si>
  <si>
    <t>67 02 20</t>
  </si>
  <si>
    <t>Teatrul de Păpuşi "Puck"</t>
  </si>
  <si>
    <t xml:space="preserve">67 02 10 </t>
  </si>
  <si>
    <t>Muzeul de Artă</t>
  </si>
  <si>
    <t>Muzeul Etnografic al Transilvaniei</t>
  </si>
  <si>
    <t>Transferuri între unităţi ale admin.publice, din care:</t>
  </si>
  <si>
    <t>Muzeul Memorial"Octavian Goga" Ciucea</t>
  </si>
  <si>
    <t>Şcoala de Artă "Tudor Jarda"</t>
  </si>
  <si>
    <t>Biblioteca Judeţeană "O.Goga"</t>
  </si>
  <si>
    <t>Centrul pt. Conservarea şi Promov.Tradiţiei Populare</t>
  </si>
  <si>
    <t>Revista de cultură "TRIBUNA"</t>
  </si>
  <si>
    <t>Revista de cultură "MÜVELÖDÉS"</t>
  </si>
  <si>
    <t>Proiect FEN-Clujul-Peisaj cultural POR Axa 5 DMI</t>
  </si>
  <si>
    <t>67 02 56</t>
  </si>
  <si>
    <t>Cap.67 02 RELIGIE</t>
  </si>
  <si>
    <t>Culte - contribuţii ptr. plata personal neclerical</t>
  </si>
  <si>
    <t>Alte cheltuieli</t>
  </si>
  <si>
    <t>67 02 59</t>
  </si>
  <si>
    <t>Alte culte</t>
  </si>
  <si>
    <t>Cap.67 02 RECREERE</t>
  </si>
  <si>
    <t>Sport</t>
  </si>
  <si>
    <t>Alte  cheltuieli</t>
  </si>
  <si>
    <t>Alte acţiuni de cultură</t>
  </si>
  <si>
    <t>Fond tineret</t>
  </si>
  <si>
    <t>Cap 68 02 -ASIGURĂRI ŞI ASISTENŢĂ SOCIALĂ</t>
  </si>
  <si>
    <t>68 02</t>
  </si>
  <si>
    <t xml:space="preserve">Direcţia Generală de Asistenţă Socială şi Protecţia Copilului </t>
  </si>
  <si>
    <t xml:space="preserve">68 02 </t>
  </si>
  <si>
    <t>68 02 10</t>
  </si>
  <si>
    <t>68 02 20</t>
  </si>
  <si>
    <t>Transferuri între unităţi ale administraţiei publice</t>
  </si>
  <si>
    <t>68 02 51</t>
  </si>
  <si>
    <t>Cap 70 02 SERVICII ŞI DEZVOLTARE PUBLICĂ</t>
  </si>
  <si>
    <t>70 02</t>
  </si>
  <si>
    <t>SC COMPANIA DE APA "SOMES" SA</t>
  </si>
  <si>
    <t xml:space="preserve">70 02 </t>
  </si>
  <si>
    <t>Fond de rezerva - Fond IID</t>
  </si>
  <si>
    <t>70 02 20</t>
  </si>
  <si>
    <t>70 02 70</t>
  </si>
  <si>
    <t>Proiect FEN-Extinderea şi reabilitarea sistemelor de apă şi apă uzată Cluj-Sălaj POS Mediu</t>
  </si>
  <si>
    <t>70 02 56</t>
  </si>
  <si>
    <t>Cap 80 02 ACŢIUNI GENERALE ECONOMICE</t>
  </si>
  <si>
    <t>80 02</t>
  </si>
  <si>
    <t>80 02 55</t>
  </si>
  <si>
    <t>80.02</t>
  </si>
  <si>
    <t>Cap 83 02 AGRICULTURA, SILVICULTURA</t>
  </si>
  <si>
    <t>83 02</t>
  </si>
  <si>
    <t>Camera Agricolă Judeţeană</t>
  </si>
  <si>
    <t>83 02 51</t>
  </si>
  <si>
    <t>83 02 10</t>
  </si>
  <si>
    <t>83 02 20</t>
  </si>
  <si>
    <t>Cap 84 02 TRANSPORTURI</t>
  </si>
  <si>
    <t>84 02</t>
  </si>
  <si>
    <t>Aeroportul Internaţional Cluj</t>
  </si>
  <si>
    <t>84.02.55</t>
  </si>
  <si>
    <t xml:space="preserve"> R. A .A. D. P. P.</t>
  </si>
  <si>
    <t>Proiect FEN-Modernizarea infrastructurii de acces în zona turistică Răchiţele-Prislop-Ic Ponor POR Axa 2</t>
  </si>
  <si>
    <t>84 02 56</t>
  </si>
  <si>
    <t xml:space="preserve">Cap 87 02 ALTE ACŢIUNI ECONOMICE </t>
  </si>
  <si>
    <t>87 02</t>
  </si>
  <si>
    <t xml:space="preserve">CJC-Turism </t>
  </si>
  <si>
    <t>87 02 70</t>
  </si>
  <si>
    <t>66 02 70</t>
  </si>
  <si>
    <t xml:space="preserve">                PREŞEDINTE,</t>
  </si>
  <si>
    <t>80 02 56</t>
  </si>
  <si>
    <t>S.C TETAROM S.A.</t>
  </si>
  <si>
    <t>Transferuri între unităţi ale admin.publice</t>
  </si>
  <si>
    <t>CJC total, din care:</t>
  </si>
  <si>
    <t>Construire stadion-R.A.A.D.P.P.</t>
  </si>
  <si>
    <t>Cap 61.02 ORDINE PUBLICĂ ŞI SIGURANTA NAŢIONALĂ</t>
  </si>
  <si>
    <t>84 02 51</t>
  </si>
  <si>
    <t xml:space="preserve">Subv.de la bug. de stat pt.realizarea obiectivelor de  inv. în turism </t>
  </si>
  <si>
    <t>42 02 40</t>
  </si>
  <si>
    <t>Construire stadion-C.J.C.</t>
  </si>
  <si>
    <t>Cheltuieli de capital-H.G.649/2011</t>
  </si>
  <si>
    <t>Cap 74 02 PROTECŢIA MEDIULUI</t>
  </si>
  <si>
    <t>74 02</t>
  </si>
  <si>
    <t>74 02 56</t>
  </si>
  <si>
    <t>Excedent 31.12.2011</t>
  </si>
  <si>
    <t>Cheltuieli personal</t>
  </si>
  <si>
    <t>Program "Suplim. bursă ianuarie-ghete copii"</t>
  </si>
  <si>
    <t>Alte culte-construire Centru Misionar Social+Campus teologic</t>
  </si>
  <si>
    <t>65 02 70</t>
  </si>
  <si>
    <t>Proiect FEN-Creşterea capacităţii de absorbţie a absolvenţilor IPT pe piaţa muncii prin monitorizarea inserţiei socio-profesionale</t>
  </si>
  <si>
    <t>Cheltuieli de capital-Spitale</t>
  </si>
  <si>
    <t>Proiect FEN- Centru comunitar judeţean</t>
  </si>
  <si>
    <t>68 02 56</t>
  </si>
  <si>
    <t>Amenajări exterioare stadion</t>
  </si>
  <si>
    <t xml:space="preserve">Alte cheltuieli de investiţii - CJC </t>
  </si>
  <si>
    <t>Modernizare imobil, recompartimentare interioară şi amenajare exterioară Pavilion II str.Al.Vaida Voievod</t>
  </si>
  <si>
    <t>Proiect FEN-Modernizare Centru Naţional Informare Turistică</t>
  </si>
  <si>
    <t>87 02 56</t>
  </si>
  <si>
    <t>Proiect FEN-Managementul conservativ şi participativ în siturile Natura 2000 Cheile Turzii şi Cheile Turenilor</t>
  </si>
  <si>
    <t>80 02 51</t>
  </si>
  <si>
    <t>Transferuri între unit.ale adm. publice</t>
  </si>
  <si>
    <t>Proiecte FEN</t>
  </si>
  <si>
    <t>mii lei</t>
  </si>
  <si>
    <t xml:space="preserve">Alte culte-construire Catedrala greco-catolică </t>
  </si>
  <si>
    <t>Cofinanţare proiecte-hotărâri CJC</t>
  </si>
  <si>
    <t>Dotări -Construcţii centre de salvare montană în Masivul Bihor</t>
  </si>
  <si>
    <t>Custodie Cheile Turzii</t>
  </si>
  <si>
    <t>Transferuri între unităţi ale admin.publice-Spitale</t>
  </si>
  <si>
    <t>66 02 51</t>
  </si>
  <si>
    <t>Anexa nr. 2</t>
  </si>
  <si>
    <t>SECRETARUL JUDEŢULUI</t>
  </si>
  <si>
    <t xml:space="preserve">    BUGETUL LOCAL  AL JUDEŢULUI CLUJ PE ANUL 2012,
PE CAPITOLE, SUBCAPITOLE, TITLURI, ARTICOLE ŞI ALINIATE </t>
  </si>
  <si>
    <t>65 02 59</t>
  </si>
  <si>
    <t>68 02 85</t>
  </si>
  <si>
    <t>Plăţi an precedent recup. an curent</t>
  </si>
  <si>
    <t>84 02 85</t>
  </si>
  <si>
    <t>68 02 70</t>
  </si>
  <si>
    <t>Subprogram Alimentarea cu apă la sate-H.G. nr.577/1997</t>
  </si>
  <si>
    <t xml:space="preserve"> Modernizarea şi reabilitarea drumurilor judeţene din Judeţul Cluj pentru perioada 2011-2015 proiectare şi execuţie</t>
  </si>
  <si>
    <t xml:space="preserve">Consiliul Judeţean- cheltuieli alegeri locale, total din care: </t>
  </si>
  <si>
    <t>Program "Campionii Clujului"</t>
  </si>
  <si>
    <t>Donaţii şi sponsorizări</t>
  </si>
  <si>
    <t xml:space="preserve">42 02 09 01 </t>
  </si>
  <si>
    <t>42 02 09 02</t>
  </si>
  <si>
    <t>Finanţarea subprogramului reabilitarea, modernizarea şi/sau asfaltarea drumurilor de interes judeţean şi local</t>
  </si>
  <si>
    <t>Finanţarea subprogramului alimentarea cu apă la sate</t>
  </si>
  <si>
    <t>65 02 85</t>
  </si>
  <si>
    <t>67 02 85</t>
  </si>
  <si>
    <t>Subprogram Reabilitarea, modernizarea şi/sau asfaltarea drumurilor de interes judeţean-H.G. 577/1997</t>
  </si>
  <si>
    <t>Subprogram Reabilitarea, modernizarea şi/sau asfaltarea drumurilor de interes local-H.G. 577/1997</t>
  </si>
  <si>
    <t>70 02 55</t>
  </si>
  <si>
    <t>84 02 55</t>
  </si>
  <si>
    <t>Societatea Naţională de Cruce Roşie-Filiala Cluj</t>
  </si>
  <si>
    <t>54 02 59</t>
  </si>
  <si>
    <t>67.02.51</t>
  </si>
  <si>
    <t>54 02 70</t>
  </si>
  <si>
    <t>Proiect FEN Modernizarea şi dotarea Centrului maternal Luminiţa</t>
  </si>
  <si>
    <t>87 02 20</t>
  </si>
  <si>
    <t>Proiect FEN-Îmbunătăţirea dotării cu echipamente a bazelor operaţionale pentru intervenţii în situaţii de urgenţă din Transilvania
 de Nord POR Axa 3</t>
  </si>
  <si>
    <t>Sume defalcate din TVA pt. acordare produse de panificaţie, lapte şi
 fructe în şcoli</t>
  </si>
  <si>
    <t>Sume defalcate din TVA pt.învăţământ special-sentinţe judecătoreşti 
salarii</t>
  </si>
  <si>
    <t>Sume defalc.din TVA pt. fin.chelt.descentralizate la niv.judeţelor, total 
din care:</t>
  </si>
  <si>
    <t>BVC 
 2012
APROBAT</t>
  </si>
  <si>
    <t>Sume aloc.din cote def.din imp.venit pt echilibr. bug.locale</t>
  </si>
  <si>
    <t>Proiect FEN- Sistem de management integrat al deşeurilor în Judeţul
Cluj</t>
  </si>
  <si>
    <r>
      <t>Proiect FEN-</t>
    </r>
    <r>
      <rPr>
        <b/>
        <sz val="10"/>
        <rFont val="Times New Roman"/>
        <family val="1"/>
      </rPr>
      <t>Modernizarea şi dotarea Complexului de servicii pentru recuperarea şi reabilitarea copiilor cu handicap sever Pinochio</t>
    </r>
  </si>
  <si>
    <t>Proiect FEN-Elaborarea Strategiei de Dezvoltare a Judeţului PO 
DCA Axa 1</t>
  </si>
  <si>
    <t xml:space="preserve">            Contrasemnează,</t>
  </si>
  <si>
    <t xml:space="preserve">             SIMONA GACI</t>
  </si>
  <si>
    <t xml:space="preserve">        HOREA DORIN UIOREANU</t>
  </si>
  <si>
    <t>Introducere apă şi canalizare la şcoli, grădiniţe mediul rural</t>
  </si>
  <si>
    <t>70 02 51</t>
  </si>
  <si>
    <t>BVC 
2012 RECTIFICAT</t>
  </si>
  <si>
    <t xml:space="preserve">INFLUENŢE </t>
  </si>
  <si>
    <t>Liceul Tehnologic Special pentru Deficienţi de Auz</t>
  </si>
  <si>
    <t>Şcoala Gimnazială Specială Pt.Deficienţi de Auz Kozmutza Flora</t>
  </si>
  <si>
    <t>Liceul Special pentru Deficienţi de Vedere</t>
  </si>
  <si>
    <t>Liceul Tehnologic Special  SAMUS</t>
  </si>
  <si>
    <t>Şcoala Gimnazială Specială Transilvania- Baciu</t>
  </si>
  <si>
    <t>Şcoala Gimnazială Specială Dej</t>
  </si>
  <si>
    <t>Gradiniţa Specială Cluj-Napoca</t>
  </si>
  <si>
    <t xml:space="preserve">Şcoala Gimnazială Specială Huedin </t>
  </si>
  <si>
    <t>Şcoala Profesională Gherla</t>
  </si>
  <si>
    <t xml:space="preserve">Şcoala Gimnazială Specială Centru de Resurse şi Documentare în Ed.Incluzivă/integrată  </t>
  </si>
  <si>
    <t>54 02 55</t>
  </si>
  <si>
    <t>S.C.Cluj-Arena S.A.</t>
  </si>
  <si>
    <t>Alte transferuri</t>
  </si>
  <si>
    <t>la Hotărârea nr.  313/2012</t>
  </si>
</sst>
</file>

<file path=xl/styles.xml><?xml version="1.0" encoding="utf-8"?>
<styleSheet xmlns="http://schemas.openxmlformats.org/spreadsheetml/2006/main">
  <fonts count="16">
    <font>
      <sz val="10"/>
      <name val="Arial"/>
      <charset val="238"/>
    </font>
    <font>
      <sz val="10"/>
      <name val="Arial"/>
    </font>
    <font>
      <sz val="10"/>
      <color indexed="8"/>
      <name val="Times New Roman"/>
      <family val="1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sz val="12"/>
      <color indexed="8"/>
      <name val="Arial"/>
      <charset val="238"/>
    </font>
    <font>
      <b/>
      <sz val="10"/>
      <color indexed="8"/>
      <name val="Times New Roman"/>
      <family val="1"/>
    </font>
    <font>
      <sz val="10"/>
      <color indexed="8"/>
      <name val="Arial"/>
      <charset val="238"/>
    </font>
    <font>
      <b/>
      <i/>
      <sz val="10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1" xfId="1" applyFont="1" applyBorder="1"/>
    <xf numFmtId="0" fontId="3" fillId="0" borderId="0" xfId="0" applyFont="1"/>
    <xf numFmtId="4" fontId="2" fillId="0" borderId="1" xfId="0" applyNumberFormat="1" applyFont="1" applyBorder="1"/>
    <xf numFmtId="0" fontId="4" fillId="0" borderId="0" xfId="0" applyFont="1" applyAlignment="1"/>
    <xf numFmtId="0" fontId="5" fillId="0" borderId="0" xfId="0" applyFont="1"/>
    <xf numFmtId="0" fontId="4" fillId="0" borderId="0" xfId="1" applyFont="1"/>
    <xf numFmtId="15" fontId="6" fillId="0" borderId="0" xfId="1" applyNumberFormat="1" applyFont="1" applyAlignment="1">
      <alignment horizontal="center" vertical="center"/>
    </xf>
    <xf numFmtId="14" fontId="6" fillId="0" borderId="0" xfId="1" applyNumberFormat="1" applyFont="1" applyAlignment="1">
      <alignment horizontal="left"/>
    </xf>
    <xf numFmtId="15" fontId="6" fillId="0" borderId="0" xfId="1" applyNumberFormat="1" applyFont="1" applyAlignment="1"/>
    <xf numFmtId="0" fontId="6" fillId="0" borderId="0" xfId="0" applyFont="1" applyAlignment="1">
      <alignment horizontal="right"/>
    </xf>
    <xf numFmtId="0" fontId="7" fillId="0" borderId="0" xfId="0" applyFont="1"/>
    <xf numFmtId="0" fontId="2" fillId="0" borderId="0" xfId="0" applyFont="1"/>
    <xf numFmtId="0" fontId="2" fillId="0" borderId="1" xfId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left"/>
    </xf>
    <xf numFmtId="0" fontId="6" fillId="0" borderId="1" xfId="1" applyFont="1" applyBorder="1"/>
    <xf numFmtId="4" fontId="6" fillId="0" borderId="1" xfId="0" applyNumberFormat="1" applyFont="1" applyBorder="1"/>
    <xf numFmtId="0" fontId="6" fillId="0" borderId="1" xfId="1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6" fillId="0" borderId="1" xfId="1" applyFont="1" applyBorder="1" applyAlignment="1">
      <alignment horizontal="left"/>
    </xf>
    <xf numFmtId="0" fontId="8" fillId="0" borderId="1" xfId="1" applyFont="1" applyBorder="1"/>
    <xf numFmtId="0" fontId="2" fillId="0" borderId="1" xfId="1" applyFont="1" applyBorder="1" applyAlignment="1">
      <alignment horizontal="left"/>
    </xf>
    <xf numFmtId="0" fontId="6" fillId="0" borderId="1" xfId="1" applyFont="1" applyFill="1" applyBorder="1"/>
    <xf numFmtId="0" fontId="2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wrapText="1"/>
    </xf>
    <xf numFmtId="0" fontId="6" fillId="0" borderId="0" xfId="1" applyFont="1" applyBorder="1"/>
    <xf numFmtId="4" fontId="6" fillId="0" borderId="0" xfId="0" applyNumberFormat="1" applyFont="1" applyBorder="1"/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left"/>
    </xf>
    <xf numFmtId="0" fontId="10" fillId="0" borderId="0" xfId="1" applyFont="1" applyFill="1" applyBorder="1" applyAlignment="1"/>
    <xf numFmtId="0" fontId="11" fillId="0" borderId="0" xfId="0" applyFont="1"/>
    <xf numFmtId="0" fontId="2" fillId="0" borderId="0" xfId="1" applyFont="1" applyBorder="1"/>
    <xf numFmtId="0" fontId="2" fillId="0" borderId="0" xfId="1" applyFont="1"/>
    <xf numFmtId="0" fontId="6" fillId="0" borderId="0" xfId="1" applyFont="1" applyAlignment="1">
      <alignment horizontal="left"/>
    </xf>
    <xf numFmtId="0" fontId="6" fillId="0" borderId="0" xfId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4" fontId="7" fillId="0" borderId="0" xfId="0" applyNumberFormat="1" applyFont="1"/>
    <xf numFmtId="4" fontId="3" fillId="0" borderId="0" xfId="0" applyNumberFormat="1" applyFont="1"/>
    <xf numFmtId="0" fontId="12" fillId="0" borderId="1" xfId="1" applyFont="1" applyBorder="1"/>
    <xf numFmtId="0" fontId="13" fillId="0" borderId="1" xfId="1" applyFont="1" applyBorder="1"/>
    <xf numFmtId="0" fontId="4" fillId="0" borderId="0" xfId="1" applyFont="1" applyAlignment="1">
      <alignment vertical="center" wrapText="1"/>
    </xf>
    <xf numFmtId="4" fontId="14" fillId="0" borderId="1" xfId="0" applyNumberFormat="1" applyFont="1" applyBorder="1"/>
    <xf numFmtId="4" fontId="15" fillId="0" borderId="1" xfId="0" applyNumberFormat="1" applyFont="1" applyBorder="1"/>
    <xf numFmtId="4" fontId="13" fillId="0" borderId="1" xfId="0" applyNumberFormat="1" applyFont="1" applyBorder="1"/>
    <xf numFmtId="4" fontId="12" fillId="0" borderId="1" xfId="0" applyNumberFormat="1" applyFont="1" applyBorder="1"/>
    <xf numFmtId="0" fontId="6" fillId="0" borderId="0" xfId="1" applyFont="1" applyFill="1" applyBorder="1" applyAlignment="1">
      <alignment horizontal="right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4" fillId="0" borderId="0" xfId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1" applyFont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1"/>
  <sheetViews>
    <sheetView tabSelected="1" workbookViewId="0">
      <selection activeCell="M15" sqref="M15"/>
    </sheetView>
  </sheetViews>
  <sheetFormatPr defaultRowHeight="12.75"/>
  <cols>
    <col min="1" max="1" width="4.42578125" style="35" customWidth="1"/>
    <col min="2" max="2" width="53.85546875" style="12" customWidth="1"/>
    <col min="3" max="3" width="9.28515625" style="12" customWidth="1"/>
    <col min="4" max="4" width="10.85546875" style="11" customWidth="1"/>
    <col min="5" max="5" width="12.28515625" style="11" customWidth="1"/>
    <col min="6" max="6" width="14.28515625" style="11" customWidth="1"/>
    <col min="7" max="7" width="9.140625" style="11"/>
    <col min="8" max="8" width="10.140625" style="11" bestFit="1" customWidth="1"/>
    <col min="9" max="16384" width="9.140625" style="11"/>
  </cols>
  <sheetData>
    <row r="1" spans="1:8" s="5" customFormat="1" ht="15.75">
      <c r="A1" s="53" t="s">
        <v>0</v>
      </c>
      <c r="B1" s="53"/>
      <c r="C1" s="4"/>
      <c r="D1" s="4"/>
      <c r="E1" s="54" t="s">
        <v>218</v>
      </c>
      <c r="F1" s="54"/>
    </row>
    <row r="2" spans="1:8" s="5" customFormat="1" ht="15.75">
      <c r="A2" s="53" t="s">
        <v>1</v>
      </c>
      <c r="B2" s="53"/>
      <c r="C2" s="4"/>
      <c r="E2" s="54" t="s">
        <v>276</v>
      </c>
      <c r="F2" s="54"/>
    </row>
    <row r="3" spans="1:8" s="5" customFormat="1" ht="15.75">
      <c r="A3" s="53" t="s">
        <v>2</v>
      </c>
      <c r="B3" s="53"/>
      <c r="C3" s="6"/>
    </row>
    <row r="4" spans="1:8" s="5" customFormat="1" ht="15" customHeight="1">
      <c r="A4" s="41"/>
      <c r="B4" s="41"/>
      <c r="C4" s="41"/>
      <c r="D4" s="41"/>
    </row>
    <row r="5" spans="1:8" s="5" customFormat="1" ht="31.5" customHeight="1">
      <c r="A5" s="36"/>
      <c r="B5" s="55" t="s">
        <v>220</v>
      </c>
      <c r="C5" s="55"/>
      <c r="D5" s="55"/>
      <c r="E5" s="55"/>
      <c r="F5" s="55"/>
    </row>
    <row r="6" spans="1:8" s="5" customFormat="1" ht="18.75" customHeight="1">
      <c r="A6" s="36"/>
      <c r="B6" s="36"/>
      <c r="C6" s="36"/>
      <c r="D6" s="36"/>
    </row>
    <row r="7" spans="1:8">
      <c r="A7" s="7"/>
      <c r="B7" s="8"/>
      <c r="C7" s="9"/>
      <c r="D7" s="10"/>
      <c r="F7" s="10" t="s">
        <v>211</v>
      </c>
    </row>
    <row r="8" spans="1:8" s="12" customFormat="1" ht="14.25" customHeight="1">
      <c r="A8" s="47" t="s">
        <v>3</v>
      </c>
      <c r="B8" s="50" t="s">
        <v>4</v>
      </c>
      <c r="C8" s="50" t="s">
        <v>5</v>
      </c>
      <c r="D8" s="47" t="s">
        <v>251</v>
      </c>
      <c r="E8" s="56" t="s">
        <v>262</v>
      </c>
      <c r="F8" s="56" t="s">
        <v>261</v>
      </c>
    </row>
    <row r="9" spans="1:8" s="12" customFormat="1" ht="12.75" customHeight="1">
      <c r="A9" s="48"/>
      <c r="B9" s="51"/>
      <c r="C9" s="51"/>
      <c r="D9" s="48"/>
      <c r="E9" s="57"/>
      <c r="F9" s="57"/>
    </row>
    <row r="10" spans="1:8" s="12" customFormat="1" ht="12.75" customHeight="1">
      <c r="A10" s="48"/>
      <c r="B10" s="51"/>
      <c r="C10" s="51"/>
      <c r="D10" s="48"/>
      <c r="E10" s="57"/>
      <c r="F10" s="57"/>
    </row>
    <row r="11" spans="1:8" s="12" customFormat="1" ht="13.5" customHeight="1">
      <c r="A11" s="49"/>
      <c r="B11" s="52"/>
      <c r="C11" s="52"/>
      <c r="D11" s="49"/>
      <c r="E11" s="58"/>
      <c r="F11" s="58"/>
    </row>
    <row r="12" spans="1:8">
      <c r="A12" s="13">
        <v>1</v>
      </c>
      <c r="B12" s="1" t="s">
        <v>6</v>
      </c>
      <c r="C12" s="14" t="s">
        <v>7</v>
      </c>
      <c r="D12" s="3">
        <v>3307.5</v>
      </c>
      <c r="E12" s="3"/>
      <c r="F12" s="3">
        <f>D12+E12</f>
        <v>3307.5</v>
      </c>
      <c r="H12" s="37"/>
    </row>
    <row r="13" spans="1:8">
      <c r="A13" s="13">
        <f t="shared" ref="A13:A101" si="0">A12+1</f>
        <v>2</v>
      </c>
      <c r="B13" s="1" t="s">
        <v>8</v>
      </c>
      <c r="C13" s="1" t="s">
        <v>9</v>
      </c>
      <c r="D13" s="3">
        <v>98089.8</v>
      </c>
      <c r="E13" s="3"/>
      <c r="F13" s="3">
        <f t="shared" ref="F13:F78" si="1">D13+E13</f>
        <v>98089.8</v>
      </c>
      <c r="H13" s="37"/>
    </row>
    <row r="14" spans="1:8">
      <c r="A14" s="13">
        <f t="shared" si="0"/>
        <v>3</v>
      </c>
      <c r="B14" s="1" t="s">
        <v>252</v>
      </c>
      <c r="C14" s="1" t="s">
        <v>10</v>
      </c>
      <c r="D14" s="3">
        <v>44550</v>
      </c>
      <c r="E14" s="3"/>
      <c r="F14" s="3">
        <f t="shared" si="1"/>
        <v>44550</v>
      </c>
      <c r="H14" s="37"/>
    </row>
    <row r="15" spans="1:8">
      <c r="A15" s="13">
        <f t="shared" si="0"/>
        <v>4</v>
      </c>
      <c r="B15" s="1" t="s">
        <v>11</v>
      </c>
      <c r="C15" s="1" t="s">
        <v>12</v>
      </c>
      <c r="D15" s="3">
        <v>94070</v>
      </c>
      <c r="E15" s="3">
        <f>E16+E17+E18+E19+E20+E21+E22+E23+E24+E25</f>
        <v>1960</v>
      </c>
      <c r="F15" s="3">
        <f t="shared" si="1"/>
        <v>96030</v>
      </c>
      <c r="H15" s="37"/>
    </row>
    <row r="16" spans="1:8" ht="27" customHeight="1">
      <c r="A16" s="13">
        <f t="shared" si="0"/>
        <v>5</v>
      </c>
      <c r="B16" s="18" t="s">
        <v>250</v>
      </c>
      <c r="C16" s="1" t="s">
        <v>13</v>
      </c>
      <c r="D16" s="3">
        <v>71449</v>
      </c>
      <c r="E16" s="3"/>
      <c r="F16" s="3">
        <f t="shared" si="1"/>
        <v>71449</v>
      </c>
      <c r="H16" s="37"/>
    </row>
    <row r="17" spans="1:8">
      <c r="A17" s="13">
        <f t="shared" si="0"/>
        <v>6</v>
      </c>
      <c r="B17" s="1" t="s">
        <v>14</v>
      </c>
      <c r="C17" s="1" t="s">
        <v>13</v>
      </c>
      <c r="D17" s="3">
        <v>13338.39</v>
      </c>
      <c r="E17" s="3"/>
      <c r="F17" s="3">
        <f t="shared" si="1"/>
        <v>13338.39</v>
      </c>
      <c r="H17" s="37"/>
    </row>
    <row r="18" spans="1:8">
      <c r="A18" s="13">
        <f t="shared" si="0"/>
        <v>7</v>
      </c>
      <c r="B18" s="1" t="s">
        <v>15</v>
      </c>
      <c r="C18" s="1" t="s">
        <v>13</v>
      </c>
      <c r="D18" s="3">
        <v>7925</v>
      </c>
      <c r="E18" s="3"/>
      <c r="F18" s="3">
        <f t="shared" si="1"/>
        <v>7925</v>
      </c>
      <c r="H18" s="37"/>
    </row>
    <row r="19" spans="1:8">
      <c r="A19" s="13">
        <f t="shared" si="0"/>
        <v>8</v>
      </c>
      <c r="B19" s="1" t="s">
        <v>16</v>
      </c>
      <c r="C19" s="1" t="s">
        <v>13</v>
      </c>
      <c r="D19" s="3">
        <v>30609</v>
      </c>
      <c r="E19" s="3"/>
      <c r="F19" s="3">
        <f t="shared" si="1"/>
        <v>30609</v>
      </c>
      <c r="H19" s="37"/>
    </row>
    <row r="20" spans="1:8" ht="38.25">
      <c r="A20" s="13">
        <f t="shared" si="0"/>
        <v>9</v>
      </c>
      <c r="B20" s="18" t="s">
        <v>249</v>
      </c>
      <c r="C20" s="1" t="s">
        <v>13</v>
      </c>
      <c r="D20" s="3">
        <v>455</v>
      </c>
      <c r="E20" s="3"/>
      <c r="F20" s="3">
        <f t="shared" si="1"/>
        <v>455</v>
      </c>
      <c r="H20" s="37"/>
    </row>
    <row r="21" spans="1:8">
      <c r="A21" s="13">
        <f t="shared" si="0"/>
        <v>10</v>
      </c>
      <c r="B21" s="1" t="s">
        <v>17</v>
      </c>
      <c r="C21" s="1" t="s">
        <v>13</v>
      </c>
      <c r="D21" s="3">
        <v>939.61</v>
      </c>
      <c r="E21" s="3"/>
      <c r="F21" s="3">
        <f t="shared" si="1"/>
        <v>939.61</v>
      </c>
      <c r="H21" s="37"/>
    </row>
    <row r="22" spans="1:8" ht="25.5">
      <c r="A22" s="13">
        <f t="shared" si="0"/>
        <v>11</v>
      </c>
      <c r="B22" s="18" t="s">
        <v>248</v>
      </c>
      <c r="C22" s="1" t="s">
        <v>13</v>
      </c>
      <c r="D22" s="3">
        <v>11708</v>
      </c>
      <c r="E22" s="3"/>
      <c r="F22" s="3">
        <f t="shared" si="1"/>
        <v>11708</v>
      </c>
      <c r="H22" s="37"/>
    </row>
    <row r="23" spans="1:8">
      <c r="A23" s="13">
        <f t="shared" si="0"/>
        <v>12</v>
      </c>
      <c r="B23" s="1" t="s">
        <v>18</v>
      </c>
      <c r="C23" s="1" t="s">
        <v>13</v>
      </c>
      <c r="D23" s="3">
        <v>6474</v>
      </c>
      <c r="E23" s="3"/>
      <c r="F23" s="3">
        <f t="shared" si="1"/>
        <v>6474</v>
      </c>
      <c r="H23" s="37"/>
    </row>
    <row r="24" spans="1:8">
      <c r="A24" s="13">
        <f t="shared" si="0"/>
        <v>13</v>
      </c>
      <c r="B24" s="1" t="s">
        <v>19</v>
      </c>
      <c r="C24" s="1" t="s">
        <v>20</v>
      </c>
      <c r="D24" s="3">
        <v>12292</v>
      </c>
      <c r="E24" s="3"/>
      <c r="F24" s="3">
        <f t="shared" si="1"/>
        <v>12292</v>
      </c>
      <c r="H24" s="37"/>
    </row>
    <row r="25" spans="1:8">
      <c r="A25" s="13">
        <f t="shared" si="0"/>
        <v>14</v>
      </c>
      <c r="B25" s="1" t="s">
        <v>21</v>
      </c>
      <c r="C25" s="1" t="s">
        <v>22</v>
      </c>
      <c r="D25" s="3">
        <v>10329</v>
      </c>
      <c r="E25" s="3">
        <v>1960</v>
      </c>
      <c r="F25" s="3">
        <f t="shared" si="1"/>
        <v>12289</v>
      </c>
      <c r="H25" s="37"/>
    </row>
    <row r="26" spans="1:8">
      <c r="A26" s="13">
        <f t="shared" si="0"/>
        <v>15</v>
      </c>
      <c r="B26" s="1" t="s">
        <v>23</v>
      </c>
      <c r="C26" s="1" t="s">
        <v>24</v>
      </c>
      <c r="D26" s="3">
        <v>2099.98</v>
      </c>
      <c r="E26" s="3"/>
      <c r="F26" s="3">
        <f t="shared" si="1"/>
        <v>2099.98</v>
      </c>
      <c r="H26" s="37"/>
    </row>
    <row r="27" spans="1:8">
      <c r="A27" s="13">
        <f t="shared" si="0"/>
        <v>16</v>
      </c>
      <c r="B27" s="1" t="s">
        <v>25</v>
      </c>
      <c r="C27" s="1" t="s">
        <v>26</v>
      </c>
      <c r="D27" s="3">
        <v>7376.4</v>
      </c>
      <c r="E27" s="3"/>
      <c r="F27" s="3">
        <f t="shared" si="1"/>
        <v>7376.4</v>
      </c>
      <c r="H27" s="37"/>
    </row>
    <row r="28" spans="1:8">
      <c r="A28" s="13">
        <f t="shared" si="0"/>
        <v>17</v>
      </c>
      <c r="B28" s="1" t="s">
        <v>27</v>
      </c>
      <c r="C28" s="1" t="s">
        <v>28</v>
      </c>
      <c r="D28" s="3">
        <v>3.6</v>
      </c>
      <c r="E28" s="3"/>
      <c r="F28" s="3">
        <f t="shared" si="1"/>
        <v>3.6</v>
      </c>
      <c r="H28" s="37"/>
    </row>
    <row r="29" spans="1:8">
      <c r="A29" s="13">
        <f t="shared" si="0"/>
        <v>18</v>
      </c>
      <c r="B29" s="1" t="s">
        <v>29</v>
      </c>
      <c r="C29" s="1" t="s">
        <v>30</v>
      </c>
      <c r="D29" s="3">
        <v>106.8</v>
      </c>
      <c r="E29" s="42"/>
      <c r="F29" s="44">
        <f t="shared" si="1"/>
        <v>106.8</v>
      </c>
      <c r="H29" s="37"/>
    </row>
    <row r="30" spans="1:8">
      <c r="A30" s="13">
        <f t="shared" si="0"/>
        <v>19</v>
      </c>
      <c r="B30" s="1" t="s">
        <v>230</v>
      </c>
      <c r="C30" s="21">
        <v>370201</v>
      </c>
      <c r="D30" s="3">
        <v>10</v>
      </c>
      <c r="E30" s="3"/>
      <c r="F30" s="3">
        <f t="shared" si="1"/>
        <v>10</v>
      </c>
      <c r="H30" s="37"/>
    </row>
    <row r="31" spans="1:8" s="2" customFormat="1">
      <c r="A31" s="13">
        <f t="shared" si="0"/>
        <v>20</v>
      </c>
      <c r="B31" s="1" t="s">
        <v>31</v>
      </c>
      <c r="C31" s="1" t="s">
        <v>32</v>
      </c>
      <c r="D31" s="3">
        <v>4.5</v>
      </c>
      <c r="E31" s="3"/>
      <c r="F31" s="3">
        <f t="shared" si="1"/>
        <v>4.5</v>
      </c>
      <c r="H31" s="38"/>
    </row>
    <row r="32" spans="1:8" s="2" customFormat="1" ht="27" customHeight="1">
      <c r="A32" s="13">
        <f t="shared" si="0"/>
        <v>21</v>
      </c>
      <c r="B32" s="18" t="s">
        <v>233</v>
      </c>
      <c r="C32" s="1" t="s">
        <v>231</v>
      </c>
      <c r="D32" s="3">
        <v>2754.21</v>
      </c>
      <c r="E32" s="3"/>
      <c r="F32" s="3">
        <f t="shared" si="1"/>
        <v>2754.21</v>
      </c>
      <c r="H32" s="38"/>
    </row>
    <row r="33" spans="1:8" s="2" customFormat="1" ht="15.75" customHeight="1">
      <c r="A33" s="13">
        <f t="shared" si="0"/>
        <v>22</v>
      </c>
      <c r="B33" s="18" t="s">
        <v>234</v>
      </c>
      <c r="C33" s="1" t="s">
        <v>232</v>
      </c>
      <c r="D33" s="3">
        <v>1801.2</v>
      </c>
      <c r="E33" s="3"/>
      <c r="F33" s="3">
        <f t="shared" si="1"/>
        <v>1801.2</v>
      </c>
      <c r="H33" s="38"/>
    </row>
    <row r="34" spans="1:8">
      <c r="A34" s="13">
        <f t="shared" si="0"/>
        <v>23</v>
      </c>
      <c r="B34" s="1" t="s">
        <v>33</v>
      </c>
      <c r="C34" s="1" t="s">
        <v>34</v>
      </c>
      <c r="D34" s="3">
        <v>22951.360000000001</v>
      </c>
      <c r="E34" s="3"/>
      <c r="F34" s="3">
        <f t="shared" si="1"/>
        <v>22951.360000000001</v>
      </c>
      <c r="H34" s="37"/>
    </row>
    <row r="35" spans="1:8">
      <c r="A35" s="13">
        <f t="shared" si="0"/>
        <v>24</v>
      </c>
      <c r="B35" s="1" t="s">
        <v>35</v>
      </c>
      <c r="C35" s="1" t="s">
        <v>36</v>
      </c>
      <c r="D35" s="3">
        <v>68780</v>
      </c>
      <c r="E35" s="3"/>
      <c r="F35" s="3">
        <f t="shared" si="1"/>
        <v>68780</v>
      </c>
      <c r="H35" s="37"/>
    </row>
    <row r="36" spans="1:8">
      <c r="A36" s="13">
        <f t="shared" si="0"/>
        <v>25</v>
      </c>
      <c r="B36" s="1" t="s">
        <v>186</v>
      </c>
      <c r="C36" s="1" t="s">
        <v>187</v>
      </c>
      <c r="D36" s="3">
        <v>535.89</v>
      </c>
      <c r="E36" s="3"/>
      <c r="F36" s="3">
        <f t="shared" si="1"/>
        <v>535.89</v>
      </c>
      <c r="H36" s="37"/>
    </row>
    <row r="37" spans="1:8">
      <c r="A37" s="13">
        <f t="shared" si="0"/>
        <v>26</v>
      </c>
      <c r="B37" s="1" t="s">
        <v>37</v>
      </c>
      <c r="C37" s="1" t="s">
        <v>38</v>
      </c>
      <c r="D37" s="3">
        <v>130</v>
      </c>
      <c r="E37" s="3"/>
      <c r="F37" s="3">
        <f t="shared" si="1"/>
        <v>130</v>
      </c>
      <c r="H37" s="37"/>
    </row>
    <row r="38" spans="1:8">
      <c r="A38" s="13">
        <f t="shared" si="0"/>
        <v>27</v>
      </c>
      <c r="B38" s="1" t="s">
        <v>39</v>
      </c>
      <c r="C38" s="1" t="s">
        <v>40</v>
      </c>
      <c r="D38" s="3">
        <v>580</v>
      </c>
      <c r="E38" s="3"/>
      <c r="F38" s="3">
        <f t="shared" si="1"/>
        <v>580</v>
      </c>
      <c r="H38" s="37"/>
    </row>
    <row r="39" spans="1:8">
      <c r="A39" s="13">
        <f t="shared" si="0"/>
        <v>28</v>
      </c>
      <c r="B39" s="1" t="s">
        <v>41</v>
      </c>
      <c r="C39" s="1" t="s">
        <v>42</v>
      </c>
      <c r="D39" s="3">
        <v>3491</v>
      </c>
      <c r="E39" s="3"/>
      <c r="F39" s="3">
        <f t="shared" si="1"/>
        <v>3491</v>
      </c>
      <c r="H39" s="37"/>
    </row>
    <row r="40" spans="1:8">
      <c r="A40" s="13">
        <f t="shared" si="0"/>
        <v>29</v>
      </c>
      <c r="B40" s="1" t="s">
        <v>43</v>
      </c>
      <c r="C40" s="1" t="s">
        <v>44</v>
      </c>
      <c r="D40" s="3">
        <v>96857.44</v>
      </c>
      <c r="E40" s="3"/>
      <c r="F40" s="3">
        <f t="shared" si="1"/>
        <v>96857.44</v>
      </c>
      <c r="H40" s="37"/>
    </row>
    <row r="41" spans="1:8" ht="16.5" customHeight="1">
      <c r="A41" s="13">
        <f t="shared" si="0"/>
        <v>30</v>
      </c>
      <c r="B41" s="1" t="s">
        <v>45</v>
      </c>
      <c r="C41" s="1" t="s">
        <v>46</v>
      </c>
      <c r="D41" s="3">
        <v>96758.77</v>
      </c>
      <c r="E41" s="3"/>
      <c r="F41" s="3">
        <f t="shared" si="1"/>
        <v>96758.77</v>
      </c>
      <c r="H41" s="37"/>
    </row>
    <row r="42" spans="1:8" ht="16.5" customHeight="1">
      <c r="A42" s="13">
        <f t="shared" si="0"/>
        <v>31</v>
      </c>
      <c r="B42" s="1" t="s">
        <v>47</v>
      </c>
      <c r="C42" s="1" t="s">
        <v>48</v>
      </c>
      <c r="D42" s="3">
        <v>98.67</v>
      </c>
      <c r="E42" s="3"/>
      <c r="F42" s="3">
        <f t="shared" si="1"/>
        <v>98.67</v>
      </c>
      <c r="H42" s="37"/>
    </row>
    <row r="43" spans="1:8" ht="17.25" customHeight="1">
      <c r="A43" s="13">
        <f t="shared" si="0"/>
        <v>32</v>
      </c>
      <c r="B43" s="15" t="s">
        <v>49</v>
      </c>
      <c r="C43" s="1"/>
      <c r="D43" s="16">
        <v>447499.68</v>
      </c>
      <c r="E43" s="45">
        <f>E12+E13+E14+E15+E26+E27+E28+E29+E30+E31+E32+E33+E34+E35+E36+E37+E38+E39+E40</f>
        <v>1960</v>
      </c>
      <c r="F43" s="45">
        <f t="shared" si="1"/>
        <v>449459.68</v>
      </c>
      <c r="H43" s="37"/>
    </row>
    <row r="44" spans="1:8" ht="16.5" customHeight="1">
      <c r="A44" s="13">
        <f t="shared" si="0"/>
        <v>33</v>
      </c>
      <c r="B44" s="1" t="s">
        <v>193</v>
      </c>
      <c r="C44" s="1"/>
      <c r="D44" s="16">
        <v>34011.040000000001</v>
      </c>
      <c r="E44" s="42"/>
      <c r="F44" s="45">
        <f t="shared" si="1"/>
        <v>34011.040000000001</v>
      </c>
      <c r="H44" s="37"/>
    </row>
    <row r="45" spans="1:8">
      <c r="A45" s="13">
        <f t="shared" si="0"/>
        <v>34</v>
      </c>
      <c r="B45" s="15" t="s">
        <v>50</v>
      </c>
      <c r="C45" s="1"/>
      <c r="D45" s="16">
        <v>481510.72</v>
      </c>
      <c r="E45" s="45">
        <f>E59+E64+E88+E91+E97+E148+E153+E214+E224+E235+E237+E243+E248+E258</f>
        <v>1960</v>
      </c>
      <c r="F45" s="45">
        <f t="shared" si="1"/>
        <v>483470.72</v>
      </c>
      <c r="H45" s="37"/>
    </row>
    <row r="46" spans="1:8">
      <c r="A46" s="13">
        <f t="shared" si="0"/>
        <v>35</v>
      </c>
      <c r="B46" s="15" t="s">
        <v>54</v>
      </c>
      <c r="C46" s="15">
        <v>10</v>
      </c>
      <c r="D46" s="16">
        <v>67111.759999999995</v>
      </c>
      <c r="E46" s="16">
        <f>E61+E99+E103+E107+E111+E115+E118+E121+E125+E128+E132+E135+E216</f>
        <v>-127.18</v>
      </c>
      <c r="F46" s="16">
        <f t="shared" si="1"/>
        <v>66984.58</v>
      </c>
      <c r="H46" s="37"/>
    </row>
    <row r="47" spans="1:8">
      <c r="A47" s="13">
        <f t="shared" si="0"/>
        <v>36</v>
      </c>
      <c r="B47" s="15" t="s">
        <v>56</v>
      </c>
      <c r="C47" s="15">
        <v>20</v>
      </c>
      <c r="D47" s="16">
        <v>34846.410000000003</v>
      </c>
      <c r="E47" s="16">
        <f>E100+E116+E119+E217+E62</f>
        <v>8.0600000000000023</v>
      </c>
      <c r="F47" s="16">
        <f t="shared" si="1"/>
        <v>34854.47</v>
      </c>
      <c r="H47" s="37"/>
    </row>
    <row r="48" spans="1:8">
      <c r="A48" s="13">
        <f t="shared" si="0"/>
        <v>37</v>
      </c>
      <c r="B48" s="15" t="s">
        <v>78</v>
      </c>
      <c r="C48" s="15">
        <v>50</v>
      </c>
      <c r="D48" s="16">
        <v>700</v>
      </c>
      <c r="E48" s="3"/>
      <c r="F48" s="16">
        <f t="shared" si="1"/>
        <v>700</v>
      </c>
      <c r="H48" s="37"/>
    </row>
    <row r="49" spans="1:8">
      <c r="A49" s="13">
        <f t="shared" si="0"/>
        <v>38</v>
      </c>
      <c r="B49" s="15" t="s">
        <v>209</v>
      </c>
      <c r="C49" s="15">
        <v>51</v>
      </c>
      <c r="D49" s="16">
        <v>121386.5</v>
      </c>
      <c r="E49" s="43">
        <f>E252</f>
        <v>2500</v>
      </c>
      <c r="F49" s="43">
        <f t="shared" si="1"/>
        <v>123886.5</v>
      </c>
      <c r="H49" s="37"/>
    </row>
    <row r="50" spans="1:8">
      <c r="A50" s="13">
        <f t="shared" si="0"/>
        <v>39</v>
      </c>
      <c r="B50" s="15" t="s">
        <v>275</v>
      </c>
      <c r="C50" s="15">
        <v>55</v>
      </c>
      <c r="D50" s="16">
        <v>0</v>
      </c>
      <c r="E50" s="16">
        <v>116.12</v>
      </c>
      <c r="F50" s="16">
        <f t="shared" si="1"/>
        <v>116.12</v>
      </c>
      <c r="H50" s="37"/>
    </row>
    <row r="51" spans="1:8">
      <c r="A51" s="13">
        <f t="shared" si="0"/>
        <v>40</v>
      </c>
      <c r="B51" s="15" t="s">
        <v>58</v>
      </c>
      <c r="C51" s="15">
        <v>55</v>
      </c>
      <c r="D51" s="16">
        <v>87646.27</v>
      </c>
      <c r="E51" s="43">
        <f>E253</f>
        <v>-2500</v>
      </c>
      <c r="F51" s="43">
        <f t="shared" si="1"/>
        <v>85146.27</v>
      </c>
      <c r="H51" s="37"/>
    </row>
    <row r="52" spans="1:8">
      <c r="A52" s="13">
        <f t="shared" si="0"/>
        <v>41</v>
      </c>
      <c r="B52" s="15" t="s">
        <v>102</v>
      </c>
      <c r="C52" s="15">
        <v>57</v>
      </c>
      <c r="D52" s="16">
        <v>11708</v>
      </c>
      <c r="E52" s="3"/>
      <c r="F52" s="16">
        <f t="shared" si="1"/>
        <v>11708</v>
      </c>
      <c r="H52" s="37"/>
    </row>
    <row r="53" spans="1:8">
      <c r="A53" s="13">
        <f t="shared" si="0"/>
        <v>42</v>
      </c>
      <c r="B53" s="15" t="s">
        <v>131</v>
      </c>
      <c r="C53" s="15">
        <v>59</v>
      </c>
      <c r="D53" s="16">
        <v>11658.5</v>
      </c>
      <c r="E53" s="16">
        <f>E208</f>
        <v>3</v>
      </c>
      <c r="F53" s="16">
        <f t="shared" si="1"/>
        <v>11661.5</v>
      </c>
      <c r="H53" s="37"/>
    </row>
    <row r="54" spans="1:8">
      <c r="A54" s="13">
        <f t="shared" si="0"/>
        <v>43</v>
      </c>
      <c r="B54" s="15" t="s">
        <v>58</v>
      </c>
      <c r="C54" s="15">
        <v>51</v>
      </c>
      <c r="D54" s="16">
        <v>107.58</v>
      </c>
      <c r="E54" s="3"/>
      <c r="F54" s="16">
        <f t="shared" si="1"/>
        <v>107.58</v>
      </c>
      <c r="H54" s="37"/>
    </row>
    <row r="55" spans="1:8">
      <c r="A55" s="13">
        <f t="shared" si="0"/>
        <v>44</v>
      </c>
      <c r="B55" s="15" t="s">
        <v>58</v>
      </c>
      <c r="C55" s="15">
        <v>70</v>
      </c>
      <c r="D55" s="16">
        <v>19217.3</v>
      </c>
      <c r="E55" s="3"/>
      <c r="F55" s="16">
        <f t="shared" si="1"/>
        <v>19217.3</v>
      </c>
      <c r="H55" s="37"/>
    </row>
    <row r="56" spans="1:8">
      <c r="A56" s="13">
        <f t="shared" si="0"/>
        <v>45</v>
      </c>
      <c r="B56" s="15" t="s">
        <v>210</v>
      </c>
      <c r="C56" s="15">
        <v>56</v>
      </c>
      <c r="D56" s="16">
        <v>126925.8</v>
      </c>
      <c r="E56" s="45">
        <f>E233+E255</f>
        <v>1960</v>
      </c>
      <c r="F56" s="45">
        <f t="shared" si="1"/>
        <v>128885.8</v>
      </c>
      <c r="H56" s="37"/>
    </row>
    <row r="57" spans="1:8">
      <c r="A57" s="13">
        <f t="shared" si="0"/>
        <v>46</v>
      </c>
      <c r="B57" s="15" t="s">
        <v>77</v>
      </c>
      <c r="C57" s="15">
        <v>81</v>
      </c>
      <c r="D57" s="16">
        <v>271</v>
      </c>
      <c r="E57" s="3"/>
      <c r="F57" s="16">
        <f t="shared" si="1"/>
        <v>271</v>
      </c>
      <c r="H57" s="37"/>
    </row>
    <row r="58" spans="1:8">
      <c r="A58" s="13">
        <f t="shared" si="0"/>
        <v>47</v>
      </c>
      <c r="B58" s="15" t="s">
        <v>223</v>
      </c>
      <c r="C58" s="15">
        <v>85</v>
      </c>
      <c r="D58" s="16">
        <v>-68.400000000000006</v>
      </c>
      <c r="E58" s="3"/>
      <c r="F58" s="16">
        <f t="shared" si="1"/>
        <v>-68.400000000000006</v>
      </c>
      <c r="H58" s="37"/>
    </row>
    <row r="59" spans="1:8">
      <c r="A59" s="13">
        <f t="shared" si="0"/>
        <v>48</v>
      </c>
      <c r="B59" s="15" t="s">
        <v>51</v>
      </c>
      <c r="C59" s="15" t="s">
        <v>52</v>
      </c>
      <c r="D59" s="16">
        <v>8923.81</v>
      </c>
      <c r="E59" s="16">
        <f>E60</f>
        <v>-121.82000000000001</v>
      </c>
      <c r="F59" s="16">
        <f t="shared" si="1"/>
        <v>8801.99</v>
      </c>
      <c r="H59" s="37"/>
    </row>
    <row r="60" spans="1:8">
      <c r="A60" s="13">
        <f t="shared" si="0"/>
        <v>49</v>
      </c>
      <c r="B60" s="15" t="s">
        <v>53</v>
      </c>
      <c r="C60" s="15" t="s">
        <v>52</v>
      </c>
      <c r="D60" s="16">
        <v>8923.81</v>
      </c>
      <c r="E60" s="16">
        <f>E61+E62+E63</f>
        <v>-121.82000000000001</v>
      </c>
      <c r="F60" s="16">
        <f t="shared" si="1"/>
        <v>8801.99</v>
      </c>
      <c r="H60" s="37"/>
    </row>
    <row r="61" spans="1:8">
      <c r="A61" s="13">
        <f t="shared" si="0"/>
        <v>50</v>
      </c>
      <c r="B61" s="1" t="s">
        <v>54</v>
      </c>
      <c r="C61" s="1" t="s">
        <v>55</v>
      </c>
      <c r="D61" s="3">
        <v>5848.65</v>
      </c>
      <c r="E61" s="3">
        <v>-2.7</v>
      </c>
      <c r="F61" s="3">
        <f t="shared" si="1"/>
        <v>5845.95</v>
      </c>
      <c r="H61" s="37"/>
    </row>
    <row r="62" spans="1:8">
      <c r="A62" s="13">
        <f t="shared" si="0"/>
        <v>51</v>
      </c>
      <c r="B62" s="1" t="s">
        <v>56</v>
      </c>
      <c r="C62" s="1" t="s">
        <v>57</v>
      </c>
      <c r="D62" s="3">
        <v>2365.16</v>
      </c>
      <c r="E62" s="3">
        <v>-119.12</v>
      </c>
      <c r="F62" s="3">
        <f t="shared" si="1"/>
        <v>2246.04</v>
      </c>
      <c r="H62" s="37"/>
    </row>
    <row r="63" spans="1:8">
      <c r="A63" s="13">
        <f t="shared" si="0"/>
        <v>52</v>
      </c>
      <c r="B63" s="1" t="s">
        <v>58</v>
      </c>
      <c r="C63" s="1" t="s">
        <v>59</v>
      </c>
      <c r="D63" s="3">
        <v>710</v>
      </c>
      <c r="E63" s="3"/>
      <c r="F63" s="3">
        <f t="shared" si="1"/>
        <v>710</v>
      </c>
      <c r="H63" s="37"/>
    </row>
    <row r="64" spans="1:8">
      <c r="A64" s="13">
        <f t="shared" si="0"/>
        <v>53</v>
      </c>
      <c r="B64" s="15" t="s">
        <v>60</v>
      </c>
      <c r="C64" s="15" t="s">
        <v>61</v>
      </c>
      <c r="D64" s="16">
        <v>5712.49</v>
      </c>
      <c r="E64" s="16">
        <f>E65+E69+E73+E77+E80+E81+E84+E85+E86</f>
        <v>116.12</v>
      </c>
      <c r="F64" s="16">
        <f t="shared" si="1"/>
        <v>5828.61</v>
      </c>
      <c r="H64" s="37"/>
    </row>
    <row r="65" spans="1:8">
      <c r="A65" s="13">
        <f t="shared" si="0"/>
        <v>54</v>
      </c>
      <c r="B65" s="15" t="s">
        <v>62</v>
      </c>
      <c r="C65" s="15" t="s">
        <v>63</v>
      </c>
      <c r="D65" s="16">
        <v>1020.61</v>
      </c>
      <c r="E65" s="3"/>
      <c r="F65" s="16">
        <f t="shared" si="1"/>
        <v>1020.61</v>
      </c>
      <c r="H65" s="37"/>
    </row>
    <row r="66" spans="1:8">
      <c r="A66" s="13">
        <f t="shared" si="0"/>
        <v>55</v>
      </c>
      <c r="B66" s="1" t="s">
        <v>64</v>
      </c>
      <c r="C66" s="1" t="s">
        <v>65</v>
      </c>
      <c r="D66" s="3">
        <v>1020.61</v>
      </c>
      <c r="E66" s="3"/>
      <c r="F66" s="3">
        <f t="shared" si="1"/>
        <v>1020.61</v>
      </c>
      <c r="H66" s="37"/>
    </row>
    <row r="67" spans="1:8">
      <c r="A67" s="13">
        <f t="shared" si="0"/>
        <v>56</v>
      </c>
      <c r="B67" s="1" t="s">
        <v>66</v>
      </c>
      <c r="C67" s="1" t="s">
        <v>67</v>
      </c>
      <c r="D67" s="3">
        <v>683.19</v>
      </c>
      <c r="E67" s="3"/>
      <c r="F67" s="3">
        <f t="shared" si="1"/>
        <v>683.19</v>
      </c>
      <c r="H67" s="37"/>
    </row>
    <row r="68" spans="1:8">
      <c r="A68" s="13">
        <f t="shared" si="0"/>
        <v>57</v>
      </c>
      <c r="B68" s="1" t="s">
        <v>56</v>
      </c>
      <c r="C68" s="1" t="s">
        <v>68</v>
      </c>
      <c r="D68" s="3">
        <v>337.42</v>
      </c>
      <c r="E68" s="3"/>
      <c r="F68" s="3">
        <f t="shared" si="1"/>
        <v>337.42</v>
      </c>
      <c r="H68" s="37"/>
    </row>
    <row r="69" spans="1:8">
      <c r="A69" s="13">
        <f t="shared" si="0"/>
        <v>58</v>
      </c>
      <c r="B69" s="15" t="s">
        <v>69</v>
      </c>
      <c r="C69" s="15" t="s">
        <v>63</v>
      </c>
      <c r="D69" s="16">
        <v>818.51</v>
      </c>
      <c r="E69" s="3"/>
      <c r="F69" s="16">
        <f t="shared" si="1"/>
        <v>818.51</v>
      </c>
      <c r="H69" s="37"/>
    </row>
    <row r="70" spans="1:8">
      <c r="A70" s="13">
        <f t="shared" si="0"/>
        <v>59</v>
      </c>
      <c r="B70" s="1" t="s">
        <v>66</v>
      </c>
      <c r="C70" s="1" t="s">
        <v>70</v>
      </c>
      <c r="D70" s="3">
        <v>261.60000000000002</v>
      </c>
      <c r="E70" s="3"/>
      <c r="F70" s="3">
        <f t="shared" si="1"/>
        <v>261.60000000000002</v>
      </c>
      <c r="H70" s="37"/>
    </row>
    <row r="71" spans="1:8">
      <c r="A71" s="13">
        <f t="shared" si="0"/>
        <v>60</v>
      </c>
      <c r="B71" s="1" t="s">
        <v>71</v>
      </c>
      <c r="C71" s="1" t="s">
        <v>72</v>
      </c>
      <c r="D71" s="3">
        <v>256.91000000000003</v>
      </c>
      <c r="E71" s="3"/>
      <c r="F71" s="3">
        <f t="shared" si="1"/>
        <v>256.91000000000003</v>
      </c>
      <c r="H71" s="37"/>
    </row>
    <row r="72" spans="1:8">
      <c r="A72" s="13">
        <f t="shared" si="0"/>
        <v>61</v>
      </c>
      <c r="B72" s="1" t="s">
        <v>58</v>
      </c>
      <c r="C72" s="1" t="s">
        <v>73</v>
      </c>
      <c r="D72" s="3">
        <v>300</v>
      </c>
      <c r="E72" s="3"/>
      <c r="F72" s="3">
        <f t="shared" si="1"/>
        <v>300</v>
      </c>
      <c r="H72" s="37"/>
    </row>
    <row r="73" spans="1:8">
      <c r="A73" s="13">
        <f t="shared" si="0"/>
        <v>62</v>
      </c>
      <c r="B73" s="15" t="s">
        <v>74</v>
      </c>
      <c r="C73" s="15" t="s">
        <v>63</v>
      </c>
      <c r="D73" s="16">
        <v>1832.37</v>
      </c>
      <c r="E73" s="16">
        <f>E74+E75+E76</f>
        <v>116.12</v>
      </c>
      <c r="F73" s="16">
        <f t="shared" si="1"/>
        <v>1948.4899999999998</v>
      </c>
      <c r="H73" s="37"/>
    </row>
    <row r="74" spans="1:8">
      <c r="A74" s="13">
        <f t="shared" si="0"/>
        <v>63</v>
      </c>
      <c r="B74" s="1" t="s">
        <v>56</v>
      </c>
      <c r="C74" s="1" t="s">
        <v>72</v>
      </c>
      <c r="D74" s="3">
        <v>1772.37</v>
      </c>
      <c r="E74" s="3"/>
      <c r="F74" s="3">
        <f t="shared" si="1"/>
        <v>1772.37</v>
      </c>
      <c r="H74" s="37"/>
    </row>
    <row r="75" spans="1:8">
      <c r="A75" s="13">
        <f t="shared" si="0"/>
        <v>64</v>
      </c>
      <c r="B75" s="1" t="s">
        <v>229</v>
      </c>
      <c r="C75" s="1" t="s">
        <v>72</v>
      </c>
      <c r="D75" s="3">
        <v>60</v>
      </c>
      <c r="E75" s="3"/>
      <c r="F75" s="3">
        <f t="shared" si="1"/>
        <v>60</v>
      </c>
      <c r="H75" s="37"/>
    </row>
    <row r="76" spans="1:8">
      <c r="A76" s="13">
        <f t="shared" si="0"/>
        <v>65</v>
      </c>
      <c r="B76" s="1" t="s">
        <v>274</v>
      </c>
      <c r="C76" s="1" t="s">
        <v>273</v>
      </c>
      <c r="D76" s="3">
        <v>0</v>
      </c>
      <c r="E76" s="3">
        <v>116.12</v>
      </c>
      <c r="F76" s="3">
        <f t="shared" si="1"/>
        <v>116.12</v>
      </c>
      <c r="H76" s="37"/>
    </row>
    <row r="77" spans="1:8">
      <c r="A77" s="13">
        <f t="shared" si="0"/>
        <v>66</v>
      </c>
      <c r="B77" s="15" t="s">
        <v>228</v>
      </c>
      <c r="C77" s="15" t="s">
        <v>76</v>
      </c>
      <c r="D77" s="16">
        <v>740</v>
      </c>
      <c r="E77" s="3"/>
      <c r="F77" s="16">
        <f t="shared" si="1"/>
        <v>740</v>
      </c>
      <c r="H77" s="37"/>
    </row>
    <row r="78" spans="1:8">
      <c r="A78" s="13">
        <f t="shared" si="0"/>
        <v>67</v>
      </c>
      <c r="B78" s="1" t="s">
        <v>66</v>
      </c>
      <c r="C78" s="1" t="s">
        <v>70</v>
      </c>
      <c r="D78" s="3">
        <v>176</v>
      </c>
      <c r="E78" s="3"/>
      <c r="F78" s="3">
        <f t="shared" si="1"/>
        <v>176</v>
      </c>
      <c r="H78" s="37"/>
    </row>
    <row r="79" spans="1:8">
      <c r="A79" s="13">
        <f t="shared" si="0"/>
        <v>68</v>
      </c>
      <c r="B79" s="1" t="s">
        <v>71</v>
      </c>
      <c r="C79" s="1" t="s">
        <v>72</v>
      </c>
      <c r="D79" s="3">
        <v>564</v>
      </c>
      <c r="E79" s="3"/>
      <c r="F79" s="3">
        <f t="shared" ref="F79:F142" si="2">D79+E79</f>
        <v>564</v>
      </c>
      <c r="H79" s="37"/>
    </row>
    <row r="80" spans="1:8">
      <c r="A80" s="13">
        <f t="shared" si="0"/>
        <v>69</v>
      </c>
      <c r="B80" s="15" t="s">
        <v>215</v>
      </c>
      <c r="C80" s="15" t="s">
        <v>72</v>
      </c>
      <c r="D80" s="16">
        <v>80</v>
      </c>
      <c r="E80" s="3"/>
      <c r="F80" s="16">
        <f t="shared" si="2"/>
        <v>80</v>
      </c>
      <c r="H80" s="37"/>
    </row>
    <row r="81" spans="1:8">
      <c r="A81" s="13">
        <f t="shared" si="0"/>
        <v>70</v>
      </c>
      <c r="B81" s="15" t="s">
        <v>75</v>
      </c>
      <c r="C81" s="15" t="s">
        <v>76</v>
      </c>
      <c r="D81" s="16">
        <v>150</v>
      </c>
      <c r="E81" s="3"/>
      <c r="F81" s="16">
        <f t="shared" si="2"/>
        <v>150</v>
      </c>
      <c r="H81" s="37"/>
    </row>
    <row r="82" spans="1:8">
      <c r="A82" s="13">
        <f t="shared" si="0"/>
        <v>71</v>
      </c>
      <c r="B82" s="1" t="s">
        <v>56</v>
      </c>
      <c r="C82" s="1" t="s">
        <v>72</v>
      </c>
      <c r="D82" s="3">
        <v>7.7</v>
      </c>
      <c r="E82" s="3"/>
      <c r="F82" s="3">
        <f t="shared" si="2"/>
        <v>7.7</v>
      </c>
      <c r="H82" s="37"/>
    </row>
    <row r="83" spans="1:8">
      <c r="A83" s="13">
        <f t="shared" si="0"/>
        <v>72</v>
      </c>
      <c r="B83" s="1" t="s">
        <v>58</v>
      </c>
      <c r="C83" s="1" t="s">
        <v>244</v>
      </c>
      <c r="D83" s="3">
        <v>142.30000000000001</v>
      </c>
      <c r="E83" s="3"/>
      <c r="F83" s="3">
        <f t="shared" si="2"/>
        <v>142.30000000000001</v>
      </c>
      <c r="H83" s="37"/>
    </row>
    <row r="84" spans="1:8">
      <c r="A84" s="13">
        <f t="shared" si="0"/>
        <v>73</v>
      </c>
      <c r="B84" s="15" t="s">
        <v>77</v>
      </c>
      <c r="C84" s="15" t="s">
        <v>61</v>
      </c>
      <c r="D84" s="16">
        <v>271</v>
      </c>
      <c r="E84" s="3"/>
      <c r="F84" s="16">
        <f t="shared" si="2"/>
        <v>271</v>
      </c>
      <c r="H84" s="37"/>
    </row>
    <row r="85" spans="1:8">
      <c r="A85" s="13">
        <f t="shared" si="0"/>
        <v>74</v>
      </c>
      <c r="B85" s="15" t="s">
        <v>78</v>
      </c>
      <c r="C85" s="15" t="s">
        <v>61</v>
      </c>
      <c r="D85" s="16">
        <v>700</v>
      </c>
      <c r="E85" s="3"/>
      <c r="F85" s="16">
        <f t="shared" si="2"/>
        <v>700</v>
      </c>
      <c r="H85" s="37"/>
    </row>
    <row r="86" spans="1:8">
      <c r="A86" s="13">
        <f t="shared" si="0"/>
        <v>75</v>
      </c>
      <c r="B86" s="39" t="s">
        <v>241</v>
      </c>
      <c r="C86" s="39" t="s">
        <v>76</v>
      </c>
      <c r="D86" s="16">
        <v>100</v>
      </c>
      <c r="E86" s="3"/>
      <c r="F86" s="16">
        <f t="shared" si="2"/>
        <v>100</v>
      </c>
      <c r="H86" s="37"/>
    </row>
    <row r="87" spans="1:8">
      <c r="A87" s="13">
        <f t="shared" si="0"/>
        <v>76</v>
      </c>
      <c r="B87" s="40" t="s">
        <v>136</v>
      </c>
      <c r="C87" s="40" t="s">
        <v>242</v>
      </c>
      <c r="D87" s="3">
        <v>100</v>
      </c>
      <c r="E87" s="3"/>
      <c r="F87" s="3">
        <f t="shared" si="2"/>
        <v>100</v>
      </c>
      <c r="H87" s="37"/>
    </row>
    <row r="88" spans="1:8">
      <c r="A88" s="13">
        <f t="shared" si="0"/>
        <v>77</v>
      </c>
      <c r="B88" s="15" t="s">
        <v>79</v>
      </c>
      <c r="C88" s="15" t="s">
        <v>80</v>
      </c>
      <c r="D88" s="16">
        <v>200</v>
      </c>
      <c r="E88" s="3"/>
      <c r="F88" s="16">
        <f t="shared" si="2"/>
        <v>200</v>
      </c>
      <c r="H88" s="37"/>
    </row>
    <row r="89" spans="1:8">
      <c r="A89" s="13">
        <f t="shared" si="0"/>
        <v>78</v>
      </c>
      <c r="B89" s="15" t="s">
        <v>81</v>
      </c>
      <c r="C89" s="15" t="s">
        <v>80</v>
      </c>
      <c r="D89" s="16">
        <v>200</v>
      </c>
      <c r="E89" s="3"/>
      <c r="F89" s="16">
        <f t="shared" si="2"/>
        <v>200</v>
      </c>
      <c r="H89" s="37"/>
    </row>
    <row r="90" spans="1:8">
      <c r="A90" s="13">
        <f t="shared" si="0"/>
        <v>79</v>
      </c>
      <c r="B90" s="1" t="s">
        <v>56</v>
      </c>
      <c r="C90" s="1" t="s">
        <v>82</v>
      </c>
      <c r="D90" s="3">
        <v>200</v>
      </c>
      <c r="E90" s="3"/>
      <c r="F90" s="3">
        <f t="shared" si="2"/>
        <v>200</v>
      </c>
      <c r="H90" s="37"/>
    </row>
    <row r="91" spans="1:8">
      <c r="A91" s="13">
        <f t="shared" si="0"/>
        <v>80</v>
      </c>
      <c r="B91" s="15" t="s">
        <v>184</v>
      </c>
      <c r="C91" s="15" t="s">
        <v>83</v>
      </c>
      <c r="D91" s="16">
        <v>758.74</v>
      </c>
      <c r="E91" s="3"/>
      <c r="F91" s="16">
        <f t="shared" si="2"/>
        <v>758.74</v>
      </c>
      <c r="H91" s="37"/>
    </row>
    <row r="92" spans="1:8">
      <c r="A92" s="13">
        <f t="shared" si="0"/>
        <v>81</v>
      </c>
      <c r="B92" s="15" t="s">
        <v>84</v>
      </c>
      <c r="C92" s="15" t="s">
        <v>83</v>
      </c>
      <c r="D92" s="16">
        <v>487.74</v>
      </c>
      <c r="E92" s="3"/>
      <c r="F92" s="16">
        <f t="shared" si="2"/>
        <v>487.74</v>
      </c>
      <c r="H92" s="37"/>
    </row>
    <row r="93" spans="1:8">
      <c r="A93" s="13">
        <f t="shared" si="0"/>
        <v>82</v>
      </c>
      <c r="B93" s="15" t="s">
        <v>85</v>
      </c>
      <c r="C93" s="15" t="s">
        <v>83</v>
      </c>
      <c r="D93" s="16">
        <v>487.74</v>
      </c>
      <c r="E93" s="3"/>
      <c r="F93" s="16">
        <f t="shared" si="2"/>
        <v>487.74</v>
      </c>
      <c r="H93" s="37"/>
    </row>
    <row r="94" spans="1:8">
      <c r="A94" s="13">
        <f t="shared" si="0"/>
        <v>83</v>
      </c>
      <c r="B94" s="1" t="s">
        <v>56</v>
      </c>
      <c r="C94" s="1" t="s">
        <v>86</v>
      </c>
      <c r="D94" s="3">
        <v>137.74</v>
      </c>
      <c r="E94" s="3"/>
      <c r="F94" s="3">
        <f t="shared" si="2"/>
        <v>137.74</v>
      </c>
      <c r="H94" s="37"/>
    </row>
    <row r="95" spans="1:8">
      <c r="A95" s="13">
        <f t="shared" si="0"/>
        <v>84</v>
      </c>
      <c r="B95" s="1" t="s">
        <v>87</v>
      </c>
      <c r="C95" s="1" t="s">
        <v>88</v>
      </c>
      <c r="D95" s="3">
        <v>350</v>
      </c>
      <c r="E95" s="3"/>
      <c r="F95" s="3">
        <f t="shared" si="2"/>
        <v>350</v>
      </c>
      <c r="H95" s="37"/>
    </row>
    <row r="96" spans="1:8" ht="37.5" customHeight="1">
      <c r="A96" s="13">
        <f t="shared" si="0"/>
        <v>85</v>
      </c>
      <c r="B96" s="17" t="s">
        <v>247</v>
      </c>
      <c r="C96" s="17" t="s">
        <v>89</v>
      </c>
      <c r="D96" s="16">
        <v>271</v>
      </c>
      <c r="E96" s="3"/>
      <c r="F96" s="16">
        <f t="shared" si="2"/>
        <v>271</v>
      </c>
      <c r="H96" s="37"/>
    </row>
    <row r="97" spans="1:8">
      <c r="A97" s="13">
        <f t="shared" si="0"/>
        <v>86</v>
      </c>
      <c r="B97" s="15" t="s">
        <v>90</v>
      </c>
      <c r="C97" s="15" t="s">
        <v>91</v>
      </c>
      <c r="D97" s="16">
        <v>44215.200000000004</v>
      </c>
      <c r="E97" s="16">
        <f>E98+E102+E106+E110+E114+E117+E120+E124+E127+E131+E134+E138+E141+E142+E144+E146+E147</f>
        <v>-9.48</v>
      </c>
      <c r="F97" s="16">
        <f t="shared" si="2"/>
        <v>44205.72</v>
      </c>
      <c r="H97" s="37"/>
    </row>
    <row r="98" spans="1:8">
      <c r="A98" s="13">
        <f t="shared" si="0"/>
        <v>87</v>
      </c>
      <c r="B98" s="15" t="s">
        <v>263</v>
      </c>
      <c r="C98" s="15" t="s">
        <v>92</v>
      </c>
      <c r="D98" s="16">
        <v>3528.15</v>
      </c>
      <c r="E98" s="16">
        <f>E99+E100+E101</f>
        <v>0</v>
      </c>
      <c r="F98" s="16">
        <f t="shared" si="2"/>
        <v>3528.15</v>
      </c>
      <c r="H98" s="37"/>
    </row>
    <row r="99" spans="1:8">
      <c r="A99" s="13">
        <f t="shared" si="0"/>
        <v>88</v>
      </c>
      <c r="B99" s="1" t="s">
        <v>66</v>
      </c>
      <c r="C99" s="1" t="s">
        <v>93</v>
      </c>
      <c r="D99" s="3">
        <v>2784.7</v>
      </c>
      <c r="E99" s="3">
        <v>-11</v>
      </c>
      <c r="F99" s="3">
        <f t="shared" si="2"/>
        <v>2773.7</v>
      </c>
      <c r="H99" s="37"/>
    </row>
    <row r="100" spans="1:8">
      <c r="A100" s="13">
        <f t="shared" si="0"/>
        <v>89</v>
      </c>
      <c r="B100" s="1" t="s">
        <v>56</v>
      </c>
      <c r="C100" s="1" t="s">
        <v>94</v>
      </c>
      <c r="D100" s="3">
        <v>716.45</v>
      </c>
      <c r="E100" s="3">
        <v>11</v>
      </c>
      <c r="F100" s="3">
        <f t="shared" si="2"/>
        <v>727.45</v>
      </c>
      <c r="H100" s="37"/>
    </row>
    <row r="101" spans="1:8">
      <c r="A101" s="13">
        <f t="shared" si="0"/>
        <v>90</v>
      </c>
      <c r="B101" s="1" t="s">
        <v>58</v>
      </c>
      <c r="C101" s="1" t="s">
        <v>197</v>
      </c>
      <c r="D101" s="3">
        <v>27</v>
      </c>
      <c r="E101" s="3"/>
      <c r="F101" s="3">
        <f t="shared" si="2"/>
        <v>27</v>
      </c>
      <c r="H101" s="37"/>
    </row>
    <row r="102" spans="1:8">
      <c r="A102" s="13">
        <f t="shared" ref="A102:A112" si="3">A101+1</f>
        <v>91</v>
      </c>
      <c r="B102" s="15" t="s">
        <v>264</v>
      </c>
      <c r="C102" s="15" t="s">
        <v>91</v>
      </c>
      <c r="D102" s="16">
        <v>2838.01</v>
      </c>
      <c r="E102" s="16">
        <f>E103+E104+E105</f>
        <v>0</v>
      </c>
      <c r="F102" s="16">
        <f t="shared" si="2"/>
        <v>2838.01</v>
      </c>
      <c r="H102" s="37"/>
    </row>
    <row r="103" spans="1:8">
      <c r="A103" s="13">
        <f t="shared" si="3"/>
        <v>92</v>
      </c>
      <c r="B103" s="1" t="s">
        <v>66</v>
      </c>
      <c r="C103" s="1" t="s">
        <v>93</v>
      </c>
      <c r="D103" s="3">
        <v>2117.27</v>
      </c>
      <c r="E103" s="3"/>
      <c r="F103" s="3">
        <f t="shared" si="2"/>
        <v>2117.27</v>
      </c>
      <c r="H103" s="37"/>
    </row>
    <row r="104" spans="1:8">
      <c r="A104" s="13">
        <f t="shared" si="3"/>
        <v>93</v>
      </c>
      <c r="B104" s="1" t="s">
        <v>95</v>
      </c>
      <c r="C104" s="1" t="s">
        <v>94</v>
      </c>
      <c r="D104" s="3">
        <v>542.24</v>
      </c>
      <c r="E104" s="3"/>
      <c r="F104" s="3">
        <f t="shared" si="2"/>
        <v>542.24</v>
      </c>
      <c r="H104" s="37"/>
    </row>
    <row r="105" spans="1:8">
      <c r="A105" s="13">
        <f t="shared" si="3"/>
        <v>94</v>
      </c>
      <c r="B105" s="1" t="s">
        <v>58</v>
      </c>
      <c r="C105" s="1" t="s">
        <v>96</v>
      </c>
      <c r="D105" s="3">
        <v>178.5</v>
      </c>
      <c r="E105" s="3"/>
      <c r="F105" s="3">
        <f t="shared" si="2"/>
        <v>178.5</v>
      </c>
      <c r="H105" s="37"/>
    </row>
    <row r="106" spans="1:8">
      <c r="A106" s="13">
        <f t="shared" si="3"/>
        <v>95</v>
      </c>
      <c r="B106" s="15" t="s">
        <v>265</v>
      </c>
      <c r="C106" s="15" t="s">
        <v>91</v>
      </c>
      <c r="D106" s="16">
        <v>4226.5</v>
      </c>
      <c r="E106" s="16">
        <f>E107+E108+E109</f>
        <v>-3</v>
      </c>
      <c r="F106" s="16">
        <f t="shared" si="2"/>
        <v>4223.5</v>
      </c>
      <c r="H106" s="37"/>
    </row>
    <row r="107" spans="1:8">
      <c r="A107" s="13">
        <f t="shared" si="3"/>
        <v>96</v>
      </c>
      <c r="B107" s="1" t="s">
        <v>66</v>
      </c>
      <c r="C107" s="1" t="s">
        <v>93</v>
      </c>
      <c r="D107" s="3">
        <v>3181.7</v>
      </c>
      <c r="E107" s="3">
        <v>-3</v>
      </c>
      <c r="F107" s="3">
        <f t="shared" si="2"/>
        <v>3178.7</v>
      </c>
      <c r="H107" s="37"/>
    </row>
    <row r="108" spans="1:8">
      <c r="A108" s="13">
        <f t="shared" si="3"/>
        <v>97</v>
      </c>
      <c r="B108" s="1" t="s">
        <v>56</v>
      </c>
      <c r="C108" s="1" t="s">
        <v>94</v>
      </c>
      <c r="D108" s="3">
        <v>1019.8</v>
      </c>
      <c r="E108" s="3"/>
      <c r="F108" s="3">
        <f t="shared" si="2"/>
        <v>1019.8</v>
      </c>
      <c r="H108" s="37"/>
    </row>
    <row r="109" spans="1:8">
      <c r="A109" s="13">
        <f t="shared" si="3"/>
        <v>98</v>
      </c>
      <c r="B109" s="1" t="s">
        <v>58</v>
      </c>
      <c r="C109" s="1" t="s">
        <v>197</v>
      </c>
      <c r="D109" s="3">
        <v>25</v>
      </c>
      <c r="E109" s="3"/>
      <c r="F109" s="3">
        <f t="shared" si="2"/>
        <v>25</v>
      </c>
      <c r="H109" s="37"/>
    </row>
    <row r="110" spans="1:8">
      <c r="A110" s="13">
        <f t="shared" si="3"/>
        <v>99</v>
      </c>
      <c r="B110" s="15" t="s">
        <v>266</v>
      </c>
      <c r="C110" s="15" t="s">
        <v>91</v>
      </c>
      <c r="D110" s="16">
        <v>4411.6100000000006</v>
      </c>
      <c r="E110" s="16">
        <f>E111+E112+E113</f>
        <v>-4</v>
      </c>
      <c r="F110" s="16">
        <f t="shared" si="2"/>
        <v>4407.6100000000006</v>
      </c>
      <c r="H110" s="37"/>
    </row>
    <row r="111" spans="1:8">
      <c r="A111" s="13">
        <f t="shared" si="3"/>
        <v>100</v>
      </c>
      <c r="B111" s="1" t="s">
        <v>66</v>
      </c>
      <c r="C111" s="1" t="s">
        <v>93</v>
      </c>
      <c r="D111" s="3">
        <v>3112.41</v>
      </c>
      <c r="E111" s="3">
        <v>-4</v>
      </c>
      <c r="F111" s="3">
        <f t="shared" si="2"/>
        <v>3108.41</v>
      </c>
      <c r="H111" s="37"/>
    </row>
    <row r="112" spans="1:8">
      <c r="A112" s="13">
        <f t="shared" si="3"/>
        <v>101</v>
      </c>
      <c r="B112" s="1" t="s">
        <v>56</v>
      </c>
      <c r="C112" s="1" t="s">
        <v>94</v>
      </c>
      <c r="D112" s="3">
        <v>1219.2</v>
      </c>
      <c r="E112" s="3"/>
      <c r="F112" s="3">
        <f t="shared" si="2"/>
        <v>1219.2</v>
      </c>
      <c r="H112" s="37"/>
    </row>
    <row r="113" spans="1:8">
      <c r="A113" s="13">
        <f t="shared" ref="A113:A170" si="4">A112+1</f>
        <v>102</v>
      </c>
      <c r="B113" s="1" t="s">
        <v>58</v>
      </c>
      <c r="C113" s="1" t="s">
        <v>96</v>
      </c>
      <c r="D113" s="3">
        <v>80</v>
      </c>
      <c r="E113" s="3"/>
      <c r="F113" s="3">
        <f t="shared" si="2"/>
        <v>80</v>
      </c>
      <c r="H113" s="37"/>
    </row>
    <row r="114" spans="1:8">
      <c r="A114" s="13">
        <f t="shared" si="4"/>
        <v>103</v>
      </c>
      <c r="B114" s="15" t="s">
        <v>97</v>
      </c>
      <c r="C114" s="15" t="s">
        <v>91</v>
      </c>
      <c r="D114" s="16">
        <v>4014.75</v>
      </c>
      <c r="E114" s="16">
        <f>E115+E116</f>
        <v>0</v>
      </c>
      <c r="F114" s="16">
        <f t="shared" si="2"/>
        <v>4014.75</v>
      </c>
      <c r="H114" s="37"/>
    </row>
    <row r="115" spans="1:8">
      <c r="A115" s="13">
        <f t="shared" si="4"/>
        <v>104</v>
      </c>
      <c r="B115" s="1" t="s">
        <v>66</v>
      </c>
      <c r="C115" s="1" t="s">
        <v>93</v>
      </c>
      <c r="D115" s="3">
        <v>3476.61</v>
      </c>
      <c r="E115" s="3">
        <v>-21</v>
      </c>
      <c r="F115" s="3">
        <f t="shared" si="2"/>
        <v>3455.61</v>
      </c>
      <c r="H115" s="37"/>
    </row>
    <row r="116" spans="1:8">
      <c r="A116" s="13">
        <f t="shared" si="4"/>
        <v>105</v>
      </c>
      <c r="B116" s="1" t="s">
        <v>56</v>
      </c>
      <c r="C116" s="1" t="s">
        <v>94</v>
      </c>
      <c r="D116" s="3">
        <v>538.14</v>
      </c>
      <c r="E116" s="3">
        <v>21</v>
      </c>
      <c r="F116" s="3">
        <f t="shared" si="2"/>
        <v>559.14</v>
      </c>
      <c r="H116" s="37"/>
    </row>
    <row r="117" spans="1:8">
      <c r="A117" s="13">
        <f t="shared" si="4"/>
        <v>106</v>
      </c>
      <c r="B117" s="15" t="s">
        <v>267</v>
      </c>
      <c r="C117" s="15" t="s">
        <v>91</v>
      </c>
      <c r="D117" s="16">
        <v>1307.05</v>
      </c>
      <c r="E117" s="16">
        <f>E118+E119</f>
        <v>0</v>
      </c>
      <c r="F117" s="16">
        <f t="shared" si="2"/>
        <v>1307.05</v>
      </c>
      <c r="H117" s="37"/>
    </row>
    <row r="118" spans="1:8">
      <c r="A118" s="13">
        <f t="shared" si="4"/>
        <v>107</v>
      </c>
      <c r="B118" s="1" t="s">
        <v>66</v>
      </c>
      <c r="C118" s="1" t="s">
        <v>93</v>
      </c>
      <c r="D118" s="3">
        <v>1106.5999999999999</v>
      </c>
      <c r="E118" s="3">
        <v>-6</v>
      </c>
      <c r="F118" s="3">
        <f t="shared" si="2"/>
        <v>1100.5999999999999</v>
      </c>
      <c r="H118" s="37"/>
    </row>
    <row r="119" spans="1:8">
      <c r="A119" s="13">
        <f t="shared" si="4"/>
        <v>108</v>
      </c>
      <c r="B119" s="1" t="s">
        <v>56</v>
      </c>
      <c r="C119" s="1" t="s">
        <v>94</v>
      </c>
      <c r="D119" s="3">
        <v>200.45</v>
      </c>
      <c r="E119" s="3">
        <v>6</v>
      </c>
      <c r="F119" s="3">
        <f t="shared" si="2"/>
        <v>206.45</v>
      </c>
      <c r="H119" s="37"/>
    </row>
    <row r="120" spans="1:8">
      <c r="A120" s="13">
        <f t="shared" si="4"/>
        <v>109</v>
      </c>
      <c r="B120" s="15" t="s">
        <v>268</v>
      </c>
      <c r="C120" s="15" t="s">
        <v>91</v>
      </c>
      <c r="D120" s="16">
        <v>1810.2</v>
      </c>
      <c r="E120" s="3"/>
      <c r="F120" s="16">
        <f t="shared" si="2"/>
        <v>1810.2</v>
      </c>
      <c r="H120" s="37"/>
    </row>
    <row r="121" spans="1:8">
      <c r="A121" s="13">
        <f t="shared" si="4"/>
        <v>110</v>
      </c>
      <c r="B121" s="1" t="s">
        <v>66</v>
      </c>
      <c r="C121" s="1" t="s">
        <v>93</v>
      </c>
      <c r="D121" s="3">
        <v>1386.7</v>
      </c>
      <c r="E121" s="3"/>
      <c r="F121" s="3">
        <f t="shared" si="2"/>
        <v>1386.7</v>
      </c>
      <c r="H121" s="37"/>
    </row>
    <row r="122" spans="1:8">
      <c r="A122" s="13">
        <f t="shared" si="4"/>
        <v>111</v>
      </c>
      <c r="B122" s="1" t="s">
        <v>56</v>
      </c>
      <c r="C122" s="1" t="s">
        <v>94</v>
      </c>
      <c r="D122" s="3">
        <v>256.5</v>
      </c>
      <c r="E122" s="3"/>
      <c r="F122" s="3">
        <f t="shared" si="2"/>
        <v>256.5</v>
      </c>
      <c r="H122" s="37"/>
    </row>
    <row r="123" spans="1:8">
      <c r="A123" s="13">
        <f t="shared" si="4"/>
        <v>112</v>
      </c>
      <c r="B123" s="1" t="s">
        <v>58</v>
      </c>
      <c r="C123" s="1" t="s">
        <v>96</v>
      </c>
      <c r="D123" s="3">
        <v>167</v>
      </c>
      <c r="E123" s="3"/>
      <c r="F123" s="3">
        <f t="shared" si="2"/>
        <v>167</v>
      </c>
      <c r="H123" s="37"/>
    </row>
    <row r="124" spans="1:8" ht="28.5" customHeight="1">
      <c r="A124" s="13">
        <f t="shared" si="4"/>
        <v>113</v>
      </c>
      <c r="B124" s="17" t="s">
        <v>272</v>
      </c>
      <c r="C124" s="15" t="s">
        <v>91</v>
      </c>
      <c r="D124" s="16">
        <v>3922.65</v>
      </c>
      <c r="E124" s="16">
        <f>E125+E126</f>
        <v>-8</v>
      </c>
      <c r="F124" s="16">
        <f t="shared" si="2"/>
        <v>3914.65</v>
      </c>
      <c r="H124" s="37"/>
    </row>
    <row r="125" spans="1:8">
      <c r="A125" s="13">
        <f t="shared" si="4"/>
        <v>114</v>
      </c>
      <c r="B125" s="1" t="s">
        <v>66</v>
      </c>
      <c r="C125" s="1" t="s">
        <v>93</v>
      </c>
      <c r="D125" s="3">
        <v>3294.48</v>
      </c>
      <c r="E125" s="3">
        <v>-8</v>
      </c>
      <c r="F125" s="3">
        <f t="shared" si="2"/>
        <v>3286.48</v>
      </c>
      <c r="H125" s="37"/>
    </row>
    <row r="126" spans="1:8">
      <c r="A126" s="13">
        <f t="shared" si="4"/>
        <v>115</v>
      </c>
      <c r="B126" s="1" t="s">
        <v>56</v>
      </c>
      <c r="C126" s="1" t="s">
        <v>94</v>
      </c>
      <c r="D126" s="3">
        <v>628.16999999999996</v>
      </c>
      <c r="E126" s="3"/>
      <c r="F126" s="3">
        <f t="shared" si="2"/>
        <v>628.16999999999996</v>
      </c>
      <c r="H126" s="37"/>
    </row>
    <row r="127" spans="1:8">
      <c r="A127" s="13">
        <f t="shared" si="4"/>
        <v>116</v>
      </c>
      <c r="B127" s="15" t="s">
        <v>269</v>
      </c>
      <c r="C127" s="15" t="s">
        <v>91</v>
      </c>
      <c r="D127" s="16">
        <v>1054.0999999999999</v>
      </c>
      <c r="E127" s="3"/>
      <c r="F127" s="16">
        <f t="shared" si="2"/>
        <v>1054.0999999999999</v>
      </c>
      <c r="H127" s="37"/>
    </row>
    <row r="128" spans="1:8">
      <c r="A128" s="13">
        <f t="shared" si="4"/>
        <v>117</v>
      </c>
      <c r="B128" s="1" t="s">
        <v>66</v>
      </c>
      <c r="C128" s="1" t="s">
        <v>93</v>
      </c>
      <c r="D128" s="3">
        <v>733.6</v>
      </c>
      <c r="E128" s="3"/>
      <c r="F128" s="3">
        <f t="shared" si="2"/>
        <v>733.6</v>
      </c>
      <c r="H128" s="37"/>
    </row>
    <row r="129" spans="1:8">
      <c r="A129" s="13">
        <f t="shared" si="4"/>
        <v>118</v>
      </c>
      <c r="B129" s="1" t="s">
        <v>56</v>
      </c>
      <c r="C129" s="1" t="s">
        <v>94</v>
      </c>
      <c r="D129" s="3">
        <v>219</v>
      </c>
      <c r="E129" s="3"/>
      <c r="F129" s="3">
        <f t="shared" si="2"/>
        <v>219</v>
      </c>
      <c r="H129" s="37"/>
    </row>
    <row r="130" spans="1:8">
      <c r="A130" s="13">
        <f t="shared" si="4"/>
        <v>119</v>
      </c>
      <c r="B130" s="1" t="s">
        <v>58</v>
      </c>
      <c r="C130" s="1" t="s">
        <v>96</v>
      </c>
      <c r="D130" s="3">
        <v>101.5</v>
      </c>
      <c r="E130" s="3"/>
      <c r="F130" s="3">
        <f t="shared" si="2"/>
        <v>101.5</v>
      </c>
      <c r="H130" s="37"/>
    </row>
    <row r="131" spans="1:8">
      <c r="A131" s="13">
        <f t="shared" si="4"/>
        <v>120</v>
      </c>
      <c r="B131" s="15" t="s">
        <v>270</v>
      </c>
      <c r="C131" s="15" t="s">
        <v>91</v>
      </c>
      <c r="D131" s="16">
        <v>848.03</v>
      </c>
      <c r="E131" s="3"/>
      <c r="F131" s="16">
        <f t="shared" si="2"/>
        <v>848.03</v>
      </c>
      <c r="H131" s="37"/>
    </row>
    <row r="132" spans="1:8">
      <c r="A132" s="13">
        <f t="shared" si="4"/>
        <v>121</v>
      </c>
      <c r="B132" s="1" t="s">
        <v>66</v>
      </c>
      <c r="C132" s="1" t="s">
        <v>93</v>
      </c>
      <c r="D132" s="3">
        <v>770.5</v>
      </c>
      <c r="E132" s="3"/>
      <c r="F132" s="3">
        <f t="shared" si="2"/>
        <v>770.5</v>
      </c>
      <c r="H132" s="37"/>
    </row>
    <row r="133" spans="1:8">
      <c r="A133" s="13">
        <f t="shared" si="4"/>
        <v>122</v>
      </c>
      <c r="B133" s="1" t="s">
        <v>56</v>
      </c>
      <c r="C133" s="1" t="s">
        <v>94</v>
      </c>
      <c r="D133" s="3">
        <v>77.53</v>
      </c>
      <c r="E133" s="3"/>
      <c r="F133" s="3">
        <f t="shared" si="2"/>
        <v>77.53</v>
      </c>
      <c r="H133" s="37"/>
    </row>
    <row r="134" spans="1:8">
      <c r="A134" s="13">
        <f t="shared" si="4"/>
        <v>123</v>
      </c>
      <c r="B134" s="15" t="s">
        <v>98</v>
      </c>
      <c r="C134" s="15" t="s">
        <v>91</v>
      </c>
      <c r="D134" s="16">
        <v>3534.9399999999996</v>
      </c>
      <c r="E134" s="16">
        <f>E135+E136</f>
        <v>5.52</v>
      </c>
      <c r="F134" s="16">
        <f t="shared" si="2"/>
        <v>3540.4599999999996</v>
      </c>
      <c r="H134" s="37"/>
    </row>
    <row r="135" spans="1:8">
      <c r="A135" s="13">
        <f t="shared" si="4"/>
        <v>124</v>
      </c>
      <c r="B135" s="1" t="s">
        <v>66</v>
      </c>
      <c r="C135" s="1" t="s">
        <v>93</v>
      </c>
      <c r="D135" s="3">
        <v>3377.22</v>
      </c>
      <c r="E135" s="3">
        <v>5.52</v>
      </c>
      <c r="F135" s="3">
        <f t="shared" si="2"/>
        <v>3382.74</v>
      </c>
      <c r="H135" s="37"/>
    </row>
    <row r="136" spans="1:8">
      <c r="A136" s="13">
        <f t="shared" si="4"/>
        <v>125</v>
      </c>
      <c r="B136" s="1" t="s">
        <v>56</v>
      </c>
      <c r="C136" s="1" t="s">
        <v>94</v>
      </c>
      <c r="D136" s="3">
        <v>74.72</v>
      </c>
      <c r="E136" s="3"/>
      <c r="F136" s="3">
        <f t="shared" si="2"/>
        <v>74.72</v>
      </c>
      <c r="H136" s="37"/>
    </row>
    <row r="137" spans="1:8" ht="25.5">
      <c r="A137" s="13">
        <f t="shared" si="4"/>
        <v>126</v>
      </c>
      <c r="B137" s="18" t="s">
        <v>198</v>
      </c>
      <c r="C137" s="1" t="s">
        <v>99</v>
      </c>
      <c r="D137" s="3">
        <v>83</v>
      </c>
      <c r="E137" s="3"/>
      <c r="F137" s="3">
        <f t="shared" si="2"/>
        <v>83</v>
      </c>
      <c r="H137" s="37"/>
    </row>
    <row r="138" spans="1:8">
      <c r="A138" s="13">
        <f t="shared" si="4"/>
        <v>127</v>
      </c>
      <c r="B138" s="15" t="s">
        <v>271</v>
      </c>
      <c r="C138" s="15" t="s">
        <v>91</v>
      </c>
      <c r="D138" s="16">
        <v>454.9</v>
      </c>
      <c r="E138" s="3"/>
      <c r="F138" s="16">
        <f t="shared" si="2"/>
        <v>454.9</v>
      </c>
      <c r="H138" s="37"/>
    </row>
    <row r="139" spans="1:8">
      <c r="A139" s="13">
        <f t="shared" si="4"/>
        <v>128</v>
      </c>
      <c r="B139" s="1" t="s">
        <v>194</v>
      </c>
      <c r="C139" s="1" t="s">
        <v>93</v>
      </c>
      <c r="D139" s="3">
        <v>419.9</v>
      </c>
      <c r="E139" s="3"/>
      <c r="F139" s="3">
        <f t="shared" si="2"/>
        <v>419.9</v>
      </c>
      <c r="H139" s="37"/>
    </row>
    <row r="140" spans="1:8">
      <c r="A140" s="13">
        <f t="shared" si="4"/>
        <v>129</v>
      </c>
      <c r="B140" s="1" t="s">
        <v>71</v>
      </c>
      <c r="C140" s="1" t="s">
        <v>94</v>
      </c>
      <c r="D140" s="3">
        <v>35</v>
      </c>
      <c r="E140" s="3"/>
      <c r="F140" s="3">
        <f t="shared" si="2"/>
        <v>35</v>
      </c>
      <c r="H140" s="37"/>
    </row>
    <row r="141" spans="1:8">
      <c r="A141" s="13">
        <f t="shared" si="4"/>
        <v>130</v>
      </c>
      <c r="B141" s="15" t="s">
        <v>100</v>
      </c>
      <c r="C141" s="15" t="s">
        <v>94</v>
      </c>
      <c r="D141" s="16">
        <v>221</v>
      </c>
      <c r="E141" s="3"/>
      <c r="F141" s="16">
        <f t="shared" si="2"/>
        <v>221</v>
      </c>
      <c r="H141" s="37"/>
    </row>
    <row r="142" spans="1:8">
      <c r="A142" s="13">
        <f t="shared" si="4"/>
        <v>131</v>
      </c>
      <c r="B142" s="15" t="s">
        <v>101</v>
      </c>
      <c r="C142" s="15" t="s">
        <v>91</v>
      </c>
      <c r="D142" s="16">
        <v>10217</v>
      </c>
      <c r="E142" s="3"/>
      <c r="F142" s="16">
        <f t="shared" si="2"/>
        <v>10217</v>
      </c>
      <c r="H142" s="37"/>
    </row>
    <row r="143" spans="1:8">
      <c r="A143" s="13">
        <f t="shared" si="4"/>
        <v>132</v>
      </c>
      <c r="B143" s="1" t="s">
        <v>102</v>
      </c>
      <c r="C143" s="1" t="s">
        <v>103</v>
      </c>
      <c r="D143" s="3">
        <v>10217</v>
      </c>
      <c r="E143" s="3"/>
      <c r="F143" s="3">
        <f t="shared" ref="F143:F206" si="5">D143+E143</f>
        <v>10217</v>
      </c>
      <c r="H143" s="37"/>
    </row>
    <row r="144" spans="1:8">
      <c r="A144" s="13">
        <f t="shared" si="4"/>
        <v>133</v>
      </c>
      <c r="B144" s="15" t="s">
        <v>104</v>
      </c>
      <c r="C144" s="15" t="s">
        <v>91</v>
      </c>
      <c r="D144" s="16">
        <v>1491</v>
      </c>
      <c r="E144" s="3"/>
      <c r="F144" s="16">
        <f t="shared" si="5"/>
        <v>1491</v>
      </c>
      <c r="H144" s="37"/>
    </row>
    <row r="145" spans="1:8">
      <c r="A145" s="13">
        <f t="shared" si="4"/>
        <v>134</v>
      </c>
      <c r="B145" s="1" t="s">
        <v>102</v>
      </c>
      <c r="C145" s="1" t="s">
        <v>103</v>
      </c>
      <c r="D145" s="3">
        <v>1491</v>
      </c>
      <c r="E145" s="3"/>
      <c r="F145" s="3">
        <f t="shared" si="5"/>
        <v>1491</v>
      </c>
      <c r="H145" s="37"/>
    </row>
    <row r="146" spans="1:8">
      <c r="A146" s="13">
        <f t="shared" si="4"/>
        <v>135</v>
      </c>
      <c r="B146" s="15" t="s">
        <v>195</v>
      </c>
      <c r="C146" s="15" t="s">
        <v>221</v>
      </c>
      <c r="D146" s="16">
        <v>336.8</v>
      </c>
      <c r="E146" s="3"/>
      <c r="F146" s="16">
        <f t="shared" si="5"/>
        <v>336.8</v>
      </c>
      <c r="H146" s="37"/>
    </row>
    <row r="147" spans="1:8">
      <c r="A147" s="13">
        <f t="shared" si="4"/>
        <v>136</v>
      </c>
      <c r="B147" s="15" t="s">
        <v>223</v>
      </c>
      <c r="C147" s="15" t="s">
        <v>235</v>
      </c>
      <c r="D147" s="16">
        <v>-1.49</v>
      </c>
      <c r="E147" s="3"/>
      <c r="F147" s="16">
        <f t="shared" si="5"/>
        <v>-1.49</v>
      </c>
      <c r="H147" s="37"/>
    </row>
    <row r="148" spans="1:8">
      <c r="A148" s="13">
        <f t="shared" si="4"/>
        <v>137</v>
      </c>
      <c r="B148" s="15" t="s">
        <v>105</v>
      </c>
      <c r="C148" s="15" t="s">
        <v>106</v>
      </c>
      <c r="D148" s="16">
        <v>4864.3599999999997</v>
      </c>
      <c r="E148" s="3"/>
      <c r="F148" s="16">
        <f t="shared" si="5"/>
        <v>4864.3599999999997</v>
      </c>
      <c r="H148" s="37"/>
    </row>
    <row r="149" spans="1:8">
      <c r="A149" s="13">
        <f t="shared" si="4"/>
        <v>138</v>
      </c>
      <c r="B149" s="15" t="s">
        <v>107</v>
      </c>
      <c r="C149" s="15" t="s">
        <v>106</v>
      </c>
      <c r="D149" s="16">
        <v>4864.3599999999997</v>
      </c>
      <c r="E149" s="3"/>
      <c r="F149" s="16">
        <f t="shared" si="5"/>
        <v>4864.3599999999997</v>
      </c>
      <c r="H149" s="37"/>
    </row>
    <row r="150" spans="1:8">
      <c r="A150" s="13">
        <f t="shared" si="4"/>
        <v>139</v>
      </c>
      <c r="B150" s="1" t="s">
        <v>216</v>
      </c>
      <c r="C150" s="1" t="s">
        <v>217</v>
      </c>
      <c r="D150" s="3">
        <v>1130</v>
      </c>
      <c r="E150" s="3"/>
      <c r="F150" s="3">
        <f t="shared" si="5"/>
        <v>1130</v>
      </c>
      <c r="H150" s="37"/>
    </row>
    <row r="151" spans="1:8">
      <c r="A151" s="13">
        <f t="shared" si="4"/>
        <v>140</v>
      </c>
      <c r="B151" s="1" t="s">
        <v>199</v>
      </c>
      <c r="C151" s="1" t="s">
        <v>177</v>
      </c>
      <c r="D151" s="3">
        <v>3730</v>
      </c>
      <c r="E151" s="3"/>
      <c r="F151" s="3">
        <f t="shared" si="5"/>
        <v>3730</v>
      </c>
      <c r="H151" s="37"/>
    </row>
    <row r="152" spans="1:8" ht="12" customHeight="1">
      <c r="A152" s="13">
        <f t="shared" si="4"/>
        <v>141</v>
      </c>
      <c r="B152" s="1" t="s">
        <v>189</v>
      </c>
      <c r="C152" s="1" t="s">
        <v>177</v>
      </c>
      <c r="D152" s="3">
        <v>4.3600000000000003</v>
      </c>
      <c r="E152" s="3"/>
      <c r="F152" s="3">
        <f t="shared" si="5"/>
        <v>4.3600000000000003</v>
      </c>
      <c r="H152" s="37"/>
    </row>
    <row r="153" spans="1:8">
      <c r="A153" s="13">
        <f t="shared" si="4"/>
        <v>142</v>
      </c>
      <c r="B153" s="15" t="s">
        <v>108</v>
      </c>
      <c r="C153" s="19" t="s">
        <v>109</v>
      </c>
      <c r="D153" s="16">
        <v>27701.7</v>
      </c>
      <c r="E153" s="16">
        <f>E154+E199+E206</f>
        <v>3</v>
      </c>
      <c r="F153" s="16">
        <f t="shared" si="5"/>
        <v>27704.7</v>
      </c>
      <c r="H153" s="37"/>
    </row>
    <row r="154" spans="1:8" ht="13.5">
      <c r="A154" s="13">
        <f t="shared" si="4"/>
        <v>143</v>
      </c>
      <c r="B154" s="20" t="s">
        <v>110</v>
      </c>
      <c r="C154" s="19" t="s">
        <v>109</v>
      </c>
      <c r="D154" s="16">
        <v>16488.11</v>
      </c>
      <c r="E154" s="16">
        <f>E155+E160+E164+E168+E173+E177+E182+E186+E190+E194+E198</f>
        <v>0</v>
      </c>
      <c r="F154" s="16">
        <f t="shared" si="5"/>
        <v>16488.11</v>
      </c>
      <c r="H154" s="37"/>
    </row>
    <row r="155" spans="1:8">
      <c r="A155" s="13">
        <f t="shared" si="4"/>
        <v>144</v>
      </c>
      <c r="B155" s="15" t="s">
        <v>111</v>
      </c>
      <c r="C155" s="21" t="s">
        <v>109</v>
      </c>
      <c r="D155" s="16">
        <v>6521.86</v>
      </c>
      <c r="E155" s="3"/>
      <c r="F155" s="16">
        <f t="shared" si="5"/>
        <v>6521.86</v>
      </c>
      <c r="H155" s="37"/>
    </row>
    <row r="156" spans="1:8">
      <c r="A156" s="13">
        <f t="shared" si="4"/>
        <v>145</v>
      </c>
      <c r="B156" s="1" t="s">
        <v>112</v>
      </c>
      <c r="C156" s="1" t="s">
        <v>113</v>
      </c>
      <c r="D156" s="3">
        <v>6521.86</v>
      </c>
      <c r="E156" s="3"/>
      <c r="F156" s="3">
        <f t="shared" si="5"/>
        <v>6521.86</v>
      </c>
      <c r="H156" s="37"/>
    </row>
    <row r="157" spans="1:8">
      <c r="A157" s="13">
        <f t="shared" si="4"/>
        <v>146</v>
      </c>
      <c r="B157" s="1" t="s">
        <v>66</v>
      </c>
      <c r="C157" s="1" t="s">
        <v>114</v>
      </c>
      <c r="D157" s="3">
        <v>5289.86</v>
      </c>
      <c r="E157" s="3"/>
      <c r="F157" s="3">
        <f t="shared" si="5"/>
        <v>5289.86</v>
      </c>
      <c r="H157" s="37"/>
    </row>
    <row r="158" spans="1:8">
      <c r="A158" s="13">
        <f t="shared" si="4"/>
        <v>147</v>
      </c>
      <c r="B158" s="1" t="s">
        <v>56</v>
      </c>
      <c r="C158" s="1" t="s">
        <v>115</v>
      </c>
      <c r="D158" s="3">
        <v>824.42</v>
      </c>
      <c r="E158" s="3"/>
      <c r="F158" s="3">
        <f t="shared" si="5"/>
        <v>824.42</v>
      </c>
      <c r="H158" s="37"/>
    </row>
    <row r="159" spans="1:8">
      <c r="A159" s="13">
        <f t="shared" si="4"/>
        <v>148</v>
      </c>
      <c r="B159" s="1" t="s">
        <v>58</v>
      </c>
      <c r="C159" s="1" t="s">
        <v>113</v>
      </c>
      <c r="D159" s="3">
        <v>407.58</v>
      </c>
      <c r="E159" s="3"/>
      <c r="F159" s="3">
        <f t="shared" si="5"/>
        <v>407.58</v>
      </c>
      <c r="H159" s="37"/>
    </row>
    <row r="160" spans="1:8">
      <c r="A160" s="13">
        <f t="shared" si="4"/>
        <v>149</v>
      </c>
      <c r="B160" s="15" t="s">
        <v>116</v>
      </c>
      <c r="C160" s="15" t="s">
        <v>109</v>
      </c>
      <c r="D160" s="16">
        <v>1248.74</v>
      </c>
      <c r="E160" s="3"/>
      <c r="F160" s="16">
        <f t="shared" si="5"/>
        <v>1248.74</v>
      </c>
      <c r="H160" s="37"/>
    </row>
    <row r="161" spans="1:8">
      <c r="A161" s="13">
        <f t="shared" si="4"/>
        <v>150</v>
      </c>
      <c r="B161" s="1" t="s">
        <v>112</v>
      </c>
      <c r="C161" s="1" t="s">
        <v>113</v>
      </c>
      <c r="D161" s="3">
        <v>1248.74</v>
      </c>
      <c r="E161" s="3"/>
      <c r="F161" s="3">
        <f t="shared" si="5"/>
        <v>1248.74</v>
      </c>
      <c r="H161" s="37"/>
    </row>
    <row r="162" spans="1:8">
      <c r="A162" s="13">
        <f t="shared" si="4"/>
        <v>151</v>
      </c>
      <c r="B162" s="1" t="s">
        <v>66</v>
      </c>
      <c r="C162" s="1" t="s">
        <v>117</v>
      </c>
      <c r="D162" s="3">
        <v>1041.49</v>
      </c>
      <c r="E162" s="3"/>
      <c r="F162" s="3">
        <f t="shared" si="5"/>
        <v>1041.49</v>
      </c>
      <c r="H162" s="37"/>
    </row>
    <row r="163" spans="1:8">
      <c r="A163" s="13">
        <f t="shared" si="4"/>
        <v>152</v>
      </c>
      <c r="B163" s="1" t="s">
        <v>56</v>
      </c>
      <c r="C163" s="1" t="s">
        <v>115</v>
      </c>
      <c r="D163" s="3">
        <v>207.25</v>
      </c>
      <c r="E163" s="3"/>
      <c r="F163" s="3">
        <f t="shared" si="5"/>
        <v>207.25</v>
      </c>
      <c r="H163" s="37"/>
    </row>
    <row r="164" spans="1:8">
      <c r="A164" s="13">
        <f t="shared" si="4"/>
        <v>153</v>
      </c>
      <c r="B164" s="15" t="s">
        <v>118</v>
      </c>
      <c r="C164" s="15" t="s">
        <v>109</v>
      </c>
      <c r="D164" s="16">
        <v>755.39</v>
      </c>
      <c r="E164" s="3"/>
      <c r="F164" s="16">
        <f t="shared" si="5"/>
        <v>755.39</v>
      </c>
      <c r="H164" s="37"/>
    </row>
    <row r="165" spans="1:8">
      <c r="A165" s="13">
        <f t="shared" si="4"/>
        <v>154</v>
      </c>
      <c r="B165" s="1" t="s">
        <v>112</v>
      </c>
      <c r="C165" s="1" t="s">
        <v>113</v>
      </c>
      <c r="D165" s="3">
        <v>755.39</v>
      </c>
      <c r="E165" s="3"/>
      <c r="F165" s="3">
        <f t="shared" si="5"/>
        <v>755.39</v>
      </c>
      <c r="H165" s="37"/>
    </row>
    <row r="166" spans="1:8">
      <c r="A166" s="13">
        <f t="shared" si="4"/>
        <v>155</v>
      </c>
      <c r="B166" s="1" t="s">
        <v>66</v>
      </c>
      <c r="C166" s="1" t="s">
        <v>114</v>
      </c>
      <c r="D166" s="3">
        <v>509.84</v>
      </c>
      <c r="E166" s="3"/>
      <c r="F166" s="3">
        <f t="shared" si="5"/>
        <v>509.84</v>
      </c>
      <c r="H166" s="37"/>
    </row>
    <row r="167" spans="1:8">
      <c r="A167" s="13">
        <f t="shared" si="4"/>
        <v>156</v>
      </c>
      <c r="B167" s="1" t="s">
        <v>56</v>
      </c>
      <c r="C167" s="1" t="s">
        <v>115</v>
      </c>
      <c r="D167" s="3">
        <v>245.55</v>
      </c>
      <c r="E167" s="3"/>
      <c r="F167" s="3">
        <f t="shared" si="5"/>
        <v>245.55</v>
      </c>
      <c r="H167" s="37"/>
    </row>
    <row r="168" spans="1:8">
      <c r="A168" s="13">
        <f t="shared" si="4"/>
        <v>157</v>
      </c>
      <c r="B168" s="15" t="s">
        <v>119</v>
      </c>
      <c r="C168" s="15" t="s">
        <v>109</v>
      </c>
      <c r="D168" s="16">
        <v>1354.9</v>
      </c>
      <c r="E168" s="3"/>
      <c r="F168" s="16">
        <f t="shared" si="5"/>
        <v>1354.9</v>
      </c>
      <c r="H168" s="37"/>
    </row>
    <row r="169" spans="1:8">
      <c r="A169" s="13">
        <f t="shared" si="4"/>
        <v>158</v>
      </c>
      <c r="B169" s="1" t="s">
        <v>120</v>
      </c>
      <c r="C169" s="1" t="s">
        <v>113</v>
      </c>
      <c r="D169" s="3">
        <v>1354.9</v>
      </c>
      <c r="E169" s="3"/>
      <c r="F169" s="3">
        <f t="shared" si="5"/>
        <v>1354.9</v>
      </c>
      <c r="H169" s="37"/>
    </row>
    <row r="170" spans="1:8">
      <c r="A170" s="13">
        <f t="shared" si="4"/>
        <v>159</v>
      </c>
      <c r="B170" s="1" t="s">
        <v>66</v>
      </c>
      <c r="C170" s="1" t="s">
        <v>114</v>
      </c>
      <c r="D170" s="3">
        <v>993</v>
      </c>
      <c r="E170" s="3"/>
      <c r="F170" s="3">
        <f t="shared" si="5"/>
        <v>993</v>
      </c>
      <c r="H170" s="37"/>
    </row>
    <row r="171" spans="1:8">
      <c r="A171" s="13">
        <f t="shared" ref="A171:A245" si="6">A170+1</f>
        <v>160</v>
      </c>
      <c r="B171" s="1" t="s">
        <v>56</v>
      </c>
      <c r="C171" s="1" t="s">
        <v>115</v>
      </c>
      <c r="D171" s="3">
        <v>351.9</v>
      </c>
      <c r="E171" s="3"/>
      <c r="F171" s="3">
        <f t="shared" si="5"/>
        <v>351.9</v>
      </c>
      <c r="H171" s="37"/>
    </row>
    <row r="172" spans="1:8">
      <c r="A172" s="13">
        <f t="shared" si="6"/>
        <v>161</v>
      </c>
      <c r="B172" s="1" t="s">
        <v>58</v>
      </c>
      <c r="C172" s="1" t="s">
        <v>243</v>
      </c>
      <c r="D172" s="3">
        <v>10</v>
      </c>
      <c r="E172" s="3"/>
      <c r="F172" s="3">
        <f t="shared" si="5"/>
        <v>10</v>
      </c>
      <c r="H172" s="37"/>
    </row>
    <row r="173" spans="1:8">
      <c r="A173" s="13">
        <f t="shared" si="6"/>
        <v>162</v>
      </c>
      <c r="B173" s="15" t="s">
        <v>121</v>
      </c>
      <c r="C173" s="15" t="s">
        <v>109</v>
      </c>
      <c r="D173" s="16">
        <v>567.17000000000007</v>
      </c>
      <c r="E173" s="3"/>
      <c r="F173" s="16">
        <f t="shared" si="5"/>
        <v>567.17000000000007</v>
      </c>
      <c r="H173" s="37"/>
    </row>
    <row r="174" spans="1:8">
      <c r="A174" s="13">
        <f t="shared" si="6"/>
        <v>163</v>
      </c>
      <c r="B174" s="1" t="s">
        <v>120</v>
      </c>
      <c r="C174" s="1" t="s">
        <v>113</v>
      </c>
      <c r="D174" s="3">
        <v>567.17000000000007</v>
      </c>
      <c r="E174" s="3"/>
      <c r="F174" s="3">
        <f t="shared" si="5"/>
        <v>567.17000000000007</v>
      </c>
      <c r="H174" s="37"/>
    </row>
    <row r="175" spans="1:8">
      <c r="A175" s="13">
        <f t="shared" si="6"/>
        <v>164</v>
      </c>
      <c r="B175" s="1" t="s">
        <v>66</v>
      </c>
      <c r="C175" s="1" t="s">
        <v>114</v>
      </c>
      <c r="D175" s="3">
        <v>233.64000000000001</v>
      </c>
      <c r="E175" s="3"/>
      <c r="F175" s="3">
        <f t="shared" si="5"/>
        <v>233.64000000000001</v>
      </c>
      <c r="H175" s="37"/>
    </row>
    <row r="176" spans="1:8">
      <c r="A176" s="13">
        <f t="shared" si="6"/>
        <v>165</v>
      </c>
      <c r="B176" s="1" t="s">
        <v>56</v>
      </c>
      <c r="C176" s="1" t="s">
        <v>115</v>
      </c>
      <c r="D176" s="3">
        <v>333.53</v>
      </c>
      <c r="E176" s="3"/>
      <c r="F176" s="3">
        <f t="shared" si="5"/>
        <v>333.53</v>
      </c>
      <c r="H176" s="37"/>
    </row>
    <row r="177" spans="1:8">
      <c r="A177" s="13">
        <f t="shared" si="6"/>
        <v>166</v>
      </c>
      <c r="B177" s="15" t="s">
        <v>122</v>
      </c>
      <c r="C177" s="15" t="s">
        <v>109</v>
      </c>
      <c r="D177" s="16">
        <v>798.36</v>
      </c>
      <c r="E177" s="16"/>
      <c r="F177" s="16">
        <f t="shared" si="5"/>
        <v>798.36</v>
      </c>
      <c r="H177" s="37"/>
    </row>
    <row r="178" spans="1:8">
      <c r="A178" s="13">
        <f t="shared" si="6"/>
        <v>167</v>
      </c>
      <c r="B178" s="1" t="s">
        <v>120</v>
      </c>
      <c r="C178" s="1" t="s">
        <v>113</v>
      </c>
      <c r="D178" s="3">
        <v>548.36</v>
      </c>
      <c r="E178" s="3"/>
      <c r="F178" s="3">
        <f t="shared" si="5"/>
        <v>548.36</v>
      </c>
      <c r="H178" s="37"/>
    </row>
    <row r="179" spans="1:8">
      <c r="A179" s="13">
        <f t="shared" si="6"/>
        <v>168</v>
      </c>
      <c r="B179" s="1" t="s">
        <v>66</v>
      </c>
      <c r="C179" s="1" t="s">
        <v>114</v>
      </c>
      <c r="D179" s="3">
        <v>373.28000000000003</v>
      </c>
      <c r="E179" s="3"/>
      <c r="F179" s="3">
        <f t="shared" si="5"/>
        <v>373.28000000000003</v>
      </c>
      <c r="H179" s="37"/>
    </row>
    <row r="180" spans="1:8">
      <c r="A180" s="13">
        <f t="shared" si="6"/>
        <v>169</v>
      </c>
      <c r="B180" s="1" t="s">
        <v>56</v>
      </c>
      <c r="C180" s="1" t="s">
        <v>115</v>
      </c>
      <c r="D180" s="3">
        <v>175.08</v>
      </c>
      <c r="E180" s="3"/>
      <c r="F180" s="3">
        <f t="shared" si="5"/>
        <v>175.08</v>
      </c>
      <c r="H180" s="37"/>
    </row>
    <row r="181" spans="1:8">
      <c r="A181" s="13">
        <f t="shared" si="6"/>
        <v>170</v>
      </c>
      <c r="B181" s="1" t="s">
        <v>58</v>
      </c>
      <c r="C181" s="1" t="s">
        <v>113</v>
      </c>
      <c r="D181" s="3">
        <v>250</v>
      </c>
      <c r="E181" s="3"/>
      <c r="F181" s="3">
        <f t="shared" si="5"/>
        <v>250</v>
      </c>
      <c r="H181" s="37"/>
    </row>
    <row r="182" spans="1:8">
      <c r="A182" s="13">
        <f t="shared" si="6"/>
        <v>171</v>
      </c>
      <c r="B182" s="15" t="s">
        <v>123</v>
      </c>
      <c r="C182" s="15" t="s">
        <v>109</v>
      </c>
      <c r="D182" s="16">
        <v>3053.65</v>
      </c>
      <c r="E182" s="3"/>
      <c r="F182" s="16">
        <f t="shared" si="5"/>
        <v>3053.65</v>
      </c>
      <c r="H182" s="37"/>
    </row>
    <row r="183" spans="1:8">
      <c r="A183" s="13">
        <f t="shared" si="6"/>
        <v>172</v>
      </c>
      <c r="B183" s="1" t="s">
        <v>120</v>
      </c>
      <c r="C183" s="1" t="s">
        <v>113</v>
      </c>
      <c r="D183" s="3">
        <v>3053.65</v>
      </c>
      <c r="E183" s="3"/>
      <c r="F183" s="3">
        <f t="shared" si="5"/>
        <v>3053.65</v>
      </c>
      <c r="H183" s="37"/>
    </row>
    <row r="184" spans="1:8">
      <c r="A184" s="13">
        <f t="shared" si="6"/>
        <v>173</v>
      </c>
      <c r="B184" s="1" t="s">
        <v>66</v>
      </c>
      <c r="C184" s="1" t="s">
        <v>114</v>
      </c>
      <c r="D184" s="3">
        <v>2215.13</v>
      </c>
      <c r="E184" s="3"/>
      <c r="F184" s="3">
        <f t="shared" si="5"/>
        <v>2215.13</v>
      </c>
      <c r="H184" s="37"/>
    </row>
    <row r="185" spans="1:8">
      <c r="A185" s="13">
        <f t="shared" si="6"/>
        <v>174</v>
      </c>
      <c r="B185" s="1" t="s">
        <v>56</v>
      </c>
      <c r="C185" s="1" t="s">
        <v>115</v>
      </c>
      <c r="D185" s="3">
        <v>838.52</v>
      </c>
      <c r="E185" s="3"/>
      <c r="F185" s="3">
        <f t="shared" si="5"/>
        <v>838.52</v>
      </c>
      <c r="H185" s="37"/>
    </row>
    <row r="186" spans="1:8">
      <c r="A186" s="13">
        <f t="shared" si="6"/>
        <v>175</v>
      </c>
      <c r="B186" s="15" t="s">
        <v>124</v>
      </c>
      <c r="C186" s="15" t="s">
        <v>109</v>
      </c>
      <c r="D186" s="16">
        <v>929.2</v>
      </c>
      <c r="E186" s="3"/>
      <c r="F186" s="16">
        <f t="shared" si="5"/>
        <v>929.2</v>
      </c>
      <c r="H186" s="37"/>
    </row>
    <row r="187" spans="1:8">
      <c r="A187" s="13">
        <f t="shared" si="6"/>
        <v>176</v>
      </c>
      <c r="B187" s="1" t="s">
        <v>120</v>
      </c>
      <c r="C187" s="1" t="s">
        <v>113</v>
      </c>
      <c r="D187" s="3">
        <v>929.2</v>
      </c>
      <c r="E187" s="3"/>
      <c r="F187" s="3">
        <f t="shared" si="5"/>
        <v>929.2</v>
      </c>
      <c r="H187" s="37"/>
    </row>
    <row r="188" spans="1:8">
      <c r="A188" s="13">
        <f t="shared" si="6"/>
        <v>177</v>
      </c>
      <c r="B188" s="1" t="s">
        <v>66</v>
      </c>
      <c r="C188" s="1" t="s">
        <v>114</v>
      </c>
      <c r="D188" s="3">
        <v>519.20000000000005</v>
      </c>
      <c r="E188" s="3"/>
      <c r="F188" s="3">
        <f t="shared" si="5"/>
        <v>519.20000000000005</v>
      </c>
      <c r="H188" s="37"/>
    </row>
    <row r="189" spans="1:8">
      <c r="A189" s="13">
        <f t="shared" si="6"/>
        <v>178</v>
      </c>
      <c r="B189" s="1" t="s">
        <v>56</v>
      </c>
      <c r="C189" s="1" t="s">
        <v>115</v>
      </c>
      <c r="D189" s="3">
        <v>410</v>
      </c>
      <c r="E189" s="3"/>
      <c r="F189" s="3">
        <f t="shared" si="5"/>
        <v>410</v>
      </c>
      <c r="H189" s="37"/>
    </row>
    <row r="190" spans="1:8">
      <c r="A190" s="13">
        <f t="shared" si="6"/>
        <v>179</v>
      </c>
      <c r="B190" s="15" t="s">
        <v>125</v>
      </c>
      <c r="C190" s="15" t="s">
        <v>109</v>
      </c>
      <c r="D190" s="16">
        <v>686.1400000000001</v>
      </c>
      <c r="E190" s="3"/>
      <c r="F190" s="16">
        <f t="shared" si="5"/>
        <v>686.1400000000001</v>
      </c>
      <c r="H190" s="37"/>
    </row>
    <row r="191" spans="1:8">
      <c r="A191" s="13">
        <f t="shared" si="6"/>
        <v>180</v>
      </c>
      <c r="B191" s="1" t="s">
        <v>120</v>
      </c>
      <c r="C191" s="1" t="s">
        <v>113</v>
      </c>
      <c r="D191" s="3">
        <v>686.1400000000001</v>
      </c>
      <c r="E191" s="3"/>
      <c r="F191" s="3">
        <f t="shared" si="5"/>
        <v>686.1400000000001</v>
      </c>
      <c r="H191" s="37"/>
    </row>
    <row r="192" spans="1:8">
      <c r="A192" s="13">
        <f t="shared" si="6"/>
        <v>181</v>
      </c>
      <c r="B192" s="1" t="s">
        <v>66</v>
      </c>
      <c r="C192" s="1" t="s">
        <v>114</v>
      </c>
      <c r="D192" s="3">
        <v>252.42</v>
      </c>
      <c r="E192" s="3"/>
      <c r="F192" s="3">
        <f t="shared" si="5"/>
        <v>252.42</v>
      </c>
      <c r="H192" s="37"/>
    </row>
    <row r="193" spans="1:8">
      <c r="A193" s="13">
        <f t="shared" si="6"/>
        <v>182</v>
      </c>
      <c r="B193" s="1" t="s">
        <v>56</v>
      </c>
      <c r="C193" s="1" t="s">
        <v>115</v>
      </c>
      <c r="D193" s="3">
        <v>433.72</v>
      </c>
      <c r="E193" s="3"/>
      <c r="F193" s="3">
        <f t="shared" si="5"/>
        <v>433.72</v>
      </c>
      <c r="H193" s="37"/>
    </row>
    <row r="194" spans="1:8">
      <c r="A194" s="13">
        <f t="shared" si="6"/>
        <v>183</v>
      </c>
      <c r="B194" s="15" t="s">
        <v>126</v>
      </c>
      <c r="C194" s="15" t="s">
        <v>109</v>
      </c>
      <c r="D194" s="16">
        <v>200.7</v>
      </c>
      <c r="E194" s="3"/>
      <c r="F194" s="16">
        <f t="shared" si="5"/>
        <v>200.7</v>
      </c>
      <c r="H194" s="37"/>
    </row>
    <row r="195" spans="1:8">
      <c r="A195" s="13">
        <f t="shared" si="6"/>
        <v>184</v>
      </c>
      <c r="B195" s="1" t="s">
        <v>120</v>
      </c>
      <c r="C195" s="1" t="s">
        <v>113</v>
      </c>
      <c r="D195" s="3">
        <v>200.7</v>
      </c>
      <c r="E195" s="3"/>
      <c r="F195" s="3">
        <f t="shared" si="5"/>
        <v>200.7</v>
      </c>
      <c r="H195" s="37"/>
    </row>
    <row r="196" spans="1:8">
      <c r="A196" s="13">
        <f t="shared" si="6"/>
        <v>185</v>
      </c>
      <c r="B196" s="1" t="s">
        <v>66</v>
      </c>
      <c r="C196" s="1" t="s">
        <v>114</v>
      </c>
      <c r="D196" s="3">
        <v>43.7</v>
      </c>
      <c r="E196" s="3"/>
      <c r="F196" s="3">
        <f t="shared" si="5"/>
        <v>43.7</v>
      </c>
      <c r="H196" s="37"/>
    </row>
    <row r="197" spans="1:8">
      <c r="A197" s="13">
        <f t="shared" si="6"/>
        <v>186</v>
      </c>
      <c r="B197" s="1" t="s">
        <v>56</v>
      </c>
      <c r="C197" s="1" t="s">
        <v>115</v>
      </c>
      <c r="D197" s="3">
        <v>157</v>
      </c>
      <c r="E197" s="3"/>
      <c r="F197" s="3">
        <f t="shared" si="5"/>
        <v>157</v>
      </c>
      <c r="H197" s="37"/>
    </row>
    <row r="198" spans="1:8">
      <c r="A198" s="13">
        <f t="shared" si="6"/>
        <v>187</v>
      </c>
      <c r="B198" s="15" t="s">
        <v>127</v>
      </c>
      <c r="C198" s="15" t="s">
        <v>128</v>
      </c>
      <c r="D198" s="16">
        <v>372</v>
      </c>
      <c r="E198" s="3"/>
      <c r="F198" s="16">
        <f t="shared" si="5"/>
        <v>372</v>
      </c>
      <c r="H198" s="37"/>
    </row>
    <row r="199" spans="1:8" ht="13.5">
      <c r="A199" s="13">
        <f t="shared" si="6"/>
        <v>188</v>
      </c>
      <c r="B199" s="20" t="s">
        <v>129</v>
      </c>
      <c r="C199" s="19" t="s">
        <v>109</v>
      </c>
      <c r="D199" s="16">
        <v>9576.7000000000007</v>
      </c>
      <c r="E199" s="3">
        <f>E200+E202+E203+E204</f>
        <v>0</v>
      </c>
      <c r="F199" s="16">
        <f t="shared" si="5"/>
        <v>9576.7000000000007</v>
      </c>
      <c r="H199" s="37"/>
    </row>
    <row r="200" spans="1:8">
      <c r="A200" s="13">
        <f t="shared" si="6"/>
        <v>189</v>
      </c>
      <c r="B200" s="15" t="s">
        <v>130</v>
      </c>
      <c r="C200" s="15" t="s">
        <v>109</v>
      </c>
      <c r="D200" s="16">
        <v>6730.2</v>
      </c>
      <c r="E200" s="3"/>
      <c r="F200" s="16">
        <f t="shared" si="5"/>
        <v>6730.2</v>
      </c>
      <c r="H200" s="37"/>
    </row>
    <row r="201" spans="1:8">
      <c r="A201" s="13">
        <f t="shared" si="6"/>
        <v>190</v>
      </c>
      <c r="B201" s="1" t="s">
        <v>131</v>
      </c>
      <c r="C201" s="1" t="s">
        <v>132</v>
      </c>
      <c r="D201" s="3">
        <v>6730.2</v>
      </c>
      <c r="E201" s="3"/>
      <c r="F201" s="3">
        <f t="shared" si="5"/>
        <v>6730.2</v>
      </c>
      <c r="H201" s="37"/>
    </row>
    <row r="202" spans="1:8">
      <c r="A202" s="13">
        <f t="shared" si="6"/>
        <v>191</v>
      </c>
      <c r="B202" s="1" t="s">
        <v>196</v>
      </c>
      <c r="C202" s="1" t="s">
        <v>132</v>
      </c>
      <c r="D202" s="3">
        <v>1780</v>
      </c>
      <c r="E202" s="3"/>
      <c r="F202" s="3">
        <f t="shared" si="5"/>
        <v>1780</v>
      </c>
      <c r="H202" s="37"/>
    </row>
    <row r="203" spans="1:8">
      <c r="A203" s="13">
        <f t="shared" si="6"/>
        <v>192</v>
      </c>
      <c r="B203" s="1" t="s">
        <v>212</v>
      </c>
      <c r="C203" s="1" t="s">
        <v>132</v>
      </c>
      <c r="D203" s="3">
        <v>250</v>
      </c>
      <c r="E203" s="3"/>
      <c r="F203" s="3">
        <f t="shared" si="5"/>
        <v>250</v>
      </c>
      <c r="H203" s="37"/>
    </row>
    <row r="204" spans="1:8">
      <c r="A204" s="13">
        <f t="shared" si="6"/>
        <v>193</v>
      </c>
      <c r="B204" s="15" t="s">
        <v>133</v>
      </c>
      <c r="C204" s="15" t="s">
        <v>109</v>
      </c>
      <c r="D204" s="16">
        <v>816.5</v>
      </c>
      <c r="E204" s="3"/>
      <c r="F204" s="16">
        <f t="shared" si="5"/>
        <v>816.5</v>
      </c>
      <c r="H204" s="37"/>
    </row>
    <row r="205" spans="1:8">
      <c r="A205" s="13">
        <f t="shared" si="6"/>
        <v>194</v>
      </c>
      <c r="B205" s="1" t="s">
        <v>131</v>
      </c>
      <c r="C205" s="1" t="s">
        <v>132</v>
      </c>
      <c r="D205" s="3">
        <v>816.5</v>
      </c>
      <c r="E205" s="3"/>
      <c r="F205" s="3">
        <f t="shared" si="5"/>
        <v>816.5</v>
      </c>
      <c r="H205" s="37"/>
    </row>
    <row r="206" spans="1:8" ht="13.5">
      <c r="A206" s="13">
        <f t="shared" si="6"/>
        <v>195</v>
      </c>
      <c r="B206" s="20" t="s">
        <v>134</v>
      </c>
      <c r="C206" s="19" t="s">
        <v>109</v>
      </c>
      <c r="D206" s="16">
        <v>1645</v>
      </c>
      <c r="E206" s="16">
        <f>E207+E209+E211</f>
        <v>3</v>
      </c>
      <c r="F206" s="16">
        <f t="shared" si="5"/>
        <v>1648</v>
      </c>
      <c r="H206" s="37"/>
    </row>
    <row r="207" spans="1:8">
      <c r="A207" s="13">
        <f t="shared" si="6"/>
        <v>196</v>
      </c>
      <c r="B207" s="15" t="s">
        <v>135</v>
      </c>
      <c r="C207" s="15" t="s">
        <v>109</v>
      </c>
      <c r="D207" s="16">
        <v>964</v>
      </c>
      <c r="E207" s="16">
        <f>E208</f>
        <v>3</v>
      </c>
      <c r="F207" s="16">
        <f t="shared" ref="F207:F263" si="7">D207+E207</f>
        <v>967</v>
      </c>
      <c r="H207" s="37"/>
    </row>
    <row r="208" spans="1:8">
      <c r="A208" s="13">
        <f t="shared" si="6"/>
        <v>197</v>
      </c>
      <c r="B208" s="1" t="s">
        <v>136</v>
      </c>
      <c r="C208" s="1" t="s">
        <v>132</v>
      </c>
      <c r="D208" s="3">
        <v>964</v>
      </c>
      <c r="E208" s="3">
        <v>3</v>
      </c>
      <c r="F208" s="3">
        <f t="shared" si="7"/>
        <v>967</v>
      </c>
      <c r="H208" s="37"/>
    </row>
    <row r="209" spans="1:8">
      <c r="A209" s="13">
        <f t="shared" si="6"/>
        <v>198</v>
      </c>
      <c r="B209" s="15" t="s">
        <v>137</v>
      </c>
      <c r="C209" s="15" t="s">
        <v>109</v>
      </c>
      <c r="D209" s="16">
        <v>356</v>
      </c>
      <c r="E209" s="3"/>
      <c r="F209" s="16">
        <f t="shared" si="7"/>
        <v>356</v>
      </c>
      <c r="H209" s="37"/>
    </row>
    <row r="210" spans="1:8">
      <c r="A210" s="13">
        <f t="shared" si="6"/>
        <v>199</v>
      </c>
      <c r="B210" s="1" t="s">
        <v>131</v>
      </c>
      <c r="C210" s="1" t="s">
        <v>132</v>
      </c>
      <c r="D210" s="3">
        <v>356</v>
      </c>
      <c r="E210" s="3"/>
      <c r="F210" s="3">
        <f t="shared" si="7"/>
        <v>356</v>
      </c>
      <c r="H210" s="37"/>
    </row>
    <row r="211" spans="1:8">
      <c r="A211" s="13">
        <f t="shared" si="6"/>
        <v>200</v>
      </c>
      <c r="B211" s="15" t="s">
        <v>138</v>
      </c>
      <c r="C211" s="15" t="s">
        <v>109</v>
      </c>
      <c r="D211" s="16">
        <v>325</v>
      </c>
      <c r="E211" s="3"/>
      <c r="F211" s="16">
        <f t="shared" si="7"/>
        <v>325</v>
      </c>
      <c r="H211" s="37"/>
    </row>
    <row r="212" spans="1:8">
      <c r="A212" s="13">
        <f t="shared" si="6"/>
        <v>201</v>
      </c>
      <c r="B212" s="1" t="s">
        <v>131</v>
      </c>
      <c r="C212" s="1" t="s">
        <v>132</v>
      </c>
      <c r="D212" s="3">
        <v>325</v>
      </c>
      <c r="E212" s="3"/>
      <c r="F212" s="3">
        <f t="shared" si="7"/>
        <v>325</v>
      </c>
      <c r="H212" s="37"/>
    </row>
    <row r="213" spans="1:8">
      <c r="A213" s="13">
        <f t="shared" si="6"/>
        <v>202</v>
      </c>
      <c r="B213" s="15" t="s">
        <v>223</v>
      </c>
      <c r="C213" s="15" t="s">
        <v>236</v>
      </c>
      <c r="D213" s="16">
        <v>-8.11</v>
      </c>
      <c r="E213" s="3"/>
      <c r="F213" s="16">
        <f t="shared" si="7"/>
        <v>-8.11</v>
      </c>
      <c r="H213" s="37"/>
    </row>
    <row r="214" spans="1:8">
      <c r="A214" s="13">
        <f t="shared" si="6"/>
        <v>203</v>
      </c>
      <c r="B214" s="15" t="s">
        <v>139</v>
      </c>
      <c r="C214" s="15" t="s">
        <v>140</v>
      </c>
      <c r="D214" s="16">
        <v>105210.6</v>
      </c>
      <c r="E214" s="16">
        <f>E215+E220+E221+E222+E223</f>
        <v>12.180000000000007</v>
      </c>
      <c r="F214" s="16">
        <f t="shared" si="7"/>
        <v>105222.78</v>
      </c>
      <c r="H214" s="37"/>
    </row>
    <row r="215" spans="1:8">
      <c r="A215" s="13">
        <f t="shared" si="6"/>
        <v>204</v>
      </c>
      <c r="B215" s="15" t="s">
        <v>141</v>
      </c>
      <c r="C215" s="15" t="s">
        <v>142</v>
      </c>
      <c r="D215" s="16">
        <v>102760.6</v>
      </c>
      <c r="E215" s="16">
        <f>E216+E217+E218+E219</f>
        <v>12.180000000000007</v>
      </c>
      <c r="F215" s="16">
        <f t="shared" si="7"/>
        <v>102772.78</v>
      </c>
      <c r="H215" s="37"/>
    </row>
    <row r="216" spans="1:8">
      <c r="A216" s="13">
        <f t="shared" si="6"/>
        <v>205</v>
      </c>
      <c r="B216" s="1" t="s">
        <v>66</v>
      </c>
      <c r="C216" s="1" t="s">
        <v>143</v>
      </c>
      <c r="D216" s="3">
        <v>22411.41</v>
      </c>
      <c r="E216" s="3">
        <v>-77</v>
      </c>
      <c r="F216" s="3">
        <f t="shared" si="7"/>
        <v>22334.41</v>
      </c>
      <c r="H216" s="37"/>
    </row>
    <row r="217" spans="1:8">
      <c r="A217" s="13">
        <f t="shared" si="6"/>
        <v>206</v>
      </c>
      <c r="B217" s="1" t="s">
        <v>56</v>
      </c>
      <c r="C217" s="1" t="s">
        <v>144</v>
      </c>
      <c r="D217" s="3">
        <v>11399.19</v>
      </c>
      <c r="E217" s="3">
        <v>89.18</v>
      </c>
      <c r="F217" s="3">
        <f t="shared" si="7"/>
        <v>11488.37</v>
      </c>
      <c r="H217" s="37"/>
    </row>
    <row r="218" spans="1:8">
      <c r="A218" s="13">
        <f t="shared" si="6"/>
        <v>207</v>
      </c>
      <c r="B218" s="1" t="s">
        <v>145</v>
      </c>
      <c r="C218" s="1" t="s">
        <v>146</v>
      </c>
      <c r="D218" s="3">
        <v>68780</v>
      </c>
      <c r="E218" s="3"/>
      <c r="F218" s="3">
        <f t="shared" si="7"/>
        <v>68780</v>
      </c>
      <c r="H218" s="37"/>
    </row>
    <row r="219" spans="1:8">
      <c r="A219" s="13">
        <f t="shared" si="6"/>
        <v>208</v>
      </c>
      <c r="B219" s="1" t="s">
        <v>58</v>
      </c>
      <c r="C219" s="1" t="s">
        <v>225</v>
      </c>
      <c r="D219" s="3">
        <v>170</v>
      </c>
      <c r="E219" s="3"/>
      <c r="F219" s="3">
        <f t="shared" si="7"/>
        <v>170</v>
      </c>
      <c r="H219" s="37"/>
    </row>
    <row r="220" spans="1:8">
      <c r="A220" s="13">
        <f t="shared" si="6"/>
        <v>209</v>
      </c>
      <c r="B220" s="15" t="s">
        <v>200</v>
      </c>
      <c r="C220" s="15" t="s">
        <v>201</v>
      </c>
      <c r="D220" s="16">
        <v>2400</v>
      </c>
      <c r="E220" s="3"/>
      <c r="F220" s="16">
        <f t="shared" si="7"/>
        <v>2400</v>
      </c>
      <c r="H220" s="37"/>
    </row>
    <row r="221" spans="1:8">
      <c r="A221" s="13">
        <f t="shared" si="6"/>
        <v>210</v>
      </c>
      <c r="B221" s="15" t="s">
        <v>245</v>
      </c>
      <c r="C221" s="15" t="s">
        <v>201</v>
      </c>
      <c r="D221" s="16">
        <v>65</v>
      </c>
      <c r="E221" s="3"/>
      <c r="F221" s="16">
        <f t="shared" si="7"/>
        <v>65</v>
      </c>
      <c r="H221" s="37"/>
    </row>
    <row r="222" spans="1:8" ht="25.5" customHeight="1">
      <c r="A222" s="13">
        <f t="shared" si="6"/>
        <v>211</v>
      </c>
      <c r="B222" s="17" t="s">
        <v>254</v>
      </c>
      <c r="C222" s="15" t="s">
        <v>201</v>
      </c>
      <c r="D222" s="16">
        <v>5</v>
      </c>
      <c r="E222" s="3"/>
      <c r="F222" s="16">
        <f t="shared" si="7"/>
        <v>5</v>
      </c>
      <c r="H222" s="37"/>
    </row>
    <row r="223" spans="1:8">
      <c r="A223" s="13">
        <f t="shared" si="6"/>
        <v>212</v>
      </c>
      <c r="B223" s="15" t="s">
        <v>223</v>
      </c>
      <c r="C223" s="15" t="s">
        <v>222</v>
      </c>
      <c r="D223" s="16">
        <v>-20</v>
      </c>
      <c r="E223" s="3"/>
      <c r="F223" s="16">
        <f t="shared" si="7"/>
        <v>-20</v>
      </c>
      <c r="H223" s="37"/>
    </row>
    <row r="224" spans="1:8">
      <c r="A224" s="13">
        <f t="shared" si="6"/>
        <v>213</v>
      </c>
      <c r="B224" s="15" t="s">
        <v>147</v>
      </c>
      <c r="C224" s="15" t="s">
        <v>148</v>
      </c>
      <c r="D224" s="16">
        <v>23265.360000000001</v>
      </c>
      <c r="E224" s="16">
        <f>E225+E227+E228+E229+E230+E231+E232+E233+E234</f>
        <v>570.61</v>
      </c>
      <c r="F224" s="16">
        <f t="shared" si="7"/>
        <v>23835.97</v>
      </c>
      <c r="H224" s="37"/>
    </row>
    <row r="225" spans="1:8">
      <c r="A225" s="13">
        <f t="shared" si="6"/>
        <v>214</v>
      </c>
      <c r="B225" s="15" t="s">
        <v>149</v>
      </c>
      <c r="C225" s="15" t="s">
        <v>150</v>
      </c>
      <c r="D225" s="16">
        <v>7796.41</v>
      </c>
      <c r="E225" s="3"/>
      <c r="F225" s="16">
        <f t="shared" si="7"/>
        <v>7796.41</v>
      </c>
      <c r="H225" s="37"/>
    </row>
    <row r="226" spans="1:8">
      <c r="A226" s="13">
        <f t="shared" si="6"/>
        <v>215</v>
      </c>
      <c r="B226" s="1" t="s">
        <v>151</v>
      </c>
      <c r="C226" s="1" t="s">
        <v>152</v>
      </c>
      <c r="D226" s="3">
        <v>7796.41</v>
      </c>
      <c r="E226" s="3"/>
      <c r="F226" s="3">
        <f t="shared" si="7"/>
        <v>7796.41</v>
      </c>
      <c r="H226" s="37"/>
    </row>
    <row r="227" spans="1:8">
      <c r="A227" s="13">
        <f t="shared" si="6"/>
        <v>216</v>
      </c>
      <c r="B227" s="15" t="s">
        <v>183</v>
      </c>
      <c r="C227" s="15" t="s">
        <v>153</v>
      </c>
      <c r="D227" s="16">
        <v>1063</v>
      </c>
      <c r="E227" s="3"/>
      <c r="F227" s="16">
        <f t="shared" si="7"/>
        <v>1063</v>
      </c>
      <c r="H227" s="37"/>
    </row>
    <row r="228" spans="1:8">
      <c r="A228" s="13">
        <f t="shared" si="6"/>
        <v>217</v>
      </c>
      <c r="B228" s="15" t="s">
        <v>188</v>
      </c>
      <c r="C228" s="15" t="s">
        <v>153</v>
      </c>
      <c r="D228" s="16">
        <v>26</v>
      </c>
      <c r="E228" s="3"/>
      <c r="F228" s="16">
        <f t="shared" si="7"/>
        <v>26</v>
      </c>
      <c r="H228" s="37"/>
    </row>
    <row r="229" spans="1:8">
      <c r="A229" s="13">
        <f t="shared" si="6"/>
        <v>218</v>
      </c>
      <c r="B229" s="15" t="s">
        <v>202</v>
      </c>
      <c r="C229" s="15" t="s">
        <v>153</v>
      </c>
      <c r="D229" s="16">
        <v>2070</v>
      </c>
      <c r="E229" s="3"/>
      <c r="F229" s="16">
        <f t="shared" si="7"/>
        <v>2070</v>
      </c>
      <c r="H229" s="37"/>
    </row>
    <row r="230" spans="1:8">
      <c r="A230" s="13">
        <f t="shared" si="6"/>
        <v>219</v>
      </c>
      <c r="B230" s="15" t="s">
        <v>203</v>
      </c>
      <c r="C230" s="15" t="s">
        <v>153</v>
      </c>
      <c r="D230" s="16">
        <v>8398.75</v>
      </c>
      <c r="E230" s="3"/>
      <c r="F230" s="16">
        <f t="shared" si="7"/>
        <v>8398.75</v>
      </c>
      <c r="H230" s="37"/>
    </row>
    <row r="231" spans="1:8">
      <c r="A231" s="13">
        <f t="shared" si="6"/>
        <v>220</v>
      </c>
      <c r="B231" s="15" t="s">
        <v>259</v>
      </c>
      <c r="C231" s="15" t="s">
        <v>260</v>
      </c>
      <c r="D231" s="16">
        <v>500</v>
      </c>
      <c r="E231" s="3"/>
      <c r="F231" s="16">
        <f t="shared" si="7"/>
        <v>500</v>
      </c>
      <c r="H231" s="37"/>
    </row>
    <row r="232" spans="1:8" ht="27" customHeight="1">
      <c r="A232" s="13">
        <f t="shared" si="6"/>
        <v>221</v>
      </c>
      <c r="B232" s="17" t="s">
        <v>204</v>
      </c>
      <c r="C232" s="15" t="s">
        <v>153</v>
      </c>
      <c r="D232" s="16">
        <v>610</v>
      </c>
      <c r="E232" s="3"/>
      <c r="F232" s="16">
        <f t="shared" si="7"/>
        <v>610</v>
      </c>
      <c r="H232" s="37"/>
    </row>
    <row r="233" spans="1:8" ht="25.5">
      <c r="A233" s="13">
        <f t="shared" si="6"/>
        <v>222</v>
      </c>
      <c r="B233" s="17" t="s">
        <v>154</v>
      </c>
      <c r="C233" s="15" t="s">
        <v>155</v>
      </c>
      <c r="D233" s="16">
        <v>1000</v>
      </c>
      <c r="E233" s="16">
        <v>570.61</v>
      </c>
      <c r="F233" s="16">
        <f t="shared" si="7"/>
        <v>1570.6100000000001</v>
      </c>
      <c r="H233" s="37"/>
    </row>
    <row r="234" spans="1:8">
      <c r="A234" s="13">
        <f t="shared" si="6"/>
        <v>223</v>
      </c>
      <c r="B234" s="15" t="s">
        <v>226</v>
      </c>
      <c r="C234" s="15" t="s">
        <v>239</v>
      </c>
      <c r="D234" s="16">
        <v>1801.2</v>
      </c>
      <c r="E234" s="3"/>
      <c r="F234" s="16">
        <f t="shared" si="7"/>
        <v>1801.2</v>
      </c>
      <c r="H234" s="37"/>
    </row>
    <row r="235" spans="1:8">
      <c r="A235" s="13">
        <f t="shared" si="6"/>
        <v>224</v>
      </c>
      <c r="B235" s="17" t="s">
        <v>190</v>
      </c>
      <c r="C235" s="15" t="s">
        <v>191</v>
      </c>
      <c r="D235" s="16">
        <v>82610</v>
      </c>
      <c r="E235" s="3"/>
      <c r="F235" s="16">
        <f t="shared" si="7"/>
        <v>82610</v>
      </c>
      <c r="H235" s="37"/>
    </row>
    <row r="236" spans="1:8" ht="24.75" customHeight="1">
      <c r="A236" s="13">
        <f t="shared" si="6"/>
        <v>225</v>
      </c>
      <c r="B236" s="17" t="s">
        <v>253</v>
      </c>
      <c r="C236" s="15" t="s">
        <v>192</v>
      </c>
      <c r="D236" s="16">
        <v>82610</v>
      </c>
      <c r="E236" s="3"/>
      <c r="F236" s="16">
        <f t="shared" si="7"/>
        <v>82610</v>
      </c>
      <c r="H236" s="37"/>
    </row>
    <row r="237" spans="1:8">
      <c r="A237" s="13">
        <f t="shared" si="6"/>
        <v>226</v>
      </c>
      <c r="B237" s="15" t="s">
        <v>156</v>
      </c>
      <c r="C237" s="15" t="s">
        <v>157</v>
      </c>
      <c r="D237" s="16">
        <v>488.4</v>
      </c>
      <c r="E237" s="42"/>
      <c r="F237" s="45">
        <f t="shared" si="7"/>
        <v>488.4</v>
      </c>
      <c r="H237" s="37"/>
    </row>
    <row r="238" spans="1:8">
      <c r="A238" s="13">
        <f t="shared" si="6"/>
        <v>227</v>
      </c>
      <c r="B238" s="15" t="s">
        <v>182</v>
      </c>
      <c r="C238" s="15" t="s">
        <v>157</v>
      </c>
      <c r="D238" s="16">
        <v>57</v>
      </c>
      <c r="E238" s="42"/>
      <c r="F238" s="45">
        <f t="shared" si="7"/>
        <v>57</v>
      </c>
      <c r="H238" s="37"/>
    </row>
    <row r="239" spans="1:8">
      <c r="A239" s="13">
        <f t="shared" si="6"/>
        <v>228</v>
      </c>
      <c r="B239" s="1" t="s">
        <v>213</v>
      </c>
      <c r="C239" s="1" t="s">
        <v>208</v>
      </c>
      <c r="D239" s="3">
        <v>57</v>
      </c>
      <c r="E239" s="3"/>
      <c r="F239" s="3">
        <f t="shared" si="7"/>
        <v>57</v>
      </c>
      <c r="H239" s="37"/>
    </row>
    <row r="240" spans="1:8">
      <c r="A240" s="13">
        <f t="shared" si="6"/>
        <v>229</v>
      </c>
      <c r="B240" s="17" t="s">
        <v>180</v>
      </c>
      <c r="C240" s="15" t="s">
        <v>159</v>
      </c>
      <c r="D240" s="16">
        <v>400</v>
      </c>
      <c r="E240" s="3"/>
      <c r="F240" s="16">
        <f t="shared" si="7"/>
        <v>400</v>
      </c>
      <c r="H240" s="37"/>
    </row>
    <row r="241" spans="1:8">
      <c r="A241" s="13">
        <f t="shared" si="6"/>
        <v>230</v>
      </c>
      <c r="B241" s="1" t="s">
        <v>58</v>
      </c>
      <c r="C241" s="1" t="s">
        <v>158</v>
      </c>
      <c r="D241" s="3">
        <v>400</v>
      </c>
      <c r="E241" s="3"/>
      <c r="F241" s="3">
        <f t="shared" si="7"/>
        <v>400</v>
      </c>
      <c r="H241" s="37"/>
    </row>
    <row r="242" spans="1:8" ht="27" customHeight="1">
      <c r="A242" s="13">
        <f t="shared" si="6"/>
        <v>231</v>
      </c>
      <c r="B242" s="17" t="s">
        <v>255</v>
      </c>
      <c r="C242" s="15" t="s">
        <v>179</v>
      </c>
      <c r="D242" s="16">
        <v>31.4</v>
      </c>
      <c r="E242" s="3"/>
      <c r="F242" s="16">
        <f t="shared" si="7"/>
        <v>31.4</v>
      </c>
      <c r="H242" s="37"/>
    </row>
    <row r="243" spans="1:8">
      <c r="A243" s="13">
        <f t="shared" si="6"/>
        <v>232</v>
      </c>
      <c r="B243" s="15" t="s">
        <v>160</v>
      </c>
      <c r="C243" s="15" t="s">
        <v>161</v>
      </c>
      <c r="D243" s="16">
        <v>580</v>
      </c>
      <c r="E243" s="3"/>
      <c r="F243" s="16">
        <f t="shared" si="7"/>
        <v>580</v>
      </c>
      <c r="H243" s="37"/>
    </row>
    <row r="244" spans="1:8">
      <c r="A244" s="13">
        <f t="shared" si="6"/>
        <v>233</v>
      </c>
      <c r="B244" s="15" t="s">
        <v>162</v>
      </c>
      <c r="C244" s="15" t="s">
        <v>161</v>
      </c>
      <c r="D244" s="16">
        <v>580</v>
      </c>
      <c r="E244" s="3"/>
      <c r="F244" s="16">
        <f t="shared" si="7"/>
        <v>580</v>
      </c>
      <c r="H244" s="37"/>
    </row>
    <row r="245" spans="1:8">
      <c r="A245" s="13">
        <f t="shared" si="6"/>
        <v>234</v>
      </c>
      <c r="B245" s="1" t="s">
        <v>120</v>
      </c>
      <c r="C245" s="1" t="s">
        <v>163</v>
      </c>
      <c r="D245" s="3">
        <v>580</v>
      </c>
      <c r="E245" s="3"/>
      <c r="F245" s="3">
        <f t="shared" si="7"/>
        <v>580</v>
      </c>
      <c r="H245" s="37"/>
    </row>
    <row r="246" spans="1:8">
      <c r="A246" s="13">
        <f t="shared" ref="A246:A258" si="8">A245+1</f>
        <v>235</v>
      </c>
      <c r="B246" s="1" t="s">
        <v>66</v>
      </c>
      <c r="C246" s="1" t="s">
        <v>164</v>
      </c>
      <c r="D246" s="3">
        <v>497.66</v>
      </c>
      <c r="E246" s="3"/>
      <c r="F246" s="3">
        <f t="shared" si="7"/>
        <v>497.66</v>
      </c>
      <c r="H246" s="37"/>
    </row>
    <row r="247" spans="1:8">
      <c r="A247" s="13">
        <f t="shared" si="8"/>
        <v>236</v>
      </c>
      <c r="B247" s="1" t="s">
        <v>56</v>
      </c>
      <c r="C247" s="1" t="s">
        <v>165</v>
      </c>
      <c r="D247" s="3">
        <v>82.34</v>
      </c>
      <c r="E247" s="3"/>
      <c r="F247" s="3">
        <f t="shared" si="7"/>
        <v>82.34</v>
      </c>
      <c r="H247" s="37"/>
    </row>
    <row r="248" spans="1:8">
      <c r="A248" s="13">
        <f t="shared" si="8"/>
        <v>237</v>
      </c>
      <c r="B248" s="15" t="s">
        <v>166</v>
      </c>
      <c r="C248" s="15" t="s">
        <v>167</v>
      </c>
      <c r="D248" s="16">
        <v>174380.77</v>
      </c>
      <c r="E248" s="45">
        <f>E249+E251+E255+E256+E257</f>
        <v>1389.39</v>
      </c>
      <c r="F248" s="45">
        <f t="shared" si="7"/>
        <v>175770.16</v>
      </c>
      <c r="H248" s="37"/>
    </row>
    <row r="249" spans="1:8">
      <c r="A249" s="13">
        <f t="shared" si="8"/>
        <v>238</v>
      </c>
      <c r="B249" s="15" t="s">
        <v>168</v>
      </c>
      <c r="C249" s="15" t="s">
        <v>167</v>
      </c>
      <c r="D249" s="16">
        <v>68686.92</v>
      </c>
      <c r="E249" s="3"/>
      <c r="F249" s="16">
        <f t="shared" si="7"/>
        <v>68686.92</v>
      </c>
      <c r="H249" s="37"/>
    </row>
    <row r="250" spans="1:8">
      <c r="A250" s="13">
        <f t="shared" si="8"/>
        <v>239</v>
      </c>
      <c r="B250" s="1" t="s">
        <v>58</v>
      </c>
      <c r="C250" s="1" t="s">
        <v>169</v>
      </c>
      <c r="D250" s="3">
        <v>68686.92</v>
      </c>
      <c r="E250" s="3"/>
      <c r="F250" s="3">
        <f t="shared" si="7"/>
        <v>68686.92</v>
      </c>
      <c r="H250" s="37"/>
    </row>
    <row r="251" spans="1:8">
      <c r="A251" s="13">
        <f t="shared" si="8"/>
        <v>240</v>
      </c>
      <c r="B251" s="15" t="s">
        <v>170</v>
      </c>
      <c r="C251" s="15" t="s">
        <v>167</v>
      </c>
      <c r="D251" s="16">
        <v>65546.720000000001</v>
      </c>
      <c r="E251" s="45">
        <f>E252+E253+E254</f>
        <v>0</v>
      </c>
      <c r="F251" s="45">
        <f t="shared" si="7"/>
        <v>65546.720000000001</v>
      </c>
      <c r="H251" s="37"/>
    </row>
    <row r="252" spans="1:8">
      <c r="A252" s="13">
        <f t="shared" si="8"/>
        <v>241</v>
      </c>
      <c r="B252" s="1" t="s">
        <v>181</v>
      </c>
      <c r="C252" s="1" t="s">
        <v>185</v>
      </c>
      <c r="D252" s="3">
        <v>50919.5</v>
      </c>
      <c r="E252" s="42">
        <v>2500</v>
      </c>
      <c r="F252" s="42">
        <f t="shared" si="7"/>
        <v>53419.5</v>
      </c>
      <c r="H252" s="37"/>
    </row>
    <row r="253" spans="1:8" ht="25.5">
      <c r="A253" s="13">
        <f t="shared" si="8"/>
        <v>242</v>
      </c>
      <c r="B253" s="18" t="s">
        <v>227</v>
      </c>
      <c r="C253" s="1" t="s">
        <v>169</v>
      </c>
      <c r="D253" s="3">
        <v>14003.94</v>
      </c>
      <c r="E253" s="42">
        <v>-2500</v>
      </c>
      <c r="F253" s="42">
        <f t="shared" si="7"/>
        <v>11503.94</v>
      </c>
      <c r="H253" s="37"/>
    </row>
    <row r="254" spans="1:8" ht="25.5">
      <c r="A254" s="13">
        <f t="shared" si="8"/>
        <v>243</v>
      </c>
      <c r="B254" s="18" t="s">
        <v>237</v>
      </c>
      <c r="C254" s="1" t="s">
        <v>240</v>
      </c>
      <c r="D254" s="3">
        <v>623.28</v>
      </c>
      <c r="E254" s="3"/>
      <c r="F254" s="3">
        <f t="shared" si="7"/>
        <v>623.28</v>
      </c>
      <c r="H254" s="37"/>
    </row>
    <row r="255" spans="1:8" ht="25.5">
      <c r="A255" s="13">
        <f t="shared" si="8"/>
        <v>244</v>
      </c>
      <c r="B255" s="17" t="s">
        <v>171</v>
      </c>
      <c r="C255" s="22" t="s">
        <v>172</v>
      </c>
      <c r="D255" s="16">
        <v>38055</v>
      </c>
      <c r="E255" s="16">
        <v>1389.39</v>
      </c>
      <c r="F255" s="16">
        <f t="shared" si="7"/>
        <v>39444.39</v>
      </c>
      <c r="H255" s="37"/>
    </row>
    <row r="256" spans="1:8">
      <c r="A256" s="13">
        <f t="shared" si="8"/>
        <v>245</v>
      </c>
      <c r="B256" s="15" t="s">
        <v>223</v>
      </c>
      <c r="C256" s="15" t="s">
        <v>224</v>
      </c>
      <c r="D256" s="16">
        <v>-38.799999999999997</v>
      </c>
      <c r="E256" s="3"/>
      <c r="F256" s="16">
        <f t="shared" si="7"/>
        <v>-38.799999999999997</v>
      </c>
      <c r="H256" s="37"/>
    </row>
    <row r="257" spans="1:8" ht="25.5">
      <c r="A257" s="13">
        <f t="shared" si="8"/>
        <v>246</v>
      </c>
      <c r="B257" s="17" t="s">
        <v>238</v>
      </c>
      <c r="C257" s="15" t="s">
        <v>240</v>
      </c>
      <c r="D257" s="16">
        <v>2130.9299999999998</v>
      </c>
      <c r="E257" s="3"/>
      <c r="F257" s="16">
        <f t="shared" si="7"/>
        <v>2130.9299999999998</v>
      </c>
      <c r="H257" s="37"/>
    </row>
    <row r="258" spans="1:8">
      <c r="A258" s="13">
        <f t="shared" si="8"/>
        <v>247</v>
      </c>
      <c r="B258" s="15" t="s">
        <v>173</v>
      </c>
      <c r="C258" s="15" t="s">
        <v>174</v>
      </c>
      <c r="D258" s="16">
        <v>2599.29</v>
      </c>
      <c r="E258" s="3"/>
      <c r="F258" s="16">
        <f t="shared" si="7"/>
        <v>2599.29</v>
      </c>
      <c r="H258" s="37"/>
    </row>
    <row r="259" spans="1:8">
      <c r="A259" s="13">
        <f>A258+1</f>
        <v>248</v>
      </c>
      <c r="B259" s="15" t="s">
        <v>175</v>
      </c>
      <c r="C259" s="15" t="s">
        <v>174</v>
      </c>
      <c r="D259" s="16">
        <v>565.89</v>
      </c>
      <c r="E259" s="3"/>
      <c r="F259" s="16">
        <f t="shared" si="7"/>
        <v>565.89</v>
      </c>
      <c r="H259" s="37"/>
    </row>
    <row r="260" spans="1:8">
      <c r="A260" s="13">
        <f>A259+1</f>
        <v>249</v>
      </c>
      <c r="B260" s="1" t="s">
        <v>214</v>
      </c>
      <c r="C260" s="1" t="s">
        <v>246</v>
      </c>
      <c r="D260" s="16">
        <v>62</v>
      </c>
      <c r="E260" s="3"/>
      <c r="F260" s="16">
        <f t="shared" si="7"/>
        <v>62</v>
      </c>
      <c r="H260" s="37"/>
    </row>
    <row r="261" spans="1:8">
      <c r="A261" s="13">
        <f>A260+1</f>
        <v>250</v>
      </c>
      <c r="B261" s="1" t="s">
        <v>214</v>
      </c>
      <c r="C261" s="1" t="s">
        <v>176</v>
      </c>
      <c r="D261" s="16">
        <v>503.89</v>
      </c>
      <c r="E261" s="3"/>
      <c r="F261" s="16">
        <f t="shared" si="7"/>
        <v>503.89</v>
      </c>
      <c r="H261" s="37"/>
    </row>
    <row r="262" spans="1:8">
      <c r="A262" s="13">
        <f>A261+1</f>
        <v>251</v>
      </c>
      <c r="B262" s="15" t="s">
        <v>205</v>
      </c>
      <c r="C262" s="15" t="s">
        <v>206</v>
      </c>
      <c r="D262" s="16">
        <v>384.4</v>
      </c>
      <c r="E262" s="3"/>
      <c r="F262" s="16">
        <f t="shared" si="7"/>
        <v>384.4</v>
      </c>
      <c r="H262" s="37"/>
    </row>
    <row r="263" spans="1:8" ht="25.5">
      <c r="A263" s="13">
        <f>A262+1</f>
        <v>252</v>
      </c>
      <c r="B263" s="17" t="s">
        <v>207</v>
      </c>
      <c r="C263" s="15" t="s">
        <v>206</v>
      </c>
      <c r="D263" s="16">
        <v>1649</v>
      </c>
      <c r="E263" s="3"/>
      <c r="F263" s="16">
        <f t="shared" si="7"/>
        <v>1649</v>
      </c>
      <c r="H263" s="37"/>
    </row>
    <row r="264" spans="1:8">
      <c r="A264" s="23"/>
      <c r="B264" s="24"/>
      <c r="C264" s="25"/>
      <c r="D264" s="26"/>
    </row>
    <row r="265" spans="1:8" s="5" customFormat="1" ht="15.75">
      <c r="A265" s="27"/>
      <c r="B265" s="28" t="s">
        <v>178</v>
      </c>
      <c r="C265" s="29" t="s">
        <v>256</v>
      </c>
      <c r="D265" s="30"/>
      <c r="E265" s="30"/>
    </row>
    <row r="266" spans="1:8" s="5" customFormat="1" ht="15.75">
      <c r="A266" s="27"/>
      <c r="B266" s="29"/>
      <c r="C266" s="29" t="s">
        <v>219</v>
      </c>
      <c r="D266" s="30"/>
      <c r="E266" s="30"/>
    </row>
    <row r="267" spans="1:8" s="5" customFormat="1" ht="15.75">
      <c r="A267" s="27"/>
      <c r="B267" s="28" t="s">
        <v>258</v>
      </c>
      <c r="C267" s="29" t="s">
        <v>257</v>
      </c>
      <c r="D267" s="30"/>
      <c r="E267" s="30"/>
    </row>
    <row r="268" spans="1:8">
      <c r="A268" s="31"/>
      <c r="B268" s="31"/>
      <c r="C268" s="31"/>
    </row>
    <row r="269" spans="1:8">
      <c r="A269" s="32"/>
      <c r="B269" s="33"/>
      <c r="C269" s="34"/>
    </row>
    <row r="270" spans="1:8">
      <c r="A270" s="32"/>
      <c r="B270" s="46"/>
      <c r="C270" s="46"/>
    </row>
    <row r="271" spans="1:8">
      <c r="A271" s="32"/>
      <c r="B271" s="33"/>
      <c r="C271" s="34"/>
    </row>
  </sheetData>
  <mergeCells count="13">
    <mergeCell ref="E1:F1"/>
    <mergeCell ref="E2:F2"/>
    <mergeCell ref="B5:F5"/>
    <mergeCell ref="E8:E11"/>
    <mergeCell ref="F8:F11"/>
    <mergeCell ref="B270:C270"/>
    <mergeCell ref="D8:D11"/>
    <mergeCell ref="C8:C11"/>
    <mergeCell ref="A1:B1"/>
    <mergeCell ref="A2:B2"/>
    <mergeCell ref="A3:B3"/>
    <mergeCell ref="A8:A11"/>
    <mergeCell ref="B8:B11"/>
  </mergeCells>
  <phoneticPr fontId="0" type="noConversion"/>
  <pageMargins left="1.0629921259842521" right="0.15748031496062992" top="0" bottom="0" header="0.23622047244094491" footer="0"/>
  <pageSetup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2</vt:lpstr>
      <vt:lpstr>'2'!Imprimare_titluri</vt:lpstr>
    </vt:vector>
  </TitlesOfParts>
  <Company>cjc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Simona.Tatomir</dc:creator>
  <cp:lastModifiedBy>Ioan.Iusan</cp:lastModifiedBy>
  <cp:lastPrinted>2012-12-20T07:13:32Z</cp:lastPrinted>
  <dcterms:created xsi:type="dcterms:W3CDTF">2011-02-07T14:42:14Z</dcterms:created>
  <dcterms:modified xsi:type="dcterms:W3CDTF">2012-12-20T07:13:41Z</dcterms:modified>
</cp:coreProperties>
</file>