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anexa_1__" sheetId="1" r:id="rId1"/>
  </sheets>
  <definedNames/>
  <calcPr fullCalcOnLoad="1"/>
</workbook>
</file>

<file path=xl/sharedStrings.xml><?xml version="1.0" encoding="utf-8"?>
<sst xmlns="http://schemas.openxmlformats.org/spreadsheetml/2006/main" count="313" uniqueCount="255">
  <si>
    <t>VENITURI PROPRII   (cod 00.02-11.02-37.02+00.15+00.16)</t>
  </si>
  <si>
    <t>4802</t>
  </si>
  <si>
    <t>I.  VENITURI CURENTE    (cod 00.03+00.12)</t>
  </si>
  <si>
    <t>0002</t>
  </si>
  <si>
    <t>A.  VENITURI FISCALE    (cod 00.04+06.02+00.09+00.10+00.11)</t>
  </si>
  <si>
    <t>0003</t>
  </si>
  <si>
    <t>A1.  IMPOZIT  PE VENIT, PROFIT SI CASTIGURI DIN CAPITAL  (cod 00.05+00.06+00.07)</t>
  </si>
  <si>
    <t>0004</t>
  </si>
  <si>
    <t>A1.1.  IMPOZIT  PE VENIT, PROFIT SI CASTIGURI DIN CAPITAL DE LA PERSOANE JURIDICE (cod 01.02)</t>
  </si>
  <si>
    <t>0005</t>
  </si>
  <si>
    <t>Impozit pe profit  (cod 01.02.01)</t>
  </si>
  <si>
    <t>0102</t>
  </si>
  <si>
    <t>Impozit pe profit de la agenti economici</t>
  </si>
  <si>
    <t>010201</t>
  </si>
  <si>
    <t>A1.2.  IMPOZIT PE VENIT, PROFIT, 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</si>
  <si>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</si>
  <si>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</si>
  <si>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</si>
  <si>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</si>
  <si>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</si>
  <si>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de  consiliul judetean pentru echilibrarea bugetelor locale</t>
  </si>
  <si>
    <t>040204</t>
  </si>
  <si>
    <t>A4.IMPOZITE SI TAXE PE BUNURI SI SERVICII (cod 11.02+12.02+15.02+16.02)</t>
  </si>
  <si>
    <t>0010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</si>
  <si>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</si>
  <si>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</si>
  <si>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</si>
  <si>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</si>
  <si>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</si>
  <si>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</si>
  <si>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</si>
  <si>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 (cod 16.02.02+16.02.03+16.02.50)</t>
  </si>
  <si>
    <t>1602</t>
  </si>
  <si>
    <t>Taxa asupra  mijloacelor de transport  (cod 16.02.02.01+16.02.02.02)</t>
  </si>
  <si>
    <t>160202</t>
  </si>
  <si>
    <t>Taxa asupra  mijloacelor de transport detinute de persoane fizice</t>
  </si>
  <si>
    <t>16020201</t>
  </si>
  <si>
    <t>Taxa asupra  mijloacelor de transport detinute de persoane juridice</t>
  </si>
  <si>
    <t>16020202</t>
  </si>
  <si>
    <t>Taxe si tarife pentru eliberarea de licente si autorizatii de functionare</t>
  </si>
  <si>
    <t>160203</t>
  </si>
  <si>
    <t>C. VENITURI NEFISCALE (cod 00.13+00.14)</t>
  </si>
  <si>
    <t>0012</t>
  </si>
  <si>
    <t>C1.  VENITURI DIN PROPRIETATE (cod 30.02+31.02)</t>
  </si>
  <si>
    <t>0013</t>
  </si>
  <si>
    <t>Venituri din proprietate  (cod 30.02.01+30.02.03+30.02.05+30.02.08+30.02.50))</t>
  </si>
  <si>
    <t>3002</t>
  </si>
  <si>
    <t>Varsaminte din profitul net al regiilor autonome, societatilor si companiilor nationale</t>
  </si>
  <si>
    <t>300201</t>
  </si>
  <si>
    <t>Venituri din concesiuni si inchirieri</t>
  </si>
  <si>
    <t>300205</t>
  </si>
  <si>
    <t>C2.  VANZARI DE BUNURI SI SERVICII   (cod 33.02+34.02+35.02+36.02+37.02)</t>
  </si>
  <si>
    <t>0014</t>
  </si>
  <si>
    <t>Amenzi, penalitati si confiscari (cod 35.02.01 la35.02.03+35.02.50)</t>
  </si>
  <si>
    <t>3502</t>
  </si>
  <si>
    <t>Venituri din amenzi si alte sanctiuni aplicate potrivit dispozitiilor legale</t>
  </si>
  <si>
    <t>350201</t>
  </si>
  <si>
    <t>Diverse venituri  (cod 36.02.01+36.02.05+36.02.06+36.02.07+36.02.08+36.02.11+36.02.22+36.02.50)</t>
  </si>
  <si>
    <t>3602</t>
  </si>
  <si>
    <t>Alte venituri</t>
  </si>
  <si>
    <t>360250</t>
  </si>
  <si>
    <t>Transferuri voluntare,altele decat subventiile (cod cod 37.02.01+37.02.03+37.02.04+37.02.05+37.02.50)</t>
  </si>
  <si>
    <t>3702</t>
  </si>
  <si>
    <t>Donatii si sponsorizari</t>
  </si>
  <si>
    <t>370201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</si>
  <si>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</si>
  <si>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</si>
  <si>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</si>
  <si>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</si>
  <si>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Alte transferuri voluntare</t>
  </si>
  <si>
    <t>370250</t>
  </si>
  <si>
    <t>II. VENITURI DIN CAPITAL (cod 39.02)</t>
  </si>
  <si>
    <t>0015</t>
  </si>
  <si>
    <t>Venituri din valorificarea unor bunuri  (cod 39.02.01+39.02.03+39.02.04+ 39.02.07+39.02.10)</t>
  </si>
  <si>
    <t>3902</t>
  </si>
  <si>
    <t>Venituri din valorificarea unor bunuri ale institutiilor publice</t>
  </si>
  <si>
    <t>390201</t>
  </si>
  <si>
    <t>IV.  SUBVENTII    (cod 00.18)</t>
  </si>
  <si>
    <t>0017</t>
  </si>
  <si>
    <t>SUBVENTII DE LA ALTE NIVELE ALE ADMINISTRATIEI PUBLICE   (cod 42.02+43.02)</t>
  </si>
  <si>
    <t>0018</t>
  </si>
  <si>
    <t>4202</t>
  </si>
  <si>
    <t>Subventii de la bugetul de stat catre bugetele locale necesare sustinerii derularii proiectelor finantate din FEN postaderare</t>
  </si>
  <si>
    <t>420220</t>
  </si>
  <si>
    <t>Finantarea drepturilor acordate persoanelor cu handicap</t>
  </si>
  <si>
    <t>420221</t>
  </si>
  <si>
    <t>Subventii de la alte administratii   (cod 43.02.01+43.02.04+43.02.07+43.02.08+42.02.20)</t>
  </si>
  <si>
    <t>4302</t>
  </si>
  <si>
    <t>Subventii primite de  la  bugetele consiliilor judetene pentru protectia copilului</t>
  </si>
  <si>
    <t>430201</t>
  </si>
  <si>
    <t>Sume primite in contul platilor efectuate in anul curent</t>
  </si>
  <si>
    <t>VENITURILE SECTIUNII DE FUNCTIONARE (cod 00.02+00.16+00.17+00.30) - TOTAL</t>
  </si>
  <si>
    <t>000102F</t>
  </si>
  <si>
    <t>VENITURI PROPRII (00.02-11.02-37.02-37.02.03+00.16)</t>
  </si>
  <si>
    <t>0002F</t>
  </si>
  <si>
    <t>A.  VENITURI FISCALE (cod 00.04+00.09+00.10+00.11)</t>
  </si>
  <si>
    <t>0003F</t>
  </si>
  <si>
    <t>0004F</t>
  </si>
  <si>
    <t>A1.1.  IMPOZIT  PE VENIT, PROFIT SI CASTIGURI DIN CAPITAL DE LA PERSOANE JURIDICE  (cod 01.02)</t>
  </si>
  <si>
    <t>0005F</t>
  </si>
  <si>
    <t>010201F</t>
  </si>
  <si>
    <t>A1.2. IMPOZIT PE VENIT, PROFIT,  SI CASTIGURI DIN CAPITAL DE LA PERSOANE FIZICE  (cod 03.02+04.02)</t>
  </si>
  <si>
    <t>0006F</t>
  </si>
  <si>
    <t>Cote si sume defalcate din impozitul pe venit   (cod 04.02.01+04.02.04)</t>
  </si>
  <si>
    <t>0402F</t>
  </si>
  <si>
    <t>040201F</t>
  </si>
  <si>
    <t>Sume alocate din cotele defalcate din impozitul pe venit pentru echilibrarea bugetelor locale</t>
  </si>
  <si>
    <t>040204F</t>
  </si>
  <si>
    <t>A4.  IMPOZITE SI TAXE PE BUNURI SI SERVICII   (cod 11.02+12.02+15.02+16.02)</t>
  </si>
  <si>
    <t>0010F</t>
  </si>
  <si>
    <t>Sume defalcate din TVA  (cod  11.02.01+11.02.02+11.02.05+11.02.06)</t>
  </si>
  <si>
    <t>1102F</t>
  </si>
  <si>
    <t>110201F</t>
  </si>
  <si>
    <t>110205F</t>
  </si>
  <si>
    <t>110206F</t>
  </si>
  <si>
    <t>Taxe pe utilizarea bunurilor, autorizarea utilizarii bunurilor sau pe desfasurarea de activitati   (cod 16.02.02+16.02.03+16.02.50)</t>
  </si>
  <si>
    <t>1602F</t>
  </si>
  <si>
    <t>Impozit pe mijloacele de transport  (cod 16.02.02.01+16.02.02.02)</t>
  </si>
  <si>
    <t>160202F</t>
  </si>
  <si>
    <t>Impozit pe mijloacele de transport detinute de persoane fizice *)</t>
  </si>
  <si>
    <t>16020201F</t>
  </si>
  <si>
    <t>Impozit pe mijloacele de transport detinute de persoane juridice *)</t>
  </si>
  <si>
    <t>16020202F</t>
  </si>
  <si>
    <t>160203F</t>
  </si>
  <si>
    <t>C.   VENITURI NEFISCALE (cod 00.13+00.14)</t>
  </si>
  <si>
    <t>0012F</t>
  </si>
  <si>
    <t>C1.  VENITURI DIN PROPRIETATE  (cod 30.02+31.02)</t>
  </si>
  <si>
    <t>0013F</t>
  </si>
  <si>
    <t>Venituri din proprietate  (cod 30.02.01+30.02.05+30.02.08+30.02.50)</t>
  </si>
  <si>
    <t>3002F</t>
  </si>
  <si>
    <t>300201F</t>
  </si>
  <si>
    <t>300205F</t>
  </si>
  <si>
    <t>0014F</t>
  </si>
  <si>
    <t>Amenzi, penalitati si confiscari   (cod 35.02.01 la 35.02.03+35.02.50)</t>
  </si>
  <si>
    <t>3502F</t>
  </si>
  <si>
    <t>350201F</t>
  </si>
  <si>
    <t>Diverse venituri (cod 36.02.01+36.02.05+36.02.06+36.02.11+36.02.50)</t>
  </si>
  <si>
    <t>3602F</t>
  </si>
  <si>
    <t>360250F</t>
  </si>
  <si>
    <t>Transferuri voluntare,  altele decat subventiile  (cod 37.02.01+37.02.03+37.02.50)</t>
  </si>
  <si>
    <t>3702F</t>
  </si>
  <si>
    <t>370201F</t>
  </si>
  <si>
    <t>370203F</t>
  </si>
  <si>
    <t>0017F</t>
  </si>
  <si>
    <t>0018F</t>
  </si>
  <si>
    <t>4202F</t>
  </si>
  <si>
    <t>420221F</t>
  </si>
  <si>
    <t>Subventii de la alte administratii   (cod 43.02.01+43.02.04+43.02.07+43.02.08+43.02.20)</t>
  </si>
  <si>
    <t>4302F</t>
  </si>
  <si>
    <t>Subventii primite de la bugetele consiliilor judetene pentru protectia copilului</t>
  </si>
  <si>
    <t>430201F</t>
  </si>
  <si>
    <t>VENITURILE SECTIUNII DE DEZVOLTARE (00.02+00.15+00.17+40.02+45.02) - TOTAL</t>
  </si>
  <si>
    <t>000102D</t>
  </si>
  <si>
    <t>VENITURI CURENTE (00.03+00.12)</t>
  </si>
  <si>
    <t>0002D</t>
  </si>
  <si>
    <t>VENITURI NEFISCALE  ( cod 00.14)</t>
  </si>
  <si>
    <t>0012D</t>
  </si>
  <si>
    <t>C2.  VANZARI DE BUNURI SI SERVICII   (cod 36.02+37.02)</t>
  </si>
  <si>
    <t>0014D</t>
  </si>
  <si>
    <t>Transferuri voluntare,  altele decat subventiile  (cod 37.02.04+37.02.05)</t>
  </si>
  <si>
    <t>3702D</t>
  </si>
  <si>
    <t>370204D</t>
  </si>
  <si>
    <t>0015D</t>
  </si>
  <si>
    <t>Venituri din valorificarea unor bunuri  (cod 39.02.01+39.02.03+39.02.04+39.02.07+39.02.10)</t>
  </si>
  <si>
    <t>3902D</t>
  </si>
  <si>
    <t>390201D</t>
  </si>
  <si>
    <t>0017D</t>
  </si>
  <si>
    <t>SUBVENTII DE LA ALTE NIVELE ALE ADMINISTRATIEI PUBLICE   (cod 42.02)</t>
  </si>
  <si>
    <t>0018D</t>
  </si>
  <si>
    <t>ROMÂNIA</t>
  </si>
  <si>
    <t>JUDEŢUL CLUJ</t>
  </si>
  <si>
    <t>CONSILIUL JUDEŢEAN</t>
  </si>
  <si>
    <t>Nr.
crt.</t>
  </si>
  <si>
    <t>Denumire indicator</t>
  </si>
  <si>
    <t>Cod ind.</t>
  </si>
  <si>
    <t>Încasări realizate</t>
  </si>
  <si>
    <t xml:space="preserve">        Contrasemnează:</t>
  </si>
  <si>
    <t xml:space="preserve">          SIMONA GACI</t>
  </si>
  <si>
    <t>mii lei</t>
  </si>
  <si>
    <t xml:space="preserve">TOTAL VENITURI </t>
  </si>
  <si>
    <t>000102</t>
  </si>
  <si>
    <t>Varsaminte din profitul net al regiilor autonome, societatilor si companiilor naţionale</t>
  </si>
  <si>
    <t xml:space="preserve">Subvent de la bugetul de stat(cod 42.02.01+42.02.03l a 42.02.07+42.02.09+42.02.10+42.02.12 la 42.02.21+42.02.28+42.02.29+42.02.32 la 42.02.36+42.02.40 la 42.02.42+42.02.44 la 42.02.46+42.02.51+42.02.55)  
</t>
  </si>
  <si>
    <t>Taxe speciale</t>
  </si>
  <si>
    <t xml:space="preserve">Subventii primite din Fondul National de Dezvoltare </t>
  </si>
  <si>
    <t>Finantarea Programului national de dezvoltare locala</t>
  </si>
  <si>
    <t>Alte amenzi, penalitati si confiscari</t>
  </si>
  <si>
    <t>Venituri din vanzarea locuintelor construite din fondurile statului</t>
  </si>
  <si>
    <t xml:space="preserve">                           PREŞEDINTE,</t>
  </si>
  <si>
    <t xml:space="preserve">                               ALIN  TIȘE</t>
  </si>
  <si>
    <t>30020530F</t>
  </si>
  <si>
    <t>35020102F</t>
  </si>
  <si>
    <t>Alte taxe pe itilizarea bunurilor, autorilzarea utilizarii bunurilor sau pe desfasurarea de activitatii</t>
  </si>
  <si>
    <t>Alte venituri din concesiuni si inchirieri de catre institutiile publice</t>
  </si>
  <si>
    <t>Venituri din prestari de servicii si alte activitati (cod 33.02+33.02.10+33.02.12+33.02.24+33.02.27+33.02.28=3.02.50)</t>
  </si>
  <si>
    <t>Contributia lunara a parintilor pentru intretinerea copiilor in unitatile de protectie sociala</t>
  </si>
  <si>
    <t>Venituri din amenzi si alte sanctiuni aplicate de catre alte institutii de specialitate</t>
  </si>
  <si>
    <t>Varsaminte din venituri si/sau disponibilitatile institutiilor publice</t>
  </si>
  <si>
    <t>Fondul European de Dezvoltare Regionala (FEDR) (COD 48.02.01.01 la 48.02.01.03)</t>
  </si>
  <si>
    <t xml:space="preserve">Sume primite in contul platilor efectuate in anul curent </t>
  </si>
  <si>
    <t>Impozit pe profit (cod 01.02.01)</t>
  </si>
  <si>
    <t xml:space="preserve">Impozit pe profit de la agenti economici </t>
  </si>
  <si>
    <t>Alte taxe pe utilizarea bunurilor, autorilzarea utilizarii bunurilor sau pe desfasurarea de activitatii</t>
  </si>
  <si>
    <t>Venituri din prestari de servicii si alte activitati (cod 33.02+33.02.10+33.02.12+33.02.24+33.02.27+33.02.28+3.02.50)</t>
  </si>
  <si>
    <t xml:space="preserve">Subventi de la bugetul de stat(cod 42.02.21+42.02.28+42.02.32 la 42.02.36+42.02.41+42.02.42+42.02.44 la 42.02.46+42.02.51)  </t>
  </si>
  <si>
    <t>Subventii de la bugetul de stat (cod 42.02.01+42.02.03 la 42.02.07+42.02.09+42.02.10+42.02.12 la 42.02.20+42.02.29+42.02.40+42.02.51 +42.02.52)</t>
  </si>
  <si>
    <t>VENITURI PROPRII (cod 00.02-11.02-37.02+00.15+00.16)</t>
  </si>
  <si>
    <t>Sume primite de UE/alti donatori in contul platilor efectuate si prefinantari aferente cadrului financiar 2014-2020 (cod 48.02.01 la 48.02.05+48.02.11+48,02,12+48,02,15)</t>
  </si>
  <si>
    <t>Sume primite de la UE/alti donatori  in contul platilor efectuate si prefinantari aferente cadrului financiar 2014-2020 (cod 48.02.01 la 48.02.05+48.02.11+48.02.12+48.02.15)</t>
  </si>
  <si>
    <t>Fondul European de Dezvoltare Regională (FEDR) (cod 48.02.01.01 la 48.02.01.03)</t>
  </si>
  <si>
    <t>Sume primite în contul plăților efectuate în anul curent</t>
  </si>
  <si>
    <t>A6. ALTE IMPOZITE SI TAXE FISCALE (cod 18.02)</t>
  </si>
  <si>
    <t>Alte impozite si taxe fiscale (cod 18.02.50)</t>
  </si>
  <si>
    <t>Alte impozite si taxe</t>
  </si>
  <si>
    <t>Venituri din dividende (cod 30.02.08.02+30.02.08.03)</t>
  </si>
  <si>
    <t>Venituri din dividende de la alti platitori</t>
  </si>
  <si>
    <t>Contributia de intretinere a persoanelor asistate</t>
  </si>
  <si>
    <t xml:space="preserve">Subventii de la bugetul de stat catre bugetele locale necesare sustinerii derularii proiectelor finantate din FEN postaderare, aferente perioadei de programare 2014-2020 </t>
  </si>
  <si>
    <t>Fondul de Coeziune (FC) (cod 48.02.03.01 la 48.02.03.03)</t>
  </si>
  <si>
    <t>Venituri din recuperarea cheltuielilor de judecată, imputații și despăgubiri</t>
  </si>
  <si>
    <t>Alte venituri pentru finanțarea secțiunii de dezvoltare</t>
  </si>
  <si>
    <t>Subventii primite de la bugetul de stat pentru finanțarea unor programe de interes național (cod 42.02.51.01.+42.02.51.02)</t>
  </si>
  <si>
    <t>Subventii primite de la bugetul de stat pentru finanțarea unor programe de interes național  destinate secțiunii de funcționare a bugetului local</t>
  </si>
  <si>
    <t>Sume primite în contul plăților efectuate în anii anteriori</t>
  </si>
  <si>
    <t>Fondul Social European (FSE) ( cod 48.02.02.01 la 42.02.02.03)</t>
  </si>
  <si>
    <t>Venituri din recuperarea cheltuielilor de judecată</t>
  </si>
  <si>
    <t>SECRETAR GENERAL AL JUDEŢULUI</t>
  </si>
  <si>
    <t>Sume primite in contul platilor efectuate in anii anteriori</t>
  </si>
  <si>
    <t>Sume defalcate din TVA (cod 11.02.01+11.02.02+11.02.05 + 11.02.06)</t>
  </si>
  <si>
    <t>Subvenţii de la bugetul de stat pentru decontarea cheltuielilor pentru carantină</t>
  </si>
  <si>
    <t>Alte amenzi, penalităţi şi confiscări</t>
  </si>
  <si>
    <t xml:space="preserve">              CONTUL DE EXECUŢIE AL BUGETULUI LOCAL-VENITURI</t>
  </si>
  <si>
    <t>Anexa nr. 1</t>
  </si>
  <si>
    <t>Sume din excedentul anului precedent pentru acoperirea golurilor temporare de casă ale secţiunii de funcţionare</t>
  </si>
  <si>
    <t>Sume din excedentul anului precedent pentru acoperirea golurilor temporare de casă ale secţiunii de dezvoltare</t>
  </si>
  <si>
    <t>III. Operaţiuni financiare (cod 40.02+41.02)</t>
  </si>
  <si>
    <t>Subventii primite de la bugetul de stat pentru finanțarea unor programe de interes național  destinate secțiunii de dezvoltare a bugetului local</t>
  </si>
  <si>
    <t>Sume din excedentul anului precedent pentru acoperirea golurilor temporare de casa ale secţiunii de funcţionare</t>
  </si>
  <si>
    <t>Incasări din rambursarea împrumuturilor acordate (cod 40.02.06+40.02.07+.40.02.10+40.02.11+40.02.50)</t>
  </si>
  <si>
    <t xml:space="preserve">Subvenţii primite de la bugetul de stat pentru finanşarea unor programe de interes naţional </t>
  </si>
  <si>
    <t>, destinate secţiunii de dezvoltare a bugetului local</t>
  </si>
  <si>
    <t xml:space="preserve">Subvenţii primite de la bugetul de stat pentru finanşarea unor programe de interes naţional, destinate secţiunii de dezvoltare a bugetului local </t>
  </si>
  <si>
    <t>Prevederi bugetare iniţiale</t>
  </si>
  <si>
    <t>Prevederi bugetare  definitive</t>
  </si>
  <si>
    <t>Sume repartizate pentru finanţarea instituţiilor de spectacole şi concerte</t>
  </si>
  <si>
    <t>Subvenţii pentru realizarea activităţii de colectare, transport, depozitare şi neutralizare a deşeurilor de origine animală</t>
  </si>
  <si>
    <t>Sume alocate pentru stimulentul de risc</t>
  </si>
  <si>
    <t>Subvenţii din veniturile proprii ale Ministerului Sănătăţii către bugetele locale pentru finanţarea investiţuiilor în sănătate</t>
  </si>
  <si>
    <t>Subvenţii primite din Fondul de Intervenţie</t>
  </si>
  <si>
    <t>la data de 31.12.2021</t>
  </si>
  <si>
    <t>Sume primite din fondul de intervenţie</t>
  </si>
  <si>
    <t>Alte sume primite de la UE</t>
  </si>
  <si>
    <t>Alte sume primite din fonduri de la Uniunea Europeana pentru programele operationale finantate din cadrul financiar 2014-2020</t>
  </si>
  <si>
    <t>Venituri din redevenţe miniere</t>
  </si>
  <si>
    <t xml:space="preserve">                  la Hotărârea nr.      /2022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</si>
</sst>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&quot;L&quot;;\-#,##0&quot;L&quot;"/>
    <numFmt numFmtId="181" formatCode="#,##0&quot;L&quot;;[Red]\-#,##0&quot;L&quot;"/>
    <numFmt numFmtId="182" formatCode="#,##0.00&quot;L&quot;;\-#,##0.00&quot;L&quot;"/>
    <numFmt numFmtId="183" formatCode="#,##0.00&quot;L&quot;;[Red]\-#,##0.00&quot;L&quot;"/>
    <numFmt numFmtId="184" formatCode="_-* #,##0&quot;L&quot;_-;\-* #,##0&quot;L&quot;_-;_-* &quot;-&quot;&quot;L&quot;_-;_-@_-"/>
    <numFmt numFmtId="185" formatCode="_-* #,##0_L_-;\-* #,##0_L_-;_-* &quot;-&quot;_L_-;_-@_-"/>
    <numFmt numFmtId="186" formatCode="_-* #,##0.00&quot;L&quot;_-;\-* #,##0.00&quot;L&quot;_-;_-* &quot;-&quot;??&quot;L&quot;_-;_-@_-"/>
    <numFmt numFmtId="187" formatCode="_-* #,##0.00_L_-;\-* #,##0.00_L_-;_-* &quot;-&quot;??_L_-;_-@_-"/>
    <numFmt numFmtId="188" formatCode="00\1\6"/>
    <numFmt numFmtId="189" formatCode="00"/>
    <numFmt numFmtId="190" formatCode="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Montserrat Light"/>
      <family val="0"/>
    </font>
    <font>
      <sz val="11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5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29" borderId="3" applyNumberFormat="0" applyAlignment="0" applyProtection="0"/>
    <xf numFmtId="0" fontId="33" fillId="30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6" fillId="33" borderId="9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90" fontId="8" fillId="0" borderId="13" xfId="0" applyNumberFormat="1" applyFont="1" applyBorder="1" applyAlignment="1">
      <alignment horizontal="left"/>
    </xf>
    <xf numFmtId="4" fontId="8" fillId="0" borderId="21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? legat?" xfId="41"/>
    <cellStyle name="Eronat" xfId="42"/>
    <cellStyle name="Hyperlink" xfId="43"/>
    <cellStyle name="Followed Hyperlink" xfId="44"/>
    <cellStyle name="Ie?ire" xfId="45"/>
    <cellStyle name="Intrare" xfId="46"/>
    <cellStyle name="Currency" xfId="47"/>
    <cellStyle name="Currency [0]" xfId="48"/>
    <cellStyle name="Neutru" xfId="49"/>
    <cellStyle name="Not?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?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selection activeCell="B7" sqref="B7:B8"/>
    </sheetView>
  </sheetViews>
  <sheetFormatPr defaultColWidth="9.140625" defaultRowHeight="12.75"/>
  <cols>
    <col min="1" max="1" width="5.421875" style="1" customWidth="1"/>
    <col min="2" max="2" width="45.57421875" style="4" customWidth="1"/>
    <col min="3" max="3" width="11.57421875" style="1" customWidth="1"/>
    <col min="4" max="4" width="14.00390625" style="2" customWidth="1"/>
    <col min="5" max="5" width="12.8515625" style="2" customWidth="1"/>
    <col min="6" max="6" width="12.57421875" style="2" customWidth="1"/>
    <col min="7" max="7" width="9.140625" style="1" customWidth="1"/>
    <col min="8" max="8" width="14.57421875" style="1" customWidth="1"/>
    <col min="9" max="16384" width="9.140625" style="1" customWidth="1"/>
  </cols>
  <sheetData>
    <row r="1" spans="1:7" ht="16.5">
      <c r="A1" s="52" t="s">
        <v>169</v>
      </c>
      <c r="B1" s="52"/>
      <c r="C1" s="5"/>
      <c r="D1" s="5"/>
      <c r="E1" s="52" t="s">
        <v>232</v>
      </c>
      <c r="F1" s="52"/>
      <c r="G1" s="52"/>
    </row>
    <row r="2" spans="1:7" ht="16.5">
      <c r="A2" s="52" t="s">
        <v>170</v>
      </c>
      <c r="B2" s="52"/>
      <c r="C2" s="5"/>
      <c r="D2" s="6" t="s">
        <v>254</v>
      </c>
      <c r="E2" s="6"/>
      <c r="F2" s="6"/>
      <c r="G2" s="6"/>
    </row>
    <row r="3" spans="1:7" ht="16.5">
      <c r="A3" s="52" t="s">
        <v>171</v>
      </c>
      <c r="B3" s="52"/>
      <c r="C3" s="5"/>
      <c r="D3" s="5"/>
      <c r="E3" s="5"/>
      <c r="F3" s="5"/>
      <c r="G3" s="5"/>
    </row>
    <row r="4" spans="1:7" ht="16.5">
      <c r="A4" s="53" t="s">
        <v>231</v>
      </c>
      <c r="B4" s="53"/>
      <c r="C4" s="53"/>
      <c r="D4" s="53"/>
      <c r="E4" s="53"/>
      <c r="F4" s="53"/>
      <c r="G4" s="6"/>
    </row>
    <row r="5" spans="1:7" ht="16.5">
      <c r="A5" s="53" t="s">
        <v>249</v>
      </c>
      <c r="B5" s="53"/>
      <c r="C5" s="53"/>
      <c r="D5" s="53"/>
      <c r="E5" s="53"/>
      <c r="F5" s="53"/>
      <c r="G5" s="6"/>
    </row>
    <row r="6" spans="1:7" ht="16.5" thickBot="1">
      <c r="A6" s="6"/>
      <c r="B6" s="6"/>
      <c r="C6" s="6"/>
      <c r="D6" s="6"/>
      <c r="E6" s="6"/>
      <c r="F6" s="7" t="s">
        <v>178</v>
      </c>
      <c r="G6" s="6"/>
    </row>
    <row r="7" spans="1:7" ht="16.5" customHeight="1">
      <c r="A7" s="48" t="s">
        <v>172</v>
      </c>
      <c r="B7" s="50" t="s">
        <v>173</v>
      </c>
      <c r="C7" s="43" t="s">
        <v>174</v>
      </c>
      <c r="D7" s="43" t="s">
        <v>242</v>
      </c>
      <c r="E7" s="43" t="s">
        <v>243</v>
      </c>
      <c r="F7" s="46" t="s">
        <v>175</v>
      </c>
      <c r="G7" s="5"/>
    </row>
    <row r="8" spans="1:7" ht="36" customHeight="1" thickBot="1">
      <c r="A8" s="49"/>
      <c r="B8" s="51"/>
      <c r="C8" s="44"/>
      <c r="D8" s="45"/>
      <c r="E8" s="45"/>
      <c r="F8" s="47"/>
      <c r="G8" s="5"/>
    </row>
    <row r="9" spans="1:8" ht="15.75" customHeight="1" thickBot="1">
      <c r="A9" s="15">
        <v>1</v>
      </c>
      <c r="B9" s="16" t="s">
        <v>179</v>
      </c>
      <c r="C9" s="17" t="s">
        <v>180</v>
      </c>
      <c r="D9" s="18">
        <f>D11+D65+D72+D91+D92</f>
        <v>913224.81</v>
      </c>
      <c r="E9" s="18">
        <f>E11+E65+E72+E91+E92</f>
        <v>983011.0800000001</v>
      </c>
      <c r="F9" s="38">
        <f>F11+F65+F72+F91+F92</f>
        <v>553365.46</v>
      </c>
      <c r="G9" s="5"/>
      <c r="H9" s="2"/>
    </row>
    <row r="10" spans="1:8" ht="33">
      <c r="A10" s="27">
        <f>1+A9</f>
        <v>2</v>
      </c>
      <c r="B10" s="28" t="s">
        <v>0</v>
      </c>
      <c r="C10" s="41" t="s">
        <v>1</v>
      </c>
      <c r="D10" s="29">
        <f>D11-D23</f>
        <v>345481.89</v>
      </c>
      <c r="E10" s="29">
        <f>E11-E23-E59</f>
        <v>381061.08999999997</v>
      </c>
      <c r="F10" s="37">
        <f>F11-F23-F59+F64</f>
        <v>306995.88999999996</v>
      </c>
      <c r="G10" s="8"/>
      <c r="H10" s="2"/>
    </row>
    <row r="11" spans="1:8" ht="16.5">
      <c r="A11" s="30">
        <f aca="true" t="shared" si="0" ref="A11:A74">A10+1</f>
        <v>3</v>
      </c>
      <c r="B11" s="19" t="s">
        <v>2</v>
      </c>
      <c r="C11" s="24" t="s">
        <v>3</v>
      </c>
      <c r="D11" s="20">
        <f>D12+D36</f>
        <v>457361.89</v>
      </c>
      <c r="E11" s="20">
        <f>E12+E36</f>
        <v>519323.62</v>
      </c>
      <c r="F11" s="35">
        <f>F12+F36</f>
        <v>428295.69</v>
      </c>
      <c r="G11" s="8"/>
      <c r="H11" s="2"/>
    </row>
    <row r="12" spans="1:7" ht="33">
      <c r="A12" s="30">
        <f t="shared" si="0"/>
        <v>4</v>
      </c>
      <c r="B12" s="19" t="s">
        <v>4</v>
      </c>
      <c r="C12" s="24" t="s">
        <v>5</v>
      </c>
      <c r="D12" s="20">
        <f>D13+D22</f>
        <v>343980</v>
      </c>
      <c r="E12" s="20">
        <f>E13+E22</f>
        <v>406070.45</v>
      </c>
      <c r="F12" s="35">
        <f>F13+F22</f>
        <v>389156.33</v>
      </c>
      <c r="G12" s="8"/>
    </row>
    <row r="13" spans="1:8" ht="49.5">
      <c r="A13" s="30">
        <f t="shared" si="0"/>
        <v>5</v>
      </c>
      <c r="B13" s="19" t="s">
        <v>6</v>
      </c>
      <c r="C13" s="24" t="s">
        <v>7</v>
      </c>
      <c r="D13" s="20">
        <f>D14+D17</f>
        <v>228100</v>
      </c>
      <c r="E13" s="20">
        <f>E14+E17</f>
        <v>263870.45</v>
      </c>
      <c r="F13" s="35">
        <f>F14+F17</f>
        <v>263870.28</v>
      </c>
      <c r="G13" s="8"/>
      <c r="H13" s="2"/>
    </row>
    <row r="14" spans="1:8" ht="49.5">
      <c r="A14" s="30">
        <f>1+A13</f>
        <v>6</v>
      </c>
      <c r="B14" s="19" t="s">
        <v>8</v>
      </c>
      <c r="C14" s="24" t="s">
        <v>9</v>
      </c>
      <c r="D14" s="20">
        <f aca="true" t="shared" si="1" ref="D14:F15">D15</f>
        <v>3532</v>
      </c>
      <c r="E14" s="20">
        <f t="shared" si="1"/>
        <v>3897.86</v>
      </c>
      <c r="F14" s="35">
        <f t="shared" si="1"/>
        <v>3897.86</v>
      </c>
      <c r="G14" s="8"/>
      <c r="H14" s="2"/>
    </row>
    <row r="15" spans="1:8" ht="16.5">
      <c r="A15" s="30">
        <f t="shared" si="0"/>
        <v>7</v>
      </c>
      <c r="B15" s="19" t="s">
        <v>10</v>
      </c>
      <c r="C15" s="24" t="s">
        <v>11</v>
      </c>
      <c r="D15" s="20">
        <f t="shared" si="1"/>
        <v>3532</v>
      </c>
      <c r="E15" s="20">
        <f t="shared" si="1"/>
        <v>3897.86</v>
      </c>
      <c r="F15" s="35">
        <f t="shared" si="1"/>
        <v>3897.86</v>
      </c>
      <c r="G15" s="8"/>
      <c r="H15" s="2"/>
    </row>
    <row r="16" spans="1:7" ht="16.5">
      <c r="A16" s="30">
        <f t="shared" si="0"/>
        <v>8</v>
      </c>
      <c r="B16" s="19" t="s">
        <v>12</v>
      </c>
      <c r="C16" s="24" t="s">
        <v>13</v>
      </c>
      <c r="D16" s="20">
        <v>3532</v>
      </c>
      <c r="E16" s="20">
        <v>3897.86</v>
      </c>
      <c r="F16" s="35">
        <v>3897.86</v>
      </c>
      <c r="G16" s="8"/>
    </row>
    <row r="17" spans="1:7" ht="49.5">
      <c r="A17" s="30">
        <f t="shared" si="0"/>
        <v>9</v>
      </c>
      <c r="B17" s="19" t="s">
        <v>14</v>
      </c>
      <c r="C17" s="24" t="s">
        <v>15</v>
      </c>
      <c r="D17" s="20">
        <f>D18</f>
        <v>224568</v>
      </c>
      <c r="E17" s="20">
        <f>E18</f>
        <v>259972.59</v>
      </c>
      <c r="F17" s="35">
        <f>F18</f>
        <v>259972.42</v>
      </c>
      <c r="G17" s="8"/>
    </row>
    <row r="18" spans="1:7" ht="33">
      <c r="A18" s="30">
        <f>1+A17</f>
        <v>10</v>
      </c>
      <c r="B18" s="19" t="s">
        <v>16</v>
      </c>
      <c r="C18" s="24" t="s">
        <v>17</v>
      </c>
      <c r="D18" s="20">
        <f>D19+D20</f>
        <v>224568</v>
      </c>
      <c r="E18" s="20">
        <f>E19+E20+E21</f>
        <v>259972.59</v>
      </c>
      <c r="F18" s="35">
        <f>F19+F20+F21</f>
        <v>259972.42</v>
      </c>
      <c r="G18" s="8"/>
    </row>
    <row r="19" spans="1:7" ht="16.5">
      <c r="A19" s="30">
        <f t="shared" si="0"/>
        <v>11</v>
      </c>
      <c r="B19" s="19" t="s">
        <v>18</v>
      </c>
      <c r="C19" s="24" t="s">
        <v>19</v>
      </c>
      <c r="D19" s="20">
        <v>196989</v>
      </c>
      <c r="E19" s="20">
        <v>207481</v>
      </c>
      <c r="F19" s="35">
        <v>207481.25</v>
      </c>
      <c r="G19" s="8"/>
    </row>
    <row r="20" spans="1:7" ht="33" customHeight="1">
      <c r="A20" s="30">
        <f>A19+1</f>
        <v>12</v>
      </c>
      <c r="B20" s="19" t="s">
        <v>20</v>
      </c>
      <c r="C20" s="24" t="s">
        <v>21</v>
      </c>
      <c r="D20" s="20">
        <v>27579</v>
      </c>
      <c r="E20" s="20">
        <v>29048</v>
      </c>
      <c r="F20" s="35">
        <v>29047.58</v>
      </c>
      <c r="G20" s="8"/>
    </row>
    <row r="21" spans="1:7" ht="33" customHeight="1">
      <c r="A21" s="30">
        <v>13</v>
      </c>
      <c r="B21" s="19" t="s">
        <v>244</v>
      </c>
      <c r="C21" s="24">
        <v>40206</v>
      </c>
      <c r="D21" s="20">
        <v>0</v>
      </c>
      <c r="E21" s="20">
        <v>23443.59</v>
      </c>
      <c r="F21" s="35">
        <v>23443.59</v>
      </c>
      <c r="G21" s="8"/>
    </row>
    <row r="22" spans="1:7" ht="33">
      <c r="A22" s="30">
        <v>14</v>
      </c>
      <c r="B22" s="19" t="s">
        <v>22</v>
      </c>
      <c r="C22" s="24" t="s">
        <v>23</v>
      </c>
      <c r="D22" s="20">
        <f>D23+D27</f>
        <v>115880</v>
      </c>
      <c r="E22" s="20">
        <f>E23+E27</f>
        <v>142200</v>
      </c>
      <c r="F22" s="35">
        <f>F23+F27</f>
        <v>125286.04999999999</v>
      </c>
      <c r="G22" s="8"/>
    </row>
    <row r="23" spans="1:7" ht="33">
      <c r="A23" s="30">
        <f>1+A22</f>
        <v>15</v>
      </c>
      <c r="B23" s="19" t="s">
        <v>228</v>
      </c>
      <c r="C23" s="24" t="s">
        <v>24</v>
      </c>
      <c r="D23" s="20">
        <f>D24+D25+D26</f>
        <v>111880</v>
      </c>
      <c r="E23" s="20">
        <f>E24+E25+E26</f>
        <v>138200</v>
      </c>
      <c r="F23" s="35">
        <f>F24+F25+F26</f>
        <v>121251.76</v>
      </c>
      <c r="G23" s="8"/>
    </row>
    <row r="24" spans="1:7" ht="49.5">
      <c r="A24" s="30">
        <f t="shared" si="0"/>
        <v>16</v>
      </c>
      <c r="B24" s="19" t="s">
        <v>25</v>
      </c>
      <c r="C24" s="24" t="s">
        <v>26</v>
      </c>
      <c r="D24" s="20">
        <v>93014</v>
      </c>
      <c r="E24" s="20">
        <v>90001</v>
      </c>
      <c r="F24" s="35">
        <v>82052.76</v>
      </c>
      <c r="G24" s="8"/>
    </row>
    <row r="25" spans="1:7" ht="33">
      <c r="A25" s="30">
        <f t="shared" si="0"/>
        <v>17</v>
      </c>
      <c r="B25" s="19" t="s">
        <v>27</v>
      </c>
      <c r="C25" s="24" t="s">
        <v>28</v>
      </c>
      <c r="D25" s="20">
        <v>13866</v>
      </c>
      <c r="E25" s="20">
        <v>23110</v>
      </c>
      <c r="F25" s="35">
        <v>23110</v>
      </c>
      <c r="G25" s="8"/>
    </row>
    <row r="26" spans="1:7" ht="49.5">
      <c r="A26" s="30">
        <f t="shared" si="0"/>
        <v>18</v>
      </c>
      <c r="B26" s="19" t="s">
        <v>29</v>
      </c>
      <c r="C26" s="24" t="s">
        <v>30</v>
      </c>
      <c r="D26" s="20">
        <v>5000</v>
      </c>
      <c r="E26" s="20">
        <v>25089</v>
      </c>
      <c r="F26" s="35">
        <v>16089</v>
      </c>
      <c r="G26" s="8"/>
    </row>
    <row r="27" spans="1:7" ht="49.5">
      <c r="A27" s="30">
        <f>1+A26</f>
        <v>19</v>
      </c>
      <c r="B27" s="19" t="s">
        <v>31</v>
      </c>
      <c r="C27" s="24" t="s">
        <v>32</v>
      </c>
      <c r="D27" s="20">
        <f>D28+D31+D32</f>
        <v>4000</v>
      </c>
      <c r="E27" s="20">
        <f>E28+E31+E32</f>
        <v>4000</v>
      </c>
      <c r="F27" s="35">
        <f>F28+F31+F32</f>
        <v>4034.29</v>
      </c>
      <c r="G27" s="8"/>
    </row>
    <row r="28" spans="1:7" ht="33">
      <c r="A28" s="30">
        <f t="shared" si="0"/>
        <v>20</v>
      </c>
      <c r="B28" s="19" t="s">
        <v>33</v>
      </c>
      <c r="C28" s="24" t="s">
        <v>34</v>
      </c>
      <c r="D28" s="20">
        <f>D29+D30</f>
        <v>3140</v>
      </c>
      <c r="E28" s="20">
        <f>E29+E30</f>
        <v>3140</v>
      </c>
      <c r="F28" s="35">
        <f>F29+F30</f>
        <v>2929.0899999999997</v>
      </c>
      <c r="G28" s="8"/>
    </row>
    <row r="29" spans="1:7" ht="33">
      <c r="A29" s="30">
        <f t="shared" si="0"/>
        <v>21</v>
      </c>
      <c r="B29" s="19" t="s">
        <v>35</v>
      </c>
      <c r="C29" s="24" t="s">
        <v>36</v>
      </c>
      <c r="D29" s="20">
        <v>140</v>
      </c>
      <c r="E29" s="20">
        <v>140</v>
      </c>
      <c r="F29" s="35">
        <v>184.97</v>
      </c>
      <c r="G29" s="8"/>
    </row>
    <row r="30" spans="1:7" ht="33">
      <c r="A30" s="30">
        <f t="shared" si="0"/>
        <v>22</v>
      </c>
      <c r="B30" s="19" t="s">
        <v>37</v>
      </c>
      <c r="C30" s="24" t="s">
        <v>38</v>
      </c>
      <c r="D30" s="20">
        <v>3000</v>
      </c>
      <c r="E30" s="20">
        <v>3000</v>
      </c>
      <c r="F30" s="35">
        <v>2744.12</v>
      </c>
      <c r="G30" s="8"/>
    </row>
    <row r="31" spans="1:7" ht="33">
      <c r="A31" s="30">
        <f>1+A30</f>
        <v>23</v>
      </c>
      <c r="B31" s="19" t="s">
        <v>39</v>
      </c>
      <c r="C31" s="24" t="s">
        <v>40</v>
      </c>
      <c r="D31" s="20">
        <v>650</v>
      </c>
      <c r="E31" s="20">
        <v>650</v>
      </c>
      <c r="F31" s="35">
        <v>895.65</v>
      </c>
      <c r="G31" s="8"/>
    </row>
    <row r="32" spans="1:7" ht="49.5">
      <c r="A32" s="30">
        <f t="shared" si="0"/>
        <v>24</v>
      </c>
      <c r="B32" s="19" t="s">
        <v>192</v>
      </c>
      <c r="C32" s="21">
        <v>160250</v>
      </c>
      <c r="D32" s="20">
        <v>210</v>
      </c>
      <c r="E32" s="20">
        <v>210</v>
      </c>
      <c r="F32" s="35">
        <v>209.55</v>
      </c>
      <c r="G32" s="8"/>
    </row>
    <row r="33" spans="1:7" ht="33">
      <c r="A33" s="30">
        <f t="shared" si="0"/>
        <v>25</v>
      </c>
      <c r="B33" s="19" t="s">
        <v>211</v>
      </c>
      <c r="C33" s="24"/>
      <c r="D33" s="20">
        <v>0</v>
      </c>
      <c r="E33" s="20">
        <v>0</v>
      </c>
      <c r="F33" s="35">
        <v>0</v>
      </c>
      <c r="G33" s="8"/>
    </row>
    <row r="34" spans="1:7" ht="16.5">
      <c r="A34" s="30">
        <f t="shared" si="0"/>
        <v>26</v>
      </c>
      <c r="B34" s="19" t="s">
        <v>212</v>
      </c>
      <c r="C34" s="21">
        <v>1802</v>
      </c>
      <c r="D34" s="20">
        <v>0</v>
      </c>
      <c r="E34" s="20">
        <v>0</v>
      </c>
      <c r="F34" s="35">
        <v>0</v>
      </c>
      <c r="G34" s="8"/>
    </row>
    <row r="35" spans="1:7" ht="16.5">
      <c r="A35" s="30">
        <f>1+A34</f>
        <v>27</v>
      </c>
      <c r="B35" s="19" t="s">
        <v>213</v>
      </c>
      <c r="C35" s="21">
        <v>180250</v>
      </c>
      <c r="D35" s="20">
        <v>0</v>
      </c>
      <c r="E35" s="20">
        <v>0</v>
      </c>
      <c r="F35" s="35">
        <v>0</v>
      </c>
      <c r="G35" s="8"/>
    </row>
    <row r="36" spans="1:7" ht="33">
      <c r="A36" s="30">
        <f t="shared" si="0"/>
        <v>28</v>
      </c>
      <c r="B36" s="22" t="s">
        <v>41</v>
      </c>
      <c r="C36" s="26" t="s">
        <v>42</v>
      </c>
      <c r="D36" s="23">
        <f>D37+D45</f>
        <v>113381.89</v>
      </c>
      <c r="E36" s="23">
        <f>E37+E45</f>
        <v>113253.17</v>
      </c>
      <c r="F36" s="36">
        <f>F37+F45</f>
        <v>39139.36</v>
      </c>
      <c r="G36" s="8"/>
    </row>
    <row r="37" spans="1:7" ht="33">
      <c r="A37" s="30">
        <f t="shared" si="0"/>
        <v>29</v>
      </c>
      <c r="B37" s="22" t="s">
        <v>43</v>
      </c>
      <c r="C37" s="26" t="s">
        <v>44</v>
      </c>
      <c r="D37" s="23">
        <f>D38</f>
        <v>10153</v>
      </c>
      <c r="E37" s="23">
        <f>E38</f>
        <v>9961.75</v>
      </c>
      <c r="F37" s="36">
        <f>F38</f>
        <v>14825.01</v>
      </c>
      <c r="G37" s="8"/>
    </row>
    <row r="38" spans="1:7" ht="49.5">
      <c r="A38" s="30">
        <f t="shared" si="0"/>
        <v>30</v>
      </c>
      <c r="B38" s="19" t="s">
        <v>45</v>
      </c>
      <c r="C38" s="24" t="s">
        <v>46</v>
      </c>
      <c r="D38" s="20">
        <f>D39+D40+D43</f>
        <v>10153</v>
      </c>
      <c r="E38" s="20">
        <f>E39+E40+E43</f>
        <v>9961.75</v>
      </c>
      <c r="F38" s="35">
        <f>F39+F40+F43</f>
        <v>14825.01</v>
      </c>
      <c r="G38" s="8"/>
    </row>
    <row r="39" spans="1:7" ht="49.5">
      <c r="A39" s="30">
        <f>1+A38</f>
        <v>31</v>
      </c>
      <c r="B39" s="19" t="s">
        <v>47</v>
      </c>
      <c r="C39" s="24" t="s">
        <v>48</v>
      </c>
      <c r="D39" s="20">
        <v>59.63</v>
      </c>
      <c r="E39" s="20">
        <v>59.63</v>
      </c>
      <c r="F39" s="35">
        <v>12.27</v>
      </c>
      <c r="G39" s="8"/>
    </row>
    <row r="40" spans="1:7" ht="16.5">
      <c r="A40" s="30">
        <f t="shared" si="0"/>
        <v>32</v>
      </c>
      <c r="B40" s="19" t="s">
        <v>49</v>
      </c>
      <c r="C40" s="24" t="s">
        <v>50</v>
      </c>
      <c r="D40" s="20">
        <f>D42</f>
        <v>7582.26</v>
      </c>
      <c r="E40" s="20">
        <f>E42</f>
        <v>7391.01</v>
      </c>
      <c r="F40" s="35">
        <v>12059.65</v>
      </c>
      <c r="G40" s="8"/>
    </row>
    <row r="41" spans="1:7" ht="16.5">
      <c r="A41" s="30">
        <v>33</v>
      </c>
      <c r="B41" s="19" t="s">
        <v>253</v>
      </c>
      <c r="C41" s="24">
        <v>30020501</v>
      </c>
      <c r="D41" s="20">
        <v>0</v>
      </c>
      <c r="E41" s="20">
        <v>0</v>
      </c>
      <c r="F41" s="35">
        <v>147.2</v>
      </c>
      <c r="G41" s="8"/>
    </row>
    <row r="42" spans="1:7" ht="33">
      <c r="A42" s="30">
        <v>34</v>
      </c>
      <c r="B42" s="19" t="s">
        <v>193</v>
      </c>
      <c r="C42" s="24">
        <v>30020530</v>
      </c>
      <c r="D42" s="20">
        <v>7582.26</v>
      </c>
      <c r="E42" s="20">
        <v>7391.01</v>
      </c>
      <c r="F42" s="35">
        <v>11912.44</v>
      </c>
      <c r="G42" s="8"/>
    </row>
    <row r="43" spans="1:7" ht="33">
      <c r="A43" s="30">
        <v>35</v>
      </c>
      <c r="B43" s="19" t="s">
        <v>214</v>
      </c>
      <c r="C43" s="24">
        <v>300208</v>
      </c>
      <c r="D43" s="20">
        <f>D44</f>
        <v>2511.11</v>
      </c>
      <c r="E43" s="20">
        <f>E44</f>
        <v>2511.11</v>
      </c>
      <c r="F43" s="35">
        <f>F44</f>
        <v>2753.09</v>
      </c>
      <c r="G43" s="8"/>
    </row>
    <row r="44" spans="1:7" ht="16.5">
      <c r="A44" s="30">
        <f>1+A43</f>
        <v>36</v>
      </c>
      <c r="B44" s="19" t="s">
        <v>215</v>
      </c>
      <c r="C44" s="24">
        <v>30020802</v>
      </c>
      <c r="D44" s="20">
        <v>2511.11</v>
      </c>
      <c r="E44" s="20">
        <v>2511.11</v>
      </c>
      <c r="F44" s="35">
        <v>2753.09</v>
      </c>
      <c r="G44" s="8"/>
    </row>
    <row r="45" spans="1:7" ht="33">
      <c r="A45" s="30">
        <f t="shared" si="0"/>
        <v>37</v>
      </c>
      <c r="B45" s="22" t="s">
        <v>51</v>
      </c>
      <c r="C45" s="26" t="s">
        <v>52</v>
      </c>
      <c r="D45" s="23">
        <f>D46+D50+D54+D59</f>
        <v>103228.89</v>
      </c>
      <c r="E45" s="23">
        <f>E46+E50+E54+E59</f>
        <v>103291.42</v>
      </c>
      <c r="F45" s="36">
        <f>F46+F50+F54+F59</f>
        <v>24314.35</v>
      </c>
      <c r="G45" s="8"/>
    </row>
    <row r="46" spans="1:7" ht="66">
      <c r="A46" s="30">
        <f t="shared" si="0"/>
        <v>38</v>
      </c>
      <c r="B46" s="19" t="s">
        <v>194</v>
      </c>
      <c r="C46" s="24">
        <v>3302</v>
      </c>
      <c r="D46" s="20">
        <f>D47+D48+D49</f>
        <v>2540</v>
      </c>
      <c r="E46" s="20">
        <f>E47+E48+E49</f>
        <v>2540</v>
      </c>
      <c r="F46" s="35">
        <f>F47+F48+F49</f>
        <v>2432.58</v>
      </c>
      <c r="G46" s="8"/>
    </row>
    <row r="47" spans="1:7" ht="33">
      <c r="A47" s="30">
        <f t="shared" si="0"/>
        <v>39</v>
      </c>
      <c r="B47" s="19" t="s">
        <v>216</v>
      </c>
      <c r="C47" s="24">
        <v>330213</v>
      </c>
      <c r="D47" s="20">
        <v>2480</v>
      </c>
      <c r="E47" s="20">
        <v>2480</v>
      </c>
      <c r="F47" s="35">
        <v>2248.32</v>
      </c>
      <c r="G47" s="8"/>
    </row>
    <row r="48" spans="1:7" ht="49.5">
      <c r="A48" s="30">
        <f>1+A47</f>
        <v>40</v>
      </c>
      <c r="B48" s="19" t="s">
        <v>195</v>
      </c>
      <c r="C48" s="24">
        <v>330227</v>
      </c>
      <c r="D48" s="20">
        <v>60</v>
      </c>
      <c r="E48" s="20">
        <v>60</v>
      </c>
      <c r="F48" s="35">
        <v>95.54</v>
      </c>
      <c r="G48" s="8"/>
    </row>
    <row r="49" spans="1:7" ht="33">
      <c r="A49" s="30">
        <f t="shared" si="0"/>
        <v>41</v>
      </c>
      <c r="B49" s="19" t="s">
        <v>219</v>
      </c>
      <c r="C49" s="24">
        <v>330228</v>
      </c>
      <c r="D49" s="20">
        <v>0</v>
      </c>
      <c r="E49" s="20">
        <v>0</v>
      </c>
      <c r="F49" s="35">
        <v>88.72</v>
      </c>
      <c r="G49" s="8"/>
    </row>
    <row r="50" spans="1:7" ht="33">
      <c r="A50" s="30">
        <f t="shared" si="0"/>
        <v>42</v>
      </c>
      <c r="B50" s="19" t="s">
        <v>53</v>
      </c>
      <c r="C50" s="24" t="s">
        <v>54</v>
      </c>
      <c r="D50" s="20">
        <f>D51+D53</f>
        <v>550</v>
      </c>
      <c r="E50" s="20">
        <f>E51+E53</f>
        <v>550</v>
      </c>
      <c r="F50" s="35">
        <f>F51+F53</f>
        <v>93.06</v>
      </c>
      <c r="G50" s="8"/>
    </row>
    <row r="51" spans="1:7" ht="33">
      <c r="A51" s="30">
        <f t="shared" si="0"/>
        <v>43</v>
      </c>
      <c r="B51" s="19" t="s">
        <v>55</v>
      </c>
      <c r="C51" s="24" t="s">
        <v>56</v>
      </c>
      <c r="D51" s="20">
        <f>D52</f>
        <v>458</v>
      </c>
      <c r="E51" s="20">
        <f>E52</f>
        <v>458</v>
      </c>
      <c r="F51" s="35">
        <v>50.99</v>
      </c>
      <c r="G51" s="8"/>
    </row>
    <row r="52" spans="1:7" ht="49.5">
      <c r="A52" s="30">
        <f>1+A51</f>
        <v>44</v>
      </c>
      <c r="B52" s="19" t="s">
        <v>196</v>
      </c>
      <c r="C52" s="25">
        <v>35020102</v>
      </c>
      <c r="D52" s="20">
        <v>458</v>
      </c>
      <c r="E52" s="20">
        <v>458</v>
      </c>
      <c r="F52" s="35">
        <v>50.98</v>
      </c>
      <c r="G52" s="8"/>
    </row>
    <row r="53" spans="1:7" ht="16.5">
      <c r="A53" s="30">
        <f t="shared" si="0"/>
        <v>45</v>
      </c>
      <c r="B53" s="19" t="s">
        <v>186</v>
      </c>
      <c r="C53" s="24">
        <v>350250</v>
      </c>
      <c r="D53" s="20">
        <v>92</v>
      </c>
      <c r="E53" s="20">
        <v>92</v>
      </c>
      <c r="F53" s="35">
        <v>42.07</v>
      </c>
      <c r="G53" s="8"/>
    </row>
    <row r="54" spans="1:7" ht="48" customHeight="1">
      <c r="A54" s="30">
        <f t="shared" si="0"/>
        <v>46</v>
      </c>
      <c r="B54" s="19" t="s">
        <v>57</v>
      </c>
      <c r="C54" s="24" t="s">
        <v>58</v>
      </c>
      <c r="D54" s="20">
        <f>D55+D56+D57+D58</f>
        <v>100138.89</v>
      </c>
      <c r="E54" s="20">
        <f>E55+E56+E57+E58</f>
        <v>100138.89</v>
      </c>
      <c r="F54" s="35">
        <f>F55+F56+F57+F58</f>
        <v>21726.18</v>
      </c>
      <c r="G54" s="8"/>
    </row>
    <row r="55" spans="1:7" ht="33">
      <c r="A55" s="30">
        <f t="shared" si="0"/>
        <v>47</v>
      </c>
      <c r="B55" s="19" t="s">
        <v>197</v>
      </c>
      <c r="C55" s="24">
        <v>360205</v>
      </c>
      <c r="D55" s="20">
        <v>0</v>
      </c>
      <c r="E55" s="20">
        <v>0</v>
      </c>
      <c r="F55" s="35">
        <v>0.35</v>
      </c>
      <c r="G55" s="8"/>
    </row>
    <row r="56" spans="1:7" ht="16.5">
      <c r="A56" s="30">
        <f>1+A55</f>
        <v>48</v>
      </c>
      <c r="B56" s="19" t="s">
        <v>183</v>
      </c>
      <c r="C56" s="24">
        <v>360206</v>
      </c>
      <c r="D56" s="20">
        <v>160</v>
      </c>
      <c r="E56" s="20">
        <v>160</v>
      </c>
      <c r="F56" s="35">
        <v>142.3</v>
      </c>
      <c r="G56" s="8"/>
    </row>
    <row r="57" spans="1:7" ht="33">
      <c r="A57" s="30">
        <f t="shared" si="0"/>
        <v>49</v>
      </c>
      <c r="B57" s="19" t="s">
        <v>220</v>
      </c>
      <c r="C57" s="24">
        <v>360247</v>
      </c>
      <c r="D57" s="20">
        <v>71904.75</v>
      </c>
      <c r="E57" s="20">
        <v>71904.75</v>
      </c>
      <c r="F57" s="35">
        <v>19606.94</v>
      </c>
      <c r="G57" s="8"/>
    </row>
    <row r="58" spans="1:7" ht="16.5">
      <c r="A58" s="30">
        <f t="shared" si="0"/>
        <v>50</v>
      </c>
      <c r="B58" s="19" t="s">
        <v>59</v>
      </c>
      <c r="C58" s="24" t="s">
        <v>60</v>
      </c>
      <c r="D58" s="20">
        <v>28074.14</v>
      </c>
      <c r="E58" s="20">
        <v>28074.14</v>
      </c>
      <c r="F58" s="35">
        <v>1976.59</v>
      </c>
      <c r="G58" s="8"/>
    </row>
    <row r="59" spans="1:7" ht="49.5">
      <c r="A59" s="30">
        <f t="shared" si="0"/>
        <v>51</v>
      </c>
      <c r="B59" s="42" t="s">
        <v>61</v>
      </c>
      <c r="C59" s="24" t="s">
        <v>62</v>
      </c>
      <c r="D59" s="20">
        <f>D60+D61+D62</f>
        <v>0</v>
      </c>
      <c r="E59" s="20">
        <f>E60+E61+E62</f>
        <v>62.529999999998836</v>
      </c>
      <c r="F59" s="35">
        <f>F60</f>
        <v>62.53</v>
      </c>
      <c r="G59" s="8"/>
    </row>
    <row r="60" spans="1:7" ht="16.5">
      <c r="A60" s="30">
        <f>1+A59</f>
        <v>52</v>
      </c>
      <c r="B60" s="19" t="s">
        <v>63</v>
      </c>
      <c r="C60" s="24" t="s">
        <v>64</v>
      </c>
      <c r="D60" s="20">
        <v>0</v>
      </c>
      <c r="E60" s="20">
        <v>62.53</v>
      </c>
      <c r="F60" s="35">
        <v>62.53</v>
      </c>
      <c r="G60" s="8"/>
    </row>
    <row r="61" spans="1:7" ht="49.5">
      <c r="A61" s="30">
        <f t="shared" si="0"/>
        <v>53</v>
      </c>
      <c r="B61" s="19" t="s">
        <v>65</v>
      </c>
      <c r="C61" s="24" t="s">
        <v>66</v>
      </c>
      <c r="D61" s="20">
        <v>-24939.41</v>
      </c>
      <c r="E61" s="20">
        <v>-41201.31</v>
      </c>
      <c r="F61" s="35">
        <v>-71200</v>
      </c>
      <c r="G61" s="8"/>
    </row>
    <row r="62" spans="1:7" ht="16.5">
      <c r="A62" s="30">
        <f t="shared" si="0"/>
        <v>54</v>
      </c>
      <c r="B62" s="19" t="s">
        <v>67</v>
      </c>
      <c r="C62" s="24" t="s">
        <v>68</v>
      </c>
      <c r="D62" s="20">
        <v>24939.41</v>
      </c>
      <c r="E62" s="20">
        <v>41201.31</v>
      </c>
      <c r="F62" s="35">
        <v>71200</v>
      </c>
      <c r="G62" s="8"/>
    </row>
    <row r="63" spans="1:7" ht="16.5">
      <c r="A63" s="30">
        <f t="shared" si="0"/>
        <v>55</v>
      </c>
      <c r="B63" s="19" t="s">
        <v>69</v>
      </c>
      <c r="C63" s="24" t="s">
        <v>70</v>
      </c>
      <c r="D63" s="20">
        <v>0</v>
      </c>
      <c r="E63" s="20">
        <v>0</v>
      </c>
      <c r="F63" s="35">
        <v>0</v>
      </c>
      <c r="G63" s="8"/>
    </row>
    <row r="64" spans="1:7" ht="16.5">
      <c r="A64" s="30">
        <f>1+A63</f>
        <v>56</v>
      </c>
      <c r="B64" s="19" t="s">
        <v>71</v>
      </c>
      <c r="C64" s="24" t="s">
        <v>72</v>
      </c>
      <c r="D64" s="20">
        <v>0</v>
      </c>
      <c r="E64" s="20">
        <v>0</v>
      </c>
      <c r="F64" s="35">
        <f>F65</f>
        <v>14.49</v>
      </c>
      <c r="G64" s="8"/>
    </row>
    <row r="65" spans="1:7" ht="49.5">
      <c r="A65" s="30">
        <f t="shared" si="0"/>
        <v>57</v>
      </c>
      <c r="B65" s="19" t="s">
        <v>73</v>
      </c>
      <c r="C65" s="24" t="s">
        <v>74</v>
      </c>
      <c r="D65" s="20">
        <v>0</v>
      </c>
      <c r="E65" s="20">
        <v>0</v>
      </c>
      <c r="F65" s="35">
        <f>F66</f>
        <v>14.49</v>
      </c>
      <c r="G65" s="8"/>
    </row>
    <row r="66" spans="1:7" ht="33">
      <c r="A66" s="30">
        <f t="shared" si="0"/>
        <v>58</v>
      </c>
      <c r="B66" s="19" t="s">
        <v>75</v>
      </c>
      <c r="C66" s="24" t="s">
        <v>76</v>
      </c>
      <c r="D66" s="20">
        <v>0</v>
      </c>
      <c r="E66" s="20">
        <v>0</v>
      </c>
      <c r="F66" s="35">
        <v>14.49</v>
      </c>
      <c r="G66" s="8"/>
    </row>
    <row r="67" spans="1:7" ht="33">
      <c r="A67" s="30">
        <f t="shared" si="0"/>
        <v>59</v>
      </c>
      <c r="B67" s="19" t="s">
        <v>187</v>
      </c>
      <c r="C67" s="24">
        <v>390203</v>
      </c>
      <c r="D67" s="20">
        <v>0</v>
      </c>
      <c r="E67" s="20">
        <v>0</v>
      </c>
      <c r="F67" s="35">
        <v>0</v>
      </c>
      <c r="G67" s="8"/>
    </row>
    <row r="68" spans="1:7" ht="16.5">
      <c r="A68" s="30">
        <f>1+A67</f>
        <v>60</v>
      </c>
      <c r="B68" s="19" t="s">
        <v>235</v>
      </c>
      <c r="C68" s="39">
        <v>16</v>
      </c>
      <c r="D68" s="20">
        <f>D69</f>
        <v>0</v>
      </c>
      <c r="E68" s="20">
        <f>E69</f>
        <v>0</v>
      </c>
      <c r="F68" s="35">
        <f>F69</f>
        <v>0</v>
      </c>
      <c r="G68" s="8"/>
    </row>
    <row r="69" spans="1:7" ht="99" customHeight="1">
      <c r="A69" s="30">
        <f t="shared" si="0"/>
        <v>61</v>
      </c>
      <c r="B69" s="19" t="s">
        <v>182</v>
      </c>
      <c r="C69" s="24">
        <v>4002</v>
      </c>
      <c r="D69" s="20">
        <f>D70+D71</f>
        <v>0</v>
      </c>
      <c r="E69" s="20">
        <f>E70+E71</f>
        <v>0</v>
      </c>
      <c r="F69" s="35">
        <v>0</v>
      </c>
      <c r="G69" s="8"/>
    </row>
    <row r="70" spans="1:7" ht="60" customHeight="1">
      <c r="A70" s="30">
        <f t="shared" si="0"/>
        <v>62</v>
      </c>
      <c r="B70" s="19" t="s">
        <v>233</v>
      </c>
      <c r="C70" s="24">
        <v>400221</v>
      </c>
      <c r="D70" s="20">
        <v>0</v>
      </c>
      <c r="E70" s="20">
        <v>0</v>
      </c>
      <c r="F70" s="35">
        <v>0</v>
      </c>
      <c r="G70" s="8"/>
    </row>
    <row r="71" spans="1:7" ht="47.25" customHeight="1">
      <c r="A71" s="30">
        <f t="shared" si="0"/>
        <v>63</v>
      </c>
      <c r="B71" s="19" t="s">
        <v>234</v>
      </c>
      <c r="C71" s="24">
        <v>400213</v>
      </c>
      <c r="D71" s="20">
        <v>0</v>
      </c>
      <c r="E71" s="20">
        <v>0</v>
      </c>
      <c r="F71" s="35">
        <v>0</v>
      </c>
      <c r="G71" s="8"/>
    </row>
    <row r="72" spans="1:7" ht="18.75" customHeight="1">
      <c r="A72" s="30">
        <f>1+A71</f>
        <v>64</v>
      </c>
      <c r="B72" s="19" t="s">
        <v>77</v>
      </c>
      <c r="C72" s="24" t="s">
        <v>78</v>
      </c>
      <c r="D72" s="20">
        <f>D73</f>
        <v>103234.61</v>
      </c>
      <c r="E72" s="20">
        <f>E73</f>
        <v>111059.15</v>
      </c>
      <c r="F72" s="35">
        <f>F73</f>
        <v>25880.61</v>
      </c>
      <c r="G72" s="8"/>
    </row>
    <row r="73" spans="1:7" ht="48.75" customHeight="1">
      <c r="A73" s="30">
        <f t="shared" si="0"/>
        <v>65</v>
      </c>
      <c r="B73" s="19" t="s">
        <v>79</v>
      </c>
      <c r="C73" s="24" t="s">
        <v>80</v>
      </c>
      <c r="D73" s="20">
        <f>D74+D88</f>
        <v>103234.61</v>
      </c>
      <c r="E73" s="20">
        <f>E74+E88</f>
        <v>111059.15</v>
      </c>
      <c r="F73" s="35">
        <f>F74+F88</f>
        <v>25880.61</v>
      </c>
      <c r="G73" s="8"/>
    </row>
    <row r="74" spans="1:7" ht="96.75" customHeight="1">
      <c r="A74" s="30">
        <f t="shared" si="0"/>
        <v>66</v>
      </c>
      <c r="B74" s="19" t="s">
        <v>182</v>
      </c>
      <c r="C74" s="24" t="s">
        <v>81</v>
      </c>
      <c r="D74" s="20">
        <f>D75+D77+D78++D80+D83+D84+D86+D87</f>
        <v>103184.61</v>
      </c>
      <c r="E74" s="20">
        <f>E75+E76+E77+E78+E79+E80+E83+E84+E85+E86+E87</f>
        <v>111009.15</v>
      </c>
      <c r="F74" s="35">
        <f>F75+F76+F77+F78+F79+F80+F83+F84+F85+F86+F87</f>
        <v>25834.96</v>
      </c>
      <c r="G74" s="8"/>
    </row>
    <row r="75" spans="1:7" ht="31.5" customHeight="1">
      <c r="A75" s="30">
        <f>A74+1</f>
        <v>67</v>
      </c>
      <c r="B75" s="19" t="s">
        <v>184</v>
      </c>
      <c r="C75" s="24">
        <v>420215</v>
      </c>
      <c r="D75" s="20">
        <v>0</v>
      </c>
      <c r="E75" s="20">
        <v>0</v>
      </c>
      <c r="F75" s="35">
        <v>0</v>
      </c>
      <c r="G75" s="8"/>
    </row>
    <row r="76" spans="1:7" ht="43.5" customHeight="1">
      <c r="A76" s="30">
        <v>68</v>
      </c>
      <c r="B76" s="19" t="s">
        <v>247</v>
      </c>
      <c r="C76" s="24">
        <v>420218</v>
      </c>
      <c r="D76" s="20">
        <v>0</v>
      </c>
      <c r="E76" s="20">
        <v>432</v>
      </c>
      <c r="F76" s="35">
        <v>54.7</v>
      </c>
      <c r="G76" s="8"/>
    </row>
    <row r="77" spans="1:7" ht="49.5">
      <c r="A77" s="30">
        <v>69</v>
      </c>
      <c r="B77" s="19" t="s">
        <v>82</v>
      </c>
      <c r="C77" s="24" t="s">
        <v>83</v>
      </c>
      <c r="D77" s="20">
        <v>0</v>
      </c>
      <c r="E77" s="20">
        <v>0</v>
      </c>
      <c r="F77" s="35">
        <v>0</v>
      </c>
      <c r="G77" s="8"/>
    </row>
    <row r="78" spans="1:7" ht="33">
      <c r="A78" s="30">
        <f aca="true" t="shared" si="2" ref="A78:A147">A77+1</f>
        <v>70</v>
      </c>
      <c r="B78" s="19" t="s">
        <v>84</v>
      </c>
      <c r="C78" s="24" t="s">
        <v>85</v>
      </c>
      <c r="D78" s="20">
        <v>1300</v>
      </c>
      <c r="E78" s="20">
        <v>1300</v>
      </c>
      <c r="F78" s="35">
        <v>1065.81</v>
      </c>
      <c r="G78" s="8"/>
    </row>
    <row r="79" spans="1:7" ht="16.5">
      <c r="A79" s="30">
        <v>71</v>
      </c>
      <c r="B79" s="19" t="s">
        <v>248</v>
      </c>
      <c r="C79" s="24">
        <v>420228</v>
      </c>
      <c r="D79" s="20">
        <v>0</v>
      </c>
      <c r="E79" s="20">
        <v>5285</v>
      </c>
      <c r="F79" s="35">
        <v>5285</v>
      </c>
      <c r="G79" s="8"/>
    </row>
    <row r="80" spans="1:7" ht="64.5" customHeight="1">
      <c r="A80" s="30">
        <v>72</v>
      </c>
      <c r="B80" s="19" t="s">
        <v>221</v>
      </c>
      <c r="C80" s="24">
        <v>420251</v>
      </c>
      <c r="D80" s="20">
        <f>D81+D82</f>
        <v>552</v>
      </c>
      <c r="E80" s="20">
        <f>E81+E82</f>
        <v>552</v>
      </c>
      <c r="F80" s="35">
        <f>F81+F82</f>
        <v>552</v>
      </c>
      <c r="G80" s="8"/>
    </row>
    <row r="81" spans="1:7" ht="61.5" customHeight="1">
      <c r="A81" s="30">
        <f t="shared" si="2"/>
        <v>73</v>
      </c>
      <c r="B81" s="19" t="s">
        <v>222</v>
      </c>
      <c r="C81" s="24">
        <v>42025101</v>
      </c>
      <c r="D81" s="20">
        <v>0</v>
      </c>
      <c r="E81" s="20">
        <v>0</v>
      </c>
      <c r="F81" s="35">
        <v>0</v>
      </c>
      <c r="G81" s="8"/>
    </row>
    <row r="82" spans="1:7" ht="78" customHeight="1">
      <c r="A82" s="30">
        <f>1+A81</f>
        <v>74</v>
      </c>
      <c r="B82" s="19" t="s">
        <v>236</v>
      </c>
      <c r="C82" s="24">
        <v>42025102</v>
      </c>
      <c r="D82" s="20">
        <v>552</v>
      </c>
      <c r="E82" s="20">
        <v>552</v>
      </c>
      <c r="F82" s="35">
        <v>552</v>
      </c>
      <c r="G82" s="8"/>
    </row>
    <row r="83" spans="1:7" ht="42" customHeight="1">
      <c r="A83" s="30">
        <f t="shared" si="2"/>
        <v>75</v>
      </c>
      <c r="B83" s="19" t="s">
        <v>185</v>
      </c>
      <c r="C83" s="24">
        <v>420265</v>
      </c>
      <c r="D83" s="20">
        <v>0</v>
      </c>
      <c r="E83" s="20">
        <v>0</v>
      </c>
      <c r="F83" s="35">
        <v>495.69</v>
      </c>
      <c r="G83" s="8"/>
    </row>
    <row r="84" spans="1:7" ht="47.25" customHeight="1">
      <c r="A84" s="30">
        <f t="shared" si="2"/>
        <v>76</v>
      </c>
      <c r="B84" s="19" t="s">
        <v>217</v>
      </c>
      <c r="C84" s="24">
        <v>420269</v>
      </c>
      <c r="D84" s="20">
        <v>100832.61</v>
      </c>
      <c r="E84" s="20">
        <v>100853.15</v>
      </c>
      <c r="F84" s="35">
        <v>18381.76</v>
      </c>
      <c r="G84" s="8"/>
    </row>
    <row r="85" spans="1:7" ht="47.25" customHeight="1">
      <c r="A85" s="30">
        <v>77</v>
      </c>
      <c r="B85" s="19" t="s">
        <v>245</v>
      </c>
      <c r="C85" s="24">
        <v>420273</v>
      </c>
      <c r="D85" s="20"/>
      <c r="E85" s="20">
        <v>186</v>
      </c>
      <c r="F85" s="35">
        <v>0</v>
      </c>
      <c r="G85" s="8"/>
    </row>
    <row r="86" spans="1:7" ht="47.25" customHeight="1">
      <c r="A86" s="30">
        <v>78</v>
      </c>
      <c r="B86" s="19" t="s">
        <v>229</v>
      </c>
      <c r="C86" s="24">
        <v>420280</v>
      </c>
      <c r="D86" s="20">
        <v>500</v>
      </c>
      <c r="E86" s="20">
        <v>500</v>
      </c>
      <c r="F86" s="35">
        <v>0</v>
      </c>
      <c r="G86" s="8"/>
    </row>
    <row r="87" spans="1:7" ht="47.25" customHeight="1">
      <c r="A87" s="30">
        <v>79</v>
      </c>
      <c r="B87" s="19" t="s">
        <v>246</v>
      </c>
      <c r="C87" s="24">
        <v>420282</v>
      </c>
      <c r="D87" s="20">
        <v>0</v>
      </c>
      <c r="E87" s="20">
        <v>1901</v>
      </c>
      <c r="F87" s="35">
        <v>0</v>
      </c>
      <c r="G87" s="8"/>
    </row>
    <row r="88" spans="1:7" ht="49.5">
      <c r="A88" s="30">
        <v>80</v>
      </c>
      <c r="B88" s="19" t="s">
        <v>86</v>
      </c>
      <c r="C88" s="24" t="s">
        <v>87</v>
      </c>
      <c r="D88" s="20">
        <f>D89</f>
        <v>50</v>
      </c>
      <c r="E88" s="20">
        <f>E89</f>
        <v>50</v>
      </c>
      <c r="F88" s="35">
        <f>F89</f>
        <v>45.65</v>
      </c>
      <c r="G88" s="8"/>
    </row>
    <row r="89" spans="1:7" ht="33">
      <c r="A89" s="30">
        <f t="shared" si="2"/>
        <v>81</v>
      </c>
      <c r="B89" s="19" t="s">
        <v>88</v>
      </c>
      <c r="C89" s="24" t="s">
        <v>89</v>
      </c>
      <c r="D89" s="20">
        <v>50</v>
      </c>
      <c r="E89" s="20">
        <v>50</v>
      </c>
      <c r="F89" s="35">
        <v>45.65</v>
      </c>
      <c r="G89" s="8"/>
    </row>
    <row r="90" spans="1:7" ht="16.5">
      <c r="A90" s="30">
        <v>82</v>
      </c>
      <c r="B90" s="19" t="s">
        <v>251</v>
      </c>
      <c r="C90" s="24">
        <v>4602</v>
      </c>
      <c r="D90" s="20">
        <v>0</v>
      </c>
      <c r="E90" s="20">
        <f>E91</f>
        <v>0</v>
      </c>
      <c r="F90" s="35">
        <f>F91</f>
        <v>163.06</v>
      </c>
      <c r="G90" s="8"/>
    </row>
    <row r="91" spans="1:7" ht="66">
      <c r="A91" s="30">
        <v>83</v>
      </c>
      <c r="B91" s="19" t="s">
        <v>252</v>
      </c>
      <c r="C91" s="24">
        <v>460204</v>
      </c>
      <c r="D91" s="20"/>
      <c r="E91" s="20">
        <v>0</v>
      </c>
      <c r="F91" s="35">
        <v>163.06</v>
      </c>
      <c r="G91" s="8"/>
    </row>
    <row r="92" spans="1:7" ht="65.25" customHeight="1">
      <c r="A92" s="30">
        <v>84</v>
      </c>
      <c r="B92" s="22" t="s">
        <v>208</v>
      </c>
      <c r="C92" s="26">
        <v>4802</v>
      </c>
      <c r="D92" s="23">
        <f>D93+D96+D99</f>
        <v>352628.31000000006</v>
      </c>
      <c r="E92" s="23">
        <f>E93+E96+E99</f>
        <v>352628.31000000006</v>
      </c>
      <c r="F92" s="36">
        <f>F93+F96+F99</f>
        <v>99011.61</v>
      </c>
      <c r="G92" s="8"/>
    </row>
    <row r="93" spans="1:7" ht="33">
      <c r="A93" s="30">
        <f t="shared" si="2"/>
        <v>85</v>
      </c>
      <c r="B93" s="19" t="s">
        <v>209</v>
      </c>
      <c r="C93" s="24">
        <v>480201</v>
      </c>
      <c r="D93" s="20">
        <f>D94+D95</f>
        <v>325588.99000000005</v>
      </c>
      <c r="E93" s="20">
        <f>E94+E95</f>
        <v>325588.99000000005</v>
      </c>
      <c r="F93" s="35">
        <f>F94+F95</f>
        <v>77898.14</v>
      </c>
      <c r="G93" s="8"/>
    </row>
    <row r="94" spans="1:7" ht="33">
      <c r="A94" s="30">
        <f>1+A93</f>
        <v>86</v>
      </c>
      <c r="B94" s="19" t="s">
        <v>210</v>
      </c>
      <c r="C94" s="24">
        <v>48020101</v>
      </c>
      <c r="D94" s="20">
        <v>316258.53</v>
      </c>
      <c r="E94" s="20">
        <v>316258.53</v>
      </c>
      <c r="F94" s="35">
        <v>62096.79</v>
      </c>
      <c r="G94" s="8"/>
    </row>
    <row r="95" spans="1:7" ht="33">
      <c r="A95" s="30">
        <f t="shared" si="2"/>
        <v>87</v>
      </c>
      <c r="B95" s="19" t="s">
        <v>223</v>
      </c>
      <c r="C95" s="24">
        <v>48020102</v>
      </c>
      <c r="D95" s="20">
        <v>9330.46</v>
      </c>
      <c r="E95" s="20">
        <v>9330.46</v>
      </c>
      <c r="F95" s="35">
        <v>15801.35</v>
      </c>
      <c r="G95" s="8"/>
    </row>
    <row r="96" spans="1:7" ht="33">
      <c r="A96" s="30">
        <f t="shared" si="2"/>
        <v>88</v>
      </c>
      <c r="B96" s="19" t="s">
        <v>224</v>
      </c>
      <c r="C96" s="24">
        <v>480202</v>
      </c>
      <c r="D96" s="20">
        <f>D97+D98</f>
        <v>2182.31</v>
      </c>
      <c r="E96" s="20">
        <f>E97+E98</f>
        <v>2182.31</v>
      </c>
      <c r="F96" s="35">
        <f>F97+F98</f>
        <v>941.5799999999999</v>
      </c>
      <c r="G96" s="8"/>
    </row>
    <row r="97" spans="1:7" ht="33">
      <c r="A97" s="30">
        <f t="shared" si="2"/>
        <v>89</v>
      </c>
      <c r="B97" s="19" t="s">
        <v>210</v>
      </c>
      <c r="C97" s="24">
        <v>48020201</v>
      </c>
      <c r="D97" s="20">
        <v>2182.31</v>
      </c>
      <c r="E97" s="20">
        <v>2182.31</v>
      </c>
      <c r="F97" s="35">
        <v>434.7</v>
      </c>
      <c r="G97" s="8"/>
    </row>
    <row r="98" spans="1:7" ht="33">
      <c r="A98" s="30">
        <f>1+A97</f>
        <v>90</v>
      </c>
      <c r="B98" s="19" t="s">
        <v>227</v>
      </c>
      <c r="C98" s="24">
        <v>48020202</v>
      </c>
      <c r="D98" s="20">
        <v>0</v>
      </c>
      <c r="E98" s="20">
        <v>0</v>
      </c>
      <c r="F98" s="35">
        <v>506.88</v>
      </c>
      <c r="G98" s="8"/>
    </row>
    <row r="99" spans="1:7" ht="33">
      <c r="A99" s="30">
        <f t="shared" si="2"/>
        <v>91</v>
      </c>
      <c r="B99" s="19" t="s">
        <v>218</v>
      </c>
      <c r="C99" s="24">
        <v>480203</v>
      </c>
      <c r="D99" s="20">
        <f>D100+D101</f>
        <v>24857.01</v>
      </c>
      <c r="E99" s="20">
        <f>E100+E101</f>
        <v>24857.01</v>
      </c>
      <c r="F99" s="35">
        <v>20171.89</v>
      </c>
      <c r="G99" s="8"/>
    </row>
    <row r="100" spans="1:7" ht="33">
      <c r="A100" s="30">
        <f t="shared" si="2"/>
        <v>92</v>
      </c>
      <c r="B100" s="19" t="s">
        <v>210</v>
      </c>
      <c r="C100" s="24">
        <v>48020301</v>
      </c>
      <c r="D100" s="20">
        <v>13895.38</v>
      </c>
      <c r="E100" s="20">
        <v>13895.38</v>
      </c>
      <c r="F100" s="35">
        <v>4890.99</v>
      </c>
      <c r="G100" s="8"/>
    </row>
    <row r="101" spans="1:7" ht="33">
      <c r="A101" s="30">
        <f t="shared" si="2"/>
        <v>93</v>
      </c>
      <c r="B101" s="19" t="s">
        <v>223</v>
      </c>
      <c r="C101" s="24">
        <v>48020302</v>
      </c>
      <c r="D101" s="20">
        <v>10961.63</v>
      </c>
      <c r="E101" s="20">
        <v>10961.63</v>
      </c>
      <c r="F101" s="35">
        <v>15280.9</v>
      </c>
      <c r="G101" s="8"/>
    </row>
    <row r="102" spans="1:8" ht="48" customHeight="1">
      <c r="A102" s="30">
        <f>1+A101</f>
        <v>94</v>
      </c>
      <c r="B102" s="22" t="s">
        <v>91</v>
      </c>
      <c r="C102" s="26" t="s">
        <v>92</v>
      </c>
      <c r="D102" s="23">
        <f>D104+D157</f>
        <v>362367.73</v>
      </c>
      <c r="E102" s="23">
        <f>E104+E157</f>
        <v>415439.56</v>
      </c>
      <c r="F102" s="36">
        <f>F104+F157+F154</f>
        <v>343885.20999999996</v>
      </c>
      <c r="G102" s="8"/>
      <c r="H102" s="2"/>
    </row>
    <row r="103" spans="1:7" ht="33">
      <c r="A103" s="30">
        <f t="shared" si="2"/>
        <v>95</v>
      </c>
      <c r="B103" s="19" t="s">
        <v>93</v>
      </c>
      <c r="C103" s="24">
        <v>4990</v>
      </c>
      <c r="D103" s="20">
        <f>D104-D116-D151</f>
        <v>273577.13999999996</v>
      </c>
      <c r="E103" s="20">
        <f>E104-E116-E151</f>
        <v>309156.33999999997</v>
      </c>
      <c r="F103" s="35">
        <f>F104-F116-F151+F154</f>
        <v>287374.44999999995</v>
      </c>
      <c r="G103" s="8"/>
    </row>
    <row r="104" spans="1:7" ht="16.5">
      <c r="A104" s="30">
        <f t="shared" si="2"/>
        <v>96</v>
      </c>
      <c r="B104" s="19" t="s">
        <v>2</v>
      </c>
      <c r="C104" s="24" t="s">
        <v>94</v>
      </c>
      <c r="D104" s="20">
        <f>D105+D129</f>
        <v>360517.73</v>
      </c>
      <c r="E104" s="20">
        <f>E105+E129</f>
        <v>406217.56</v>
      </c>
      <c r="F104" s="35">
        <f>F105+F129</f>
        <v>337488.74</v>
      </c>
      <c r="G104" s="8"/>
    </row>
    <row r="105" spans="1:7" ht="33">
      <c r="A105" s="30">
        <f t="shared" si="2"/>
        <v>97</v>
      </c>
      <c r="B105" s="19" t="s">
        <v>95</v>
      </c>
      <c r="C105" s="24" t="s">
        <v>96</v>
      </c>
      <c r="D105" s="20">
        <f>D106+D115</f>
        <v>343980</v>
      </c>
      <c r="E105" s="20">
        <f>E106+E115</f>
        <v>406070.45</v>
      </c>
      <c r="F105" s="35">
        <f>F106+F115</f>
        <v>389156.33</v>
      </c>
      <c r="G105" s="8"/>
    </row>
    <row r="106" spans="1:7" ht="49.5">
      <c r="A106" s="30">
        <f>1+A105</f>
        <v>98</v>
      </c>
      <c r="B106" s="19" t="s">
        <v>6</v>
      </c>
      <c r="C106" s="24" t="s">
        <v>97</v>
      </c>
      <c r="D106" s="20">
        <f>D107+D110</f>
        <v>228100</v>
      </c>
      <c r="E106" s="20">
        <f>E107+E110</f>
        <v>263870.45</v>
      </c>
      <c r="F106" s="35">
        <f>F107+F110</f>
        <v>263870.28</v>
      </c>
      <c r="G106" s="8"/>
    </row>
    <row r="107" spans="1:7" ht="49.5">
      <c r="A107" s="30">
        <f t="shared" si="2"/>
        <v>99</v>
      </c>
      <c r="B107" s="19" t="s">
        <v>98</v>
      </c>
      <c r="C107" s="24" t="s">
        <v>99</v>
      </c>
      <c r="D107" s="20">
        <f aca="true" t="shared" si="3" ref="D107:F108">D108</f>
        <v>3532</v>
      </c>
      <c r="E107" s="20">
        <f t="shared" si="3"/>
        <v>3897.86</v>
      </c>
      <c r="F107" s="35">
        <f t="shared" si="3"/>
        <v>3897.86</v>
      </c>
      <c r="G107" s="8"/>
    </row>
    <row r="108" spans="1:7" ht="16.5">
      <c r="A108" s="30">
        <f t="shared" si="2"/>
        <v>100</v>
      </c>
      <c r="B108" s="19" t="s">
        <v>200</v>
      </c>
      <c r="C108" s="24" t="s">
        <v>11</v>
      </c>
      <c r="D108" s="20">
        <f t="shared" si="3"/>
        <v>3532</v>
      </c>
      <c r="E108" s="20">
        <f t="shared" si="3"/>
        <v>3897.86</v>
      </c>
      <c r="F108" s="35">
        <f t="shared" si="3"/>
        <v>3897.86</v>
      </c>
      <c r="G108" s="8"/>
    </row>
    <row r="109" spans="1:7" ht="16.5">
      <c r="A109" s="30">
        <f t="shared" si="2"/>
        <v>101</v>
      </c>
      <c r="B109" s="19" t="s">
        <v>201</v>
      </c>
      <c r="C109" s="24" t="s">
        <v>100</v>
      </c>
      <c r="D109" s="20">
        <v>3532</v>
      </c>
      <c r="E109" s="20">
        <v>3897.86</v>
      </c>
      <c r="F109" s="35">
        <v>3897.86</v>
      </c>
      <c r="G109" s="8"/>
    </row>
    <row r="110" spans="1:7" ht="49.5">
      <c r="A110" s="30">
        <f>1+A109</f>
        <v>102</v>
      </c>
      <c r="B110" s="19" t="s">
        <v>101</v>
      </c>
      <c r="C110" s="24" t="s">
        <v>102</v>
      </c>
      <c r="D110" s="20">
        <f>D111</f>
        <v>224568</v>
      </c>
      <c r="E110" s="20">
        <f>E111</f>
        <v>259972.59</v>
      </c>
      <c r="F110" s="35">
        <f>F111</f>
        <v>259972.42</v>
      </c>
      <c r="G110" s="8"/>
    </row>
    <row r="111" spans="1:7" ht="33">
      <c r="A111" s="30">
        <f t="shared" si="2"/>
        <v>103</v>
      </c>
      <c r="B111" s="19" t="s">
        <v>103</v>
      </c>
      <c r="C111" s="24" t="s">
        <v>104</v>
      </c>
      <c r="D111" s="20">
        <f>D112+D113</f>
        <v>224568</v>
      </c>
      <c r="E111" s="20">
        <f>E112+E113+E114</f>
        <v>259972.59</v>
      </c>
      <c r="F111" s="35">
        <f>F112+F113+F114</f>
        <v>259972.42</v>
      </c>
      <c r="G111" s="8"/>
    </row>
    <row r="112" spans="1:7" ht="16.5">
      <c r="A112" s="30">
        <f t="shared" si="2"/>
        <v>104</v>
      </c>
      <c r="B112" s="19" t="s">
        <v>18</v>
      </c>
      <c r="C112" s="24" t="s">
        <v>105</v>
      </c>
      <c r="D112" s="20">
        <v>196989</v>
      </c>
      <c r="E112" s="20">
        <v>207481</v>
      </c>
      <c r="F112" s="35">
        <v>207481.25</v>
      </c>
      <c r="G112" s="8"/>
    </row>
    <row r="113" spans="1:7" ht="48" customHeight="1">
      <c r="A113" s="30">
        <f t="shared" si="2"/>
        <v>105</v>
      </c>
      <c r="B113" s="19" t="s">
        <v>106</v>
      </c>
      <c r="C113" s="24" t="s">
        <v>107</v>
      </c>
      <c r="D113" s="20">
        <v>27579</v>
      </c>
      <c r="E113" s="20">
        <v>29048</v>
      </c>
      <c r="F113" s="35">
        <v>29047.58</v>
      </c>
      <c r="G113" s="8"/>
    </row>
    <row r="114" spans="1:7" ht="36" customHeight="1">
      <c r="A114" s="30">
        <v>106</v>
      </c>
      <c r="B114" s="19" t="s">
        <v>244</v>
      </c>
      <c r="C114" s="24">
        <v>40206</v>
      </c>
      <c r="D114" s="20">
        <v>0</v>
      </c>
      <c r="E114" s="20">
        <v>23443.59</v>
      </c>
      <c r="F114" s="35">
        <v>23443.59</v>
      </c>
      <c r="G114" s="8"/>
    </row>
    <row r="115" spans="1:7" ht="35.25" customHeight="1">
      <c r="A115" s="30">
        <v>107</v>
      </c>
      <c r="B115" s="19" t="s">
        <v>108</v>
      </c>
      <c r="C115" s="24" t="s">
        <v>109</v>
      </c>
      <c r="D115" s="20">
        <f>D116+D120</f>
        <v>115880</v>
      </c>
      <c r="E115" s="20">
        <f>E116+E120</f>
        <v>142200</v>
      </c>
      <c r="F115" s="35">
        <f>F116+F120</f>
        <v>125286.04999999999</v>
      </c>
      <c r="G115" s="8"/>
    </row>
    <row r="116" spans="1:7" ht="33">
      <c r="A116" s="30">
        <f t="shared" si="2"/>
        <v>108</v>
      </c>
      <c r="B116" s="19" t="s">
        <v>110</v>
      </c>
      <c r="C116" s="24" t="s">
        <v>111</v>
      </c>
      <c r="D116" s="20">
        <f>D117+D118+D119</f>
        <v>111880</v>
      </c>
      <c r="E116" s="20">
        <f>E117+E118+E119</f>
        <v>138200</v>
      </c>
      <c r="F116" s="35">
        <f>F117+F118+F119</f>
        <v>121251.76</v>
      </c>
      <c r="G116" s="8"/>
    </row>
    <row r="117" spans="1:7" ht="49.5">
      <c r="A117" s="30">
        <f t="shared" si="2"/>
        <v>109</v>
      </c>
      <c r="B117" s="19" t="s">
        <v>25</v>
      </c>
      <c r="C117" s="24" t="s">
        <v>112</v>
      </c>
      <c r="D117" s="20">
        <v>93014</v>
      </c>
      <c r="E117" s="20">
        <v>90001</v>
      </c>
      <c r="F117" s="35">
        <v>82052.76</v>
      </c>
      <c r="G117" s="8"/>
    </row>
    <row r="118" spans="1:7" ht="33">
      <c r="A118" s="30">
        <f t="shared" si="2"/>
        <v>110</v>
      </c>
      <c r="B118" s="19" t="s">
        <v>27</v>
      </c>
      <c r="C118" s="24" t="s">
        <v>113</v>
      </c>
      <c r="D118" s="20">
        <v>13866</v>
      </c>
      <c r="E118" s="20">
        <v>23110</v>
      </c>
      <c r="F118" s="35">
        <v>23110</v>
      </c>
      <c r="G118" s="8"/>
    </row>
    <row r="119" spans="1:7" ht="49.5">
      <c r="A119" s="30">
        <f>1+A118</f>
        <v>111</v>
      </c>
      <c r="B119" s="19" t="s">
        <v>29</v>
      </c>
      <c r="C119" s="24" t="s">
        <v>114</v>
      </c>
      <c r="D119" s="20">
        <v>5000</v>
      </c>
      <c r="E119" s="20">
        <v>25089</v>
      </c>
      <c r="F119" s="35">
        <v>16089</v>
      </c>
      <c r="G119" s="8"/>
    </row>
    <row r="120" spans="1:7" ht="49.5">
      <c r="A120" s="30">
        <f t="shared" si="2"/>
        <v>112</v>
      </c>
      <c r="B120" s="19" t="s">
        <v>115</v>
      </c>
      <c r="C120" s="24" t="s">
        <v>116</v>
      </c>
      <c r="D120" s="20">
        <f>D121+D124+D125</f>
        <v>4000</v>
      </c>
      <c r="E120" s="20">
        <f>E121+E124+E125</f>
        <v>4000</v>
      </c>
      <c r="F120" s="35">
        <f>F121+F124+F125</f>
        <v>4034.29</v>
      </c>
      <c r="G120" s="8"/>
    </row>
    <row r="121" spans="1:7" ht="33">
      <c r="A121" s="30">
        <f t="shared" si="2"/>
        <v>113</v>
      </c>
      <c r="B121" s="19" t="s">
        <v>117</v>
      </c>
      <c r="C121" s="24" t="s">
        <v>118</v>
      </c>
      <c r="D121" s="20">
        <f>D122+D123</f>
        <v>3140</v>
      </c>
      <c r="E121" s="20">
        <f>E122+E123</f>
        <v>3140</v>
      </c>
      <c r="F121" s="20">
        <f>F122+F123</f>
        <v>2929.0899999999997</v>
      </c>
      <c r="G121" s="8"/>
    </row>
    <row r="122" spans="1:7" ht="33">
      <c r="A122" s="30">
        <f t="shared" si="2"/>
        <v>114</v>
      </c>
      <c r="B122" s="19" t="s">
        <v>119</v>
      </c>
      <c r="C122" s="24" t="s">
        <v>120</v>
      </c>
      <c r="D122" s="20">
        <v>140</v>
      </c>
      <c r="E122" s="20">
        <v>140</v>
      </c>
      <c r="F122" s="35">
        <v>184.97</v>
      </c>
      <c r="G122" s="8"/>
    </row>
    <row r="123" spans="1:7" ht="33">
      <c r="A123" s="30">
        <f>1+A122</f>
        <v>115</v>
      </c>
      <c r="B123" s="19" t="s">
        <v>121</v>
      </c>
      <c r="C123" s="24" t="s">
        <v>122</v>
      </c>
      <c r="D123" s="20">
        <v>3000</v>
      </c>
      <c r="E123" s="20">
        <v>3000</v>
      </c>
      <c r="F123" s="35">
        <v>2744.12</v>
      </c>
      <c r="G123" s="8"/>
    </row>
    <row r="124" spans="1:7" ht="33">
      <c r="A124" s="30">
        <f t="shared" si="2"/>
        <v>116</v>
      </c>
      <c r="B124" s="19" t="s">
        <v>39</v>
      </c>
      <c r="C124" s="24" t="s">
        <v>123</v>
      </c>
      <c r="D124" s="20">
        <v>650</v>
      </c>
      <c r="E124" s="20">
        <v>650</v>
      </c>
      <c r="F124" s="35">
        <v>895.65</v>
      </c>
      <c r="G124" s="8"/>
    </row>
    <row r="125" spans="1:7" ht="49.5">
      <c r="A125" s="30">
        <f t="shared" si="2"/>
        <v>117</v>
      </c>
      <c r="B125" s="19" t="s">
        <v>202</v>
      </c>
      <c r="C125" s="24">
        <v>160250</v>
      </c>
      <c r="D125" s="20">
        <v>210</v>
      </c>
      <c r="E125" s="20">
        <v>210</v>
      </c>
      <c r="F125" s="35">
        <v>209.55</v>
      </c>
      <c r="G125" s="8"/>
    </row>
    <row r="126" spans="1:7" ht="33">
      <c r="A126" s="30">
        <f t="shared" si="2"/>
        <v>118</v>
      </c>
      <c r="B126" s="19" t="s">
        <v>211</v>
      </c>
      <c r="C126" s="24"/>
      <c r="D126" s="20">
        <v>0</v>
      </c>
      <c r="E126" s="20">
        <v>0</v>
      </c>
      <c r="F126" s="35">
        <v>0</v>
      </c>
      <c r="G126" s="8"/>
    </row>
    <row r="127" spans="1:7" ht="16.5">
      <c r="A127" s="30">
        <f>1+A126</f>
        <v>119</v>
      </c>
      <c r="B127" s="19" t="s">
        <v>212</v>
      </c>
      <c r="C127" s="21">
        <v>1802</v>
      </c>
      <c r="D127" s="20">
        <v>0</v>
      </c>
      <c r="E127" s="20">
        <v>0</v>
      </c>
      <c r="F127" s="35">
        <v>0</v>
      </c>
      <c r="G127" s="8"/>
    </row>
    <row r="128" spans="1:7" ht="16.5">
      <c r="A128" s="30">
        <f t="shared" si="2"/>
        <v>120</v>
      </c>
      <c r="B128" s="19" t="s">
        <v>213</v>
      </c>
      <c r="C128" s="21">
        <v>180250</v>
      </c>
      <c r="D128" s="20">
        <v>0</v>
      </c>
      <c r="E128" s="20">
        <v>0</v>
      </c>
      <c r="F128" s="35">
        <v>0</v>
      </c>
      <c r="G128" s="8"/>
    </row>
    <row r="129" spans="1:7" ht="16.5">
      <c r="A129" s="30">
        <f t="shared" si="2"/>
        <v>121</v>
      </c>
      <c r="B129" s="19" t="s">
        <v>124</v>
      </c>
      <c r="C129" s="24" t="s">
        <v>125</v>
      </c>
      <c r="D129" s="20">
        <f>D130+D138</f>
        <v>16537.73</v>
      </c>
      <c r="E129" s="20">
        <f>E130+E138</f>
        <v>147.11000000000058</v>
      </c>
      <c r="F129" s="35">
        <f>F130+F138</f>
        <v>-51667.59</v>
      </c>
      <c r="G129" s="8"/>
    </row>
    <row r="130" spans="1:7" ht="33">
      <c r="A130" s="30">
        <f t="shared" si="2"/>
        <v>122</v>
      </c>
      <c r="B130" s="19" t="s">
        <v>126</v>
      </c>
      <c r="C130" s="24" t="s">
        <v>127</v>
      </c>
      <c r="D130" s="20">
        <f>D131</f>
        <v>10153</v>
      </c>
      <c r="E130" s="20">
        <f>E131</f>
        <v>9961.75</v>
      </c>
      <c r="F130" s="35">
        <f>F131</f>
        <v>14825.000000000002</v>
      </c>
      <c r="G130" s="8"/>
    </row>
    <row r="131" spans="1:7" ht="33">
      <c r="A131" s="30">
        <f>1+A130</f>
        <v>123</v>
      </c>
      <c r="B131" s="19" t="s">
        <v>128</v>
      </c>
      <c r="C131" s="24" t="s">
        <v>129</v>
      </c>
      <c r="D131" s="20">
        <f>D132+D133+D136</f>
        <v>10153</v>
      </c>
      <c r="E131" s="20">
        <f>E132+E133+E136</f>
        <v>9961.75</v>
      </c>
      <c r="F131" s="35">
        <f>F132+F133+F136</f>
        <v>14825.000000000002</v>
      </c>
      <c r="G131" s="8"/>
    </row>
    <row r="132" spans="1:7" ht="49.5">
      <c r="A132" s="30">
        <f t="shared" si="2"/>
        <v>124</v>
      </c>
      <c r="B132" s="19" t="s">
        <v>181</v>
      </c>
      <c r="C132" s="24" t="s">
        <v>130</v>
      </c>
      <c r="D132" s="20">
        <v>59.63</v>
      </c>
      <c r="E132" s="20">
        <v>59.63</v>
      </c>
      <c r="F132" s="35">
        <v>12.27</v>
      </c>
      <c r="G132" s="8"/>
    </row>
    <row r="133" spans="1:7" ht="16.5">
      <c r="A133" s="30">
        <f t="shared" si="2"/>
        <v>125</v>
      </c>
      <c r="B133" s="19" t="s">
        <v>49</v>
      </c>
      <c r="C133" s="24" t="s">
        <v>131</v>
      </c>
      <c r="D133" s="20">
        <f>D135</f>
        <v>7582.26</v>
      </c>
      <c r="E133" s="20">
        <v>7391.01</v>
      </c>
      <c r="F133" s="35">
        <f>F135+F134</f>
        <v>12059.640000000001</v>
      </c>
      <c r="G133" s="8"/>
    </row>
    <row r="134" spans="1:7" ht="16.5">
      <c r="A134" s="30"/>
      <c r="B134" s="19" t="s">
        <v>253</v>
      </c>
      <c r="C134" s="24">
        <v>30020501</v>
      </c>
      <c r="D134" s="20"/>
      <c r="E134" s="20"/>
      <c r="F134" s="35">
        <v>147.2</v>
      </c>
      <c r="G134" s="8"/>
    </row>
    <row r="135" spans="1:7" ht="33">
      <c r="A135" s="30">
        <f>A133+1</f>
        <v>126</v>
      </c>
      <c r="B135" s="19" t="s">
        <v>193</v>
      </c>
      <c r="C135" s="24" t="s">
        <v>190</v>
      </c>
      <c r="D135" s="20">
        <v>7582.26</v>
      </c>
      <c r="E135" s="20">
        <v>2406</v>
      </c>
      <c r="F135" s="35">
        <v>11912.44</v>
      </c>
      <c r="G135" s="8"/>
    </row>
    <row r="136" spans="1:7" ht="33">
      <c r="A136" s="30">
        <f>1+A135</f>
        <v>127</v>
      </c>
      <c r="B136" s="19" t="s">
        <v>214</v>
      </c>
      <c r="C136" s="24">
        <v>300208</v>
      </c>
      <c r="D136" s="20">
        <f>D137</f>
        <v>2511.11</v>
      </c>
      <c r="E136" s="20">
        <f>E137</f>
        <v>2511.11</v>
      </c>
      <c r="F136" s="35">
        <f>F137</f>
        <v>2753.09</v>
      </c>
      <c r="G136" s="8"/>
    </row>
    <row r="137" spans="1:7" ht="16.5">
      <c r="A137" s="30">
        <f t="shared" si="2"/>
        <v>128</v>
      </c>
      <c r="B137" s="19" t="s">
        <v>215</v>
      </c>
      <c r="C137" s="24">
        <v>30020802</v>
      </c>
      <c r="D137" s="20">
        <v>2511.11</v>
      </c>
      <c r="E137" s="20">
        <v>2511.11</v>
      </c>
      <c r="F137" s="35">
        <v>2753.09</v>
      </c>
      <c r="G137" s="8"/>
    </row>
    <row r="138" spans="1:7" ht="33">
      <c r="A138" s="30">
        <f t="shared" si="2"/>
        <v>129</v>
      </c>
      <c r="B138" s="19" t="s">
        <v>51</v>
      </c>
      <c r="C138" s="24" t="s">
        <v>132</v>
      </c>
      <c r="D138" s="20">
        <f>D139+D143+D147+D151</f>
        <v>6384.73</v>
      </c>
      <c r="E138" s="20">
        <f>E139+E143+E147+E151</f>
        <v>-9814.64</v>
      </c>
      <c r="F138" s="35">
        <f>F139+F143+F147+F151</f>
        <v>-66492.59</v>
      </c>
      <c r="G138" s="8"/>
    </row>
    <row r="139" spans="1:7" ht="66">
      <c r="A139" s="30">
        <f t="shared" si="2"/>
        <v>130</v>
      </c>
      <c r="B139" s="19" t="s">
        <v>203</v>
      </c>
      <c r="C139" s="24">
        <v>3302</v>
      </c>
      <c r="D139" s="20">
        <f>D140+D141</f>
        <v>2540</v>
      </c>
      <c r="E139" s="20">
        <f>E140+E141</f>
        <v>2540</v>
      </c>
      <c r="F139" s="35">
        <f>F140+F141+F142</f>
        <v>2432.58</v>
      </c>
      <c r="G139" s="8"/>
    </row>
    <row r="140" spans="1:7" ht="33">
      <c r="A140" s="30">
        <f>1+A139</f>
        <v>131</v>
      </c>
      <c r="B140" s="19" t="s">
        <v>216</v>
      </c>
      <c r="C140" s="24">
        <v>330213</v>
      </c>
      <c r="D140" s="20">
        <v>2480</v>
      </c>
      <c r="E140" s="20">
        <v>2480</v>
      </c>
      <c r="F140" s="35">
        <v>2248.32</v>
      </c>
      <c r="G140" s="8"/>
    </row>
    <row r="141" spans="1:7" ht="31.5" customHeight="1">
      <c r="A141" s="30">
        <f t="shared" si="2"/>
        <v>132</v>
      </c>
      <c r="B141" s="19" t="s">
        <v>195</v>
      </c>
      <c r="C141" s="24">
        <v>330227</v>
      </c>
      <c r="D141" s="20">
        <v>60</v>
      </c>
      <c r="E141" s="20">
        <v>60</v>
      </c>
      <c r="F141" s="35">
        <v>95.54</v>
      </c>
      <c r="G141" s="8"/>
    </row>
    <row r="142" spans="1:7" ht="15.75" customHeight="1">
      <c r="A142" s="30">
        <f t="shared" si="2"/>
        <v>133</v>
      </c>
      <c r="B142" s="19" t="s">
        <v>225</v>
      </c>
      <c r="C142" s="24">
        <v>330228</v>
      </c>
      <c r="D142" s="20">
        <v>0</v>
      </c>
      <c r="E142" s="20">
        <v>0</v>
      </c>
      <c r="F142" s="35">
        <v>88.72</v>
      </c>
      <c r="G142" s="8"/>
    </row>
    <row r="143" spans="1:7" ht="33">
      <c r="A143" s="30">
        <f t="shared" si="2"/>
        <v>134</v>
      </c>
      <c r="B143" s="19" t="s">
        <v>133</v>
      </c>
      <c r="C143" s="24" t="s">
        <v>134</v>
      </c>
      <c r="D143" s="20">
        <f>D144+D146</f>
        <v>550</v>
      </c>
      <c r="E143" s="20">
        <f>E144+E146</f>
        <v>550</v>
      </c>
      <c r="F143" s="35">
        <f>F144+F146</f>
        <v>93.06</v>
      </c>
      <c r="G143" s="8"/>
    </row>
    <row r="144" spans="1:7" ht="33">
      <c r="A144" s="30">
        <f>1+A143</f>
        <v>135</v>
      </c>
      <c r="B144" s="19" t="s">
        <v>55</v>
      </c>
      <c r="C144" s="24" t="s">
        <v>135</v>
      </c>
      <c r="D144" s="20">
        <f>D145</f>
        <v>458</v>
      </c>
      <c r="E144" s="20">
        <f>E145</f>
        <v>458</v>
      </c>
      <c r="F144" s="35">
        <f>F145</f>
        <v>50.99</v>
      </c>
      <c r="G144" s="8"/>
    </row>
    <row r="145" spans="1:7" ht="34.5" customHeight="1">
      <c r="A145" s="30">
        <f t="shared" si="2"/>
        <v>136</v>
      </c>
      <c r="B145" s="19" t="s">
        <v>196</v>
      </c>
      <c r="C145" s="24" t="s">
        <v>191</v>
      </c>
      <c r="D145" s="20">
        <v>458</v>
      </c>
      <c r="E145" s="20">
        <v>458</v>
      </c>
      <c r="F145" s="35">
        <v>50.99</v>
      </c>
      <c r="G145" s="8"/>
    </row>
    <row r="146" spans="1:7" ht="27.75" customHeight="1">
      <c r="A146" s="30">
        <f t="shared" si="2"/>
        <v>137</v>
      </c>
      <c r="B146" s="19" t="s">
        <v>230</v>
      </c>
      <c r="C146" s="24">
        <v>350250</v>
      </c>
      <c r="D146" s="20">
        <v>92</v>
      </c>
      <c r="E146" s="20">
        <v>92</v>
      </c>
      <c r="F146" s="35">
        <v>42.07</v>
      </c>
      <c r="G146" s="8"/>
    </row>
    <row r="147" spans="1:7" ht="39" customHeight="1">
      <c r="A147" s="30">
        <f t="shared" si="2"/>
        <v>138</v>
      </c>
      <c r="B147" s="19" t="s">
        <v>136</v>
      </c>
      <c r="C147" s="24" t="s">
        <v>137</v>
      </c>
      <c r="D147" s="20">
        <f>D148+D149+D150</f>
        <v>28234.14</v>
      </c>
      <c r="E147" s="20">
        <f>E148+E149+E150</f>
        <v>28234.14</v>
      </c>
      <c r="F147" s="35">
        <f>F148+F149+F150</f>
        <v>2119.24</v>
      </c>
      <c r="G147" s="8"/>
    </row>
    <row r="148" spans="1:7" ht="33">
      <c r="A148" s="30">
        <f>1+A147</f>
        <v>139</v>
      </c>
      <c r="B148" s="19" t="s">
        <v>197</v>
      </c>
      <c r="C148" s="24">
        <v>360205</v>
      </c>
      <c r="D148" s="20">
        <v>0</v>
      </c>
      <c r="E148" s="20">
        <v>0</v>
      </c>
      <c r="F148" s="35">
        <v>0.35</v>
      </c>
      <c r="G148" s="8"/>
    </row>
    <row r="149" spans="1:7" ht="16.5">
      <c r="A149" s="30">
        <f aca="true" t="shared" si="4" ref="A149:A201">A148+1</f>
        <v>140</v>
      </c>
      <c r="B149" s="19" t="s">
        <v>183</v>
      </c>
      <c r="C149" s="24">
        <v>360206</v>
      </c>
      <c r="D149" s="20">
        <v>160</v>
      </c>
      <c r="E149" s="20">
        <v>160</v>
      </c>
      <c r="F149" s="35">
        <v>142.3</v>
      </c>
      <c r="G149" s="8"/>
    </row>
    <row r="150" spans="1:7" ht="16.5">
      <c r="A150" s="30">
        <f t="shared" si="4"/>
        <v>141</v>
      </c>
      <c r="B150" s="19" t="s">
        <v>59</v>
      </c>
      <c r="C150" s="24" t="s">
        <v>138</v>
      </c>
      <c r="D150" s="20">
        <v>28074.14</v>
      </c>
      <c r="E150" s="20">
        <v>28074.14</v>
      </c>
      <c r="F150" s="35">
        <v>1976.59</v>
      </c>
      <c r="G150" s="8"/>
    </row>
    <row r="151" spans="1:7" ht="33">
      <c r="A151" s="30">
        <f t="shared" si="4"/>
        <v>142</v>
      </c>
      <c r="B151" s="19" t="s">
        <v>139</v>
      </c>
      <c r="C151" s="24" t="s">
        <v>140</v>
      </c>
      <c r="D151" s="20">
        <f>D152</f>
        <v>-24939.41</v>
      </c>
      <c r="E151" s="20">
        <f>E152+E153</f>
        <v>-41138.78</v>
      </c>
      <c r="F151" s="35">
        <f>F152+F153</f>
        <v>-71137.47</v>
      </c>
      <c r="G151" s="8"/>
    </row>
    <row r="152" spans="1:7" ht="16.5">
      <c r="A152" s="30">
        <f>1+A151</f>
        <v>143</v>
      </c>
      <c r="B152" s="19" t="s">
        <v>63</v>
      </c>
      <c r="C152" s="24" t="s">
        <v>141</v>
      </c>
      <c r="D152" s="20">
        <f>D153</f>
        <v>-24939.41</v>
      </c>
      <c r="E152" s="20">
        <v>62.53</v>
      </c>
      <c r="F152" s="35">
        <v>62.53</v>
      </c>
      <c r="G152" s="8"/>
    </row>
    <row r="153" spans="1:7" ht="49.5">
      <c r="A153" s="30">
        <f t="shared" si="4"/>
        <v>144</v>
      </c>
      <c r="B153" s="19" t="s">
        <v>65</v>
      </c>
      <c r="C153" s="24" t="s">
        <v>142</v>
      </c>
      <c r="D153" s="20">
        <v>-24939.41</v>
      </c>
      <c r="E153" s="20">
        <v>-41201.31</v>
      </c>
      <c r="F153" s="35">
        <v>-71200</v>
      </c>
      <c r="G153" s="8"/>
    </row>
    <row r="154" spans="1:7" ht="16.5">
      <c r="A154" s="30">
        <f t="shared" si="4"/>
        <v>145</v>
      </c>
      <c r="B154" s="19" t="s">
        <v>235</v>
      </c>
      <c r="C154" s="39">
        <v>16</v>
      </c>
      <c r="D154" s="20">
        <f aca="true" t="shared" si="5" ref="D154:F155">D155</f>
        <v>0</v>
      </c>
      <c r="E154" s="20">
        <f t="shared" si="5"/>
        <v>0</v>
      </c>
      <c r="F154" s="35">
        <f t="shared" si="5"/>
        <v>0</v>
      </c>
      <c r="G154" s="8"/>
    </row>
    <row r="155" spans="1:7" ht="66">
      <c r="A155" s="30">
        <f t="shared" si="4"/>
        <v>146</v>
      </c>
      <c r="B155" s="19" t="s">
        <v>238</v>
      </c>
      <c r="C155" s="24">
        <v>4002</v>
      </c>
      <c r="D155" s="20">
        <f t="shared" si="5"/>
        <v>0</v>
      </c>
      <c r="E155" s="20">
        <f t="shared" si="5"/>
        <v>0</v>
      </c>
      <c r="F155" s="35">
        <f t="shared" si="5"/>
        <v>0</v>
      </c>
      <c r="G155" s="8"/>
    </row>
    <row r="156" spans="1:7" ht="49.5">
      <c r="A156" s="30">
        <f>1+A155</f>
        <v>147</v>
      </c>
      <c r="B156" s="19" t="s">
        <v>237</v>
      </c>
      <c r="C156" s="24">
        <v>400211</v>
      </c>
      <c r="D156" s="20">
        <v>0</v>
      </c>
      <c r="E156" s="20">
        <v>0</v>
      </c>
      <c r="F156" s="35">
        <v>0</v>
      </c>
      <c r="G156" s="8"/>
    </row>
    <row r="157" spans="1:7" ht="16.5">
      <c r="A157" s="30">
        <f t="shared" si="4"/>
        <v>148</v>
      </c>
      <c r="B157" s="19" t="s">
        <v>77</v>
      </c>
      <c r="C157" s="24" t="s">
        <v>143</v>
      </c>
      <c r="D157" s="20">
        <f>D158</f>
        <v>1850</v>
      </c>
      <c r="E157" s="20">
        <f>E158</f>
        <v>9222</v>
      </c>
      <c r="F157" s="35">
        <f>F158</f>
        <v>6396.469999999999</v>
      </c>
      <c r="G157" s="8"/>
    </row>
    <row r="158" spans="1:7" ht="33" customHeight="1">
      <c r="A158" s="30">
        <f t="shared" si="4"/>
        <v>149</v>
      </c>
      <c r="B158" s="19" t="s">
        <v>79</v>
      </c>
      <c r="C158" s="24" t="s">
        <v>144</v>
      </c>
      <c r="D158" s="20">
        <f>D159+D165</f>
        <v>1850</v>
      </c>
      <c r="E158" s="20">
        <f>E159+E165</f>
        <v>9222</v>
      </c>
      <c r="F158" s="35">
        <f>F159+F165</f>
        <v>6396.469999999999</v>
      </c>
      <c r="G158" s="8"/>
    </row>
    <row r="159" spans="1:7" ht="67.5" customHeight="1">
      <c r="A159" s="30">
        <f t="shared" si="4"/>
        <v>150</v>
      </c>
      <c r="B159" s="19" t="s">
        <v>204</v>
      </c>
      <c r="C159" s="24" t="s">
        <v>145</v>
      </c>
      <c r="D159" s="20">
        <f>D160+D163</f>
        <v>1800</v>
      </c>
      <c r="E159" s="20">
        <f>E160+E161+E162+E163+E164</f>
        <v>9172</v>
      </c>
      <c r="F159" s="20">
        <f>F160+F161+F162+F163+F164</f>
        <v>6350.82</v>
      </c>
      <c r="G159" s="8"/>
    </row>
    <row r="160" spans="1:7" ht="33">
      <c r="A160" s="30">
        <f>1+A159</f>
        <v>151</v>
      </c>
      <c r="B160" s="19" t="s">
        <v>84</v>
      </c>
      <c r="C160" s="24" t="s">
        <v>146</v>
      </c>
      <c r="D160" s="20">
        <v>1300</v>
      </c>
      <c r="E160" s="20">
        <v>1300</v>
      </c>
      <c r="F160" s="35">
        <v>1065.82</v>
      </c>
      <c r="G160" s="8"/>
    </row>
    <row r="161" spans="1:7" ht="16.5">
      <c r="A161" s="30">
        <v>152</v>
      </c>
      <c r="B161" s="19" t="s">
        <v>250</v>
      </c>
      <c r="C161" s="24">
        <v>420228</v>
      </c>
      <c r="D161" s="20"/>
      <c r="E161" s="20">
        <v>5285</v>
      </c>
      <c r="F161" s="35">
        <v>5285</v>
      </c>
      <c r="G161" s="8"/>
    </row>
    <row r="162" spans="1:7" ht="49.5">
      <c r="A162" s="30">
        <v>153</v>
      </c>
      <c r="B162" s="19" t="s">
        <v>245</v>
      </c>
      <c r="C162" s="24">
        <v>420273</v>
      </c>
      <c r="D162" s="20"/>
      <c r="E162" s="20">
        <v>186</v>
      </c>
      <c r="F162" s="35">
        <v>0</v>
      </c>
      <c r="G162" s="8"/>
    </row>
    <row r="163" spans="1:7" ht="33">
      <c r="A163" s="30">
        <v>154</v>
      </c>
      <c r="B163" s="19" t="s">
        <v>229</v>
      </c>
      <c r="C163" s="24">
        <v>420280</v>
      </c>
      <c r="D163" s="20">
        <v>500</v>
      </c>
      <c r="E163" s="20">
        <v>500</v>
      </c>
      <c r="F163" s="35">
        <v>0</v>
      </c>
      <c r="G163" s="8"/>
    </row>
    <row r="164" spans="1:7" ht="16.5">
      <c r="A164" s="30">
        <v>155</v>
      </c>
      <c r="B164" s="19" t="s">
        <v>246</v>
      </c>
      <c r="C164" s="24">
        <v>420282</v>
      </c>
      <c r="D164" s="20"/>
      <c r="E164" s="20">
        <v>1901</v>
      </c>
      <c r="F164" s="35">
        <v>0</v>
      </c>
      <c r="G164" s="8"/>
    </row>
    <row r="165" spans="1:7" ht="49.5">
      <c r="A165" s="30">
        <v>156</v>
      </c>
      <c r="B165" s="19" t="s">
        <v>147</v>
      </c>
      <c r="C165" s="24" t="s">
        <v>148</v>
      </c>
      <c r="D165" s="20">
        <f>D166</f>
        <v>50</v>
      </c>
      <c r="E165" s="20">
        <f>E166</f>
        <v>50</v>
      </c>
      <c r="F165" s="35">
        <f>F166</f>
        <v>45.65</v>
      </c>
      <c r="G165" s="8"/>
    </row>
    <row r="166" spans="1:7" ht="37.5" customHeight="1">
      <c r="A166" s="30">
        <f t="shared" si="4"/>
        <v>157</v>
      </c>
      <c r="B166" s="19" t="s">
        <v>149</v>
      </c>
      <c r="C166" s="24" t="s">
        <v>150</v>
      </c>
      <c r="D166" s="20">
        <v>50</v>
      </c>
      <c r="E166" s="20">
        <v>50</v>
      </c>
      <c r="F166" s="35">
        <v>45.65</v>
      </c>
      <c r="G166" s="8"/>
    </row>
    <row r="167" spans="1:8" ht="31.5" customHeight="1">
      <c r="A167" s="30">
        <f>1+A166</f>
        <v>158</v>
      </c>
      <c r="B167" s="22" t="s">
        <v>151</v>
      </c>
      <c r="C167" s="26" t="s">
        <v>152</v>
      </c>
      <c r="D167" s="23">
        <f>D169+D182+D176+D192</f>
        <v>550857.0800000001</v>
      </c>
      <c r="E167" s="23">
        <f>E169+E182+E176+E192</f>
        <v>567571.52</v>
      </c>
      <c r="F167" s="23">
        <f>F169+F182+F176+F190+F192</f>
        <v>209480.25</v>
      </c>
      <c r="G167" s="8"/>
      <c r="H167" s="2"/>
    </row>
    <row r="168" spans="1:8" ht="42" customHeight="1">
      <c r="A168" s="30">
        <f t="shared" si="4"/>
        <v>159</v>
      </c>
      <c r="B168" s="19" t="s">
        <v>206</v>
      </c>
      <c r="C168" s="24">
        <v>4990</v>
      </c>
      <c r="D168" s="20">
        <f>D172</f>
        <v>71904.75</v>
      </c>
      <c r="E168" s="20">
        <f>E172</f>
        <v>71904.75</v>
      </c>
      <c r="F168" s="20">
        <f>F169-F174+F176+F179</f>
        <v>19621.430000000004</v>
      </c>
      <c r="G168" s="8"/>
      <c r="H168" s="2"/>
    </row>
    <row r="169" spans="1:8" ht="16.5">
      <c r="A169" s="30">
        <f t="shared" si="4"/>
        <v>160</v>
      </c>
      <c r="B169" s="19" t="s">
        <v>153</v>
      </c>
      <c r="C169" s="24" t="s">
        <v>154</v>
      </c>
      <c r="D169" s="20">
        <f aca="true" t="shared" si="6" ref="D169:F170">D170</f>
        <v>96844.16</v>
      </c>
      <c r="E169" s="20">
        <f t="shared" si="6"/>
        <v>113106.06</v>
      </c>
      <c r="F169" s="35">
        <f t="shared" si="6"/>
        <v>90806.94</v>
      </c>
      <c r="G169" s="8"/>
      <c r="H169" s="2"/>
    </row>
    <row r="170" spans="1:7" ht="16.5">
      <c r="A170" s="30">
        <f t="shared" si="4"/>
        <v>161</v>
      </c>
      <c r="B170" s="19" t="s">
        <v>155</v>
      </c>
      <c r="C170" s="24" t="s">
        <v>156</v>
      </c>
      <c r="D170" s="20">
        <f t="shared" si="6"/>
        <v>96844.16</v>
      </c>
      <c r="E170" s="20">
        <f t="shared" si="6"/>
        <v>113106.06</v>
      </c>
      <c r="F170" s="35">
        <f t="shared" si="6"/>
        <v>90806.94</v>
      </c>
      <c r="G170" s="8"/>
    </row>
    <row r="171" spans="1:7" ht="33">
      <c r="A171" s="30">
        <f>1+A170</f>
        <v>162</v>
      </c>
      <c r="B171" s="19" t="s">
        <v>157</v>
      </c>
      <c r="C171" s="24" t="s">
        <v>158</v>
      </c>
      <c r="D171" s="20">
        <f>D172+D174</f>
        <v>96844.16</v>
      </c>
      <c r="E171" s="20">
        <f>E172+E174</f>
        <v>113106.06</v>
      </c>
      <c r="F171" s="35">
        <f>F172+F174</f>
        <v>90806.94</v>
      </c>
      <c r="G171" s="8"/>
    </row>
    <row r="172" spans="1:7" ht="60" customHeight="1">
      <c r="A172" s="30">
        <f t="shared" si="4"/>
        <v>163</v>
      </c>
      <c r="B172" s="19" t="s">
        <v>57</v>
      </c>
      <c r="C172" s="24" t="s">
        <v>58</v>
      </c>
      <c r="D172" s="20">
        <f>D173</f>
        <v>71904.75</v>
      </c>
      <c r="E172" s="20">
        <f>E173</f>
        <v>71904.75</v>
      </c>
      <c r="F172" s="35">
        <f>F173</f>
        <v>19606.94</v>
      </c>
      <c r="G172" s="8"/>
    </row>
    <row r="173" spans="1:7" ht="33">
      <c r="A173" s="30">
        <f t="shared" si="4"/>
        <v>164</v>
      </c>
      <c r="B173" s="19" t="s">
        <v>220</v>
      </c>
      <c r="C173" s="24">
        <v>360247</v>
      </c>
      <c r="D173" s="20">
        <v>71904.75</v>
      </c>
      <c r="E173" s="20">
        <v>71904.75</v>
      </c>
      <c r="F173" s="35">
        <v>19606.94</v>
      </c>
      <c r="G173" s="8"/>
    </row>
    <row r="174" spans="1:7" ht="33">
      <c r="A174" s="30">
        <f t="shared" si="4"/>
        <v>165</v>
      </c>
      <c r="B174" s="19" t="s">
        <v>159</v>
      </c>
      <c r="C174" s="24" t="s">
        <v>160</v>
      </c>
      <c r="D174" s="20">
        <f>D175</f>
        <v>24939.41</v>
      </c>
      <c r="E174" s="20">
        <f>E175</f>
        <v>41201.31</v>
      </c>
      <c r="F174" s="35">
        <f>F175</f>
        <v>71200</v>
      </c>
      <c r="G174" s="8"/>
    </row>
    <row r="175" spans="1:7" ht="16.5">
      <c r="A175" s="30">
        <f>1+A174</f>
        <v>166</v>
      </c>
      <c r="B175" s="19" t="s">
        <v>67</v>
      </c>
      <c r="C175" s="24" t="s">
        <v>161</v>
      </c>
      <c r="D175" s="20">
        <v>24939.41</v>
      </c>
      <c r="E175" s="20">
        <v>41201.31</v>
      </c>
      <c r="F175" s="35">
        <v>71200</v>
      </c>
      <c r="G175" s="8"/>
    </row>
    <row r="176" spans="1:7" ht="16.5">
      <c r="A176" s="30">
        <f t="shared" si="4"/>
        <v>167</v>
      </c>
      <c r="B176" s="19" t="s">
        <v>71</v>
      </c>
      <c r="C176" s="24" t="s">
        <v>162</v>
      </c>
      <c r="D176" s="20">
        <v>0</v>
      </c>
      <c r="E176" s="20">
        <v>0</v>
      </c>
      <c r="F176" s="35">
        <f>F177</f>
        <v>14.49</v>
      </c>
      <c r="G176" s="8"/>
    </row>
    <row r="177" spans="1:7" ht="33">
      <c r="A177" s="30">
        <f t="shared" si="4"/>
        <v>168</v>
      </c>
      <c r="B177" s="19" t="s">
        <v>163</v>
      </c>
      <c r="C177" s="24" t="s">
        <v>164</v>
      </c>
      <c r="D177" s="20">
        <v>0</v>
      </c>
      <c r="E177" s="20">
        <v>0</v>
      </c>
      <c r="F177" s="35">
        <f>F178</f>
        <v>14.49</v>
      </c>
      <c r="G177" s="8"/>
    </row>
    <row r="178" spans="1:7" ht="33">
      <c r="A178" s="30">
        <f t="shared" si="4"/>
        <v>169</v>
      </c>
      <c r="B178" s="19" t="s">
        <v>75</v>
      </c>
      <c r="C178" s="24" t="s">
        <v>165</v>
      </c>
      <c r="D178" s="20">
        <v>0</v>
      </c>
      <c r="E178" s="20">
        <v>0</v>
      </c>
      <c r="F178" s="35">
        <v>14.49</v>
      </c>
      <c r="G178" s="8"/>
    </row>
    <row r="179" spans="1:7" ht="16.5">
      <c r="A179" s="30">
        <f>1+A178</f>
        <v>170</v>
      </c>
      <c r="B179" s="19" t="s">
        <v>235</v>
      </c>
      <c r="C179" s="39">
        <v>16</v>
      </c>
      <c r="D179" s="20">
        <f>D180</f>
        <v>0</v>
      </c>
      <c r="E179" s="20">
        <f>E180</f>
        <v>0</v>
      </c>
      <c r="F179" s="35">
        <f>F180</f>
        <v>0</v>
      </c>
      <c r="G179" s="8"/>
    </row>
    <row r="180" spans="1:7" ht="115.5">
      <c r="A180" s="30">
        <f t="shared" si="4"/>
        <v>171</v>
      </c>
      <c r="B180" s="19" t="s">
        <v>182</v>
      </c>
      <c r="C180" s="24">
        <v>4002</v>
      </c>
      <c r="D180" s="20">
        <v>0</v>
      </c>
      <c r="E180" s="20">
        <v>0</v>
      </c>
      <c r="F180" s="35">
        <f>F181</f>
        <v>0</v>
      </c>
      <c r="G180" s="8"/>
    </row>
    <row r="181" spans="1:7" ht="49.5">
      <c r="A181" s="30">
        <f t="shared" si="4"/>
        <v>172</v>
      </c>
      <c r="B181" s="19" t="s">
        <v>234</v>
      </c>
      <c r="C181" s="24">
        <v>400213</v>
      </c>
      <c r="D181" s="20">
        <v>0</v>
      </c>
      <c r="E181" s="20">
        <v>0</v>
      </c>
      <c r="F181" s="35">
        <v>0</v>
      </c>
      <c r="G181" s="8"/>
    </row>
    <row r="182" spans="1:7" ht="16.5">
      <c r="A182" s="30">
        <f>A181+1</f>
        <v>173</v>
      </c>
      <c r="B182" s="19" t="s">
        <v>77</v>
      </c>
      <c r="C182" s="24" t="s">
        <v>166</v>
      </c>
      <c r="D182" s="20">
        <f aca="true" t="shared" si="7" ref="D182:F183">D183</f>
        <v>101384.61</v>
      </c>
      <c r="E182" s="20">
        <f t="shared" si="7"/>
        <v>101837.15</v>
      </c>
      <c r="F182" s="35">
        <f t="shared" si="7"/>
        <v>19484.149999999998</v>
      </c>
      <c r="G182" s="8"/>
    </row>
    <row r="183" spans="1:7" ht="33">
      <c r="A183" s="30">
        <f>1+A182</f>
        <v>174</v>
      </c>
      <c r="B183" s="19" t="s">
        <v>167</v>
      </c>
      <c r="C183" s="24" t="s">
        <v>168</v>
      </c>
      <c r="D183" s="20">
        <f t="shared" si="7"/>
        <v>101384.61</v>
      </c>
      <c r="E183" s="20">
        <f t="shared" si="7"/>
        <v>101837.15</v>
      </c>
      <c r="F183" s="35">
        <f t="shared" si="7"/>
        <v>19484.149999999998</v>
      </c>
      <c r="G183" s="8"/>
    </row>
    <row r="184" spans="1:7" ht="66" customHeight="1">
      <c r="A184" s="30">
        <f t="shared" si="4"/>
        <v>175</v>
      </c>
      <c r="B184" s="19" t="s">
        <v>205</v>
      </c>
      <c r="C184" s="24">
        <v>4202</v>
      </c>
      <c r="D184" s="20">
        <f>D186+D189</f>
        <v>101384.61</v>
      </c>
      <c r="E184" s="20">
        <f>E185+E186+E188+E189</f>
        <v>101837.15</v>
      </c>
      <c r="F184" s="35">
        <f>F185+F186+F188+F189</f>
        <v>19484.149999999998</v>
      </c>
      <c r="G184" s="8"/>
    </row>
    <row r="185" spans="1:7" ht="66" customHeight="1">
      <c r="A185" s="30">
        <v>176</v>
      </c>
      <c r="B185" s="19" t="s">
        <v>247</v>
      </c>
      <c r="C185" s="24">
        <v>420218</v>
      </c>
      <c r="D185" s="20"/>
      <c r="E185" s="20">
        <v>432</v>
      </c>
      <c r="F185" s="35">
        <v>54.7</v>
      </c>
      <c r="G185" s="8"/>
    </row>
    <row r="186" spans="1:7" ht="49.5">
      <c r="A186" s="30">
        <v>177</v>
      </c>
      <c r="B186" s="19" t="s">
        <v>239</v>
      </c>
      <c r="C186" s="24">
        <v>420251</v>
      </c>
      <c r="D186" s="20">
        <f>D187</f>
        <v>552</v>
      </c>
      <c r="E186" s="20">
        <f>E187</f>
        <v>552</v>
      </c>
      <c r="F186" s="35">
        <f>F187</f>
        <v>552</v>
      </c>
      <c r="G186" s="8"/>
    </row>
    <row r="187" spans="1:7" ht="66">
      <c r="A187" s="30">
        <f t="shared" si="4"/>
        <v>178</v>
      </c>
      <c r="B187" s="19" t="s">
        <v>241</v>
      </c>
      <c r="C187" s="24">
        <v>42025102</v>
      </c>
      <c r="D187" s="20">
        <v>552</v>
      </c>
      <c r="E187" s="20">
        <v>552</v>
      </c>
      <c r="F187" s="35">
        <v>552</v>
      </c>
      <c r="G187" s="8"/>
    </row>
    <row r="188" spans="1:7" ht="33">
      <c r="A188" s="30">
        <f>1+A187</f>
        <v>179</v>
      </c>
      <c r="B188" s="19" t="s">
        <v>185</v>
      </c>
      <c r="C188" s="24">
        <v>420265</v>
      </c>
      <c r="D188" s="20">
        <v>0</v>
      </c>
      <c r="E188" s="20">
        <v>0</v>
      </c>
      <c r="F188" s="35">
        <v>495.69</v>
      </c>
      <c r="G188" s="8"/>
    </row>
    <row r="189" spans="1:7" ht="82.5">
      <c r="A189" s="30">
        <f t="shared" si="4"/>
        <v>180</v>
      </c>
      <c r="B189" s="19" t="s">
        <v>217</v>
      </c>
      <c r="C189" s="24">
        <v>420269</v>
      </c>
      <c r="D189" s="20">
        <v>100832.61</v>
      </c>
      <c r="E189" s="20">
        <v>100853.15</v>
      </c>
      <c r="F189" s="35">
        <v>18381.76</v>
      </c>
      <c r="G189" s="8"/>
    </row>
    <row r="190" spans="1:7" ht="16.5">
      <c r="A190" s="30">
        <v>181</v>
      </c>
      <c r="B190" s="19" t="s">
        <v>251</v>
      </c>
      <c r="C190" s="24">
        <v>4602</v>
      </c>
      <c r="D190" s="20">
        <v>0</v>
      </c>
      <c r="E190" s="20">
        <f>E191</f>
        <v>0</v>
      </c>
      <c r="F190" s="35">
        <f>F191</f>
        <v>163.06</v>
      </c>
      <c r="G190" s="8"/>
    </row>
    <row r="191" spans="1:7" ht="66">
      <c r="A191" s="30">
        <v>182</v>
      </c>
      <c r="B191" s="19" t="s">
        <v>252</v>
      </c>
      <c r="C191" s="24">
        <v>460204</v>
      </c>
      <c r="D191" s="20"/>
      <c r="E191" s="20">
        <v>0</v>
      </c>
      <c r="F191" s="35">
        <v>163.06</v>
      </c>
      <c r="G191" s="8"/>
    </row>
    <row r="192" spans="1:7" ht="66">
      <c r="A192" s="30">
        <v>183</v>
      </c>
      <c r="B192" s="19" t="s">
        <v>207</v>
      </c>
      <c r="C192" s="24">
        <v>4802</v>
      </c>
      <c r="D192" s="20">
        <f>D193+D196+D199</f>
        <v>352628.31000000006</v>
      </c>
      <c r="E192" s="20">
        <f>E193+E196+E199</f>
        <v>352628.31000000006</v>
      </c>
      <c r="F192" s="35">
        <f>F193+F196+F199</f>
        <v>99011.61</v>
      </c>
      <c r="G192" s="8"/>
    </row>
    <row r="193" spans="1:7" ht="33">
      <c r="A193" s="30">
        <v>184</v>
      </c>
      <c r="B193" s="19" t="s">
        <v>198</v>
      </c>
      <c r="C193" s="24">
        <v>480201</v>
      </c>
      <c r="D193" s="20">
        <f>D194+D195</f>
        <v>325588.99000000005</v>
      </c>
      <c r="E193" s="20">
        <f>E194+E195</f>
        <v>325588.99000000005</v>
      </c>
      <c r="F193" s="35">
        <f>F194+F195</f>
        <v>77898.14</v>
      </c>
      <c r="G193" s="8"/>
    </row>
    <row r="194" spans="1:7" ht="33">
      <c r="A194" s="30">
        <f>1+A193</f>
        <v>185</v>
      </c>
      <c r="B194" s="19" t="s">
        <v>199</v>
      </c>
      <c r="C194" s="24">
        <v>48020101</v>
      </c>
      <c r="D194" s="20">
        <v>316258.53</v>
      </c>
      <c r="E194" s="20">
        <v>316258.53</v>
      </c>
      <c r="F194" s="35">
        <v>62096.79</v>
      </c>
      <c r="G194" s="8"/>
    </row>
    <row r="195" spans="1:7" ht="33">
      <c r="A195" s="30">
        <f t="shared" si="4"/>
        <v>186</v>
      </c>
      <c r="B195" s="19" t="s">
        <v>223</v>
      </c>
      <c r="C195" s="24">
        <v>48020102</v>
      </c>
      <c r="D195" s="20">
        <v>9330.46</v>
      </c>
      <c r="E195" s="20">
        <v>9330.46</v>
      </c>
      <c r="F195" s="35">
        <v>15801.35</v>
      </c>
      <c r="G195" s="8"/>
    </row>
    <row r="196" spans="1:7" ht="33">
      <c r="A196" s="30">
        <f t="shared" si="4"/>
        <v>187</v>
      </c>
      <c r="B196" s="19" t="s">
        <v>224</v>
      </c>
      <c r="C196" s="24">
        <v>480202</v>
      </c>
      <c r="D196" s="20">
        <f>D197+D198</f>
        <v>2182.31</v>
      </c>
      <c r="E196" s="20">
        <f>E197+E198</f>
        <v>2182.31</v>
      </c>
      <c r="F196" s="35">
        <f>F197+F198</f>
        <v>941.5799999999999</v>
      </c>
      <c r="G196" s="8"/>
    </row>
    <row r="197" spans="1:7" ht="33">
      <c r="A197" s="30">
        <f t="shared" si="4"/>
        <v>188</v>
      </c>
      <c r="B197" s="19" t="s">
        <v>240</v>
      </c>
      <c r="C197" s="24">
        <v>48020201</v>
      </c>
      <c r="D197" s="20">
        <v>2182.31</v>
      </c>
      <c r="E197" s="20">
        <v>2182.31</v>
      </c>
      <c r="F197" s="35">
        <v>434.7</v>
      </c>
      <c r="G197" s="8"/>
    </row>
    <row r="198" spans="1:7" ht="33">
      <c r="A198" s="30">
        <f>1+A197</f>
        <v>189</v>
      </c>
      <c r="B198" s="19" t="s">
        <v>227</v>
      </c>
      <c r="C198" s="24">
        <v>48020202</v>
      </c>
      <c r="D198" s="20">
        <v>0</v>
      </c>
      <c r="E198" s="20">
        <v>0</v>
      </c>
      <c r="F198" s="35">
        <v>506.88</v>
      </c>
      <c r="G198" s="8"/>
    </row>
    <row r="199" spans="1:7" ht="33">
      <c r="A199" s="30">
        <f t="shared" si="4"/>
        <v>190</v>
      </c>
      <c r="B199" s="19" t="s">
        <v>218</v>
      </c>
      <c r="C199" s="24">
        <v>480203</v>
      </c>
      <c r="D199" s="20">
        <f>D200+D201</f>
        <v>24857.01</v>
      </c>
      <c r="E199" s="20">
        <f>E200+E201</f>
        <v>24857.01</v>
      </c>
      <c r="F199" s="35">
        <f>F200+F201</f>
        <v>20171.89</v>
      </c>
      <c r="G199" s="8"/>
    </row>
    <row r="200" spans="1:7" ht="33">
      <c r="A200" s="30">
        <f t="shared" si="4"/>
        <v>191</v>
      </c>
      <c r="B200" s="19" t="s">
        <v>90</v>
      </c>
      <c r="C200" s="24">
        <v>48020301</v>
      </c>
      <c r="D200" s="20">
        <v>13895.38</v>
      </c>
      <c r="E200" s="20">
        <v>13895.38</v>
      </c>
      <c r="F200" s="35">
        <v>4890.99</v>
      </c>
      <c r="G200" s="8"/>
    </row>
    <row r="201" spans="1:7" ht="33" thickBot="1">
      <c r="A201" s="31">
        <f t="shared" si="4"/>
        <v>192</v>
      </c>
      <c r="B201" s="32" t="s">
        <v>223</v>
      </c>
      <c r="C201" s="33">
        <v>48020302</v>
      </c>
      <c r="D201" s="34">
        <v>10961.63</v>
      </c>
      <c r="E201" s="34">
        <v>10961.63</v>
      </c>
      <c r="F201" s="40">
        <v>15280.9</v>
      </c>
      <c r="G201" s="8"/>
    </row>
    <row r="202" spans="1:7" ht="16.5">
      <c r="A202" s="9"/>
      <c r="B202" s="10"/>
      <c r="C202" s="9"/>
      <c r="D202" s="11"/>
      <c r="E202" s="11"/>
      <c r="F202" s="11"/>
      <c r="G202" s="8"/>
    </row>
    <row r="203" spans="1:7" ht="16.5">
      <c r="A203" s="8"/>
      <c r="B203" s="5" t="s">
        <v>188</v>
      </c>
      <c r="C203" s="5"/>
      <c r="D203" s="12" t="s">
        <v>176</v>
      </c>
      <c r="E203" s="5"/>
      <c r="F203" s="5"/>
      <c r="G203" s="8"/>
    </row>
    <row r="204" spans="1:7" ht="16.5">
      <c r="A204" s="8"/>
      <c r="B204" s="5"/>
      <c r="C204" s="5"/>
      <c r="D204" s="12" t="s">
        <v>226</v>
      </c>
      <c r="E204" s="5"/>
      <c r="F204" s="5"/>
      <c r="G204" s="8"/>
    </row>
    <row r="205" spans="1:7" ht="16.5">
      <c r="A205" s="8"/>
      <c r="B205" s="5" t="s">
        <v>189</v>
      </c>
      <c r="C205" s="5"/>
      <c r="D205" s="12" t="s">
        <v>177</v>
      </c>
      <c r="E205" s="5"/>
      <c r="F205" s="5"/>
      <c r="G205" s="8"/>
    </row>
    <row r="206" spans="1:7" ht="16.5">
      <c r="A206" s="8"/>
      <c r="B206" s="13"/>
      <c r="C206" s="8"/>
      <c r="D206" s="14"/>
      <c r="E206" s="14"/>
      <c r="F206" s="14"/>
      <c r="G206" s="8"/>
    </row>
    <row r="207" spans="1:7" ht="16.5">
      <c r="A207" s="8"/>
      <c r="B207" s="13"/>
      <c r="C207" s="8"/>
      <c r="D207" s="14"/>
      <c r="E207" s="14"/>
      <c r="F207" s="14"/>
      <c r="G207" s="8"/>
    </row>
    <row r="211" ht="15">
      <c r="B211" s="3"/>
    </row>
  </sheetData>
  <sheetProtection/>
  <mergeCells count="12">
    <mergeCell ref="A5:F5"/>
    <mergeCell ref="A1:B1"/>
    <mergeCell ref="E1:G1"/>
    <mergeCell ref="A2:B2"/>
    <mergeCell ref="A3:B3"/>
    <mergeCell ref="A4:F4"/>
    <mergeCell ref="C7:C8"/>
    <mergeCell ref="D7:D8"/>
    <mergeCell ref="E7:E8"/>
    <mergeCell ref="F7:F8"/>
    <mergeCell ref="A7:A8"/>
    <mergeCell ref="B7:B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 Leuce</cp:lastModifiedBy>
  <cp:lastPrinted>2022-03-17T06:17:16Z</cp:lastPrinted>
  <dcterms:created xsi:type="dcterms:W3CDTF">2012-04-11T08:26:49Z</dcterms:created>
  <dcterms:modified xsi:type="dcterms:W3CDTF">2022-03-17T06:17:46Z</dcterms:modified>
  <cp:category/>
  <cp:version/>
  <cp:contentType/>
  <cp:contentStatus/>
</cp:coreProperties>
</file>