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ina.maier\Desktop\2022\SEDINTA RECTIFICARE SEPT 2022\"/>
    </mc:Choice>
  </mc:AlternateContent>
  <xr:revisionPtr revIDLastSave="0" documentId="13_ncr:1_{A0E46244-C947-4DAE-BACB-215358A70EE7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BVC rectif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7" l="1"/>
  <c r="H17" i="7"/>
  <c r="H60" i="7"/>
  <c r="K60" i="7" s="1"/>
  <c r="B16" i="7"/>
  <c r="B17" i="7"/>
  <c r="B18" i="7"/>
  <c r="B19" i="7"/>
  <c r="B20" i="7" s="1"/>
  <c r="B21" i="7" s="1"/>
  <c r="B22" i="7" s="1"/>
  <c r="K62" i="7"/>
  <c r="K64" i="7"/>
  <c r="K59" i="7"/>
  <c r="K14" i="7"/>
  <c r="K49" i="7"/>
  <c r="K52" i="7"/>
  <c r="K58" i="7"/>
  <c r="K73" i="7"/>
  <c r="K72" i="7"/>
  <c r="K70" i="7"/>
  <c r="K69" i="7"/>
  <c r="K68" i="7"/>
  <c r="K67" i="7"/>
  <c r="K66" i="7"/>
  <c r="K65" i="7"/>
  <c r="K63" i="7"/>
  <c r="K61" i="7"/>
  <c r="F60" i="7"/>
  <c r="E60" i="7"/>
  <c r="K57" i="7"/>
  <c r="K56" i="7"/>
  <c r="F55" i="7"/>
  <c r="E55" i="7"/>
  <c r="K54" i="7"/>
  <c r="K53" i="7"/>
  <c r="K51" i="7"/>
  <c r="F50" i="7"/>
  <c r="E50" i="7"/>
  <c r="K48" i="7"/>
  <c r="K47" i="7"/>
  <c r="K46" i="7"/>
  <c r="K45" i="7"/>
  <c r="F44" i="7"/>
  <c r="E44" i="7"/>
  <c r="K43" i="7"/>
  <c r="K42" i="7"/>
  <c r="K41" i="7"/>
  <c r="K40" i="7"/>
  <c r="K39" i="7"/>
  <c r="F38" i="7"/>
  <c r="E38" i="7"/>
  <c r="K37" i="7"/>
  <c r="K36" i="7"/>
  <c r="K35" i="7"/>
  <c r="K34" i="7"/>
  <c r="K33" i="7"/>
  <c r="F32" i="7"/>
  <c r="E32" i="7"/>
  <c r="K31" i="7"/>
  <c r="K30" i="7"/>
  <c r="K29" i="7"/>
  <c r="K28" i="7"/>
  <c r="K27" i="7"/>
  <c r="F26" i="7"/>
  <c r="E26" i="7"/>
  <c r="F25" i="7"/>
  <c r="E25" i="7"/>
  <c r="E20" i="7" s="1"/>
  <c r="F20" i="7"/>
  <c r="K19" i="7"/>
  <c r="F16" i="7"/>
  <c r="E16" i="7"/>
  <c r="K15" i="7"/>
  <c r="B13" i="7"/>
  <c r="B14" i="7" s="1"/>
  <c r="B15" i="7" s="1"/>
  <c r="B23" i="7" l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K55" i="7"/>
  <c r="E17" i="7"/>
  <c r="F17" i="7"/>
  <c r="K71" i="7"/>
  <c r="K50" i="7"/>
  <c r="K44" i="7"/>
  <c r="K24" i="7"/>
  <c r="K25" i="7"/>
  <c r="K23" i="7"/>
  <c r="K32" i="7"/>
  <c r="K22" i="7"/>
  <c r="K26" i="7"/>
  <c r="K21" i="7"/>
  <c r="K18" i="7"/>
  <c r="K38" i="7"/>
  <c r="K12" i="7" l="1"/>
  <c r="K17" i="7"/>
  <c r="K13" i="7"/>
  <c r="K20" i="7"/>
  <c r="K16" i="7" l="1"/>
</calcChain>
</file>

<file path=xl/sharedStrings.xml><?xml version="1.0" encoding="utf-8"?>
<sst xmlns="http://schemas.openxmlformats.org/spreadsheetml/2006/main" count="114" uniqueCount="68">
  <si>
    <t>ROMÂNIA</t>
  </si>
  <si>
    <t>JUDEŢUL CLUJ</t>
  </si>
  <si>
    <t xml:space="preserve">CONSILIUL JUDEŢEAN </t>
  </si>
  <si>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</si>
  <si>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</si>
  <si>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</si>
  <si>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</si>
  <si>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</si>
  <si>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</si>
  <si>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</si>
  <si>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</si>
  <si>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</si>
  <si>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</si>
  <si>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</si>
  <si>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</si>
  <si>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</si>
  <si>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</si>
  <si>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</si>
  <si>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</si>
  <si>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</si>
  <si>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</si>
  <si>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</si>
  <si>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</si>
  <si>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</si>
  <si>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</si>
  <si>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</si>
  <si>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</si>
  <si>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</si>
  <si>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</si>
  <si>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</si>
  <si>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</si>
  <si>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</si>
  <si>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</si>
  <si>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</si>
  <si>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</si>
  <si>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</si>
  <si>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</si>
  <si>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</si>
  <si>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</si>
  <si>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</si>
  <si>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</si>
  <si>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Proiecte cu finanțare din FEN aferente cadrului financiar 2014-2020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</si>
  <si>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</si>
  <si>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</si>
  <si>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</si>
  <si>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</si>
  <si>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</si>
  <si>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</si>
  <si>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</si>
  <si>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>Proiecte cu finanțare din FEN aferente cadrului financiar 2014-2020 (FSE)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</si>
  <si>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</si>
  <si>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</si>
  <si>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</si>
  <si>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</si>
  <si>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</si>
  <si>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>Liceul Special pentru Deficienți de Auz</t>
  </si>
  <si>
    <t>INFLUENȚE BUGET LOCAL</t>
  </si>
  <si>
    <t>INFLUENȚE VENITURI PROPRII</t>
  </si>
  <si>
    <t>INFLUENȚE PROIECTE FEN</t>
  </si>
  <si>
    <t>Liceul pentru Deficienți de vedere</t>
  </si>
  <si>
    <t>Centrul Scolar pt Educatie Incluziva</t>
  </si>
  <si>
    <t>(Anexa nr. 19 la HCJ nr. 21/2022)</t>
  </si>
  <si>
    <t>la Hotărârea nr.    /2022</t>
  </si>
  <si>
    <t xml:space="preserve">    BUGETUL  INSTITUŢIILOR  PUBLICE ŞI ACTIVITĂŢILOR FINANŢATE INTEGRAL SAU PARŢIAL  DIN VENITURI PROPRII PE ANUL 2022</t>
  </si>
  <si>
    <t>TOTAL BVC APROBAT 2022</t>
  </si>
  <si>
    <t>TOTAL BVC RECTIFICAT 2022</t>
  </si>
  <si>
    <t>Excedent 31.12.2021</t>
  </si>
  <si>
    <t>Anexa nr.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</si>
</sst>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0"/>
      <name val="Arial"/>
    </font>
    <font>
      <b/>
      <sz val="11"/>
      <name val="Montserrat Light"/>
    </font>
    <font>
      <sz val="11"/>
      <name val="Montserrat Light"/>
    </font>
    <font>
      <sz val="11"/>
      <color rgb="FFFF0000"/>
      <name val="Montserrat Light"/>
    </font>
    <font>
      <sz val="11"/>
      <color indexed="10"/>
      <name val="Montserrat Light"/>
    </font>
    <font>
      <sz val="11"/>
      <color rgb="FF00B050"/>
      <name val="Montserrat Light"/>
    </font>
    <font>
      <b/>
      <sz val="11"/>
      <name val="Montserrat Light"/>
      <charset val="238"/>
    </font>
    <font>
      <sz val="11"/>
      <name val="Montserrat Light"/>
      <charset val="238"/>
    </font>
    <font>
      <sz val="11"/>
      <color theme="1"/>
      <name val="Montserrat Light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1" applyFont="1" applyAlignment="1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1" applyFont="1" applyAlignment="1">
      <alignment horizontal="center" wrapText="1"/>
    </xf>
    <xf numFmtId="15" fontId="2" fillId="0" borderId="0" xfId="1" applyNumberFormat="1" applyFont="1" applyAlignment="1"/>
    <xf numFmtId="15" fontId="2" fillId="0" borderId="0" xfId="1" applyNumberFormat="1" applyFont="1" applyAlignment="1">
      <alignment horizontal="center"/>
    </xf>
    <xf numFmtId="0" fontId="3" fillId="0" borderId="1" xfId="1" applyFont="1" applyBorder="1"/>
    <xf numFmtId="4" fontId="3" fillId="0" borderId="1" xfId="0" applyNumberFormat="1" applyFont="1" applyBorder="1"/>
    <xf numFmtId="4" fontId="2" fillId="0" borderId="1" xfId="0" applyNumberFormat="1" applyFont="1" applyBorder="1"/>
    <xf numFmtId="0" fontId="2" fillId="0" borderId="1" xfId="1" applyFont="1" applyBorder="1"/>
    <xf numFmtId="4" fontId="2" fillId="0" borderId="1" xfId="1" applyNumberFormat="1" applyFont="1" applyBorder="1" applyAlignment="1">
      <alignment horizontal="right"/>
    </xf>
    <xf numFmtId="4" fontId="3" fillId="0" borderId="0" xfId="0" applyNumberFormat="1" applyFont="1"/>
    <xf numFmtId="0" fontId="2" fillId="0" borderId="1" xfId="1" applyFont="1" applyBorder="1" applyAlignment="1">
      <alignment horizontal="right"/>
    </xf>
    <xf numFmtId="4" fontId="4" fillId="0" borderId="0" xfId="0" applyNumberFormat="1" applyFont="1"/>
    <xf numFmtId="4" fontId="3" fillId="0" borderId="0" xfId="0" applyNumberFormat="1" applyFont="1" applyBorder="1"/>
    <xf numFmtId="0" fontId="3" fillId="0" borderId="0" xfId="0" applyFont="1" applyBorder="1"/>
    <xf numFmtId="4" fontId="5" fillId="0" borderId="0" xfId="0" applyNumberFormat="1" applyFont="1" applyBorder="1"/>
    <xf numFmtId="0" fontId="3" fillId="0" borderId="1" xfId="1" applyFont="1" applyBorder="1" applyAlignment="1">
      <alignment horizontal="right"/>
    </xf>
    <xf numFmtId="4" fontId="4" fillId="0" borderId="0" xfId="0" applyNumberFormat="1" applyFont="1" applyBorder="1"/>
    <xf numFmtId="4" fontId="3" fillId="2" borderId="1" xfId="0" applyNumberFormat="1" applyFont="1" applyFill="1" applyBorder="1"/>
    <xf numFmtId="0" fontId="5" fillId="0" borderId="0" xfId="0" applyFont="1" applyBorder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2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0" xfId="1" applyFont="1" applyBorder="1"/>
    <xf numFmtId="0" fontId="3" fillId="0" borderId="0" xfId="1" applyFont="1" applyAlignment="1">
      <alignment horizontal="center" vertical="center"/>
    </xf>
    <xf numFmtId="0" fontId="2" fillId="0" borderId="0" xfId="1" applyFont="1" applyFill="1" applyBorder="1" applyAlignment="1"/>
    <xf numFmtId="0" fontId="2" fillId="0" borderId="0" xfId="1" applyFont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1" applyFont="1" applyAlignment="1"/>
    <xf numFmtId="0" fontId="7" fillId="0" borderId="0" xfId="1" applyFont="1" applyAlignment="1">
      <alignment horizontal="center" wrapText="1"/>
    </xf>
    <xf numFmtId="15" fontId="7" fillId="0" borderId="0" xfId="1" applyNumberFormat="1" applyFont="1" applyAlignment="1"/>
    <xf numFmtId="4" fontId="8" fillId="0" borderId="1" xfId="0" applyNumberFormat="1" applyFont="1" applyBorder="1"/>
    <xf numFmtId="4" fontId="8" fillId="0" borderId="0" xfId="0" applyNumberFormat="1" applyFont="1" applyBorder="1"/>
    <xf numFmtId="4" fontId="7" fillId="0" borderId="0" xfId="0" applyNumberFormat="1" applyFont="1" applyBorder="1"/>
    <xf numFmtId="0" fontId="7" fillId="0" borderId="0" xfId="1" applyFont="1" applyFill="1" applyBorder="1" applyAlignment="1"/>
    <xf numFmtId="0" fontId="7" fillId="0" borderId="0" xfId="1" applyFont="1" applyFill="1" applyBorder="1" applyAlignment="1">
      <alignment horizontal="center"/>
    </xf>
    <xf numFmtId="0" fontId="8" fillId="0" borderId="0" xfId="0" applyFont="1" applyBorder="1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14" fontId="2" fillId="0" borderId="0" xfId="1" applyNumberFormat="1" applyFont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 wrapText="1"/>
    </xf>
    <xf numFmtId="0" fontId="3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" fontId="9" fillId="0" borderId="1" xfId="0" applyNumberFormat="1" applyFont="1" applyBorder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0C6CF-EA3F-4A26-BC2F-184CE5999AD0}">
  <dimension ref="B1:Q81"/>
  <sheetViews>
    <sheetView tabSelected="1" workbookViewId="0">
      <selection activeCell="O7" sqref="O7"/>
    </sheetView>
  </sheetViews>
  <sheetFormatPr defaultColWidth="9.109375" defaultRowHeight="16.8" x14ac:dyDescent="0.4"/>
  <cols>
    <col min="1" max="1" width="3.33203125" style="1" customWidth="1"/>
    <col min="2" max="2" width="4.88671875" style="1" customWidth="1"/>
    <col min="3" max="3" width="50.88671875" style="57" customWidth="1"/>
    <col min="4" max="4" width="9.5546875" style="1" customWidth="1"/>
    <col min="5" max="5" width="13.88671875" style="1" hidden="1" customWidth="1"/>
    <col min="6" max="6" width="13.109375" style="1" hidden="1" customWidth="1"/>
    <col min="7" max="7" width="14.109375" style="20" customWidth="1"/>
    <col min="8" max="8" width="15.33203125" style="20" customWidth="1"/>
    <col min="9" max="9" width="15.109375" style="45" customWidth="1"/>
    <col min="10" max="10" width="15.5546875" style="20" customWidth="1"/>
    <col min="11" max="11" width="23.109375" style="1" customWidth="1"/>
    <col min="12" max="12" width="4.109375" style="1" customWidth="1"/>
    <col min="13" max="13" width="17.88671875" style="1" customWidth="1"/>
    <col min="14" max="14" width="7.109375" style="1" customWidth="1"/>
    <col min="15" max="15" width="13.88671875" style="1" customWidth="1"/>
    <col min="16" max="16" width="6.5546875" style="1" customWidth="1"/>
    <col min="17" max="17" width="10.6640625" style="1" bestFit="1" customWidth="1"/>
    <col min="18" max="16384" width="9.109375" style="1"/>
  </cols>
  <sheetData>
    <row r="1" spans="2:15" ht="24.75" customHeight="1" x14ac:dyDescent="0.4">
      <c r="B1" s="64" t="s">
        <v>0</v>
      </c>
      <c r="C1" s="64"/>
      <c r="F1" s="65"/>
      <c r="G1" s="65"/>
      <c r="H1" s="2"/>
      <c r="I1" s="36"/>
      <c r="J1" s="2"/>
      <c r="K1" s="76" t="s">
        <v>67</v>
      </c>
    </row>
    <row r="2" spans="2:15" x14ac:dyDescent="0.4">
      <c r="B2" s="64" t="s">
        <v>1</v>
      </c>
      <c r="C2" s="64"/>
      <c r="E2" s="3"/>
      <c r="F2" s="4" t="s">
        <v>18</v>
      </c>
      <c r="G2" s="59"/>
      <c r="H2" s="59"/>
      <c r="I2" s="36"/>
      <c r="J2" s="65" t="s">
        <v>62</v>
      </c>
      <c r="K2" s="65"/>
    </row>
    <row r="3" spans="2:15" x14ac:dyDescent="0.4">
      <c r="B3" s="64" t="s">
        <v>2</v>
      </c>
      <c r="C3" s="64"/>
      <c r="D3" s="5"/>
      <c r="E3" s="5"/>
      <c r="F3" s="5"/>
      <c r="G3" s="5"/>
      <c r="H3" s="5"/>
      <c r="I3" s="37"/>
      <c r="J3" s="65"/>
      <c r="K3" s="65"/>
    </row>
    <row r="4" spans="2:15" ht="9.75" customHeight="1" x14ac:dyDescent="0.4">
      <c r="B4" s="6"/>
      <c r="C4" s="46"/>
      <c r="D4" s="5"/>
      <c r="E4" s="5"/>
      <c r="F4" s="5"/>
      <c r="G4" s="5"/>
      <c r="H4" s="5"/>
      <c r="I4" s="37"/>
      <c r="J4" s="65"/>
      <c r="K4" s="65"/>
    </row>
    <row r="5" spans="2:15" ht="45.6" customHeight="1" x14ac:dyDescent="0.4">
      <c r="B5" s="7"/>
      <c r="C5" s="66" t="s">
        <v>63</v>
      </c>
      <c r="D5" s="66"/>
      <c r="E5" s="66"/>
      <c r="F5" s="66"/>
      <c r="G5" s="66"/>
      <c r="H5" s="66"/>
      <c r="I5" s="66"/>
      <c r="J5" s="66"/>
      <c r="K5" s="66"/>
    </row>
    <row r="6" spans="2:15" ht="12.75" customHeight="1" x14ac:dyDescent="0.4">
      <c r="B6" s="7"/>
      <c r="C6" s="47"/>
      <c r="D6" s="8"/>
      <c r="E6" s="8"/>
      <c r="F6" s="8"/>
      <c r="G6" s="8"/>
      <c r="H6" s="8"/>
      <c r="I6" s="38"/>
      <c r="J6" s="8"/>
      <c r="K6" s="8"/>
    </row>
    <row r="7" spans="2:15" ht="20.25" customHeight="1" x14ac:dyDescent="0.4">
      <c r="B7" s="9"/>
      <c r="C7" s="48"/>
      <c r="D7" s="9" t="s">
        <v>61</v>
      </c>
      <c r="F7" s="10"/>
      <c r="G7" s="10"/>
      <c r="H7" s="10"/>
      <c r="I7" s="39"/>
      <c r="J7" s="9"/>
      <c r="K7" s="10" t="s">
        <v>3</v>
      </c>
    </row>
    <row r="8" spans="2:15" ht="14.25" customHeight="1" x14ac:dyDescent="0.4">
      <c r="B8" s="67" t="s">
        <v>4</v>
      </c>
      <c r="C8" s="70" t="s">
        <v>5</v>
      </c>
      <c r="D8" s="70" t="s">
        <v>6</v>
      </c>
      <c r="E8" s="61" t="s">
        <v>20</v>
      </c>
      <c r="F8" s="61" t="s">
        <v>13</v>
      </c>
      <c r="G8" s="61" t="s">
        <v>64</v>
      </c>
      <c r="H8" s="61" t="s">
        <v>56</v>
      </c>
      <c r="I8" s="73" t="s">
        <v>57</v>
      </c>
      <c r="J8" s="61" t="s">
        <v>58</v>
      </c>
      <c r="K8" s="61" t="s">
        <v>65</v>
      </c>
    </row>
    <row r="9" spans="2:15" ht="14.25" customHeight="1" x14ac:dyDescent="0.4">
      <c r="B9" s="68"/>
      <c r="C9" s="71"/>
      <c r="D9" s="71"/>
      <c r="E9" s="62"/>
      <c r="F9" s="62"/>
      <c r="G9" s="62"/>
      <c r="H9" s="62"/>
      <c r="I9" s="74"/>
      <c r="J9" s="62"/>
      <c r="K9" s="62"/>
    </row>
    <row r="10" spans="2:15" ht="14.25" customHeight="1" x14ac:dyDescent="0.4">
      <c r="B10" s="68"/>
      <c r="C10" s="71"/>
      <c r="D10" s="71"/>
      <c r="E10" s="62"/>
      <c r="F10" s="62"/>
      <c r="G10" s="62"/>
      <c r="H10" s="62"/>
      <c r="I10" s="74"/>
      <c r="J10" s="62"/>
      <c r="K10" s="62"/>
    </row>
    <row r="11" spans="2:15" ht="30.6" customHeight="1" x14ac:dyDescent="0.4">
      <c r="B11" s="69"/>
      <c r="C11" s="72"/>
      <c r="D11" s="72"/>
      <c r="E11" s="63"/>
      <c r="F11" s="63"/>
      <c r="G11" s="63"/>
      <c r="H11" s="63"/>
      <c r="I11" s="75"/>
      <c r="J11" s="63"/>
      <c r="K11" s="63"/>
    </row>
    <row r="12" spans="2:15" ht="18" customHeight="1" x14ac:dyDescent="0.4">
      <c r="B12" s="11">
        <v>1</v>
      </c>
      <c r="C12" s="49" t="s">
        <v>21</v>
      </c>
      <c r="D12" s="11"/>
      <c r="E12" s="12">
        <v>18558</v>
      </c>
      <c r="F12" s="12">
        <v>0</v>
      </c>
      <c r="G12" s="13">
        <v>91985.260000000009</v>
      </c>
      <c r="H12" s="13">
        <v>-9950</v>
      </c>
      <c r="I12" s="13"/>
      <c r="J12" s="13"/>
      <c r="K12" s="13">
        <f>G12+H12+I12+J12</f>
        <v>82035.260000000009</v>
      </c>
    </row>
    <row r="13" spans="2:15" ht="18.600000000000001" customHeight="1" x14ac:dyDescent="0.4">
      <c r="B13" s="11">
        <f t="shared" ref="B13:B73" si="0">B12+1</f>
        <v>2</v>
      </c>
      <c r="C13" s="49" t="s">
        <v>14</v>
      </c>
      <c r="D13" s="11"/>
      <c r="E13" s="12">
        <v>0</v>
      </c>
      <c r="F13" s="13">
        <v>161219.17000000001</v>
      </c>
      <c r="G13" s="13">
        <v>581453.91999999993</v>
      </c>
      <c r="H13" s="13"/>
      <c r="I13" s="13">
        <v>1067</v>
      </c>
      <c r="J13" s="13"/>
      <c r="K13" s="13">
        <f>G13+H13+I13+J13</f>
        <v>582520.91999999993</v>
      </c>
    </row>
    <row r="14" spans="2:15" ht="24" customHeight="1" x14ac:dyDescent="0.4">
      <c r="B14" s="11">
        <f t="shared" si="0"/>
        <v>3</v>
      </c>
      <c r="C14" s="49" t="s">
        <v>66</v>
      </c>
      <c r="D14" s="11"/>
      <c r="E14" s="12"/>
      <c r="F14" s="13"/>
      <c r="G14" s="13">
        <v>51303.99</v>
      </c>
      <c r="H14" s="13"/>
      <c r="I14" s="13"/>
      <c r="J14" s="13"/>
      <c r="K14" s="13">
        <f>G14+H14+I14+J14</f>
        <v>51303.99</v>
      </c>
    </row>
    <row r="15" spans="2:15" ht="36.6" customHeight="1" x14ac:dyDescent="0.4">
      <c r="B15" s="11">
        <f t="shared" si="0"/>
        <v>4</v>
      </c>
      <c r="C15" s="50" t="s">
        <v>41</v>
      </c>
      <c r="D15" s="11"/>
      <c r="E15" s="12"/>
      <c r="F15" s="13"/>
      <c r="G15" s="13">
        <v>19620.48</v>
      </c>
      <c r="H15" s="13"/>
      <c r="I15" s="13"/>
      <c r="J15" s="13"/>
      <c r="K15" s="13">
        <f t="shared" ref="K15:K37" si="1">G15+H15+I15+J15</f>
        <v>19620.48</v>
      </c>
    </row>
    <row r="16" spans="2:15" ht="18" customHeight="1" x14ac:dyDescent="0.4">
      <c r="B16" s="11">
        <f t="shared" si="0"/>
        <v>5</v>
      </c>
      <c r="C16" s="51" t="s">
        <v>7</v>
      </c>
      <c r="D16" s="11"/>
      <c r="E16" s="13">
        <f>E12+E13</f>
        <v>18558</v>
      </c>
      <c r="F16" s="15">
        <f>F12+F13</f>
        <v>161219.17000000001</v>
      </c>
      <c r="G16" s="13">
        <v>744363.64999999991</v>
      </c>
      <c r="H16" s="13">
        <f>H12</f>
        <v>-9950</v>
      </c>
      <c r="I16" s="13">
        <v>1067</v>
      </c>
      <c r="J16" s="13"/>
      <c r="K16" s="13">
        <f>G16+H16+I16+J16</f>
        <v>735480.64999999991</v>
      </c>
      <c r="O16" s="16"/>
    </row>
    <row r="17" spans="2:17" ht="19.95" customHeight="1" x14ac:dyDescent="0.4">
      <c r="B17" s="11">
        <f t="shared" si="0"/>
        <v>6</v>
      </c>
      <c r="C17" s="51" t="s">
        <v>36</v>
      </c>
      <c r="D17" s="14" t="s">
        <v>17</v>
      </c>
      <c r="E17" s="13" t="e">
        <f>#REF!+E55+E60+#REF!+#REF!+E20</f>
        <v>#REF!</v>
      </c>
      <c r="F17" s="13" t="e">
        <f>#REF!+F55+F60+#REF!+#REF!+F20</f>
        <v>#REF!</v>
      </c>
      <c r="G17" s="13">
        <v>744363.65</v>
      </c>
      <c r="H17" s="13">
        <f>H18+H20+H55+H60+H71</f>
        <v>-9950</v>
      </c>
      <c r="I17" s="13">
        <v>1067</v>
      </c>
      <c r="J17" s="13"/>
      <c r="K17" s="13">
        <f>G17+H17+I17+J17</f>
        <v>735480.65</v>
      </c>
      <c r="M17" s="16"/>
      <c r="O17" s="16"/>
    </row>
    <row r="18" spans="2:17" ht="19.2" customHeight="1" x14ac:dyDescent="0.4">
      <c r="B18" s="11">
        <f t="shared" si="0"/>
        <v>7</v>
      </c>
      <c r="C18" s="51" t="s">
        <v>42</v>
      </c>
      <c r="D18" s="14" t="s">
        <v>38</v>
      </c>
      <c r="E18" s="13"/>
      <c r="F18" s="13"/>
      <c r="G18" s="13">
        <v>5085.04</v>
      </c>
      <c r="H18" s="13"/>
      <c r="I18" s="13"/>
      <c r="J18" s="13"/>
      <c r="K18" s="13">
        <f t="shared" si="1"/>
        <v>5085.04</v>
      </c>
      <c r="M18" s="16"/>
    </row>
    <row r="19" spans="2:17" x14ac:dyDescent="0.4">
      <c r="B19" s="11">
        <f t="shared" si="0"/>
        <v>8</v>
      </c>
      <c r="C19" s="49" t="s">
        <v>39</v>
      </c>
      <c r="D19" s="11" t="s">
        <v>38</v>
      </c>
      <c r="E19" s="13"/>
      <c r="F19" s="13"/>
      <c r="G19" s="40">
        <v>5085.04</v>
      </c>
      <c r="H19" s="13"/>
      <c r="I19" s="13"/>
      <c r="J19" s="13"/>
      <c r="K19" s="12">
        <f t="shared" si="1"/>
        <v>5085.04</v>
      </c>
      <c r="M19" s="16"/>
      <c r="O19" s="16"/>
    </row>
    <row r="20" spans="2:17" ht="21" customHeight="1" x14ac:dyDescent="0.4">
      <c r="B20" s="11">
        <f t="shared" si="0"/>
        <v>9</v>
      </c>
      <c r="C20" s="51" t="s">
        <v>34</v>
      </c>
      <c r="D20" s="14" t="s">
        <v>25</v>
      </c>
      <c r="E20" s="13">
        <f>E21+E22+E25</f>
        <v>4300</v>
      </c>
      <c r="F20" s="13">
        <f>F21+F22+F25</f>
        <v>155454.72</v>
      </c>
      <c r="G20" s="13">
        <v>647034.09</v>
      </c>
      <c r="H20" s="13"/>
      <c r="I20" s="13">
        <v>902</v>
      </c>
      <c r="J20" s="13"/>
      <c r="K20" s="13">
        <f>G20+H20+I20+J20</f>
        <v>647936.09</v>
      </c>
      <c r="M20" s="16"/>
    </row>
    <row r="21" spans="2:17" x14ac:dyDescent="0.4">
      <c r="B21" s="11">
        <f t="shared" si="0"/>
        <v>10</v>
      </c>
      <c r="C21" s="51" t="s">
        <v>27</v>
      </c>
      <c r="D21" s="14">
        <v>10</v>
      </c>
      <c r="E21" s="12">
        <v>0</v>
      </c>
      <c r="F21" s="13">
        <v>78427</v>
      </c>
      <c r="G21" s="13">
        <v>423277.19</v>
      </c>
      <c r="H21" s="13"/>
      <c r="I21" s="13"/>
      <c r="J21" s="13"/>
      <c r="K21" s="13">
        <f t="shared" si="1"/>
        <v>423277.19</v>
      </c>
      <c r="M21" s="16"/>
      <c r="O21" s="16"/>
    </row>
    <row r="22" spans="2:17" x14ac:dyDescent="0.4">
      <c r="B22" s="11">
        <f t="shared" si="0"/>
        <v>11</v>
      </c>
      <c r="C22" s="51" t="s">
        <v>28</v>
      </c>
      <c r="D22" s="14">
        <v>20</v>
      </c>
      <c r="E22" s="13">
        <v>217</v>
      </c>
      <c r="F22" s="13">
        <v>64054.8</v>
      </c>
      <c r="G22" s="13">
        <v>186154.77000000002</v>
      </c>
      <c r="H22" s="13"/>
      <c r="I22" s="13"/>
      <c r="J22" s="13"/>
      <c r="K22" s="13">
        <f t="shared" si="1"/>
        <v>186154.77000000002</v>
      </c>
      <c r="M22" s="16"/>
    </row>
    <row r="23" spans="2:17" ht="33.6" x14ac:dyDescent="0.4">
      <c r="B23" s="11">
        <f t="shared" si="0"/>
        <v>12</v>
      </c>
      <c r="C23" s="52" t="s">
        <v>40</v>
      </c>
      <c r="D23" s="17">
        <v>59</v>
      </c>
      <c r="E23" s="13"/>
      <c r="F23" s="13"/>
      <c r="G23" s="13">
        <v>2431</v>
      </c>
      <c r="H23" s="13"/>
      <c r="I23" s="13"/>
      <c r="J23" s="13"/>
      <c r="K23" s="13">
        <f t="shared" si="1"/>
        <v>2431</v>
      </c>
      <c r="M23" s="16"/>
    </row>
    <row r="24" spans="2:17" ht="36.75" customHeight="1" x14ac:dyDescent="0.4">
      <c r="B24" s="11">
        <f t="shared" si="0"/>
        <v>13</v>
      </c>
      <c r="C24" s="52" t="s">
        <v>41</v>
      </c>
      <c r="D24" s="14">
        <v>58</v>
      </c>
      <c r="E24" s="13"/>
      <c r="F24" s="13"/>
      <c r="G24" s="13">
        <v>18919</v>
      </c>
      <c r="H24" s="13"/>
      <c r="I24" s="13"/>
      <c r="J24" s="13"/>
      <c r="K24" s="13">
        <f t="shared" si="1"/>
        <v>18919</v>
      </c>
      <c r="M24" s="16"/>
    </row>
    <row r="25" spans="2:17" x14ac:dyDescent="0.4">
      <c r="B25" s="11">
        <f t="shared" si="0"/>
        <v>14</v>
      </c>
      <c r="C25" s="51" t="s">
        <v>29</v>
      </c>
      <c r="D25" s="14">
        <v>70</v>
      </c>
      <c r="E25" s="13">
        <f>E30+E37+E42+E49+E54</f>
        <v>4083</v>
      </c>
      <c r="F25" s="13">
        <f>F30+F37+F42+F49+F54</f>
        <v>12972.92</v>
      </c>
      <c r="G25" s="13">
        <v>16252.13</v>
      </c>
      <c r="H25" s="13"/>
      <c r="I25" s="13">
        <v>902</v>
      </c>
      <c r="J25" s="13"/>
      <c r="K25" s="13">
        <f t="shared" si="1"/>
        <v>17154.129999999997</v>
      </c>
      <c r="M25" s="16"/>
    </row>
    <row r="26" spans="2:17" ht="19.95" customHeight="1" x14ac:dyDescent="0.4">
      <c r="B26" s="11">
        <f t="shared" si="0"/>
        <v>15</v>
      </c>
      <c r="C26" s="51" t="s">
        <v>26</v>
      </c>
      <c r="D26" s="14" t="s">
        <v>25</v>
      </c>
      <c r="E26" s="13">
        <f>E27+E28+E30</f>
        <v>850</v>
      </c>
      <c r="F26" s="13">
        <f>F27+F28+F30</f>
        <v>37776.799999999996</v>
      </c>
      <c r="G26" s="13">
        <v>116257.99999999999</v>
      </c>
      <c r="H26" s="13"/>
      <c r="I26" s="13"/>
      <c r="J26" s="13"/>
      <c r="K26" s="13">
        <f>G26+H26+I26+J26</f>
        <v>116257.99999999999</v>
      </c>
      <c r="M26" s="18"/>
      <c r="O26" s="16"/>
    </row>
    <row r="27" spans="2:17" x14ac:dyDescent="0.4">
      <c r="B27" s="11">
        <f t="shared" si="0"/>
        <v>16</v>
      </c>
      <c r="C27" s="49" t="s">
        <v>27</v>
      </c>
      <c r="D27" s="11">
        <v>10</v>
      </c>
      <c r="E27" s="12">
        <v>0</v>
      </c>
      <c r="F27" s="12">
        <v>14900</v>
      </c>
      <c r="G27" s="40">
        <v>76623.199999999997</v>
      </c>
      <c r="H27" s="13"/>
      <c r="I27" s="13"/>
      <c r="J27" s="13"/>
      <c r="K27" s="12">
        <f t="shared" si="1"/>
        <v>76623.199999999997</v>
      </c>
      <c r="M27" s="19"/>
      <c r="N27" s="20"/>
      <c r="O27" s="19"/>
      <c r="P27" s="20"/>
      <c r="Q27" s="21"/>
    </row>
    <row r="28" spans="2:17" x14ac:dyDescent="0.4">
      <c r="B28" s="11">
        <f t="shared" si="0"/>
        <v>17</v>
      </c>
      <c r="C28" s="49" t="s">
        <v>28</v>
      </c>
      <c r="D28" s="11">
        <v>20</v>
      </c>
      <c r="E28" s="12">
        <v>0</v>
      </c>
      <c r="F28" s="12">
        <v>21339.21</v>
      </c>
      <c r="G28" s="40">
        <v>34823.32</v>
      </c>
      <c r="H28" s="13"/>
      <c r="I28" s="13"/>
      <c r="J28" s="13"/>
      <c r="K28" s="12">
        <f t="shared" si="1"/>
        <v>34823.32</v>
      </c>
      <c r="L28" s="27"/>
      <c r="M28" s="19"/>
      <c r="N28" s="20"/>
      <c r="O28" s="19"/>
      <c r="P28" s="20"/>
      <c r="Q28" s="21"/>
    </row>
    <row r="29" spans="2:17" ht="33.6" x14ac:dyDescent="0.4">
      <c r="B29" s="11">
        <f t="shared" si="0"/>
        <v>18</v>
      </c>
      <c r="C29" s="50" t="s">
        <v>40</v>
      </c>
      <c r="D29" s="22">
        <v>59</v>
      </c>
      <c r="E29" s="12"/>
      <c r="F29" s="12"/>
      <c r="G29" s="40">
        <v>200</v>
      </c>
      <c r="H29" s="13"/>
      <c r="I29" s="13"/>
      <c r="J29" s="13"/>
      <c r="K29" s="12">
        <f t="shared" si="1"/>
        <v>200</v>
      </c>
      <c r="L29" s="27"/>
      <c r="M29" s="19"/>
      <c r="N29" s="20"/>
      <c r="O29" s="19"/>
      <c r="P29" s="20"/>
      <c r="Q29" s="21"/>
    </row>
    <row r="30" spans="2:17" x14ac:dyDescent="0.4">
      <c r="B30" s="11">
        <f t="shared" si="0"/>
        <v>19</v>
      </c>
      <c r="C30" s="49" t="s">
        <v>29</v>
      </c>
      <c r="D30" s="11">
        <v>70</v>
      </c>
      <c r="E30" s="12">
        <v>850</v>
      </c>
      <c r="F30" s="12">
        <v>1537.59</v>
      </c>
      <c r="G30" s="40">
        <v>4611.4799999999996</v>
      </c>
      <c r="H30" s="13"/>
      <c r="I30" s="13"/>
      <c r="J30" s="13"/>
      <c r="K30" s="12">
        <f t="shared" si="1"/>
        <v>4611.4799999999996</v>
      </c>
      <c r="L30" s="27"/>
      <c r="M30" s="19"/>
      <c r="N30" s="19"/>
      <c r="O30" s="23"/>
      <c r="P30" s="20"/>
      <c r="Q30" s="21"/>
    </row>
    <row r="31" spans="2:17" ht="33.75" customHeight="1" x14ac:dyDescent="0.4">
      <c r="B31" s="11">
        <f t="shared" si="0"/>
        <v>20</v>
      </c>
      <c r="C31" s="50" t="s">
        <v>41</v>
      </c>
      <c r="D31" s="11">
        <v>58</v>
      </c>
      <c r="E31" s="12"/>
      <c r="F31" s="12"/>
      <c r="G31" s="40">
        <v>0</v>
      </c>
      <c r="H31" s="13"/>
      <c r="I31" s="13"/>
      <c r="J31" s="13"/>
      <c r="K31" s="12">
        <f>G31+H31+I31+J31</f>
        <v>0</v>
      </c>
      <c r="L31" s="27"/>
      <c r="M31" s="19"/>
      <c r="N31" s="19"/>
      <c r="O31" s="23"/>
      <c r="P31" s="20"/>
      <c r="Q31" s="21"/>
    </row>
    <row r="32" spans="2:17" ht="22.95" customHeight="1" x14ac:dyDescent="0.4">
      <c r="B32" s="11">
        <f t="shared" si="0"/>
        <v>21</v>
      </c>
      <c r="C32" s="51" t="s">
        <v>30</v>
      </c>
      <c r="D32" s="14" t="s">
        <v>25</v>
      </c>
      <c r="E32" s="13">
        <f>E34+E37+E33</f>
        <v>1000</v>
      </c>
      <c r="F32" s="13">
        <f>F33+F34+F37</f>
        <v>60337</v>
      </c>
      <c r="G32" s="13">
        <v>206862.79</v>
      </c>
      <c r="H32" s="13"/>
      <c r="I32" s="13"/>
      <c r="J32" s="13"/>
      <c r="K32" s="13">
        <f t="shared" si="1"/>
        <v>206862.79</v>
      </c>
      <c r="M32" s="19"/>
      <c r="N32" s="19"/>
      <c r="O32" s="19"/>
      <c r="P32" s="20"/>
      <c r="Q32" s="21"/>
    </row>
    <row r="33" spans="2:17" x14ac:dyDescent="0.4">
      <c r="B33" s="11">
        <f t="shared" si="0"/>
        <v>22</v>
      </c>
      <c r="C33" s="49" t="s">
        <v>27</v>
      </c>
      <c r="D33" s="11">
        <v>10</v>
      </c>
      <c r="E33" s="12">
        <v>0</v>
      </c>
      <c r="F33" s="12">
        <v>32079</v>
      </c>
      <c r="G33" s="40">
        <v>134607.72</v>
      </c>
      <c r="H33" s="13"/>
      <c r="I33" s="13"/>
      <c r="J33" s="13"/>
      <c r="K33" s="24">
        <f t="shared" si="1"/>
        <v>134607.72</v>
      </c>
      <c r="M33" s="19"/>
      <c r="N33" s="19"/>
      <c r="O33" s="19"/>
      <c r="P33" s="20"/>
      <c r="Q33" s="25"/>
    </row>
    <row r="34" spans="2:17" x14ac:dyDescent="0.4">
      <c r="B34" s="11">
        <f t="shared" si="0"/>
        <v>23</v>
      </c>
      <c r="C34" s="49" t="s">
        <v>28</v>
      </c>
      <c r="D34" s="11">
        <v>20</v>
      </c>
      <c r="E34" s="12">
        <v>217</v>
      </c>
      <c r="F34" s="12">
        <v>22439</v>
      </c>
      <c r="G34" s="40">
        <v>68940</v>
      </c>
      <c r="H34" s="13"/>
      <c r="I34" s="13"/>
      <c r="J34" s="13"/>
      <c r="K34" s="24">
        <f>G34+H34+I34+J34</f>
        <v>68940</v>
      </c>
      <c r="M34" s="19"/>
      <c r="N34" s="19"/>
      <c r="O34" s="19"/>
      <c r="P34" s="20"/>
      <c r="Q34" s="21"/>
    </row>
    <row r="35" spans="2:17" ht="33.6" x14ac:dyDescent="0.4">
      <c r="B35" s="11">
        <f t="shared" si="0"/>
        <v>24</v>
      </c>
      <c r="C35" s="50" t="s">
        <v>40</v>
      </c>
      <c r="D35" s="22">
        <v>59</v>
      </c>
      <c r="E35" s="12"/>
      <c r="F35" s="12"/>
      <c r="G35" s="40">
        <v>812</v>
      </c>
      <c r="H35" s="13"/>
      <c r="I35" s="13"/>
      <c r="J35" s="13"/>
      <c r="K35" s="24">
        <f t="shared" si="1"/>
        <v>812</v>
      </c>
      <c r="M35" s="19"/>
      <c r="N35" s="19"/>
      <c r="O35" s="19"/>
      <c r="P35" s="20"/>
      <c r="Q35" s="21"/>
    </row>
    <row r="36" spans="2:17" ht="33.75" customHeight="1" x14ac:dyDescent="0.4">
      <c r="B36" s="11">
        <f t="shared" si="0"/>
        <v>25</v>
      </c>
      <c r="C36" s="50" t="s">
        <v>41</v>
      </c>
      <c r="D36" s="11">
        <v>58</v>
      </c>
      <c r="E36" s="12"/>
      <c r="F36" s="12"/>
      <c r="G36" s="40">
        <v>0</v>
      </c>
      <c r="H36" s="13"/>
      <c r="I36" s="13"/>
      <c r="J36" s="13"/>
      <c r="K36" s="12">
        <f t="shared" si="1"/>
        <v>0</v>
      </c>
      <c r="M36" s="19"/>
      <c r="N36" s="19"/>
      <c r="O36" s="19"/>
      <c r="P36" s="20"/>
      <c r="Q36" s="21"/>
    </row>
    <row r="37" spans="2:17" x14ac:dyDescent="0.4">
      <c r="B37" s="11">
        <f t="shared" si="0"/>
        <v>26</v>
      </c>
      <c r="C37" s="49" t="s">
        <v>29</v>
      </c>
      <c r="D37" s="11">
        <v>70</v>
      </c>
      <c r="E37" s="12">
        <v>783</v>
      </c>
      <c r="F37" s="12">
        <v>5819</v>
      </c>
      <c r="G37" s="40">
        <v>2503.0700000000002</v>
      </c>
      <c r="H37" s="13"/>
      <c r="I37" s="13"/>
      <c r="J37" s="13"/>
      <c r="K37" s="12">
        <f t="shared" si="1"/>
        <v>2503.0700000000002</v>
      </c>
      <c r="M37" s="19"/>
      <c r="N37" s="20"/>
      <c r="O37" s="26"/>
      <c r="P37" s="20"/>
      <c r="Q37" s="20"/>
    </row>
    <row r="38" spans="2:17" ht="36" customHeight="1" x14ac:dyDescent="0.4">
      <c r="B38" s="11">
        <f t="shared" si="0"/>
        <v>27</v>
      </c>
      <c r="C38" s="52" t="s">
        <v>31</v>
      </c>
      <c r="D38" s="14" t="s">
        <v>25</v>
      </c>
      <c r="E38" s="13">
        <f>E40+E42+E39</f>
        <v>850</v>
      </c>
      <c r="F38" s="13">
        <f>F39+F40+F42</f>
        <v>15952.33</v>
      </c>
      <c r="G38" s="13">
        <v>90999.51</v>
      </c>
      <c r="H38" s="13"/>
      <c r="I38" s="13"/>
      <c r="J38" s="13"/>
      <c r="K38" s="13">
        <f>G38+H38+I38+J38</f>
        <v>90999.51</v>
      </c>
      <c r="M38" s="19"/>
      <c r="N38" s="20"/>
      <c r="O38" s="20"/>
      <c r="P38" s="20"/>
      <c r="Q38" s="20"/>
    </row>
    <row r="39" spans="2:17" x14ac:dyDescent="0.4">
      <c r="B39" s="11">
        <f t="shared" si="0"/>
        <v>28</v>
      </c>
      <c r="C39" s="49" t="s">
        <v>27</v>
      </c>
      <c r="D39" s="11">
        <v>10</v>
      </c>
      <c r="E39" s="12">
        <v>0</v>
      </c>
      <c r="F39" s="12">
        <v>10800</v>
      </c>
      <c r="G39" s="40">
        <v>68963.929999999993</v>
      </c>
      <c r="H39" s="13"/>
      <c r="I39" s="13"/>
      <c r="J39" s="13"/>
      <c r="K39" s="12">
        <f t="shared" ref="K39:K43" si="2">G39+H39+I39+J39</f>
        <v>68963.929999999993</v>
      </c>
      <c r="M39" s="20"/>
      <c r="N39" s="20"/>
      <c r="O39" s="19"/>
      <c r="P39" s="20"/>
      <c r="Q39" s="20"/>
    </row>
    <row r="40" spans="2:17" x14ac:dyDescent="0.4">
      <c r="B40" s="11">
        <f t="shared" si="0"/>
        <v>29</v>
      </c>
      <c r="C40" s="49" t="s">
        <v>28</v>
      </c>
      <c r="D40" s="11">
        <v>20</v>
      </c>
      <c r="E40" s="12">
        <v>0</v>
      </c>
      <c r="F40" s="12">
        <v>4356</v>
      </c>
      <c r="G40" s="40">
        <v>18975.580000000002</v>
      </c>
      <c r="H40" s="13"/>
      <c r="I40" s="13"/>
      <c r="J40" s="13"/>
      <c r="K40" s="58">
        <f t="shared" si="2"/>
        <v>18975.580000000002</v>
      </c>
      <c r="M40" s="20"/>
      <c r="N40" s="20"/>
      <c r="O40" s="19"/>
      <c r="P40" s="20"/>
      <c r="Q40" s="20"/>
    </row>
    <row r="41" spans="2:17" ht="33.6" x14ac:dyDescent="0.4">
      <c r="B41" s="11">
        <f t="shared" si="0"/>
        <v>30</v>
      </c>
      <c r="C41" s="50" t="s">
        <v>40</v>
      </c>
      <c r="D41" s="22">
        <v>59</v>
      </c>
      <c r="E41" s="12"/>
      <c r="F41" s="12"/>
      <c r="G41" s="40">
        <v>450</v>
      </c>
      <c r="H41" s="13"/>
      <c r="I41" s="13"/>
      <c r="J41" s="13"/>
      <c r="K41" s="12">
        <f t="shared" si="2"/>
        <v>450</v>
      </c>
      <c r="M41" s="20"/>
      <c r="N41" s="20"/>
      <c r="O41" s="19"/>
      <c r="P41" s="20"/>
      <c r="Q41" s="20"/>
    </row>
    <row r="42" spans="2:17" x14ac:dyDescent="0.4">
      <c r="B42" s="11">
        <f t="shared" si="0"/>
        <v>31</v>
      </c>
      <c r="C42" s="49" t="s">
        <v>29</v>
      </c>
      <c r="D42" s="11">
        <v>70</v>
      </c>
      <c r="E42" s="12">
        <v>850</v>
      </c>
      <c r="F42" s="12">
        <v>796.33</v>
      </c>
      <c r="G42" s="40">
        <v>600</v>
      </c>
      <c r="H42" s="13"/>
      <c r="I42" s="13"/>
      <c r="J42" s="13"/>
      <c r="K42" s="12">
        <f t="shared" si="2"/>
        <v>600</v>
      </c>
      <c r="O42" s="27"/>
    </row>
    <row r="43" spans="2:17" ht="33.75" customHeight="1" x14ac:dyDescent="0.4">
      <c r="B43" s="11">
        <f t="shared" si="0"/>
        <v>32</v>
      </c>
      <c r="C43" s="50" t="s">
        <v>41</v>
      </c>
      <c r="D43" s="11">
        <v>58</v>
      </c>
      <c r="E43" s="12"/>
      <c r="F43" s="12"/>
      <c r="G43" s="40">
        <v>2010</v>
      </c>
      <c r="H43" s="13"/>
      <c r="I43" s="13"/>
      <c r="J43" s="13"/>
      <c r="K43" s="58">
        <f t="shared" si="2"/>
        <v>2010</v>
      </c>
      <c r="O43" s="27"/>
    </row>
    <row r="44" spans="2:17" x14ac:dyDescent="0.4">
      <c r="B44" s="11">
        <f t="shared" si="0"/>
        <v>33</v>
      </c>
      <c r="C44" s="51" t="s">
        <v>32</v>
      </c>
      <c r="D44" s="14" t="s">
        <v>25</v>
      </c>
      <c r="E44" s="13">
        <f>E46+E49+E45</f>
        <v>850</v>
      </c>
      <c r="F44" s="13">
        <f>F45+F46+F49</f>
        <v>33005.589999999997</v>
      </c>
      <c r="G44" s="13">
        <v>214007.46000000002</v>
      </c>
      <c r="H44" s="13"/>
      <c r="I44" s="13">
        <v>902</v>
      </c>
      <c r="J44" s="13"/>
      <c r="K44" s="13">
        <f>G44+H44+I44+J44</f>
        <v>214909.46000000002</v>
      </c>
    </row>
    <row r="45" spans="2:17" x14ac:dyDescent="0.4">
      <c r="B45" s="11">
        <f t="shared" si="0"/>
        <v>34</v>
      </c>
      <c r="C45" s="49" t="s">
        <v>27</v>
      </c>
      <c r="D45" s="11">
        <v>10</v>
      </c>
      <c r="E45" s="12">
        <v>0</v>
      </c>
      <c r="F45" s="12">
        <v>16365</v>
      </c>
      <c r="G45" s="40">
        <v>128764.39</v>
      </c>
      <c r="H45" s="13"/>
      <c r="I45" s="13"/>
      <c r="J45" s="13"/>
      <c r="K45" s="12">
        <f t="shared" ref="K45:K48" si="3">G45+H45+I45+J45</f>
        <v>128764.39</v>
      </c>
    </row>
    <row r="46" spans="2:17" x14ac:dyDescent="0.4">
      <c r="B46" s="11">
        <f t="shared" si="0"/>
        <v>35</v>
      </c>
      <c r="C46" s="49" t="s">
        <v>28</v>
      </c>
      <c r="D46" s="11">
        <v>20</v>
      </c>
      <c r="E46" s="12">
        <v>0</v>
      </c>
      <c r="F46" s="12">
        <v>13320.59</v>
      </c>
      <c r="G46" s="40">
        <v>59283.87</v>
      </c>
      <c r="H46" s="13"/>
      <c r="I46" s="13"/>
      <c r="J46" s="13"/>
      <c r="K46" s="12">
        <f t="shared" si="3"/>
        <v>59283.87</v>
      </c>
    </row>
    <row r="47" spans="2:17" ht="33.6" x14ac:dyDescent="0.4">
      <c r="B47" s="11">
        <f t="shared" si="0"/>
        <v>36</v>
      </c>
      <c r="C47" s="50" t="s">
        <v>40</v>
      </c>
      <c r="D47" s="22">
        <v>59</v>
      </c>
      <c r="E47" s="12"/>
      <c r="F47" s="12"/>
      <c r="G47" s="40">
        <v>866</v>
      </c>
      <c r="H47" s="13"/>
      <c r="I47" s="13"/>
      <c r="J47" s="13"/>
      <c r="K47" s="12">
        <f t="shared" si="3"/>
        <v>866</v>
      </c>
    </row>
    <row r="48" spans="2:17" ht="38.25" customHeight="1" x14ac:dyDescent="0.4">
      <c r="B48" s="11">
        <f t="shared" si="0"/>
        <v>37</v>
      </c>
      <c r="C48" s="50" t="s">
        <v>49</v>
      </c>
      <c r="D48" s="22">
        <v>58</v>
      </c>
      <c r="E48" s="12"/>
      <c r="F48" s="12"/>
      <c r="G48" s="40">
        <v>16909</v>
      </c>
      <c r="H48" s="13"/>
      <c r="I48" s="13"/>
      <c r="J48" s="13"/>
      <c r="K48" s="12">
        <f t="shared" si="3"/>
        <v>16909</v>
      </c>
      <c r="M48" s="28"/>
    </row>
    <row r="49" spans="2:15" x14ac:dyDescent="0.4">
      <c r="B49" s="11">
        <f t="shared" si="0"/>
        <v>38</v>
      </c>
      <c r="C49" s="49" t="s">
        <v>29</v>
      </c>
      <c r="D49" s="11">
        <v>70</v>
      </c>
      <c r="E49" s="12">
        <v>850</v>
      </c>
      <c r="F49" s="12">
        <v>3320</v>
      </c>
      <c r="G49" s="40">
        <v>8184.2</v>
      </c>
      <c r="H49" s="13"/>
      <c r="I49" s="12">
        <v>902</v>
      </c>
      <c r="J49" s="13"/>
      <c r="K49" s="12">
        <f>G49+H49+I49+J49</f>
        <v>9086.2000000000007</v>
      </c>
      <c r="O49" s="27"/>
    </row>
    <row r="50" spans="2:15" ht="21" customHeight="1" x14ac:dyDescent="0.4">
      <c r="B50" s="11">
        <f t="shared" si="0"/>
        <v>39</v>
      </c>
      <c r="C50" s="51" t="s">
        <v>33</v>
      </c>
      <c r="D50" s="14" t="s">
        <v>25</v>
      </c>
      <c r="E50" s="13">
        <f>E52+E54+E51</f>
        <v>750</v>
      </c>
      <c r="F50" s="13">
        <f>F51+F52+F54</f>
        <v>8383</v>
      </c>
      <c r="G50" s="13">
        <v>18906.330000000002</v>
      </c>
      <c r="H50" s="13"/>
      <c r="I50" s="13"/>
      <c r="J50" s="13"/>
      <c r="K50" s="13">
        <f>G50+H50+I50+J50</f>
        <v>18906.330000000002</v>
      </c>
    </row>
    <row r="51" spans="2:15" x14ac:dyDescent="0.4">
      <c r="B51" s="11">
        <f t="shared" si="0"/>
        <v>40</v>
      </c>
      <c r="C51" s="49" t="s">
        <v>27</v>
      </c>
      <c r="D51" s="11">
        <v>10</v>
      </c>
      <c r="E51" s="12">
        <v>0</v>
      </c>
      <c r="F51" s="12">
        <v>4283</v>
      </c>
      <c r="G51" s="40">
        <v>14317.95</v>
      </c>
      <c r="H51" s="13"/>
      <c r="I51" s="13"/>
      <c r="J51" s="13"/>
      <c r="K51" s="12">
        <f t="shared" ref="K51:K73" si="4">G51+H51+I51+J51</f>
        <v>14317.95</v>
      </c>
      <c r="M51" s="16"/>
    </row>
    <row r="52" spans="2:15" x14ac:dyDescent="0.4">
      <c r="B52" s="11">
        <f t="shared" si="0"/>
        <v>41</v>
      </c>
      <c r="C52" s="49" t="s">
        <v>28</v>
      </c>
      <c r="D52" s="11">
        <v>20</v>
      </c>
      <c r="E52" s="12">
        <v>0</v>
      </c>
      <c r="F52" s="12">
        <v>2600</v>
      </c>
      <c r="G52" s="40">
        <v>4132</v>
      </c>
      <c r="H52" s="13"/>
      <c r="I52" s="13"/>
      <c r="J52" s="13"/>
      <c r="K52" s="12">
        <f>G52+H52+I52+J52</f>
        <v>4132</v>
      </c>
    </row>
    <row r="53" spans="2:15" ht="33.6" x14ac:dyDescent="0.4">
      <c r="B53" s="11">
        <f t="shared" si="0"/>
        <v>42</v>
      </c>
      <c r="C53" s="50" t="s">
        <v>40</v>
      </c>
      <c r="D53" s="22">
        <v>59</v>
      </c>
      <c r="E53" s="12"/>
      <c r="F53" s="12"/>
      <c r="G53" s="40">
        <v>103</v>
      </c>
      <c r="H53" s="13"/>
      <c r="I53" s="13"/>
      <c r="J53" s="13"/>
      <c r="K53" s="12">
        <f t="shared" si="4"/>
        <v>103</v>
      </c>
      <c r="M53" s="16"/>
    </row>
    <row r="54" spans="2:15" x14ac:dyDescent="0.4">
      <c r="B54" s="11">
        <f t="shared" si="0"/>
        <v>43</v>
      </c>
      <c r="C54" s="49" t="s">
        <v>29</v>
      </c>
      <c r="D54" s="11">
        <v>70</v>
      </c>
      <c r="E54" s="12">
        <v>750</v>
      </c>
      <c r="F54" s="12">
        <v>1500</v>
      </c>
      <c r="G54" s="40">
        <v>353.38</v>
      </c>
      <c r="H54" s="13"/>
      <c r="I54" s="13"/>
      <c r="J54" s="13"/>
      <c r="K54" s="12">
        <f t="shared" si="4"/>
        <v>353.38</v>
      </c>
      <c r="O54" s="27"/>
    </row>
    <row r="55" spans="2:15" ht="22.2" customHeight="1" x14ac:dyDescent="0.4">
      <c r="B55" s="11">
        <f t="shared" si="0"/>
        <v>44</v>
      </c>
      <c r="C55" s="51" t="s">
        <v>43</v>
      </c>
      <c r="D55" s="14" t="s">
        <v>16</v>
      </c>
      <c r="E55" s="13" t="e">
        <f>#REF!+E56+#REF!</f>
        <v>#REF!</v>
      </c>
      <c r="F55" s="13" t="e">
        <f>#REF!+F56+#REF!+#REF!</f>
        <v>#REF!</v>
      </c>
      <c r="G55" s="13">
        <v>61.01</v>
      </c>
      <c r="H55" s="13"/>
      <c r="I55" s="13"/>
      <c r="J55" s="13"/>
      <c r="K55" s="13">
        <f>K56+K57+K58+K59</f>
        <v>61.01</v>
      </c>
    </row>
    <row r="56" spans="2:15" x14ac:dyDescent="0.4">
      <c r="B56" s="11">
        <f t="shared" si="0"/>
        <v>45</v>
      </c>
      <c r="C56" s="49" t="s">
        <v>19</v>
      </c>
      <c r="D56" s="11" t="s">
        <v>16</v>
      </c>
      <c r="E56" s="12">
        <v>0</v>
      </c>
      <c r="F56" s="12">
        <v>55</v>
      </c>
      <c r="G56" s="40">
        <v>52.51</v>
      </c>
      <c r="H56" s="13"/>
      <c r="I56" s="13"/>
      <c r="J56" s="13"/>
      <c r="K56" s="12">
        <f t="shared" si="4"/>
        <v>52.51</v>
      </c>
    </row>
    <row r="57" spans="2:15" x14ac:dyDescent="0.4">
      <c r="B57" s="11">
        <f t="shared" si="0"/>
        <v>46</v>
      </c>
      <c r="C57" s="49" t="s">
        <v>55</v>
      </c>
      <c r="D57" s="11" t="s">
        <v>16</v>
      </c>
      <c r="E57" s="12"/>
      <c r="F57" s="12"/>
      <c r="G57" s="40">
        <v>0</v>
      </c>
      <c r="H57" s="13"/>
      <c r="I57" s="13"/>
      <c r="J57" s="13"/>
      <c r="K57" s="12">
        <f t="shared" si="4"/>
        <v>0</v>
      </c>
    </row>
    <row r="58" spans="2:15" x14ac:dyDescent="0.4">
      <c r="B58" s="11">
        <f t="shared" si="0"/>
        <v>47</v>
      </c>
      <c r="C58" s="49" t="s">
        <v>59</v>
      </c>
      <c r="D58" s="11" t="s">
        <v>16</v>
      </c>
      <c r="E58" s="12"/>
      <c r="F58" s="12"/>
      <c r="G58" s="40">
        <v>8.5</v>
      </c>
      <c r="H58" s="13"/>
      <c r="I58" s="13"/>
      <c r="J58" s="13"/>
      <c r="K58" s="12">
        <f t="shared" si="4"/>
        <v>8.5</v>
      </c>
    </row>
    <row r="59" spans="2:15" x14ac:dyDescent="0.4">
      <c r="B59" s="11">
        <f t="shared" si="0"/>
        <v>48</v>
      </c>
      <c r="C59" s="49" t="s">
        <v>60</v>
      </c>
      <c r="D59" s="11" t="s">
        <v>16</v>
      </c>
      <c r="E59" s="12"/>
      <c r="F59" s="12"/>
      <c r="G59" s="40">
        <v>0</v>
      </c>
      <c r="H59" s="13"/>
      <c r="I59" s="13"/>
      <c r="J59" s="13"/>
      <c r="K59" s="12">
        <f t="shared" si="4"/>
        <v>0</v>
      </c>
    </row>
    <row r="60" spans="2:15" ht="40.950000000000003" customHeight="1" x14ac:dyDescent="0.4">
      <c r="B60" s="11">
        <f t="shared" si="0"/>
        <v>49</v>
      </c>
      <c r="C60" s="52" t="s">
        <v>44</v>
      </c>
      <c r="D60" s="29" t="s">
        <v>15</v>
      </c>
      <c r="E60" s="13" t="e">
        <f>E61+E62+E63+E64+#REF!+E65+E66+E68+E69+E67</f>
        <v>#REF!</v>
      </c>
      <c r="F60" s="13" t="e">
        <f>F61+F62+F63+F64+#REF!+F65+F66+F67+F68+F69</f>
        <v>#REF!</v>
      </c>
      <c r="G60" s="13">
        <v>80437.06</v>
      </c>
      <c r="H60" s="13">
        <f>H61+H62+H63+H64+H65+H66+H67+H68+H69+H70</f>
        <v>-9950</v>
      </c>
      <c r="I60" s="13">
        <v>165</v>
      </c>
      <c r="J60" s="13"/>
      <c r="K60" s="13">
        <f>G60+H60+I60+J60</f>
        <v>70652.06</v>
      </c>
    </row>
    <row r="61" spans="2:15" x14ac:dyDescent="0.4">
      <c r="B61" s="11">
        <f t="shared" si="0"/>
        <v>50</v>
      </c>
      <c r="C61" s="49" t="s">
        <v>8</v>
      </c>
      <c r="D61" s="30" t="s">
        <v>15</v>
      </c>
      <c r="E61" s="12">
        <v>5999</v>
      </c>
      <c r="F61" s="12">
        <v>257.42</v>
      </c>
      <c r="G61" s="40">
        <v>42591.369999999995</v>
      </c>
      <c r="H61" s="12">
        <v>-10000</v>
      </c>
      <c r="I61" s="13"/>
      <c r="J61" s="13"/>
      <c r="K61" s="12">
        <f t="shared" si="4"/>
        <v>32591.369999999995</v>
      </c>
    </row>
    <row r="62" spans="2:15" x14ac:dyDescent="0.4">
      <c r="B62" s="11">
        <f t="shared" si="0"/>
        <v>51</v>
      </c>
      <c r="C62" s="49" t="s">
        <v>9</v>
      </c>
      <c r="D62" s="11" t="s">
        <v>15</v>
      </c>
      <c r="E62" s="12">
        <v>1331</v>
      </c>
      <c r="F62" s="12">
        <v>154</v>
      </c>
      <c r="G62" s="40">
        <v>11266.51</v>
      </c>
      <c r="H62" s="13"/>
      <c r="I62" s="12">
        <v>115</v>
      </c>
      <c r="J62" s="13"/>
      <c r="K62" s="12">
        <f>G62+H62+I62+J62</f>
        <v>11381.51</v>
      </c>
    </row>
    <row r="63" spans="2:15" x14ac:dyDescent="0.4">
      <c r="B63" s="11">
        <f t="shared" si="0"/>
        <v>52</v>
      </c>
      <c r="C63" s="49" t="s">
        <v>10</v>
      </c>
      <c r="D63" s="11" t="s">
        <v>15</v>
      </c>
      <c r="E63" s="12">
        <v>784</v>
      </c>
      <c r="F63" s="12">
        <v>94</v>
      </c>
      <c r="G63" s="40">
        <v>3359.42</v>
      </c>
      <c r="H63" s="12">
        <v>50</v>
      </c>
      <c r="I63" s="12">
        <v>50</v>
      </c>
      <c r="J63" s="13"/>
      <c r="K63" s="12">
        <f t="shared" si="4"/>
        <v>3459.42</v>
      </c>
    </row>
    <row r="64" spans="2:15" ht="21" customHeight="1" x14ac:dyDescent="0.4">
      <c r="B64" s="11">
        <f t="shared" si="0"/>
        <v>53</v>
      </c>
      <c r="C64" s="49" t="s">
        <v>11</v>
      </c>
      <c r="D64" s="11" t="s">
        <v>15</v>
      </c>
      <c r="E64" s="12">
        <v>1369</v>
      </c>
      <c r="F64" s="12">
        <v>180</v>
      </c>
      <c r="G64" s="40">
        <v>5317.91</v>
      </c>
      <c r="H64" s="13"/>
      <c r="I64" s="13"/>
      <c r="J64" s="13"/>
      <c r="K64" s="12">
        <f>G64+H64+I64+J64</f>
        <v>5317.91</v>
      </c>
    </row>
    <row r="65" spans="2:15" ht="21.6" customHeight="1" x14ac:dyDescent="0.4">
      <c r="B65" s="11">
        <f t="shared" si="0"/>
        <v>54</v>
      </c>
      <c r="C65" s="49" t="s">
        <v>12</v>
      </c>
      <c r="D65" s="11" t="s">
        <v>15</v>
      </c>
      <c r="E65" s="12">
        <v>395</v>
      </c>
      <c r="F65" s="12">
        <v>50</v>
      </c>
      <c r="G65" s="40">
        <v>1396.81</v>
      </c>
      <c r="H65" s="13"/>
      <c r="I65" s="13"/>
      <c r="J65" s="13"/>
      <c r="K65" s="12">
        <f t="shared" si="4"/>
        <v>1396.81</v>
      </c>
    </row>
    <row r="66" spans="2:15" ht="39" customHeight="1" x14ac:dyDescent="0.4">
      <c r="B66" s="11">
        <f t="shared" si="0"/>
        <v>55</v>
      </c>
      <c r="C66" s="50" t="s">
        <v>23</v>
      </c>
      <c r="D66" s="11" t="s">
        <v>15</v>
      </c>
      <c r="E66" s="12">
        <v>920</v>
      </c>
      <c r="F66" s="12">
        <v>50</v>
      </c>
      <c r="G66" s="40">
        <v>2511.17</v>
      </c>
      <c r="H66" s="13"/>
      <c r="I66" s="13"/>
      <c r="J66" s="13"/>
      <c r="K66" s="12">
        <f t="shared" si="4"/>
        <v>2511.17</v>
      </c>
      <c r="M66" s="18"/>
      <c r="O66" s="16"/>
    </row>
    <row r="67" spans="2:15" x14ac:dyDescent="0.4">
      <c r="B67" s="11">
        <f t="shared" si="0"/>
        <v>56</v>
      </c>
      <c r="C67" s="49" t="s">
        <v>37</v>
      </c>
      <c r="D67" s="11" t="s">
        <v>15</v>
      </c>
      <c r="E67" s="12">
        <v>845</v>
      </c>
      <c r="F67" s="12">
        <v>315</v>
      </c>
      <c r="G67" s="40">
        <v>3956.37</v>
      </c>
      <c r="H67" s="13"/>
      <c r="I67" s="13"/>
      <c r="J67" s="13"/>
      <c r="K67" s="12">
        <f t="shared" si="4"/>
        <v>3956.37</v>
      </c>
    </row>
    <row r="68" spans="2:15" x14ac:dyDescent="0.4">
      <c r="B68" s="11">
        <f t="shared" si="0"/>
        <v>57</v>
      </c>
      <c r="C68" s="49" t="s">
        <v>22</v>
      </c>
      <c r="D68" s="11" t="s">
        <v>15</v>
      </c>
      <c r="E68" s="12">
        <v>677</v>
      </c>
      <c r="F68" s="12">
        <v>68</v>
      </c>
      <c r="G68" s="40">
        <v>1442.28</v>
      </c>
      <c r="H68" s="13"/>
      <c r="I68" s="13"/>
      <c r="J68" s="13"/>
      <c r="K68" s="12">
        <f t="shared" si="4"/>
        <v>1442.28</v>
      </c>
    </row>
    <row r="69" spans="2:15" x14ac:dyDescent="0.4">
      <c r="B69" s="11">
        <f t="shared" si="0"/>
        <v>58</v>
      </c>
      <c r="C69" s="49" t="s">
        <v>24</v>
      </c>
      <c r="D69" s="11" t="s">
        <v>15</v>
      </c>
      <c r="E69" s="12">
        <v>206</v>
      </c>
      <c r="F69" s="12">
        <v>12</v>
      </c>
      <c r="G69" s="40">
        <v>514.33000000000004</v>
      </c>
      <c r="H69" s="13"/>
      <c r="I69" s="13"/>
      <c r="J69" s="13"/>
      <c r="K69" s="12">
        <f t="shared" si="4"/>
        <v>514.33000000000004</v>
      </c>
    </row>
    <row r="70" spans="2:15" x14ac:dyDescent="0.4">
      <c r="B70" s="11">
        <f t="shared" si="0"/>
        <v>59</v>
      </c>
      <c r="C70" s="49" t="s">
        <v>35</v>
      </c>
      <c r="D70" s="11" t="s">
        <v>15</v>
      </c>
      <c r="E70" s="12"/>
      <c r="F70" s="12"/>
      <c r="G70" s="40">
        <v>8080.89</v>
      </c>
      <c r="H70" s="13"/>
      <c r="I70" s="13"/>
      <c r="J70" s="13"/>
      <c r="K70" s="12">
        <f t="shared" si="4"/>
        <v>8080.89</v>
      </c>
    </row>
    <row r="71" spans="2:15" ht="20.399999999999999" customHeight="1" x14ac:dyDescent="0.4">
      <c r="B71" s="11">
        <f t="shared" si="0"/>
        <v>60</v>
      </c>
      <c r="C71" s="52" t="s">
        <v>45</v>
      </c>
      <c r="D71" s="14" t="s">
        <v>46</v>
      </c>
      <c r="E71" s="12"/>
      <c r="F71" s="12"/>
      <c r="G71" s="13">
        <v>11746.45</v>
      </c>
      <c r="H71" s="13"/>
      <c r="I71" s="13"/>
      <c r="J71" s="13"/>
      <c r="K71" s="13">
        <f t="shared" si="4"/>
        <v>11746.45</v>
      </c>
    </row>
    <row r="72" spans="2:15" x14ac:dyDescent="0.4">
      <c r="B72" s="11">
        <f t="shared" si="0"/>
        <v>61</v>
      </c>
      <c r="C72" s="49" t="s">
        <v>28</v>
      </c>
      <c r="D72" s="11" t="s">
        <v>47</v>
      </c>
      <c r="E72" s="12"/>
      <c r="F72" s="12"/>
      <c r="G72" s="40">
        <v>9901.4500000000007</v>
      </c>
      <c r="H72" s="13"/>
      <c r="I72" s="13"/>
      <c r="J72" s="13"/>
      <c r="K72" s="12">
        <f t="shared" si="4"/>
        <v>9901.4500000000007</v>
      </c>
    </row>
    <row r="73" spans="2:15" x14ac:dyDescent="0.4">
      <c r="B73" s="11">
        <f t="shared" si="0"/>
        <v>62</v>
      </c>
      <c r="C73" s="49" t="s">
        <v>29</v>
      </c>
      <c r="D73" s="11" t="s">
        <v>48</v>
      </c>
      <c r="E73" s="12"/>
      <c r="F73" s="12"/>
      <c r="G73" s="40">
        <v>1845</v>
      </c>
      <c r="H73" s="13"/>
      <c r="I73" s="13"/>
      <c r="J73" s="13"/>
      <c r="K73" s="12">
        <f t="shared" si="4"/>
        <v>1845</v>
      </c>
    </row>
    <row r="74" spans="2:15" x14ac:dyDescent="0.4">
      <c r="B74" s="31"/>
      <c r="C74" s="53"/>
      <c r="D74" s="31"/>
      <c r="E74" s="19"/>
      <c r="F74" s="19"/>
      <c r="G74" s="19"/>
      <c r="H74" s="19"/>
      <c r="I74" s="41"/>
      <c r="J74" s="19"/>
      <c r="K74" s="19"/>
    </row>
    <row r="75" spans="2:15" x14ac:dyDescent="0.4">
      <c r="B75" s="31"/>
      <c r="C75" s="54" t="s">
        <v>50</v>
      </c>
      <c r="D75" s="59"/>
      <c r="E75" s="59"/>
      <c r="G75" s="19"/>
      <c r="H75" s="19"/>
      <c r="I75" s="42"/>
      <c r="J75" s="59" t="s">
        <v>51</v>
      </c>
      <c r="K75" s="59"/>
    </row>
    <row r="76" spans="2:15" x14ac:dyDescent="0.4">
      <c r="B76" s="32"/>
      <c r="C76" s="55"/>
      <c r="D76" s="64"/>
      <c r="E76" s="64"/>
      <c r="F76" s="64"/>
      <c r="G76" s="5"/>
      <c r="H76" s="33"/>
      <c r="I76" s="43"/>
      <c r="J76" s="64" t="s">
        <v>52</v>
      </c>
      <c r="K76" s="64"/>
      <c r="L76" s="64"/>
    </row>
    <row r="77" spans="2:15" x14ac:dyDescent="0.4">
      <c r="B77" s="32"/>
      <c r="C77" s="54" t="s">
        <v>53</v>
      </c>
      <c r="D77" s="59"/>
      <c r="E77" s="59"/>
      <c r="G77" s="1"/>
      <c r="H77" s="33"/>
      <c r="I77" s="43"/>
      <c r="J77" s="59" t="s">
        <v>54</v>
      </c>
      <c r="K77" s="59"/>
    </row>
    <row r="78" spans="2:15" x14ac:dyDescent="0.4">
      <c r="B78" s="7"/>
      <c r="C78" s="56"/>
      <c r="D78" s="7"/>
      <c r="G78" s="33"/>
      <c r="H78" s="33"/>
      <c r="I78" s="43"/>
      <c r="J78" s="7"/>
    </row>
    <row r="79" spans="2:15" x14ac:dyDescent="0.4">
      <c r="B79" s="7"/>
      <c r="C79" s="46"/>
      <c r="D79" s="34"/>
      <c r="G79" s="35"/>
      <c r="H79" s="35"/>
      <c r="I79" s="44"/>
      <c r="J79" s="35"/>
    </row>
    <row r="80" spans="2:15" x14ac:dyDescent="0.4">
      <c r="C80" s="60"/>
      <c r="D80" s="60"/>
    </row>
    <row r="81" spans="3:4" x14ac:dyDescent="0.4">
      <c r="C81" s="46"/>
      <c r="D81" s="34"/>
    </row>
  </sheetData>
  <mergeCells count="26">
    <mergeCell ref="J3:K3"/>
    <mergeCell ref="B1:C1"/>
    <mergeCell ref="F1:G1"/>
    <mergeCell ref="B2:C2"/>
    <mergeCell ref="G2:H2"/>
    <mergeCell ref="B3:C3"/>
    <mergeCell ref="J2:K2"/>
    <mergeCell ref="J4:K4"/>
    <mergeCell ref="C5:K5"/>
    <mergeCell ref="B8:B11"/>
    <mergeCell ref="C8:C11"/>
    <mergeCell ref="D8:D11"/>
    <mergeCell ref="E8:E11"/>
    <mergeCell ref="F8:F11"/>
    <mergeCell ref="G8:G11"/>
    <mergeCell ref="H8:H11"/>
    <mergeCell ref="I8:I11"/>
    <mergeCell ref="D77:E77"/>
    <mergeCell ref="J77:K77"/>
    <mergeCell ref="C80:D80"/>
    <mergeCell ref="J8:J11"/>
    <mergeCell ref="K8:K11"/>
    <mergeCell ref="D75:E75"/>
    <mergeCell ref="J75:K75"/>
    <mergeCell ref="D76:F76"/>
    <mergeCell ref="J76:L76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BVC rectif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Dorina Maier</cp:lastModifiedBy>
  <cp:lastPrinted>2022-09-16T09:20:31Z</cp:lastPrinted>
  <dcterms:created xsi:type="dcterms:W3CDTF">2009-05-18T06:15:42Z</dcterms:created>
  <dcterms:modified xsi:type="dcterms:W3CDTF">2022-09-16T09:22:50Z</dcterms:modified>
</cp:coreProperties>
</file>