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ca.oltean\Desktop\anca1\2022\SEDINTA OCTOMBRIE 2022\"/>
    </mc:Choice>
  </mc:AlternateContent>
  <xr:revisionPtr revIDLastSave="0" documentId="13_ncr:1_{D4F76022-4EE9-4A2B-8F23-21DE5E3EC997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Sheet9" sheetId="9" r:id="rId1"/>
  </sheets>
  <definedNames>
    <definedName name="_xlnm.Print_Titles" localSheetId="0">Sheet9!$11:$14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9" l="1"/>
  <c r="F25" i="9"/>
  <c r="F29" i="9"/>
  <c r="F43" i="9"/>
  <c r="F66" i="9"/>
  <c r="G74" i="9"/>
  <c r="B73" i="9"/>
  <c r="B74" i="9" s="1"/>
  <c r="B75" i="9" s="1"/>
  <c r="B76" i="9" s="1"/>
  <c r="B77" i="9" s="1"/>
  <c r="B78" i="9" s="1"/>
  <c r="B79" i="9" s="1"/>
  <c r="G19" i="9"/>
  <c r="F99" i="9" l="1"/>
  <c r="G44" i="9"/>
  <c r="G45" i="9"/>
  <c r="F44" i="9"/>
  <c r="E44" i="9"/>
  <c r="F80" i="9" l="1"/>
  <c r="F75" i="9" s="1"/>
  <c r="F27" i="9" s="1"/>
  <c r="G56" i="9"/>
  <c r="G57" i="9"/>
  <c r="G104" i="9" l="1"/>
  <c r="G17" i="9"/>
  <c r="G59" i="9"/>
  <c r="G58" i="9"/>
  <c r="G94" i="9"/>
  <c r="G92" i="9" l="1"/>
  <c r="G83" i="9" l="1"/>
  <c r="G42" i="9"/>
  <c r="G39" i="9"/>
  <c r="G82" i="9" l="1"/>
  <c r="G40" i="9"/>
  <c r="G41" i="9"/>
  <c r="G29" i="9"/>
  <c r="G38" i="9"/>
  <c r="G50" i="9"/>
  <c r="G53" i="9"/>
  <c r="G20" i="9"/>
  <c r="G107" i="9"/>
  <c r="G108" i="9"/>
  <c r="G109" i="9"/>
  <c r="G110" i="9"/>
  <c r="G111" i="9"/>
  <c r="G112" i="9"/>
  <c r="G113" i="9"/>
  <c r="G114" i="9"/>
  <c r="G116" i="9"/>
  <c r="G72" i="9"/>
  <c r="G73" i="9"/>
  <c r="G77" i="9"/>
  <c r="G79" i="9"/>
  <c r="G81" i="9"/>
  <c r="G84" i="9"/>
  <c r="G85" i="9"/>
  <c r="G86" i="9"/>
  <c r="G89" i="9"/>
  <c r="G90" i="9"/>
  <c r="G91" i="9"/>
  <c r="G93" i="9"/>
  <c r="G96" i="9"/>
  <c r="G98" i="9"/>
  <c r="G101" i="9"/>
  <c r="G102" i="9"/>
  <c r="G103" i="9"/>
  <c r="G105" i="9"/>
  <c r="G106" i="9"/>
  <c r="G47" i="9"/>
  <c r="G49" i="9"/>
  <c r="G52" i="9"/>
  <c r="G55" i="9"/>
  <c r="G60" i="9"/>
  <c r="G61" i="9"/>
  <c r="G62" i="9"/>
  <c r="G63" i="9"/>
  <c r="G64" i="9"/>
  <c r="G65" i="9"/>
  <c r="G67" i="9"/>
  <c r="G68" i="9"/>
  <c r="G69" i="9"/>
  <c r="G70" i="9"/>
  <c r="G71" i="9"/>
  <c r="G16" i="9"/>
  <c r="G18" i="9"/>
  <c r="G22" i="9"/>
  <c r="G23" i="9"/>
  <c r="G24" i="9"/>
  <c r="G26" i="9"/>
  <c r="G34" i="9"/>
  <c r="G37" i="9"/>
  <c r="G15" i="9"/>
  <c r="G25" i="9"/>
  <c r="B16" i="9"/>
  <c r="B17" i="9" l="1"/>
  <c r="G76" i="9"/>
  <c r="G54" i="9"/>
  <c r="G97" i="9"/>
  <c r="G80" i="9"/>
  <c r="G35" i="9"/>
  <c r="G51" i="9"/>
  <c r="G30" i="9"/>
  <c r="G48" i="9"/>
  <c r="G28" i="9"/>
  <c r="G66" i="9"/>
  <c r="G21" i="9"/>
  <c r="G36" i="9"/>
  <c r="B18" i="9" l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G31" i="9"/>
  <c r="G87" i="9" l="1"/>
  <c r="G88" i="9"/>
  <c r="G115" i="9"/>
  <c r="G95" i="9" l="1"/>
  <c r="G100" i="9" l="1"/>
  <c r="G33" i="9"/>
  <c r="G43" i="9"/>
  <c r="G46" i="9"/>
  <c r="G78" i="9"/>
  <c r="G75" i="9"/>
  <c r="G27" i="9" l="1"/>
  <c r="G99" i="9"/>
  <c r="G32" i="9"/>
  <c r="B61" i="9" l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80" i="9" s="1"/>
  <c r="B81" i="9" s="1"/>
  <c r="B82" i="9" s="1"/>
  <c r="B83" i="9" s="1"/>
  <c r="B84" i="9" s="1"/>
  <c r="B85" i="9" l="1"/>
  <c r="B86" i="9" s="1"/>
  <c r="B87" i="9" s="1"/>
  <c r="B88" i="9" s="1"/>
  <c r="B89" i="9" s="1"/>
  <c r="B90" i="9" s="1"/>
  <c r="B91" i="9" s="1"/>
  <c r="B92" i="9" l="1"/>
  <c r="B93" i="9" s="1"/>
  <c r="B94" i="9" s="1"/>
  <c r="B95" i="9" s="1"/>
  <c r="B96" i="9" s="1"/>
  <c r="B97" i="9" s="1"/>
  <c r="B98" i="9" l="1"/>
  <c r="B99" i="9" s="1"/>
  <c r="B100" i="9" s="1"/>
  <c r="B101" i="9" s="1"/>
  <c r="B102" i="9" s="1"/>
  <c r="B103" i="9" l="1"/>
  <c r="B104" i="9" s="1"/>
  <c r="B105" i="9" s="1"/>
  <c r="B106" i="9" s="1"/>
  <c r="B107" i="9" s="1"/>
  <c r="B108" i="9" s="1"/>
  <c r="B109" i="9" s="1"/>
  <c r="B110" i="9" s="1"/>
  <c r="B111" i="9" s="1"/>
  <c r="B112" i="9" s="1"/>
  <c r="B113" i="9" s="1"/>
  <c r="B114" i="9" s="1"/>
  <c r="B115" i="9" s="1"/>
  <c r="B116" i="9" s="1"/>
</calcChain>
</file>

<file path=xl/sharedStrings.xml><?xml version="1.0" encoding="utf-8"?>
<sst xmlns="http://schemas.openxmlformats.org/spreadsheetml/2006/main" count="217" uniqueCount="150">
  <si>
    <t>JUDEŢUL CLUJ</t>
  </si>
  <si>
    <t xml:space="preserve">CONSILIUL JUDEŢEAN </t>
  </si>
  <si>
    <t>Nr.
crt.</t>
  </si>
  <si>
    <t>Indicatori/Ordonatori de credite</t>
  </si>
  <si>
    <t>Cod</t>
  </si>
  <si>
    <t>Cap 51.02 Autoritati publice</t>
  </si>
  <si>
    <t>51 02</t>
  </si>
  <si>
    <t xml:space="preserve"> Autoritati Executive</t>
  </si>
  <si>
    <t>Cheltuieli de capital</t>
  </si>
  <si>
    <t>51 02 70</t>
  </si>
  <si>
    <t>Cap 54.02 Alte servicii publice generale</t>
  </si>
  <si>
    <t>54 02</t>
  </si>
  <si>
    <t>Cap 65.02 Invatamant</t>
  </si>
  <si>
    <t>65 02</t>
  </si>
  <si>
    <t>66 02</t>
  </si>
  <si>
    <t>67 02</t>
  </si>
  <si>
    <t>68 02</t>
  </si>
  <si>
    <t xml:space="preserve">D.G.A.S.P.C. </t>
  </si>
  <si>
    <t xml:space="preserve">68 02 </t>
  </si>
  <si>
    <t>70 02</t>
  </si>
  <si>
    <t>70.02.70</t>
  </si>
  <si>
    <t>Cap 84 02 Transporturi</t>
  </si>
  <si>
    <t>84 02</t>
  </si>
  <si>
    <t>54 02 70</t>
  </si>
  <si>
    <t>65 02 70</t>
  </si>
  <si>
    <t>67 02 70</t>
  </si>
  <si>
    <t>68 02 70</t>
  </si>
  <si>
    <t>Cap 68 02 - Asigurări şi Asistenţă Socială</t>
  </si>
  <si>
    <t>Cheltuieli de capital-Spitale</t>
  </si>
  <si>
    <t>Cap 66 02 Sănătate</t>
  </si>
  <si>
    <t>99 02</t>
  </si>
  <si>
    <t>Cap 80 02 Acţiuni Generale Economice</t>
  </si>
  <si>
    <t>80 02</t>
  </si>
  <si>
    <t>Cap 74 02 Protecţia Mediului</t>
  </si>
  <si>
    <t>74 02</t>
  </si>
  <si>
    <t>Cap 70 02 Servicii şi Dezvoltare Publică</t>
  </si>
  <si>
    <t>Cap.67 02 Cultură, Recreere, Religie</t>
  </si>
  <si>
    <t>mii lei</t>
  </si>
  <si>
    <t>Muzeul de Artă</t>
  </si>
  <si>
    <t>66 02 51D</t>
  </si>
  <si>
    <t xml:space="preserve">CJC-Cheltuieli de capital </t>
  </si>
  <si>
    <t>80 02 70</t>
  </si>
  <si>
    <t>74 02 58</t>
  </si>
  <si>
    <t>84 02 70</t>
  </si>
  <si>
    <t>C. J.C. D. A. D. P. P.</t>
  </si>
  <si>
    <t>Proiecte FEN 2014-2020</t>
  </si>
  <si>
    <t>67 02 58</t>
  </si>
  <si>
    <t>84 02 58</t>
  </si>
  <si>
    <t>Cap.87.02 Alte actiuni economice</t>
  </si>
  <si>
    <t>87 02</t>
  </si>
  <si>
    <t>87 02 58</t>
  </si>
  <si>
    <t xml:space="preserve">ROMÂNIA                                                                                    </t>
  </si>
  <si>
    <t>65 02 58</t>
  </si>
  <si>
    <t>66.02.58</t>
  </si>
  <si>
    <t xml:space="preserve">                                           Secţiunea de dezvoltare</t>
  </si>
  <si>
    <t>Proiect FEN-Creșterea eficienței energetice a clădirilor cantină și internat din cadrul Liceului Tehnologic Special SAMUS (POR 2014-2020)</t>
  </si>
  <si>
    <t>Proiect FEN-Creșterea eficienței energetice a clădirilor școală, atelier și sala de sport cu baza de recuperare din cadrul Liceului Tehnologic Special SAMUS (POR 2014-2020)</t>
  </si>
  <si>
    <t>Proiect FEN Școala Specială Centru de Resurse și Documentare în Educația Incluzivă/Integrată</t>
  </si>
  <si>
    <t>Proiect FEN Școala Gimnazială Specială Huedin</t>
  </si>
  <si>
    <t>Proiect FEN Școala Gimnazială Specială pentru Deficienți de Auz Kozmutza  Flora</t>
  </si>
  <si>
    <t>Proiect FEN Centrul Școlar pentru Educație Incluzivă</t>
  </si>
  <si>
    <t>CJC-Proiect Creșterea eficienței energetice la clădirile Secției Pediatrie II, Corpurile C1 ȘI C2 din cadrul Spitalului Clinic de Urgență pentru Copii Cluj-Napoca (POR 2014-2020)</t>
  </si>
  <si>
    <t xml:space="preserve">CJC Proiect FEN - "Restaurarea, conservarea și punerea în valoare a Ansamblului Monument Istoric Castel Banffy", sat Răscruci, comuna Bonțida, județul Cluj (POR 2014-2020)  </t>
  </si>
  <si>
    <t>Proiect FEN - "Fazarea proiectului Sistem de management integrat al deşeurilor în Judeţul Cluj" (POIM 2014-2020) FC 5803</t>
  </si>
  <si>
    <t>Îmbunătățirea infrastructurii rutiere de importanță regională - Traseu Regional Transilvania Nord, Drumul Apuseni, prin modernizarea DJ108K (limita jud.Bihor - Baraj Drăgan) de la km. 26+455 la km. 29+495 și DJ 764B (baraj Drăgan - intersecție DN1) de la km. 0+000 la km. 22+164,500 (POR 2014-2020)</t>
  </si>
  <si>
    <t>Îmbunătățirea infrastructurii rutiere de importanță regională -Traseu Regional Transilvania Nord, Drumul Bistriței, prin modernizarea DJ172A (km. 33+000 - km. 39+452), DJ 161G (km. 0+000 la km. 18+406) și DJ 161 (intersecția DN16) - Gădălin - Bonțida - DN 1C (km. 0+000 la km. 16+933,100) (POR 2014-2020)</t>
  </si>
  <si>
    <t>Județul Cluj- SMART Territory</t>
  </si>
  <si>
    <t>Proiect FEN -TEAM-UP Progres în calitatea îngrijirii alternative a copiilor (FSE 5802-POCU)</t>
  </si>
  <si>
    <t>68 02 58</t>
  </si>
  <si>
    <t>Proiect FEN-Venus-Împreună pentru o viață în siguranță</t>
  </si>
  <si>
    <t>Vărsăminte din secţiunea de funcţionare</t>
  </si>
  <si>
    <t>37 02 04</t>
  </si>
  <si>
    <t>66 02 58</t>
  </si>
  <si>
    <t>CJC-RATA CREDIT</t>
  </si>
  <si>
    <t>84 02 81</t>
  </si>
  <si>
    <t xml:space="preserve">CJC-Extinderea si modernizarea Ambulatoriului Clinic Psihiatrie Pediatrică din cadrul Spitalului Clinic de Urgență pentru Copii Cluj-Napoca </t>
  </si>
  <si>
    <t>Dotare UPU Spitalul Clinic de Urgență pentru Copii Cluj</t>
  </si>
  <si>
    <t>Dotarea Ambulatoriului Spitalului Clinic Județean de Urgență Cluj</t>
  </si>
  <si>
    <t>Rambursări de credite</t>
  </si>
  <si>
    <t>48 02</t>
  </si>
  <si>
    <t>Subvenţii de la  bug de stat necesare susţinerii derulării proiectelor</t>
  </si>
  <si>
    <t>42 02 69</t>
  </si>
  <si>
    <t>Sume FEN cadru financiar 2014-2020, total din care:</t>
  </si>
  <si>
    <t>Fondul European de Dezvoltare Regională</t>
  </si>
  <si>
    <t>48 02 01</t>
  </si>
  <si>
    <t>Fondul Social European</t>
  </si>
  <si>
    <t>48 02 02</t>
  </si>
  <si>
    <t>Fondul de coeziune</t>
  </si>
  <si>
    <t>48 02 03</t>
  </si>
  <si>
    <t>Liceul Tehnologic Special Dej</t>
  </si>
  <si>
    <t>Școala Profesională SpecialĂ  SAMUS</t>
  </si>
  <si>
    <t xml:space="preserve">CJC-Proiect Restaurarea anvelopei Palatului Reduta, Muzeul Etnografic al Transilvaniei, CJC partener </t>
  </si>
  <si>
    <t>Alte venituri pt finanțarea secțiunii de dezvoltare(trageri din credit aprobate MFP 2021)</t>
  </si>
  <si>
    <t>36 02 47</t>
  </si>
  <si>
    <t>Excedent 31.12.2021</t>
  </si>
  <si>
    <t>Direcția Județeană de Evidența Persoanelor</t>
  </si>
  <si>
    <t>Sume primite de la bugetul de stat pentru finantarea unor programe de interes national destinate sectiunii de dezvoltare a bugetului local</t>
  </si>
  <si>
    <t>42 02 51</t>
  </si>
  <si>
    <t>Parc Industrial TETAROM I, IV</t>
  </si>
  <si>
    <t>Centru Şcolar pentru Educaţie Incluzivă</t>
  </si>
  <si>
    <t xml:space="preserve">                                      PREȘEDINTE</t>
  </si>
  <si>
    <t>Contrasemnează:</t>
  </si>
  <si>
    <t>SECRETAR GENERAL AL JUDEȚULUI</t>
  </si>
  <si>
    <t xml:space="preserve">                                         ALIN TIȘE</t>
  </si>
  <si>
    <t>SIMONA GACI</t>
  </si>
  <si>
    <t>Anexa nr. 4</t>
  </si>
  <si>
    <t xml:space="preserve"> Modernizarea și reabilitarea Traseului Județean 1 format din sectoare de drum ale DJ 107N, DJ 107M  si DJ 107L, parte a Traseului Regional Transilvania de Nord (POR 2014-2020)</t>
  </si>
  <si>
    <t xml:space="preserve"> Modernizarea și reabilitarea Traseului Județean 2 format din sectoare de drum ale DJ 108D, DJ 105T  si DJ 109A, parte a Traseului Regional Transilvania de Nord (POR 2014-2020)</t>
  </si>
  <si>
    <t xml:space="preserve"> Modernizarea și reabilitarea Traseului Județean 3 format din sectoare de drum ale DJ 161H, DJ150, DJ 161A și DJ 151C  parte a Traseului Regional Transilvania de Nord (POR 2014-2020)</t>
  </si>
  <si>
    <t xml:space="preserve"> Modernizarea și reabilitarea Traseului Județean 4 format din sectoare de drum ale  DJ107P si DJ 107N,  parte a Traseului Regional Transilvania de Nord ( POR 2014-2020)</t>
  </si>
  <si>
    <t xml:space="preserve"> Modernizarea și reabilitarea Traseului Județean 5 format din sectoare de drum ale DJ 108 C, parte a Traseului Regional Transilvania de Nord (POR 2014-2020)</t>
  </si>
  <si>
    <t xml:space="preserve"> Modernizarea și reabilitarea Traseului Județean 6 format din sectoare de drum ale DJ 109B si DJ 109D,  parte a Traseului Regional Transilvania de Nord (POR 2014-2020)</t>
  </si>
  <si>
    <t xml:space="preserve"> Modernizarea și reabilitarea Traseului Județean 7 format din sectoare de drum ale DJ 161C,  parte a Traseului Regional Transilvania de Nord (POR 2014-2020)</t>
  </si>
  <si>
    <t xml:space="preserve"> Modernizarea și reabilitarea Traseului Județean 9 format din sectoare de drum ale DJ 103N și DJ 103J,  parte a Traseului Regional Transilvania de Nord (POR 2014-2020)</t>
  </si>
  <si>
    <t>Biblioteca Judeteana O Goga</t>
  </si>
  <si>
    <t>INFLUENȚE</t>
  </si>
  <si>
    <t>Proiect FEN</t>
  </si>
  <si>
    <t>Serviciul Public Salvamont</t>
  </si>
  <si>
    <t>54.02</t>
  </si>
  <si>
    <t>Cap 60 02 Apărare Națională</t>
  </si>
  <si>
    <t>Centrul Militar Zonal</t>
  </si>
  <si>
    <t>60 02</t>
  </si>
  <si>
    <t>60 02 70</t>
  </si>
  <si>
    <t>Centrul pt. Conservarea și Promovarea Tradiției Populare</t>
  </si>
  <si>
    <t>70.02.58</t>
  </si>
  <si>
    <t>la Hotărârea nr.    /2022</t>
  </si>
  <si>
    <t xml:space="preserve">    BUGETUL LOCAL  AL JUDEŢULUI CLUJ PE ANUL 2022, PE CAPITOLE, SUBCAPITOLE ȘI TITLURI</t>
  </si>
  <si>
    <t xml:space="preserve"> BUGET APROBAT 2022</t>
  </si>
  <si>
    <t>BUGET RECTIFICAT 2022</t>
  </si>
  <si>
    <t>Școala Gimnazială Specială Transilvania- Baciu</t>
  </si>
  <si>
    <t>Grădinița Specială Cluj- Napoca</t>
  </si>
  <si>
    <t>Creșterea siguranței pacienților spitalului clinic de pneumoftiziologie Leon Daniello din Cluj-Napoca</t>
  </si>
  <si>
    <t>Creșterea siguranței pacienților spitalelor din municipiul Cluj- Napoca, care utilizează fluide medicale</t>
  </si>
  <si>
    <t>Muzeul Memorial ,,Octavian Goga,, Ciucea</t>
  </si>
  <si>
    <t>C.J.C. -cheltuieli de capital-revitalizarea zonei Parcului Etnografic Național Romulus Vuia</t>
  </si>
  <si>
    <t>CJC- Cofinanțare proiect FEN Compania de Apă</t>
  </si>
  <si>
    <t>Subvenții din veniturile proprii ale Ministerului Sănătății către bugetele locale pt. finanțarea aparaturii medicale în sănătate</t>
  </si>
  <si>
    <t>42 02 18 01</t>
  </si>
  <si>
    <t>Transferuri între unit. ale adm. publice</t>
  </si>
  <si>
    <t>Sprijin la nivelul infrastructurii de dezvoltare Nord-Vest pentru pregătirea de proiecte finanțate din perioada de programare 2021-2027</t>
  </si>
  <si>
    <t>TOTAL VENITURI</t>
  </si>
  <si>
    <t>TOTAL CHELTUIELI, din care:</t>
  </si>
  <si>
    <t>Drumul Bistriței DJ 109</t>
  </si>
  <si>
    <t>Şcoala Gimnazială Specială Pt.Deficienţi de Auz Kozmutza Flora</t>
  </si>
  <si>
    <t>Liceul Tehnologic Special pentru Deficienţi de Auz</t>
  </si>
  <si>
    <t xml:space="preserve">65 02 </t>
  </si>
  <si>
    <t>42 02 65</t>
  </si>
  <si>
    <t>Finanțarea Programului Național de Dezvoltare Locală</t>
  </si>
  <si>
    <t>CJC-Dotări PNDL (Aparat diapuls)</t>
  </si>
  <si>
    <t>66 02 70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</si>
</sst>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name val="Montserrat Light"/>
    </font>
    <font>
      <sz val="11"/>
      <name val="Montserrat Light"/>
    </font>
    <font>
      <sz val="11"/>
      <name val="Montserrat Light"/>
      <charset val="238"/>
    </font>
    <font>
      <b/>
      <sz val="11"/>
      <name val="Montserrat Light"/>
      <charset val="238"/>
    </font>
    <font>
      <sz val="10"/>
      <name val="Montserrat Light"/>
      <charset val="238"/>
    </font>
    <font>
      <b/>
      <sz val="10"/>
      <name val="Montserrat Light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4" fillId="0" borderId="0" xfId="0" applyFont="1"/>
    <xf numFmtId="0" fontId="3" fillId="0" borderId="0" xfId="1" applyFont="1"/>
    <xf numFmtId="0" fontId="4" fillId="0" borderId="0" xfId="1" applyFont="1" applyBorder="1"/>
    <xf numFmtId="0" fontId="3" fillId="0" borderId="0" xfId="0" applyFont="1" applyAlignment="1"/>
    <xf numFmtId="15" fontId="3" fillId="0" borderId="0" xfId="1" applyNumberFormat="1" applyFont="1" applyAlignment="1"/>
    <xf numFmtId="14" fontId="3" fillId="0" borderId="0" xfId="1" applyNumberFormat="1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2" xfId="1" applyFont="1" applyBorder="1" applyAlignment="1">
      <alignment horizontal="left" vertical="center"/>
    </xf>
    <xf numFmtId="4" fontId="4" fillId="0" borderId="1" xfId="0" applyNumberFormat="1" applyFont="1" applyBorder="1"/>
    <xf numFmtId="0" fontId="4" fillId="0" borderId="2" xfId="1" applyFont="1" applyBorder="1" applyAlignment="1">
      <alignment horizontal="left" vertical="center" wrapText="1"/>
    </xf>
    <xf numFmtId="0" fontId="4" fillId="3" borderId="1" xfId="1" applyFont="1" applyFill="1" applyBorder="1" applyAlignment="1">
      <alignment wrapText="1"/>
    </xf>
    <xf numFmtId="0" fontId="4" fillId="0" borderId="1" xfId="1" applyFont="1" applyBorder="1"/>
    <xf numFmtId="0" fontId="4" fillId="0" borderId="1" xfId="1" applyFont="1" applyBorder="1" applyAlignment="1">
      <alignment wrapText="1"/>
    </xf>
    <xf numFmtId="0" fontId="3" fillId="0" borderId="1" xfId="1" applyFont="1" applyBorder="1"/>
    <xf numFmtId="4" fontId="3" fillId="0" borderId="1" xfId="0" applyNumberFormat="1" applyFont="1" applyBorder="1"/>
    <xf numFmtId="0" fontId="3" fillId="0" borderId="1" xfId="1" applyFont="1" applyBorder="1" applyAlignment="1">
      <alignment wrapText="1"/>
    </xf>
    <xf numFmtId="0" fontId="3" fillId="0" borderId="1" xfId="1" applyFont="1" applyBorder="1" applyAlignment="1">
      <alignment horizontal="left"/>
    </xf>
    <xf numFmtId="0" fontId="4" fillId="0" borderId="1" xfId="1" applyFont="1" applyBorder="1" applyAlignment="1">
      <alignment horizontal="left"/>
    </xf>
    <xf numFmtId="0" fontId="3" fillId="2" borderId="1" xfId="0" applyFont="1" applyFill="1" applyBorder="1" applyAlignment="1">
      <alignment vertical="center" wrapText="1"/>
    </xf>
    <xf numFmtId="0" fontId="3" fillId="0" borderId="0" xfId="1" applyFont="1" applyBorder="1" applyAlignment="1">
      <alignment wrapText="1"/>
    </xf>
    <xf numFmtId="0" fontId="3" fillId="0" borderId="0" xfId="1" applyFont="1" applyBorder="1"/>
    <xf numFmtId="4" fontId="3" fillId="0" borderId="0" xfId="0" applyNumberFormat="1" applyFont="1" applyBorder="1"/>
    <xf numFmtId="0" fontId="4" fillId="0" borderId="0" xfId="1" applyFont="1" applyAlignment="1">
      <alignment horizontal="center" vertical="center"/>
    </xf>
    <xf numFmtId="0" fontId="3" fillId="0" borderId="0" xfId="0" applyFont="1"/>
    <xf numFmtId="0" fontId="4" fillId="0" borderId="0" xfId="1" applyFont="1"/>
    <xf numFmtId="0" fontId="4" fillId="0" borderId="0" xfId="0" applyFont="1" applyBorder="1"/>
    <xf numFmtId="0" fontId="3" fillId="0" borderId="0" xfId="0" applyFont="1" applyAlignment="1">
      <alignment wrapText="1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0" applyFont="1" applyAlignment="1">
      <alignment horizontal="center"/>
    </xf>
    <xf numFmtId="0" fontId="5" fillId="0" borderId="0" xfId="0" applyFont="1"/>
    <xf numFmtId="4" fontId="5" fillId="0" borderId="1" xfId="0" applyNumberFormat="1" applyFont="1" applyBorder="1"/>
    <xf numFmtId="4" fontId="6" fillId="0" borderId="1" xfId="0" applyNumberFormat="1" applyFont="1" applyBorder="1"/>
    <xf numFmtId="0" fontId="3" fillId="0" borderId="0" xfId="1" applyFont="1" applyAlignment="1">
      <alignment horizontal="center" vertical="center"/>
    </xf>
    <xf numFmtId="15" fontId="3" fillId="0" borderId="0" xfId="1" applyNumberFormat="1" applyFont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1" xfId="1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5" fillId="0" borderId="0" xfId="0" applyFont="1" applyBorder="1"/>
    <xf numFmtId="0" fontId="3" fillId="0" borderId="0" xfId="1" applyFont="1" applyAlignment="1">
      <alignment horizontal="left"/>
    </xf>
    <xf numFmtId="0" fontId="3" fillId="0" borderId="0" xfId="0" applyFont="1" applyAlignment="1">
      <alignment horizontal="center"/>
    </xf>
    <xf numFmtId="0" fontId="6" fillId="0" borderId="1" xfId="1" applyFont="1" applyBorder="1" applyAlignment="1">
      <alignment wrapText="1"/>
    </xf>
    <xf numFmtId="0" fontId="6" fillId="0" borderId="1" xfId="1" applyFont="1" applyBorder="1"/>
    <xf numFmtId="0" fontId="7" fillId="3" borderId="1" xfId="1" applyFont="1" applyFill="1" applyBorder="1" applyAlignment="1">
      <alignment vertical="center" wrapText="1"/>
    </xf>
    <xf numFmtId="0" fontId="8" fillId="0" borderId="1" xfId="1" applyFont="1" applyBorder="1" applyAlignment="1">
      <alignment vertical="center" wrapText="1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center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26"/>
  <sheetViews>
    <sheetView tabSelected="1" topLeftCell="A84" workbookViewId="0">
      <selection activeCell="K31" sqref="K31"/>
    </sheetView>
  </sheetViews>
  <sheetFormatPr defaultColWidth="9.140625" defaultRowHeight="14.25" x14ac:dyDescent="0.2"/>
  <cols>
    <col min="1" max="1" width="0.42578125" style="1" customWidth="1"/>
    <col min="2" max="2" width="4.85546875" style="38" customWidth="1"/>
    <col min="3" max="3" width="60" style="1" customWidth="1"/>
    <col min="4" max="4" width="11.85546875" style="1" customWidth="1"/>
    <col min="5" max="5" width="14.28515625" style="26" customWidth="1"/>
    <col min="6" max="6" width="13.7109375" style="31" customWidth="1"/>
    <col min="7" max="7" width="16.140625" style="1" customWidth="1"/>
    <col min="8" max="9" width="9.140625" style="1"/>
    <col min="10" max="10" width="13.85546875" style="1" customWidth="1"/>
    <col min="11" max="16384" width="9.140625" style="1"/>
  </cols>
  <sheetData>
    <row r="1" spans="2:9" ht="15" x14ac:dyDescent="0.25">
      <c r="B1" s="62" t="s">
        <v>51</v>
      </c>
      <c r="C1" s="62"/>
      <c r="D1" s="30"/>
      <c r="E1" s="40" t="s">
        <v>105</v>
      </c>
    </row>
    <row r="2" spans="2:9" ht="15" x14ac:dyDescent="0.25">
      <c r="B2" s="62" t="s">
        <v>0</v>
      </c>
      <c r="C2" s="62"/>
      <c r="D2" s="30"/>
      <c r="E2" s="40" t="s">
        <v>125</v>
      </c>
    </row>
    <row r="3" spans="2:9" ht="15" x14ac:dyDescent="0.25">
      <c r="B3" s="62" t="s">
        <v>1</v>
      </c>
      <c r="C3" s="62"/>
      <c r="D3" s="2"/>
      <c r="E3" s="3"/>
    </row>
    <row r="4" spans="2:9" ht="15" x14ac:dyDescent="0.25">
      <c r="B4" s="42"/>
      <c r="C4" s="42"/>
      <c r="D4" s="2"/>
      <c r="E4" s="3"/>
    </row>
    <row r="5" spans="2:9" ht="15" x14ac:dyDescent="0.25">
      <c r="B5" s="42"/>
      <c r="C5" s="42"/>
      <c r="D5" s="2"/>
      <c r="E5" s="3"/>
    </row>
    <row r="6" spans="2:9" ht="39.75" customHeight="1" x14ac:dyDescent="0.25">
      <c r="B6" s="34"/>
      <c r="C6" s="63" t="s">
        <v>126</v>
      </c>
      <c r="D6" s="63"/>
      <c r="E6" s="63"/>
    </row>
    <row r="7" spans="2:9" ht="18.600000000000001" customHeight="1" x14ac:dyDescent="0.25">
      <c r="B7" s="23"/>
      <c r="C7" s="64" t="s">
        <v>54</v>
      </c>
      <c r="D7" s="64"/>
      <c r="E7" s="4"/>
    </row>
    <row r="8" spans="2:9" ht="18.600000000000001" customHeight="1" x14ac:dyDescent="0.25">
      <c r="B8" s="23"/>
      <c r="C8" s="43"/>
      <c r="D8" s="43"/>
      <c r="E8" s="4"/>
    </row>
    <row r="9" spans="2:9" ht="18.600000000000001" customHeight="1" x14ac:dyDescent="0.25">
      <c r="B9" s="23"/>
      <c r="C9" s="43"/>
      <c r="D9" s="43"/>
      <c r="E9" s="4"/>
    </row>
    <row r="10" spans="2:9" ht="15" x14ac:dyDescent="0.25">
      <c r="B10" s="35"/>
      <c r="C10" s="6"/>
      <c r="D10" s="5"/>
      <c r="G10" s="7" t="s">
        <v>37</v>
      </c>
    </row>
    <row r="11" spans="2:9" ht="14.25" customHeight="1" x14ac:dyDescent="0.2">
      <c r="B11" s="50" t="s">
        <v>2</v>
      </c>
      <c r="C11" s="53" t="s">
        <v>3</v>
      </c>
      <c r="D11" s="53" t="s">
        <v>4</v>
      </c>
      <c r="E11" s="56" t="s">
        <v>127</v>
      </c>
      <c r="F11" s="65" t="s">
        <v>115</v>
      </c>
      <c r="G11" s="59" t="s">
        <v>128</v>
      </c>
    </row>
    <row r="12" spans="2:9" x14ac:dyDescent="0.2">
      <c r="B12" s="51"/>
      <c r="C12" s="54"/>
      <c r="D12" s="54"/>
      <c r="E12" s="57"/>
      <c r="F12" s="66"/>
      <c r="G12" s="60"/>
    </row>
    <row r="13" spans="2:9" ht="15" x14ac:dyDescent="0.25">
      <c r="B13" s="51"/>
      <c r="C13" s="54"/>
      <c r="D13" s="54"/>
      <c r="E13" s="57"/>
      <c r="F13" s="66"/>
      <c r="G13" s="60"/>
      <c r="H13" s="27"/>
      <c r="I13" s="27"/>
    </row>
    <row r="14" spans="2:9" ht="23.25" customHeight="1" x14ac:dyDescent="0.2">
      <c r="B14" s="52"/>
      <c r="C14" s="55"/>
      <c r="D14" s="55"/>
      <c r="E14" s="58"/>
      <c r="F14" s="67"/>
      <c r="G14" s="61"/>
    </row>
    <row r="15" spans="2:9" ht="23.25" customHeight="1" x14ac:dyDescent="0.2">
      <c r="B15" s="36">
        <v>1</v>
      </c>
      <c r="C15" s="8" t="s">
        <v>70</v>
      </c>
      <c r="D15" s="8" t="s">
        <v>71</v>
      </c>
      <c r="E15" s="32">
        <v>31726.17</v>
      </c>
      <c r="F15" s="32">
        <v>89</v>
      </c>
      <c r="G15" s="32">
        <f>E15+F15</f>
        <v>31815.17</v>
      </c>
    </row>
    <row r="16" spans="2:9" ht="42.75" customHeight="1" x14ac:dyDescent="0.2">
      <c r="B16" s="36">
        <f>B15+1</f>
        <v>2</v>
      </c>
      <c r="C16" s="10" t="s">
        <v>92</v>
      </c>
      <c r="D16" s="8" t="s">
        <v>93</v>
      </c>
      <c r="E16" s="32">
        <v>73937.320000000007</v>
      </c>
      <c r="F16" s="32"/>
      <c r="G16" s="9">
        <f t="shared" ref="G16:G98" si="0">E16+F16</f>
        <v>73937.320000000007</v>
      </c>
    </row>
    <row r="17" spans="2:7" ht="52.5" customHeight="1" x14ac:dyDescent="0.2">
      <c r="B17" s="36">
        <f t="shared" ref="B17:B24" si="1">B16+1</f>
        <v>3</v>
      </c>
      <c r="C17" s="10" t="s">
        <v>136</v>
      </c>
      <c r="D17" s="8" t="s">
        <v>137</v>
      </c>
      <c r="E17" s="32">
        <v>376</v>
      </c>
      <c r="F17" s="32"/>
      <c r="G17" s="9">
        <f t="shared" si="0"/>
        <v>376</v>
      </c>
    </row>
    <row r="18" spans="2:7" ht="54.6" customHeight="1" x14ac:dyDescent="0.2">
      <c r="B18" s="36">
        <f t="shared" si="1"/>
        <v>4</v>
      </c>
      <c r="C18" s="11" t="s">
        <v>96</v>
      </c>
      <c r="D18" s="12" t="s">
        <v>97</v>
      </c>
      <c r="E18" s="32">
        <v>0</v>
      </c>
      <c r="F18" s="32"/>
      <c r="G18" s="9">
        <f t="shared" si="0"/>
        <v>0</v>
      </c>
    </row>
    <row r="19" spans="2:7" ht="27.75" customHeight="1" x14ac:dyDescent="0.2">
      <c r="B19" s="36">
        <f t="shared" si="1"/>
        <v>5</v>
      </c>
      <c r="C19" s="46" t="s">
        <v>147</v>
      </c>
      <c r="D19" s="12" t="s">
        <v>146</v>
      </c>
      <c r="E19" s="32">
        <v>0</v>
      </c>
      <c r="F19" s="32">
        <v>280</v>
      </c>
      <c r="G19" s="9">
        <f t="shared" si="0"/>
        <v>280</v>
      </c>
    </row>
    <row r="20" spans="2:7" ht="37.15" customHeight="1" x14ac:dyDescent="0.2">
      <c r="B20" s="36">
        <f t="shared" si="1"/>
        <v>6</v>
      </c>
      <c r="C20" s="13" t="s">
        <v>80</v>
      </c>
      <c r="D20" s="12" t="s">
        <v>81</v>
      </c>
      <c r="E20" s="32">
        <v>50838.75</v>
      </c>
      <c r="F20" s="32"/>
      <c r="G20" s="9">
        <f>E20+F20</f>
        <v>50838.75</v>
      </c>
    </row>
    <row r="21" spans="2:7" ht="27.6" customHeight="1" x14ac:dyDescent="0.2">
      <c r="B21" s="36">
        <f t="shared" si="1"/>
        <v>7</v>
      </c>
      <c r="C21" s="13" t="s">
        <v>82</v>
      </c>
      <c r="D21" s="13" t="s">
        <v>79</v>
      </c>
      <c r="E21" s="32">
        <v>362339.55999999994</v>
      </c>
      <c r="F21" s="32"/>
      <c r="G21" s="9">
        <f t="shared" si="0"/>
        <v>362339.55999999994</v>
      </c>
    </row>
    <row r="22" spans="2:7" ht="25.9" customHeight="1" x14ac:dyDescent="0.2">
      <c r="B22" s="36">
        <f t="shared" si="1"/>
        <v>8</v>
      </c>
      <c r="C22" s="13" t="s">
        <v>83</v>
      </c>
      <c r="D22" s="12" t="s">
        <v>84</v>
      </c>
      <c r="E22" s="32">
        <v>323978.15999999997</v>
      </c>
      <c r="F22" s="32"/>
      <c r="G22" s="9">
        <f t="shared" si="0"/>
        <v>323978.15999999997</v>
      </c>
    </row>
    <row r="23" spans="2:7" ht="24" customHeight="1" x14ac:dyDescent="0.2">
      <c r="B23" s="36">
        <f t="shared" si="1"/>
        <v>9</v>
      </c>
      <c r="C23" s="12" t="s">
        <v>85</v>
      </c>
      <c r="D23" s="12" t="s">
        <v>86</v>
      </c>
      <c r="E23" s="32">
        <v>2856.93</v>
      </c>
      <c r="F23" s="32"/>
      <c r="G23" s="9">
        <f t="shared" si="0"/>
        <v>2856.93</v>
      </c>
    </row>
    <row r="24" spans="2:7" ht="21" customHeight="1" x14ac:dyDescent="0.2">
      <c r="B24" s="36">
        <f t="shared" si="1"/>
        <v>10</v>
      </c>
      <c r="C24" s="12" t="s">
        <v>87</v>
      </c>
      <c r="D24" s="12" t="s">
        <v>88</v>
      </c>
      <c r="E24" s="32">
        <v>35504.47</v>
      </c>
      <c r="F24" s="32"/>
      <c r="G24" s="9">
        <f t="shared" si="0"/>
        <v>35504.47</v>
      </c>
    </row>
    <row r="25" spans="2:7" ht="21" customHeight="1" x14ac:dyDescent="0.25">
      <c r="B25" s="36">
        <f t="shared" ref="B25:B32" si="2">B24+1</f>
        <v>11</v>
      </c>
      <c r="C25" s="14" t="s">
        <v>140</v>
      </c>
      <c r="D25" s="12"/>
      <c r="E25" s="33">
        <v>519217.79999999993</v>
      </c>
      <c r="F25" s="33">
        <f>F15+F16+F17+F18+F20+F21+F19</f>
        <v>369</v>
      </c>
      <c r="G25" s="33">
        <f>E25+F25</f>
        <v>519586.79999999993</v>
      </c>
    </row>
    <row r="26" spans="2:7" ht="22.9" customHeight="1" x14ac:dyDescent="0.25">
      <c r="B26" s="36">
        <f t="shared" si="2"/>
        <v>12</v>
      </c>
      <c r="C26" s="14" t="s">
        <v>94</v>
      </c>
      <c r="D26" s="12" t="s">
        <v>30</v>
      </c>
      <c r="E26" s="33">
        <v>5589.22</v>
      </c>
      <c r="F26" s="32"/>
      <c r="G26" s="33">
        <f t="shared" si="0"/>
        <v>5589.22</v>
      </c>
    </row>
    <row r="27" spans="2:7" ht="22.15" customHeight="1" x14ac:dyDescent="0.25">
      <c r="B27" s="36">
        <f t="shared" si="2"/>
        <v>13</v>
      </c>
      <c r="C27" s="14" t="s">
        <v>141</v>
      </c>
      <c r="D27" s="12"/>
      <c r="E27" s="33">
        <v>524807.02</v>
      </c>
      <c r="F27" s="33">
        <f>F32+F35+F40+F43+F66+F75+F87+F92+F95+F97+F99+F115</f>
        <v>369</v>
      </c>
      <c r="G27" s="33">
        <f t="shared" si="0"/>
        <v>525176.02</v>
      </c>
    </row>
    <row r="28" spans="2:7" ht="21.6" customHeight="1" x14ac:dyDescent="0.25">
      <c r="B28" s="36">
        <f t="shared" si="2"/>
        <v>14</v>
      </c>
      <c r="C28" s="14" t="s">
        <v>138</v>
      </c>
      <c r="D28" s="14">
        <v>51</v>
      </c>
      <c r="E28" s="33">
        <v>11738.23</v>
      </c>
      <c r="F28" s="32"/>
      <c r="G28" s="33">
        <f t="shared" si="0"/>
        <v>11738.23</v>
      </c>
    </row>
    <row r="29" spans="2:7" ht="15" x14ac:dyDescent="0.25">
      <c r="B29" s="36">
        <f t="shared" si="2"/>
        <v>15</v>
      </c>
      <c r="C29" s="14" t="s">
        <v>8</v>
      </c>
      <c r="D29" s="14">
        <v>70</v>
      </c>
      <c r="E29" s="33">
        <v>70931.5</v>
      </c>
      <c r="F29" s="33">
        <f>F45+F81+F74</f>
        <v>369</v>
      </c>
      <c r="G29" s="33">
        <f>E29+F29</f>
        <v>71300.5</v>
      </c>
    </row>
    <row r="30" spans="2:7" ht="15" x14ac:dyDescent="0.25">
      <c r="B30" s="36">
        <f t="shared" si="2"/>
        <v>16</v>
      </c>
      <c r="C30" s="14" t="s">
        <v>45</v>
      </c>
      <c r="D30" s="14">
        <v>58</v>
      </c>
      <c r="E30" s="33">
        <v>435099.77999999997</v>
      </c>
      <c r="F30" s="33">
        <f>F85+F110+F61+F62+F68+F72+F73+F104</f>
        <v>0</v>
      </c>
      <c r="G30" s="33">
        <f t="shared" si="0"/>
        <v>435099.77999999997</v>
      </c>
    </row>
    <row r="31" spans="2:7" ht="15" x14ac:dyDescent="0.25">
      <c r="B31" s="36">
        <f t="shared" si="2"/>
        <v>17</v>
      </c>
      <c r="C31" s="14" t="s">
        <v>78</v>
      </c>
      <c r="D31" s="14">
        <v>81</v>
      </c>
      <c r="E31" s="33">
        <v>7037.51</v>
      </c>
      <c r="F31" s="32"/>
      <c r="G31" s="15">
        <f t="shared" si="0"/>
        <v>7037.51</v>
      </c>
    </row>
    <row r="32" spans="2:7" ht="15" x14ac:dyDescent="0.25">
      <c r="B32" s="36">
        <f t="shared" si="2"/>
        <v>18</v>
      </c>
      <c r="C32" s="14" t="s">
        <v>5</v>
      </c>
      <c r="D32" s="14" t="s">
        <v>6</v>
      </c>
      <c r="E32" s="33">
        <v>6350</v>
      </c>
      <c r="F32" s="32"/>
      <c r="G32" s="15">
        <f t="shared" si="0"/>
        <v>6350</v>
      </c>
    </row>
    <row r="33" spans="2:7" ht="15" x14ac:dyDescent="0.25">
      <c r="B33" s="36">
        <f t="shared" ref="B33:B60" si="3">B32+1</f>
        <v>19</v>
      </c>
      <c r="C33" s="14" t="s">
        <v>7</v>
      </c>
      <c r="D33" s="14" t="s">
        <v>6</v>
      </c>
      <c r="E33" s="33">
        <v>6350</v>
      </c>
      <c r="F33" s="32"/>
      <c r="G33" s="15">
        <f t="shared" si="0"/>
        <v>6350</v>
      </c>
    </row>
    <row r="34" spans="2:7" x14ac:dyDescent="0.2">
      <c r="B34" s="36">
        <f t="shared" si="3"/>
        <v>20</v>
      </c>
      <c r="C34" s="12" t="s">
        <v>8</v>
      </c>
      <c r="D34" s="12" t="s">
        <v>9</v>
      </c>
      <c r="E34" s="32">
        <v>6350</v>
      </c>
      <c r="F34" s="32"/>
      <c r="G34" s="9">
        <f t="shared" si="0"/>
        <v>6350</v>
      </c>
    </row>
    <row r="35" spans="2:7" ht="15" x14ac:dyDescent="0.25">
      <c r="B35" s="36">
        <f t="shared" si="3"/>
        <v>21</v>
      </c>
      <c r="C35" s="14" t="s">
        <v>10</v>
      </c>
      <c r="D35" s="14" t="s">
        <v>11</v>
      </c>
      <c r="E35" s="33">
        <v>0</v>
      </c>
      <c r="F35" s="32"/>
      <c r="G35" s="15">
        <f t="shared" si="0"/>
        <v>0</v>
      </c>
    </row>
    <row r="36" spans="2:7" ht="15" x14ac:dyDescent="0.25">
      <c r="B36" s="36">
        <f t="shared" si="3"/>
        <v>22</v>
      </c>
      <c r="C36" s="14" t="s">
        <v>95</v>
      </c>
      <c r="D36" s="14" t="s">
        <v>11</v>
      </c>
      <c r="E36" s="33">
        <v>0</v>
      </c>
      <c r="F36" s="32"/>
      <c r="G36" s="15">
        <f t="shared" si="0"/>
        <v>0</v>
      </c>
    </row>
    <row r="37" spans="2:7" x14ac:dyDescent="0.2">
      <c r="B37" s="36">
        <f t="shared" si="3"/>
        <v>23</v>
      </c>
      <c r="C37" s="12" t="s">
        <v>8</v>
      </c>
      <c r="D37" s="12" t="s">
        <v>23</v>
      </c>
      <c r="E37" s="32">
        <v>0</v>
      </c>
      <c r="F37" s="32"/>
      <c r="G37" s="9">
        <f t="shared" si="0"/>
        <v>0</v>
      </c>
    </row>
    <row r="38" spans="2:7" ht="15" x14ac:dyDescent="0.25">
      <c r="B38" s="36">
        <f t="shared" si="3"/>
        <v>24</v>
      </c>
      <c r="C38" s="14" t="s">
        <v>117</v>
      </c>
      <c r="D38" s="14" t="s">
        <v>118</v>
      </c>
      <c r="E38" s="33">
        <v>0</v>
      </c>
      <c r="F38" s="32"/>
      <c r="G38" s="15">
        <f>E38+F38</f>
        <v>0</v>
      </c>
    </row>
    <row r="39" spans="2:7" x14ac:dyDescent="0.2">
      <c r="B39" s="36">
        <f t="shared" si="3"/>
        <v>25</v>
      </c>
      <c r="C39" s="12" t="s">
        <v>8</v>
      </c>
      <c r="D39" s="12" t="s">
        <v>23</v>
      </c>
      <c r="E39" s="32">
        <v>0</v>
      </c>
      <c r="F39" s="32"/>
      <c r="G39" s="9">
        <f>E39+F39</f>
        <v>0</v>
      </c>
    </row>
    <row r="40" spans="2:7" ht="15" x14ac:dyDescent="0.25">
      <c r="B40" s="36">
        <f t="shared" si="3"/>
        <v>26</v>
      </c>
      <c r="C40" s="14" t="s">
        <v>119</v>
      </c>
      <c r="D40" s="14" t="s">
        <v>121</v>
      </c>
      <c r="E40" s="33">
        <v>0</v>
      </c>
      <c r="F40" s="32"/>
      <c r="G40" s="15">
        <f>E40+F40</f>
        <v>0</v>
      </c>
    </row>
    <row r="41" spans="2:7" ht="15" x14ac:dyDescent="0.25">
      <c r="B41" s="36">
        <f t="shared" si="3"/>
        <v>27</v>
      </c>
      <c r="C41" s="14" t="s">
        <v>120</v>
      </c>
      <c r="D41" s="14" t="s">
        <v>121</v>
      </c>
      <c r="E41" s="33">
        <v>0</v>
      </c>
      <c r="F41" s="32"/>
      <c r="G41" s="15">
        <f t="shared" ref="G41:G42" si="4">E41+F41</f>
        <v>0</v>
      </c>
    </row>
    <row r="42" spans="2:7" x14ac:dyDescent="0.2">
      <c r="B42" s="36">
        <f t="shared" si="3"/>
        <v>28</v>
      </c>
      <c r="C42" s="12" t="s">
        <v>8</v>
      </c>
      <c r="D42" s="12" t="s">
        <v>122</v>
      </c>
      <c r="E42" s="32">
        <v>0</v>
      </c>
      <c r="F42" s="32"/>
      <c r="G42" s="9">
        <f t="shared" si="4"/>
        <v>0</v>
      </c>
    </row>
    <row r="43" spans="2:7" ht="15" x14ac:dyDescent="0.25">
      <c r="B43" s="36">
        <f t="shared" si="3"/>
        <v>29</v>
      </c>
      <c r="C43" s="14" t="s">
        <v>12</v>
      </c>
      <c r="D43" s="14" t="s">
        <v>13</v>
      </c>
      <c r="E43" s="33">
        <v>43311.020000000004</v>
      </c>
      <c r="F43" s="33">
        <f>F44+F46+F48+F51+F54+F56+F58+F60+F61+F62+F63+F64+F65</f>
        <v>2119</v>
      </c>
      <c r="G43" s="33">
        <f t="shared" si="0"/>
        <v>45430.020000000004</v>
      </c>
    </row>
    <row r="44" spans="2:7" ht="36" customHeight="1" x14ac:dyDescent="0.25">
      <c r="B44" s="36">
        <f t="shared" si="3"/>
        <v>30</v>
      </c>
      <c r="C44" s="16" t="s">
        <v>144</v>
      </c>
      <c r="D44" s="14" t="s">
        <v>145</v>
      </c>
      <c r="E44" s="33">
        <f>E45</f>
        <v>0</v>
      </c>
      <c r="F44" s="33">
        <f>F45</f>
        <v>50</v>
      </c>
      <c r="G44" s="33">
        <f t="shared" si="0"/>
        <v>50</v>
      </c>
    </row>
    <row r="45" spans="2:7" x14ac:dyDescent="0.2">
      <c r="B45" s="36">
        <f t="shared" si="3"/>
        <v>31</v>
      </c>
      <c r="C45" s="12" t="s">
        <v>8</v>
      </c>
      <c r="D45" s="12" t="s">
        <v>24</v>
      </c>
      <c r="E45" s="32">
        <v>0</v>
      </c>
      <c r="F45" s="32">
        <v>50</v>
      </c>
      <c r="G45" s="32">
        <f t="shared" si="0"/>
        <v>50</v>
      </c>
    </row>
    <row r="46" spans="2:7" ht="18.75" customHeight="1" x14ac:dyDescent="0.25">
      <c r="B46" s="36">
        <f t="shared" si="3"/>
        <v>32</v>
      </c>
      <c r="C46" s="16" t="s">
        <v>129</v>
      </c>
      <c r="D46" s="14" t="s">
        <v>13</v>
      </c>
      <c r="E46" s="33">
        <v>400</v>
      </c>
      <c r="F46" s="32"/>
      <c r="G46" s="15">
        <f t="shared" si="0"/>
        <v>400</v>
      </c>
    </row>
    <row r="47" spans="2:7" x14ac:dyDescent="0.2">
      <c r="B47" s="36">
        <f t="shared" si="3"/>
        <v>33</v>
      </c>
      <c r="C47" s="12" t="s">
        <v>8</v>
      </c>
      <c r="D47" s="12" t="s">
        <v>24</v>
      </c>
      <c r="E47" s="32">
        <v>400</v>
      </c>
      <c r="F47" s="32"/>
      <c r="G47" s="9">
        <f t="shared" si="0"/>
        <v>400</v>
      </c>
    </row>
    <row r="48" spans="2:7" ht="15" x14ac:dyDescent="0.25">
      <c r="B48" s="36">
        <f t="shared" si="3"/>
        <v>34</v>
      </c>
      <c r="C48" s="14" t="s">
        <v>89</v>
      </c>
      <c r="D48" s="14" t="s">
        <v>13</v>
      </c>
      <c r="E48" s="33">
        <v>316</v>
      </c>
      <c r="F48" s="32"/>
      <c r="G48" s="15">
        <f t="shared" si="0"/>
        <v>316</v>
      </c>
    </row>
    <row r="49" spans="2:7" x14ac:dyDescent="0.2">
      <c r="B49" s="36">
        <f t="shared" si="3"/>
        <v>35</v>
      </c>
      <c r="C49" s="12" t="s">
        <v>8</v>
      </c>
      <c r="D49" s="12" t="s">
        <v>24</v>
      </c>
      <c r="E49" s="32">
        <v>0</v>
      </c>
      <c r="F49" s="32"/>
      <c r="G49" s="9">
        <f t="shared" si="0"/>
        <v>0</v>
      </c>
    </row>
    <row r="50" spans="2:7" x14ac:dyDescent="0.2">
      <c r="B50" s="36">
        <f t="shared" si="3"/>
        <v>36</v>
      </c>
      <c r="C50" s="12" t="s">
        <v>116</v>
      </c>
      <c r="D50" s="12" t="s">
        <v>52</v>
      </c>
      <c r="E50" s="32">
        <v>316</v>
      </c>
      <c r="F50" s="32"/>
      <c r="G50" s="9">
        <f t="shared" si="0"/>
        <v>316</v>
      </c>
    </row>
    <row r="51" spans="2:7" ht="18" x14ac:dyDescent="0.35">
      <c r="B51" s="36">
        <f t="shared" si="3"/>
        <v>37</v>
      </c>
      <c r="C51" s="16" t="s">
        <v>90</v>
      </c>
      <c r="D51" s="14" t="s">
        <v>13</v>
      </c>
      <c r="E51" s="33">
        <v>150</v>
      </c>
      <c r="F51" s="32"/>
      <c r="G51" s="15">
        <f t="shared" si="0"/>
        <v>150</v>
      </c>
    </row>
    <row r="52" spans="2:7" ht="18" x14ac:dyDescent="0.35">
      <c r="B52" s="36">
        <f t="shared" si="3"/>
        <v>38</v>
      </c>
      <c r="C52" s="12" t="s">
        <v>8</v>
      </c>
      <c r="D52" s="12" t="s">
        <v>24</v>
      </c>
      <c r="E52" s="32">
        <v>150</v>
      </c>
      <c r="F52" s="32"/>
      <c r="G52" s="9">
        <f t="shared" si="0"/>
        <v>150</v>
      </c>
    </row>
    <row r="53" spans="2:7" ht="18" x14ac:dyDescent="0.35">
      <c r="B53" s="36">
        <f t="shared" si="3"/>
        <v>39</v>
      </c>
      <c r="C53" s="12" t="s">
        <v>116</v>
      </c>
      <c r="D53" s="12" t="s">
        <v>52</v>
      </c>
      <c r="E53" s="32">
        <v>0</v>
      </c>
      <c r="F53" s="32"/>
      <c r="G53" s="9">
        <f t="shared" si="0"/>
        <v>0</v>
      </c>
    </row>
    <row r="54" spans="2:7" ht="18" x14ac:dyDescent="0.35">
      <c r="B54" s="36">
        <f t="shared" si="3"/>
        <v>40</v>
      </c>
      <c r="C54" s="16" t="s">
        <v>99</v>
      </c>
      <c r="D54" s="14" t="s">
        <v>13</v>
      </c>
      <c r="E54" s="33">
        <v>66</v>
      </c>
      <c r="F54" s="32"/>
      <c r="G54" s="15">
        <f t="shared" si="0"/>
        <v>66</v>
      </c>
    </row>
    <row r="55" spans="2:7" ht="18" x14ac:dyDescent="0.35">
      <c r="B55" s="36">
        <f t="shared" si="3"/>
        <v>41</v>
      </c>
      <c r="C55" s="12" t="s">
        <v>8</v>
      </c>
      <c r="D55" s="12" t="s">
        <v>24</v>
      </c>
      <c r="E55" s="32">
        <v>66</v>
      </c>
      <c r="F55" s="32"/>
      <c r="G55" s="9">
        <f t="shared" si="0"/>
        <v>66</v>
      </c>
    </row>
    <row r="56" spans="2:7" ht="39.75" customHeight="1" x14ac:dyDescent="0.35">
      <c r="B56" s="36">
        <f t="shared" si="3"/>
        <v>42</v>
      </c>
      <c r="C56" s="44" t="s">
        <v>143</v>
      </c>
      <c r="D56" s="45" t="s">
        <v>13</v>
      </c>
      <c r="E56" s="33">
        <v>202</v>
      </c>
      <c r="F56" s="32"/>
      <c r="G56" s="33">
        <f t="shared" si="0"/>
        <v>202</v>
      </c>
    </row>
    <row r="57" spans="2:7" ht="18" x14ac:dyDescent="0.35">
      <c r="B57" s="36">
        <f t="shared" si="3"/>
        <v>43</v>
      </c>
      <c r="C57" s="12" t="s">
        <v>8</v>
      </c>
      <c r="D57" s="12" t="s">
        <v>24</v>
      </c>
      <c r="E57" s="32">
        <v>202</v>
      </c>
      <c r="F57" s="32"/>
      <c r="G57" s="32">
        <f t="shared" si="0"/>
        <v>202</v>
      </c>
    </row>
    <row r="58" spans="2:7" ht="18" x14ac:dyDescent="0.35">
      <c r="B58" s="36">
        <f t="shared" si="3"/>
        <v>44</v>
      </c>
      <c r="C58" s="14" t="s">
        <v>130</v>
      </c>
      <c r="D58" s="14" t="s">
        <v>13</v>
      </c>
      <c r="E58" s="33">
        <v>39</v>
      </c>
      <c r="F58" s="32"/>
      <c r="G58" s="15">
        <f t="shared" si="0"/>
        <v>39</v>
      </c>
    </row>
    <row r="59" spans="2:7" ht="18" x14ac:dyDescent="0.35">
      <c r="B59" s="36">
        <f t="shared" si="3"/>
        <v>45</v>
      </c>
      <c r="C59" s="12" t="s">
        <v>8</v>
      </c>
      <c r="D59" s="12" t="s">
        <v>24</v>
      </c>
      <c r="E59" s="32">
        <v>39</v>
      </c>
      <c r="F59" s="32"/>
      <c r="G59" s="9">
        <f t="shared" si="0"/>
        <v>39</v>
      </c>
    </row>
    <row r="60" spans="2:7" ht="56.45" customHeight="1" x14ac:dyDescent="0.35">
      <c r="B60" s="36">
        <f t="shared" si="3"/>
        <v>46</v>
      </c>
      <c r="C60" s="16" t="s">
        <v>55</v>
      </c>
      <c r="D60" s="14" t="s">
        <v>52</v>
      </c>
      <c r="E60" s="33">
        <v>0</v>
      </c>
      <c r="F60" s="32"/>
      <c r="G60" s="15">
        <f t="shared" si="0"/>
        <v>0</v>
      </c>
    </row>
    <row r="61" spans="2:7" ht="77.45" customHeight="1" x14ac:dyDescent="0.35">
      <c r="B61" s="36">
        <f t="shared" ref="B61:B101" si="5">B60+1</f>
        <v>47</v>
      </c>
      <c r="C61" s="16" t="s">
        <v>56</v>
      </c>
      <c r="D61" s="14" t="s">
        <v>52</v>
      </c>
      <c r="E61" s="33">
        <v>5511</v>
      </c>
      <c r="F61" s="33">
        <v>25</v>
      </c>
      <c r="G61" s="15">
        <f t="shared" si="0"/>
        <v>5536</v>
      </c>
    </row>
    <row r="62" spans="2:7" ht="38.450000000000003" customHeight="1" x14ac:dyDescent="0.35">
      <c r="B62" s="36">
        <f t="shared" si="5"/>
        <v>48</v>
      </c>
      <c r="C62" s="16" t="s">
        <v>57</v>
      </c>
      <c r="D62" s="14" t="s">
        <v>52</v>
      </c>
      <c r="E62" s="33">
        <v>10200</v>
      </c>
      <c r="F62" s="33">
        <v>2044</v>
      </c>
      <c r="G62" s="15">
        <f t="shared" si="0"/>
        <v>12244</v>
      </c>
    </row>
    <row r="63" spans="2:7" ht="19.899999999999999" customHeight="1" x14ac:dyDescent="0.35">
      <c r="B63" s="36">
        <f t="shared" si="5"/>
        <v>49</v>
      </c>
      <c r="C63" s="16" t="s">
        <v>58</v>
      </c>
      <c r="D63" s="14" t="s">
        <v>52</v>
      </c>
      <c r="E63" s="33">
        <v>5875.64</v>
      </c>
      <c r="F63" s="32"/>
      <c r="G63" s="15">
        <f t="shared" si="0"/>
        <v>5875.64</v>
      </c>
    </row>
    <row r="64" spans="2:7" ht="42" customHeight="1" x14ac:dyDescent="0.35">
      <c r="B64" s="36">
        <f t="shared" si="5"/>
        <v>50</v>
      </c>
      <c r="C64" s="16" t="s">
        <v>59</v>
      </c>
      <c r="D64" s="14" t="s">
        <v>52</v>
      </c>
      <c r="E64" s="33">
        <v>4072</v>
      </c>
      <c r="F64" s="32"/>
      <c r="G64" s="15">
        <f t="shared" si="0"/>
        <v>4072</v>
      </c>
    </row>
    <row r="65" spans="2:7" ht="18.600000000000001" customHeight="1" x14ac:dyDescent="0.35">
      <c r="B65" s="36">
        <f t="shared" si="5"/>
        <v>51</v>
      </c>
      <c r="C65" s="16" t="s">
        <v>60</v>
      </c>
      <c r="D65" s="14" t="s">
        <v>52</v>
      </c>
      <c r="E65" s="33">
        <v>16479.38</v>
      </c>
      <c r="F65" s="32"/>
      <c r="G65" s="15">
        <f t="shared" si="0"/>
        <v>16479.38</v>
      </c>
    </row>
    <row r="66" spans="2:7" ht="19.899999999999999" customHeight="1" x14ac:dyDescent="0.35">
      <c r="B66" s="36">
        <f t="shared" si="5"/>
        <v>52</v>
      </c>
      <c r="C66" s="14" t="s">
        <v>29</v>
      </c>
      <c r="D66" s="14" t="s">
        <v>14</v>
      </c>
      <c r="E66" s="33">
        <v>57459.56</v>
      </c>
      <c r="F66" s="33">
        <f>F67+F68+F69+F70+F71+F72+F73+F74</f>
        <v>-1789</v>
      </c>
      <c r="G66" s="33">
        <f t="shared" si="0"/>
        <v>55670.559999999998</v>
      </c>
    </row>
    <row r="67" spans="2:7" ht="21" customHeight="1" x14ac:dyDescent="0.35">
      <c r="B67" s="36">
        <f t="shared" si="5"/>
        <v>53</v>
      </c>
      <c r="C67" s="12" t="s">
        <v>28</v>
      </c>
      <c r="D67" s="12" t="s">
        <v>39</v>
      </c>
      <c r="E67" s="32">
        <v>11738.23</v>
      </c>
      <c r="F67" s="32"/>
      <c r="G67" s="32">
        <f t="shared" si="0"/>
        <v>11738.23</v>
      </c>
    </row>
    <row r="68" spans="2:7" ht="78.599999999999994" customHeight="1" x14ac:dyDescent="0.35">
      <c r="B68" s="36">
        <f t="shared" si="5"/>
        <v>54</v>
      </c>
      <c r="C68" s="16" t="s">
        <v>61</v>
      </c>
      <c r="D68" s="14" t="s">
        <v>53</v>
      </c>
      <c r="E68" s="33">
        <v>3442.52</v>
      </c>
      <c r="F68" s="33">
        <v>1500</v>
      </c>
      <c r="G68" s="15">
        <f t="shared" si="0"/>
        <v>4942.5200000000004</v>
      </c>
    </row>
    <row r="69" spans="2:7" ht="63.75" customHeight="1" x14ac:dyDescent="0.35">
      <c r="B69" s="36">
        <f t="shared" si="5"/>
        <v>55</v>
      </c>
      <c r="C69" s="16" t="s">
        <v>75</v>
      </c>
      <c r="D69" s="14" t="s">
        <v>72</v>
      </c>
      <c r="E69" s="33">
        <v>10740.75</v>
      </c>
      <c r="F69" s="32"/>
      <c r="G69" s="15">
        <f t="shared" si="0"/>
        <v>10740.75</v>
      </c>
    </row>
    <row r="70" spans="2:7" ht="36.6" customHeight="1" x14ac:dyDescent="0.35">
      <c r="B70" s="36">
        <f t="shared" si="5"/>
        <v>56</v>
      </c>
      <c r="C70" s="16" t="s">
        <v>76</v>
      </c>
      <c r="D70" s="14" t="s">
        <v>72</v>
      </c>
      <c r="E70" s="33">
        <v>6836.06</v>
      </c>
      <c r="F70" s="32"/>
      <c r="G70" s="15">
        <f t="shared" si="0"/>
        <v>6836.06</v>
      </c>
    </row>
    <row r="71" spans="2:7" ht="38.450000000000003" customHeight="1" x14ac:dyDescent="0.35">
      <c r="B71" s="36">
        <f t="shared" si="5"/>
        <v>57</v>
      </c>
      <c r="C71" s="16" t="s">
        <v>131</v>
      </c>
      <c r="D71" s="14" t="s">
        <v>72</v>
      </c>
      <c r="E71" s="33">
        <v>5000</v>
      </c>
      <c r="F71" s="32"/>
      <c r="G71" s="15">
        <f t="shared" si="0"/>
        <v>5000</v>
      </c>
    </row>
    <row r="72" spans="2:7" ht="57.6" customHeight="1" x14ac:dyDescent="0.35">
      <c r="B72" s="36">
        <f t="shared" si="5"/>
        <v>58</v>
      </c>
      <c r="C72" s="16" t="s">
        <v>132</v>
      </c>
      <c r="D72" s="14" t="s">
        <v>72</v>
      </c>
      <c r="E72" s="33">
        <v>15000</v>
      </c>
      <c r="F72" s="33">
        <v>-6700</v>
      </c>
      <c r="G72" s="15">
        <f t="shared" si="0"/>
        <v>8300</v>
      </c>
    </row>
    <row r="73" spans="2:7" ht="38.450000000000003" customHeight="1" x14ac:dyDescent="0.35">
      <c r="B73" s="36">
        <f t="shared" si="5"/>
        <v>59</v>
      </c>
      <c r="C73" s="16" t="s">
        <v>77</v>
      </c>
      <c r="D73" s="14" t="s">
        <v>72</v>
      </c>
      <c r="E73" s="33">
        <v>4702</v>
      </c>
      <c r="F73" s="33">
        <v>3131</v>
      </c>
      <c r="G73" s="15">
        <f t="shared" si="0"/>
        <v>7833</v>
      </c>
    </row>
    <row r="74" spans="2:7" ht="22.5" customHeight="1" x14ac:dyDescent="0.35">
      <c r="B74" s="36">
        <f t="shared" si="5"/>
        <v>60</v>
      </c>
      <c r="C74" s="47" t="s">
        <v>148</v>
      </c>
      <c r="D74" s="14" t="s">
        <v>149</v>
      </c>
      <c r="E74" s="33">
        <v>0</v>
      </c>
      <c r="F74" s="33">
        <v>280</v>
      </c>
      <c r="G74" s="15">
        <f t="shared" si="0"/>
        <v>280</v>
      </c>
    </row>
    <row r="75" spans="2:7" ht="21.6" customHeight="1" x14ac:dyDescent="0.35">
      <c r="B75" s="36">
        <f t="shared" si="5"/>
        <v>61</v>
      </c>
      <c r="C75" s="45" t="s">
        <v>36</v>
      </c>
      <c r="D75" s="17" t="s">
        <v>15</v>
      </c>
      <c r="E75" s="33">
        <v>14836.58</v>
      </c>
      <c r="F75" s="33">
        <f>F76+F78+F80+F82+F84+F85+F86</f>
        <v>5039</v>
      </c>
      <c r="G75" s="15">
        <f t="shared" si="0"/>
        <v>19875.580000000002</v>
      </c>
    </row>
    <row r="76" spans="2:7" ht="21.6" customHeight="1" x14ac:dyDescent="0.35">
      <c r="B76" s="36">
        <f t="shared" si="5"/>
        <v>62</v>
      </c>
      <c r="C76" s="16" t="s">
        <v>133</v>
      </c>
      <c r="D76" s="14" t="s">
        <v>15</v>
      </c>
      <c r="E76" s="33">
        <v>100</v>
      </c>
      <c r="F76" s="32"/>
      <c r="G76" s="15">
        <f t="shared" si="0"/>
        <v>100</v>
      </c>
    </row>
    <row r="77" spans="2:7" ht="18" x14ac:dyDescent="0.35">
      <c r="B77" s="36">
        <f t="shared" si="5"/>
        <v>63</v>
      </c>
      <c r="C77" s="12" t="s">
        <v>8</v>
      </c>
      <c r="D77" s="18" t="s">
        <v>25</v>
      </c>
      <c r="E77" s="32">
        <v>100</v>
      </c>
      <c r="F77" s="32"/>
      <c r="G77" s="32">
        <f t="shared" si="0"/>
        <v>100</v>
      </c>
    </row>
    <row r="78" spans="2:7" ht="20.45" customHeight="1" x14ac:dyDescent="0.35">
      <c r="B78" s="36">
        <f t="shared" si="5"/>
        <v>64</v>
      </c>
      <c r="C78" s="14" t="s">
        <v>38</v>
      </c>
      <c r="D78" s="14" t="s">
        <v>15</v>
      </c>
      <c r="E78" s="33">
        <v>325</v>
      </c>
      <c r="F78" s="32"/>
      <c r="G78" s="15">
        <f t="shared" si="0"/>
        <v>325</v>
      </c>
    </row>
    <row r="79" spans="2:7" ht="18" x14ac:dyDescent="0.35">
      <c r="B79" s="36">
        <f t="shared" si="5"/>
        <v>65</v>
      </c>
      <c r="C79" s="12" t="s">
        <v>8</v>
      </c>
      <c r="D79" s="18" t="s">
        <v>25</v>
      </c>
      <c r="E79" s="32">
        <v>325</v>
      </c>
      <c r="F79" s="32"/>
      <c r="G79" s="32">
        <f t="shared" si="0"/>
        <v>325</v>
      </c>
    </row>
    <row r="80" spans="2:7" ht="20.45" customHeight="1" x14ac:dyDescent="0.35">
      <c r="B80" s="36">
        <f>B79+1</f>
        <v>66</v>
      </c>
      <c r="C80" s="14" t="s">
        <v>114</v>
      </c>
      <c r="D80" s="14" t="s">
        <v>15</v>
      </c>
      <c r="E80" s="33">
        <v>0</v>
      </c>
      <c r="F80" s="33">
        <f>F81</f>
        <v>39</v>
      </c>
      <c r="G80" s="15">
        <f t="shared" si="0"/>
        <v>39</v>
      </c>
    </row>
    <row r="81" spans="2:7" ht="18" x14ac:dyDescent="0.35">
      <c r="B81" s="36">
        <f t="shared" ref="B81:B84" si="6">B80+1</f>
        <v>67</v>
      </c>
      <c r="C81" s="12" t="s">
        <v>8</v>
      </c>
      <c r="D81" s="18" t="s">
        <v>25</v>
      </c>
      <c r="E81" s="32">
        <v>0</v>
      </c>
      <c r="F81" s="32">
        <v>39</v>
      </c>
      <c r="G81" s="32">
        <f t="shared" si="0"/>
        <v>39</v>
      </c>
    </row>
    <row r="82" spans="2:7" ht="36.75" customHeight="1" x14ac:dyDescent="0.35">
      <c r="B82" s="36">
        <f t="shared" si="6"/>
        <v>68</v>
      </c>
      <c r="C82" s="16" t="s">
        <v>123</v>
      </c>
      <c r="D82" s="17" t="s">
        <v>15</v>
      </c>
      <c r="E82" s="33">
        <v>0</v>
      </c>
      <c r="F82" s="32"/>
      <c r="G82" s="15">
        <f>E82+F82</f>
        <v>0</v>
      </c>
    </row>
    <row r="83" spans="2:7" ht="18" x14ac:dyDescent="0.35">
      <c r="B83" s="36">
        <f t="shared" si="6"/>
        <v>69</v>
      </c>
      <c r="C83" s="12" t="s">
        <v>8</v>
      </c>
      <c r="D83" s="18" t="s">
        <v>25</v>
      </c>
      <c r="E83" s="32">
        <v>0</v>
      </c>
      <c r="F83" s="32"/>
      <c r="G83" s="32">
        <f>E83+F83</f>
        <v>0</v>
      </c>
    </row>
    <row r="84" spans="2:7" ht="46.9" customHeight="1" x14ac:dyDescent="0.35">
      <c r="B84" s="36">
        <f t="shared" si="6"/>
        <v>70</v>
      </c>
      <c r="C84" s="39" t="s">
        <v>134</v>
      </c>
      <c r="D84" s="17" t="s">
        <v>25</v>
      </c>
      <c r="E84" s="33">
        <v>702</v>
      </c>
      <c r="F84" s="32"/>
      <c r="G84" s="15">
        <f t="shared" si="0"/>
        <v>702</v>
      </c>
    </row>
    <row r="85" spans="2:7" ht="79.5" customHeight="1" x14ac:dyDescent="0.35">
      <c r="B85" s="36">
        <f t="shared" si="5"/>
        <v>71</v>
      </c>
      <c r="C85" s="39" t="s">
        <v>62</v>
      </c>
      <c r="D85" s="14" t="s">
        <v>46</v>
      </c>
      <c r="E85" s="33">
        <v>13709.58</v>
      </c>
      <c r="F85" s="33">
        <v>5000</v>
      </c>
      <c r="G85" s="15">
        <f t="shared" si="0"/>
        <v>18709.580000000002</v>
      </c>
    </row>
    <row r="86" spans="2:7" ht="69" customHeight="1" x14ac:dyDescent="0.35">
      <c r="B86" s="36">
        <f t="shared" si="5"/>
        <v>72</v>
      </c>
      <c r="C86" s="16" t="s">
        <v>91</v>
      </c>
      <c r="D86" s="14" t="s">
        <v>46</v>
      </c>
      <c r="E86" s="33">
        <v>0</v>
      </c>
      <c r="F86" s="32"/>
      <c r="G86" s="15">
        <f t="shared" si="0"/>
        <v>0</v>
      </c>
    </row>
    <row r="87" spans="2:7" ht="24" customHeight="1" x14ac:dyDescent="0.35">
      <c r="B87" s="36">
        <f t="shared" si="5"/>
        <v>73</v>
      </c>
      <c r="C87" s="14" t="s">
        <v>27</v>
      </c>
      <c r="D87" s="14" t="s">
        <v>16</v>
      </c>
      <c r="E87" s="33">
        <v>5594</v>
      </c>
      <c r="F87" s="32"/>
      <c r="G87" s="15">
        <f t="shared" si="0"/>
        <v>5594</v>
      </c>
    </row>
    <row r="88" spans="2:7" ht="19.899999999999999" customHeight="1" x14ac:dyDescent="0.35">
      <c r="B88" s="36">
        <f t="shared" si="5"/>
        <v>74</v>
      </c>
      <c r="C88" s="14" t="s">
        <v>17</v>
      </c>
      <c r="D88" s="14" t="s">
        <v>18</v>
      </c>
      <c r="E88" s="33">
        <v>5594</v>
      </c>
      <c r="F88" s="32"/>
      <c r="G88" s="15">
        <f t="shared" si="0"/>
        <v>5594</v>
      </c>
    </row>
    <row r="89" spans="2:7" ht="18" x14ac:dyDescent="0.35">
      <c r="B89" s="36">
        <f t="shared" si="5"/>
        <v>75</v>
      </c>
      <c r="C89" s="12" t="s">
        <v>8</v>
      </c>
      <c r="D89" s="12" t="s">
        <v>26</v>
      </c>
      <c r="E89" s="32">
        <v>1440</v>
      </c>
      <c r="F89" s="32"/>
      <c r="G89" s="9">
        <f t="shared" si="0"/>
        <v>1440</v>
      </c>
    </row>
    <row r="90" spans="2:7" ht="37.15" customHeight="1" x14ac:dyDescent="0.35">
      <c r="B90" s="36">
        <f t="shared" si="5"/>
        <v>76</v>
      </c>
      <c r="C90" s="13" t="s">
        <v>67</v>
      </c>
      <c r="D90" s="12" t="s">
        <v>68</v>
      </c>
      <c r="E90" s="32">
        <v>3365</v>
      </c>
      <c r="F90" s="32"/>
      <c r="G90" s="9">
        <f t="shared" si="0"/>
        <v>3365</v>
      </c>
    </row>
    <row r="91" spans="2:7" ht="41.25" customHeight="1" x14ac:dyDescent="0.35">
      <c r="B91" s="36">
        <f t="shared" si="5"/>
        <v>77</v>
      </c>
      <c r="C91" s="13" t="s">
        <v>69</v>
      </c>
      <c r="D91" s="12" t="s">
        <v>68</v>
      </c>
      <c r="E91" s="32">
        <v>789</v>
      </c>
      <c r="F91" s="32"/>
      <c r="G91" s="9">
        <f t="shared" si="0"/>
        <v>789</v>
      </c>
    </row>
    <row r="92" spans="2:7" ht="23.45" customHeight="1" x14ac:dyDescent="0.35">
      <c r="B92" s="36">
        <f t="shared" si="5"/>
        <v>78</v>
      </c>
      <c r="C92" s="14" t="s">
        <v>35</v>
      </c>
      <c r="D92" s="14" t="s">
        <v>19</v>
      </c>
      <c r="E92" s="33">
        <v>48890.5</v>
      </c>
      <c r="F92" s="32"/>
      <c r="G92" s="15">
        <f>E92+F92</f>
        <v>48890.5</v>
      </c>
    </row>
    <row r="93" spans="2:7" ht="22.15" customHeight="1" x14ac:dyDescent="0.35">
      <c r="B93" s="36">
        <f t="shared" si="5"/>
        <v>79</v>
      </c>
      <c r="C93" s="14" t="s">
        <v>40</v>
      </c>
      <c r="D93" s="14" t="s">
        <v>20</v>
      </c>
      <c r="E93" s="32">
        <v>45717.5</v>
      </c>
      <c r="F93" s="32"/>
      <c r="G93" s="32">
        <f t="shared" si="0"/>
        <v>45717.5</v>
      </c>
    </row>
    <row r="94" spans="2:7" ht="33" customHeight="1" x14ac:dyDescent="0.35">
      <c r="B94" s="36">
        <f t="shared" si="5"/>
        <v>80</v>
      </c>
      <c r="C94" s="16" t="s">
        <v>135</v>
      </c>
      <c r="D94" s="14" t="s">
        <v>124</v>
      </c>
      <c r="E94" s="32">
        <v>3173</v>
      </c>
      <c r="F94" s="32"/>
      <c r="G94" s="32">
        <f t="shared" si="0"/>
        <v>3173</v>
      </c>
    </row>
    <row r="95" spans="2:7" ht="20.45" customHeight="1" x14ac:dyDescent="0.35">
      <c r="B95" s="36">
        <f t="shared" si="5"/>
        <v>81</v>
      </c>
      <c r="C95" s="14" t="s">
        <v>33</v>
      </c>
      <c r="D95" s="14" t="s">
        <v>34</v>
      </c>
      <c r="E95" s="33">
        <v>65269</v>
      </c>
      <c r="F95" s="32"/>
      <c r="G95" s="15">
        <f t="shared" si="0"/>
        <v>65269</v>
      </c>
    </row>
    <row r="96" spans="2:7" ht="58.5" customHeight="1" x14ac:dyDescent="0.35">
      <c r="B96" s="36">
        <f t="shared" si="5"/>
        <v>82</v>
      </c>
      <c r="C96" s="16" t="s">
        <v>63</v>
      </c>
      <c r="D96" s="14" t="s">
        <v>42</v>
      </c>
      <c r="E96" s="32">
        <v>65269</v>
      </c>
      <c r="F96" s="32"/>
      <c r="G96" s="32">
        <f t="shared" si="0"/>
        <v>65269</v>
      </c>
    </row>
    <row r="97" spans="2:7" ht="21.6" customHeight="1" x14ac:dyDescent="0.35">
      <c r="B97" s="36">
        <f t="shared" si="5"/>
        <v>83</v>
      </c>
      <c r="C97" s="16" t="s">
        <v>31</v>
      </c>
      <c r="D97" s="14" t="s">
        <v>32</v>
      </c>
      <c r="E97" s="33">
        <v>440</v>
      </c>
      <c r="F97" s="32"/>
      <c r="G97" s="15">
        <f t="shared" si="0"/>
        <v>440</v>
      </c>
    </row>
    <row r="98" spans="2:7" ht="22.9" customHeight="1" x14ac:dyDescent="0.35">
      <c r="B98" s="36">
        <f t="shared" si="5"/>
        <v>84</v>
      </c>
      <c r="C98" s="16" t="s">
        <v>98</v>
      </c>
      <c r="D98" s="14" t="s">
        <v>41</v>
      </c>
      <c r="E98" s="32">
        <v>440</v>
      </c>
      <c r="F98" s="32"/>
      <c r="G98" s="32">
        <f t="shared" si="0"/>
        <v>440</v>
      </c>
    </row>
    <row r="99" spans="2:7" ht="21" customHeight="1" x14ac:dyDescent="0.35">
      <c r="B99" s="36">
        <f t="shared" si="5"/>
        <v>85</v>
      </c>
      <c r="C99" s="14" t="s">
        <v>21</v>
      </c>
      <c r="D99" s="14" t="s">
        <v>22</v>
      </c>
      <c r="E99" s="33">
        <v>279648.36</v>
      </c>
      <c r="F99" s="33">
        <f>F100+F102+F103+F104+F105+F106+F107+F108+F109+F110+F111+F112+F113+F114</f>
        <v>-5000</v>
      </c>
      <c r="G99" s="15">
        <f t="shared" ref="G99:G116" si="7">E99+F99</f>
        <v>274648.36</v>
      </c>
    </row>
    <row r="100" spans="2:7" ht="20.45" customHeight="1" x14ac:dyDescent="0.35">
      <c r="B100" s="36">
        <f t="shared" si="5"/>
        <v>86</v>
      </c>
      <c r="C100" s="14" t="s">
        <v>44</v>
      </c>
      <c r="D100" s="14" t="s">
        <v>22</v>
      </c>
      <c r="E100" s="33">
        <v>15000</v>
      </c>
      <c r="F100" s="32"/>
      <c r="G100" s="15">
        <f t="shared" si="7"/>
        <v>15000</v>
      </c>
    </row>
    <row r="101" spans="2:7" ht="19.149999999999999" customHeight="1" x14ac:dyDescent="0.35">
      <c r="B101" s="36">
        <f t="shared" si="5"/>
        <v>87</v>
      </c>
      <c r="C101" s="12" t="s">
        <v>8</v>
      </c>
      <c r="D101" s="12" t="s">
        <v>43</v>
      </c>
      <c r="E101" s="32">
        <v>15000</v>
      </c>
      <c r="F101" s="32"/>
      <c r="G101" s="9">
        <f t="shared" si="7"/>
        <v>15000</v>
      </c>
    </row>
    <row r="102" spans="2:7" ht="128.25" customHeight="1" x14ac:dyDescent="0.35">
      <c r="B102" s="36">
        <f t="shared" ref="B102:B105" si="8">B101+1</f>
        <v>88</v>
      </c>
      <c r="C102" s="19" t="s">
        <v>64</v>
      </c>
      <c r="D102" s="14" t="s">
        <v>47</v>
      </c>
      <c r="E102" s="33">
        <v>84605.14</v>
      </c>
      <c r="F102" s="32"/>
      <c r="G102" s="15">
        <f t="shared" si="7"/>
        <v>84605.14</v>
      </c>
    </row>
    <row r="103" spans="2:7" ht="72" customHeight="1" x14ac:dyDescent="0.35">
      <c r="B103" s="36">
        <f t="shared" si="8"/>
        <v>89</v>
      </c>
      <c r="C103" s="19" t="s">
        <v>139</v>
      </c>
      <c r="D103" s="14" t="s">
        <v>47</v>
      </c>
      <c r="E103" s="33">
        <v>1449.54</v>
      </c>
      <c r="F103" s="32"/>
      <c r="G103" s="15">
        <f t="shared" si="7"/>
        <v>1449.54</v>
      </c>
    </row>
    <row r="104" spans="2:7" ht="38.25" customHeight="1" x14ac:dyDescent="0.35">
      <c r="B104" s="36">
        <f t="shared" si="8"/>
        <v>90</v>
      </c>
      <c r="C104" s="19" t="s">
        <v>142</v>
      </c>
      <c r="D104" s="14" t="s">
        <v>47</v>
      </c>
      <c r="E104" s="33">
        <v>6540.66</v>
      </c>
      <c r="F104" s="33">
        <v>278</v>
      </c>
      <c r="G104" s="15">
        <f t="shared" si="7"/>
        <v>6818.66</v>
      </c>
    </row>
    <row r="105" spans="2:7" ht="133.15" customHeight="1" x14ac:dyDescent="0.35">
      <c r="B105" s="36">
        <f t="shared" si="8"/>
        <v>91</v>
      </c>
      <c r="C105" s="19" t="s">
        <v>65</v>
      </c>
      <c r="D105" s="14" t="s">
        <v>47</v>
      </c>
      <c r="E105" s="33">
        <v>48796.2</v>
      </c>
      <c r="F105" s="32"/>
      <c r="G105" s="15">
        <f t="shared" si="7"/>
        <v>48796.2</v>
      </c>
    </row>
    <row r="106" spans="2:7" ht="84" customHeight="1" x14ac:dyDescent="0.35">
      <c r="B106" s="36">
        <f t="shared" ref="B106:B116" si="9">B105+1</f>
        <v>92</v>
      </c>
      <c r="C106" s="19" t="s">
        <v>106</v>
      </c>
      <c r="D106" s="14" t="s">
        <v>47</v>
      </c>
      <c r="E106" s="33">
        <v>32248</v>
      </c>
      <c r="F106" s="32"/>
      <c r="G106" s="15">
        <f t="shared" si="7"/>
        <v>32248</v>
      </c>
    </row>
    <row r="107" spans="2:7" ht="75.599999999999994" customHeight="1" x14ac:dyDescent="0.35">
      <c r="B107" s="36">
        <f t="shared" si="9"/>
        <v>93</v>
      </c>
      <c r="C107" s="19" t="s">
        <v>107</v>
      </c>
      <c r="D107" s="14" t="s">
        <v>47</v>
      </c>
      <c r="E107" s="33">
        <v>30350</v>
      </c>
      <c r="F107" s="32"/>
      <c r="G107" s="15">
        <f t="shared" si="7"/>
        <v>30350</v>
      </c>
    </row>
    <row r="108" spans="2:7" ht="81.75" customHeight="1" x14ac:dyDescent="0.35">
      <c r="B108" s="36">
        <f t="shared" si="9"/>
        <v>94</v>
      </c>
      <c r="C108" s="19" t="s">
        <v>108</v>
      </c>
      <c r="D108" s="14" t="s">
        <v>47</v>
      </c>
      <c r="E108" s="33">
        <v>2035</v>
      </c>
      <c r="F108" s="32"/>
      <c r="G108" s="15">
        <f t="shared" si="7"/>
        <v>2035</v>
      </c>
    </row>
    <row r="109" spans="2:7" ht="83.25" customHeight="1" x14ac:dyDescent="0.35">
      <c r="B109" s="36">
        <f t="shared" si="9"/>
        <v>95</v>
      </c>
      <c r="C109" s="19" t="s">
        <v>109</v>
      </c>
      <c r="D109" s="14" t="s">
        <v>47</v>
      </c>
      <c r="E109" s="33">
        <v>37145</v>
      </c>
      <c r="F109" s="32"/>
      <c r="G109" s="15">
        <f t="shared" si="7"/>
        <v>37145</v>
      </c>
    </row>
    <row r="110" spans="2:7" ht="84.75" customHeight="1" x14ac:dyDescent="0.35">
      <c r="B110" s="36">
        <f t="shared" si="9"/>
        <v>96</v>
      </c>
      <c r="C110" s="19" t="s">
        <v>110</v>
      </c>
      <c r="D110" s="14" t="s">
        <v>47</v>
      </c>
      <c r="E110" s="33">
        <v>8459.34</v>
      </c>
      <c r="F110" s="33">
        <v>-5278</v>
      </c>
      <c r="G110" s="15">
        <f t="shared" si="7"/>
        <v>3181.34</v>
      </c>
    </row>
    <row r="111" spans="2:7" ht="79.5" customHeight="1" x14ac:dyDescent="0.35">
      <c r="B111" s="36">
        <f t="shared" si="9"/>
        <v>97</v>
      </c>
      <c r="C111" s="19" t="s">
        <v>111</v>
      </c>
      <c r="D111" s="14" t="s">
        <v>47</v>
      </c>
      <c r="E111" s="33">
        <v>5198.47</v>
      </c>
      <c r="F111" s="32"/>
      <c r="G111" s="15">
        <f t="shared" si="7"/>
        <v>5198.47</v>
      </c>
    </row>
    <row r="112" spans="2:7" ht="87" customHeight="1" x14ac:dyDescent="0.35">
      <c r="B112" s="36">
        <f t="shared" si="9"/>
        <v>98</v>
      </c>
      <c r="C112" s="19" t="s">
        <v>112</v>
      </c>
      <c r="D112" s="14" t="s">
        <v>47</v>
      </c>
      <c r="E112" s="33">
        <v>781.5</v>
      </c>
      <c r="F112" s="32"/>
      <c r="G112" s="15">
        <f t="shared" si="7"/>
        <v>781.5</v>
      </c>
    </row>
    <row r="113" spans="2:7" ht="70.150000000000006" customHeight="1" x14ac:dyDescent="0.35">
      <c r="B113" s="36">
        <f t="shared" si="9"/>
        <v>99</v>
      </c>
      <c r="C113" s="19" t="s">
        <v>113</v>
      </c>
      <c r="D113" s="14" t="s">
        <v>47</v>
      </c>
      <c r="E113" s="33">
        <v>2</v>
      </c>
      <c r="F113" s="32"/>
      <c r="G113" s="15">
        <f t="shared" si="7"/>
        <v>2</v>
      </c>
    </row>
    <row r="114" spans="2:7" ht="19.899999999999999" customHeight="1" x14ac:dyDescent="0.35">
      <c r="B114" s="36">
        <f t="shared" si="9"/>
        <v>100</v>
      </c>
      <c r="C114" s="19" t="s">
        <v>73</v>
      </c>
      <c r="D114" s="14" t="s">
        <v>74</v>
      </c>
      <c r="E114" s="33">
        <v>7037.51</v>
      </c>
      <c r="F114" s="32"/>
      <c r="G114" s="15">
        <f t="shared" si="7"/>
        <v>7037.51</v>
      </c>
    </row>
    <row r="115" spans="2:7" ht="22.9" customHeight="1" x14ac:dyDescent="0.35">
      <c r="B115" s="36">
        <f t="shared" si="9"/>
        <v>101</v>
      </c>
      <c r="C115" s="14" t="s">
        <v>48</v>
      </c>
      <c r="D115" s="14" t="s">
        <v>49</v>
      </c>
      <c r="E115" s="33">
        <v>3008</v>
      </c>
      <c r="F115" s="32"/>
      <c r="G115" s="15">
        <f t="shared" si="7"/>
        <v>3008</v>
      </c>
    </row>
    <row r="116" spans="2:7" ht="19.899999999999999" customHeight="1" x14ac:dyDescent="0.35">
      <c r="B116" s="36">
        <f t="shared" si="9"/>
        <v>102</v>
      </c>
      <c r="C116" s="16" t="s">
        <v>66</v>
      </c>
      <c r="D116" s="14" t="s">
        <v>50</v>
      </c>
      <c r="E116" s="33">
        <v>3008</v>
      </c>
      <c r="F116" s="32"/>
      <c r="G116" s="15">
        <f t="shared" si="7"/>
        <v>3008</v>
      </c>
    </row>
    <row r="117" spans="2:7" ht="19.899999999999999" customHeight="1" x14ac:dyDescent="0.35">
      <c r="B117" s="37"/>
      <c r="C117" s="20"/>
      <c r="D117" s="21"/>
      <c r="E117" s="22"/>
      <c r="F117" s="41"/>
      <c r="G117" s="22"/>
    </row>
    <row r="118" spans="2:7" ht="19.899999999999999" customHeight="1" x14ac:dyDescent="0.35">
      <c r="B118" s="37"/>
      <c r="C118" s="20"/>
      <c r="D118" s="21"/>
      <c r="E118" s="22"/>
      <c r="F118" s="41"/>
      <c r="G118" s="22"/>
    </row>
    <row r="119" spans="2:7" ht="18" x14ac:dyDescent="0.35">
      <c r="B119" s="37"/>
      <c r="C119" s="2" t="s">
        <v>100</v>
      </c>
      <c r="D119" s="49" t="s">
        <v>101</v>
      </c>
      <c r="E119" s="49"/>
    </row>
    <row r="120" spans="2:7" ht="18" x14ac:dyDescent="0.35">
      <c r="B120" s="23"/>
      <c r="C120" s="24"/>
      <c r="D120" s="62" t="s">
        <v>102</v>
      </c>
      <c r="E120" s="62"/>
      <c r="F120" s="62"/>
    </row>
    <row r="121" spans="2:7" ht="18" x14ac:dyDescent="0.35">
      <c r="B121" s="23"/>
      <c r="C121" s="2" t="s">
        <v>103</v>
      </c>
      <c r="D121" s="49" t="s">
        <v>104</v>
      </c>
      <c r="E121" s="49"/>
    </row>
    <row r="122" spans="2:7" ht="18" x14ac:dyDescent="0.35">
      <c r="B122" s="23"/>
      <c r="C122" s="25"/>
      <c r="D122" s="25"/>
      <c r="E122" s="1"/>
    </row>
    <row r="123" spans="2:7" ht="18" x14ac:dyDescent="0.35">
      <c r="B123" s="23"/>
      <c r="C123" s="29"/>
      <c r="D123" s="28"/>
      <c r="E123" s="1"/>
    </row>
    <row r="124" spans="2:7" ht="18" x14ac:dyDescent="0.35">
      <c r="C124" s="48"/>
      <c r="D124" s="48"/>
      <c r="E124" s="1"/>
    </row>
    <row r="125" spans="2:7" ht="18" x14ac:dyDescent="0.35">
      <c r="C125" s="29"/>
      <c r="D125" s="28"/>
      <c r="E125" s="1"/>
    </row>
    <row r="126" spans="2:7" ht="18" x14ac:dyDescent="0.35">
      <c r="E126" s="1"/>
    </row>
  </sheetData>
  <mergeCells count="15">
    <mergeCell ref="G11:G14"/>
    <mergeCell ref="B1:C1"/>
    <mergeCell ref="B2:C2"/>
    <mergeCell ref="B3:C3"/>
    <mergeCell ref="D120:F120"/>
    <mergeCell ref="C6:E6"/>
    <mergeCell ref="C7:D7"/>
    <mergeCell ref="F11:F14"/>
    <mergeCell ref="C124:D124"/>
    <mergeCell ref="D121:E121"/>
    <mergeCell ref="B11:B14"/>
    <mergeCell ref="C11:C14"/>
    <mergeCell ref="D11:D14"/>
    <mergeCell ref="E11:E14"/>
    <mergeCell ref="D119:E119"/>
  </mergeCells>
  <phoneticPr fontId="2" type="noConversion"/>
  <pageMargins left="0.35433070866141736" right="0.11811023622047245" top="0.31496062992125984" bottom="0.27559055118110237" header="0.23622047244094491" footer="0.51181102362204722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Sheet9</vt:lpstr>
      <vt:lpstr>Sheet9!Imprimare_titluri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Anca Oltean</cp:lastModifiedBy>
  <cp:lastPrinted>2022-10-19T08:16:48Z</cp:lastPrinted>
  <dcterms:created xsi:type="dcterms:W3CDTF">2009-05-18T06:15:42Z</dcterms:created>
  <dcterms:modified xsi:type="dcterms:W3CDTF">2022-10-19T08:17:29Z</dcterms:modified>
</cp:coreProperties>
</file>