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ca.oltean\Desktop\anca1\2023\SEDINTA IANUARIE APROBARE BVC INITIAL 2023\"/>
    </mc:Choice>
  </mc:AlternateContent>
  <xr:revisionPtr revIDLastSave="0" documentId="13_ncr:1_{6559BEBC-1E6B-4FBF-A929-CF93B6245682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Sheet9" sheetId="9" r:id="rId1"/>
  </sheets>
  <definedNames>
    <definedName name="_xlnm.Print_Titles" localSheetId="0">Sheet9!$9:$12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6" i="9" l="1"/>
  <c r="E27" i="9"/>
  <c r="E25" i="9"/>
  <c r="E32" i="9"/>
  <c r="E31" i="9" s="1"/>
  <c r="E24" i="9" l="1"/>
  <c r="E53" i="9"/>
  <c r="E45" i="9"/>
  <c r="E17" i="9"/>
  <c r="E21" i="9" s="1"/>
  <c r="E35" i="9"/>
  <c r="E37" i="9"/>
  <c r="E34" i="9" l="1"/>
  <c r="E67" i="9"/>
  <c r="E62" i="9"/>
  <c r="B14" i="9" l="1"/>
  <c r="B15" i="9" s="1"/>
  <c r="B16" i="9" s="1"/>
  <c r="B17" i="9" s="1"/>
  <c r="B18" i="9" s="1"/>
  <c r="B19" i="9" s="1"/>
  <c r="B20" i="9" s="1"/>
  <c r="B21" i="9" s="1"/>
  <c r="B22" i="9" s="1"/>
  <c r="B23" i="9" s="1"/>
  <c r="B24" i="9" s="1"/>
  <c r="B25" i="9" l="1"/>
  <c r="B26" i="9" s="1"/>
  <c r="B27" i="9" s="1"/>
  <c r="B28" i="9" s="1"/>
  <c r="B29" i="9" l="1"/>
  <c r="B30" i="9" s="1"/>
  <c r="B31" i="9" s="1"/>
  <c r="B32" i="9" s="1"/>
  <c r="B33" i="9" s="1"/>
  <c r="B34" i="9" s="1"/>
  <c r="B35" i="9" s="1"/>
  <c r="B36" i="9" s="1"/>
  <c r="B37" i="9" s="1"/>
  <c r="B38" i="9" s="1"/>
  <c r="B39" i="9" s="1"/>
  <c r="B40" i="9" s="1"/>
  <c r="B41" i="9" s="1"/>
  <c r="E58" i="9"/>
  <c r="E57" i="9" s="1"/>
  <c r="E83" i="9" l="1"/>
  <c r="E70" i="9" l="1"/>
  <c r="E69" i="9" s="1"/>
  <c r="E65" i="9"/>
  <c r="E29" i="9"/>
  <c r="E28" i="9" s="1"/>
  <c r="E23" i="9" l="1"/>
  <c r="B42" i="9"/>
  <c r="B43" i="9" s="1"/>
  <c r="B44" i="9" s="1"/>
  <c r="B45" i="9" s="1"/>
  <c r="B46" i="9" s="1"/>
  <c r="B47" i="9" s="1"/>
  <c r="B48" i="9" l="1"/>
  <c r="B49" i="9" s="1"/>
  <c r="B50" i="9" s="1"/>
  <c r="B51" i="9" s="1"/>
  <c r="B52" i="9" s="1"/>
  <c r="B53" i="9" s="1"/>
  <c r="B54" i="9" s="1"/>
  <c r="B55" i="9" s="1"/>
  <c r="B56" i="9" s="1"/>
  <c r="B57" i="9" s="1"/>
  <c r="B58" i="9" s="1"/>
  <c r="B59" i="9" s="1"/>
  <c r="B60" i="9" l="1"/>
  <c r="B61" i="9" s="1"/>
  <c r="B62" i="9" s="1"/>
  <c r="B63" i="9" s="1"/>
  <c r="B64" i="9" s="1"/>
  <c r="B65" i="9" s="1"/>
  <c r="B66" i="9" s="1"/>
  <c r="B67" i="9" s="1"/>
  <c r="B68" i="9" s="1"/>
  <c r="B69" i="9" s="1"/>
  <c r="B70" i="9" s="1"/>
  <c r="B71" i="9" s="1"/>
  <c r="B72" i="9" l="1"/>
  <c r="B73" i="9" s="1"/>
  <c r="B74" i="9" s="1"/>
  <c r="B75" i="9" s="1"/>
  <c r="B76" i="9" s="1"/>
  <c r="B77" i="9" s="1"/>
  <c r="B78" i="9" s="1"/>
  <c r="B79" i="9" s="1"/>
  <c r="B80" i="9" s="1"/>
  <c r="B81" i="9" s="1"/>
  <c r="B82" i="9" s="1"/>
  <c r="B83" i="9" s="1"/>
  <c r="B84" i="9" s="1"/>
</calcChain>
</file>

<file path=xl/sharedStrings.xml><?xml version="1.0" encoding="utf-8"?>
<sst xmlns="http://schemas.openxmlformats.org/spreadsheetml/2006/main" count="157" uniqueCount="124">
  <si>
    <t>JUDEŢUL CLUJ</t>
  </si>
  <si>
    <t xml:space="preserve">CONSILIUL JUDEŢEAN </t>
  </si>
  <si>
    <t>Nr.
crt.</t>
  </si>
  <si>
    <t>Indicatori/Ordonatori de credite</t>
  </si>
  <si>
    <t>Cod</t>
  </si>
  <si>
    <t>Total venituri</t>
  </si>
  <si>
    <t>Cap 51.02 Autoritati publice</t>
  </si>
  <si>
    <t>51 02</t>
  </si>
  <si>
    <t xml:space="preserve"> Autoritati Executive</t>
  </si>
  <si>
    <t>Cheltuieli de capital</t>
  </si>
  <si>
    <t>51 02 70</t>
  </si>
  <si>
    <t>Cap 65.02 Invatamant</t>
  </si>
  <si>
    <t>65 02</t>
  </si>
  <si>
    <t>66 02</t>
  </si>
  <si>
    <t>67 02</t>
  </si>
  <si>
    <t>68 02</t>
  </si>
  <si>
    <t xml:space="preserve">D.G.A.S.P.C. </t>
  </si>
  <si>
    <t xml:space="preserve">68 02 </t>
  </si>
  <si>
    <t>70 02</t>
  </si>
  <si>
    <t>70.02.70</t>
  </si>
  <si>
    <t>Cap 84 02 Transporturi</t>
  </si>
  <si>
    <t>84 02</t>
  </si>
  <si>
    <t>67 02 70</t>
  </si>
  <si>
    <t>68 02 70</t>
  </si>
  <si>
    <t>Cap 68 02 - Asigurări şi Asistenţă Socială</t>
  </si>
  <si>
    <t>Cheltuieli de capital-Spitale</t>
  </si>
  <si>
    <t>Cap 66 02 Sănătate</t>
  </si>
  <si>
    <t>99 02</t>
  </si>
  <si>
    <t>Cap 80 02 Acţiuni Generale Economice</t>
  </si>
  <si>
    <t>80 02</t>
  </si>
  <si>
    <t>Cap 74 02 Protecţia Mediului</t>
  </si>
  <si>
    <t>74 02</t>
  </si>
  <si>
    <t>Cap 70 02 Servicii şi Dezvoltare Publică</t>
  </si>
  <si>
    <t>Cap.67 02 Cultură, Recreere, Religie</t>
  </si>
  <si>
    <t>mii lei</t>
  </si>
  <si>
    <t>66 02 51D</t>
  </si>
  <si>
    <t>Total cheltuieli, din care:</t>
  </si>
  <si>
    <t xml:space="preserve">CJC-Cheltuieli de capital </t>
  </si>
  <si>
    <t>80 02 70</t>
  </si>
  <si>
    <t>74 02 58</t>
  </si>
  <si>
    <t>84 02 70</t>
  </si>
  <si>
    <t>C. J.C. D. A. D. P. P.</t>
  </si>
  <si>
    <t>Proiecte FEN 2014-2020</t>
  </si>
  <si>
    <t>67 02 58</t>
  </si>
  <si>
    <t>84 02 58</t>
  </si>
  <si>
    <t>Cap.87.02 Alte actiuni economice</t>
  </si>
  <si>
    <t>87 02</t>
  </si>
  <si>
    <t>87 02 58</t>
  </si>
  <si>
    <t xml:space="preserve">ROMÂNIA                                                                                    </t>
  </si>
  <si>
    <t>65 02 58</t>
  </si>
  <si>
    <t>66.02.58</t>
  </si>
  <si>
    <t xml:space="preserve">                                           Secţiunea de dezvoltare</t>
  </si>
  <si>
    <t>Proiect FEN-Creșterea eficienței energetice a clădirilor cantină și internat din cadrul Liceului Tehnologic Special SAMUS (POR 2014-2020)</t>
  </si>
  <si>
    <t>Proiect FEN-Creșterea eficienței energetice a clădirilor școală, atelier și sala de sport cu baza de recuperare din cadrul Liceului Tehnologic Special SAMUS (POR 2014-2020)</t>
  </si>
  <si>
    <t>Proiect FEN Școala Specială Centru de Resurse și Documentare în Educația Incluzivă/Integrată</t>
  </si>
  <si>
    <t>Proiect FEN Școala Gimnazială Specială Huedin</t>
  </si>
  <si>
    <t>Proiect FEN Școala Gimnazială Specială pentru Deficienți de Auz Kozmutza  Flora</t>
  </si>
  <si>
    <t>Proiect FEN Centrul Școlar pentru Educație Incluzivă</t>
  </si>
  <si>
    <t>CJC-Proiect Creșterea eficienței energetice la clădirile Secției Pediatrie II, Corpurile C1 ȘI C2 din cadrul Spitalului Clinic de Urgență pentru Copii Cluj-Napoca (POR 2014-2020)</t>
  </si>
  <si>
    <t xml:space="preserve">CJC Proiect FEN - "Restaurarea, conservarea și punerea în valoare a Ansamblului Monument Istoric Castel Banffy", sat Răscruci, comuna Bonțida, județul Cluj (POR 2014-2020)  </t>
  </si>
  <si>
    <t>Proiect FEN - "Fazarea proiectului Sistem de management integrat al deşeurilor în Judeţul Cluj" (POIM 2014-2020) FC 5803</t>
  </si>
  <si>
    <t>Îmbunătățirea infrastructurii rutiere de importanță regională - Traseu Regional Transilvania Nord, Drumul Apuseni, prin modernizarea DJ108K (limita jud.Bihor - Baraj Drăgan) de la km. 26+455 la km. 29+495 și DJ 764B (baraj Drăgan - intersecție DN1) de la km. 0+000 la km. 22+164,500 (POR 2014-2020)</t>
  </si>
  <si>
    <t>Îmbunătățirea infrastructurii rutiere de importanță regională -Traseu Regional Transilvania Nord, Drumul Bistriței, prin modernizarea DJ172A (km. 33+000 - km. 39+452), DJ 161G (km. 0+000 la km. 18+406) și DJ 161 (intersecția DN16) - Gădălin - Bonțida - DN 1C (km. 0+000 la km. 16+933,100) (POR 2014-2020)</t>
  </si>
  <si>
    <t>1 Modernizarea și reabilitarea Traseului Județean 1 format din sectoare de drum ale DJ 107N, DJ 107M  si DJ 107L, parte a Traseului Regional Transilvania de Nord (POR 2014-2020)</t>
  </si>
  <si>
    <t>2 Modernizarea și reabilitarea Traseului Județean 2 format din sectoare de drum ale DJ 108D, DJ 105T  si DJ 109A, parte a Traseului Regional Transilvania de Nord (POR 2014-2020)</t>
  </si>
  <si>
    <t>3 Modernizarea și reabilitarea Traseului Județean 3 format din sectoare de drum ale DJ 161H, DJ150, DJ 161A și DJ 151C  parte a Traseului Regional Transilvania de Nord (POR 2014-2020)</t>
  </si>
  <si>
    <t>4 Modernizarea și reabilitarea Traseului Județean 4 format din sectoare de drum ale  DJ107P si DJ 107N,  parte a Traseului Regional Transilvania de Nord ( POR 2014-2020)</t>
  </si>
  <si>
    <t>5 Modernizarea și reabilitarea Traseului Județean 5 format din sectoare de drum ale DJ 108 C, parte a Traseului Regional Transilvania de Nord (POR 2014-2020)</t>
  </si>
  <si>
    <t>6 Modernizarea și reabilitarea Traseului Județean 6 format din sectoare de drum ale DJ 109B si DJ 109D,  parte a Traseului Regional Transilvania de Nord (POR 2014-2020)</t>
  </si>
  <si>
    <t>7 Modernizarea și reabilitarea Traseului Județean 7 format din sectoare de drum ale DJ 161C,  parte a Traseului Regional Transilvania de Nord (POR 2014-2020)</t>
  </si>
  <si>
    <t>Județul Cluj- SMART Territory</t>
  </si>
  <si>
    <t>Proiect FEN -TEAM-UP Progres în calitatea îngrijirii alternative a copiilor (FSE 5802-POCU)</t>
  </si>
  <si>
    <t>68 02 58</t>
  </si>
  <si>
    <t>Proiect FEN-Venus-Împreună pentru o viață în siguranță</t>
  </si>
  <si>
    <t>Vărsăminte din secţiunea de funcţionare</t>
  </si>
  <si>
    <t>37 02 04</t>
  </si>
  <si>
    <t>66 02 58</t>
  </si>
  <si>
    <t>CJC-RATA CREDIT</t>
  </si>
  <si>
    <t>84 02 81</t>
  </si>
  <si>
    <t xml:space="preserve">CJC-Extinderea si modernizarea Ambulatoriului Clinic Psihiatrie Pediatrică din cadrul Spitalului Clinic de Urgență pentru Copii Cluj-Napoca </t>
  </si>
  <si>
    <t>Dotarea Ambulatoriului Spitalului Clinic Județean de Urgență Cluj</t>
  </si>
  <si>
    <t>Rambursări de credite</t>
  </si>
  <si>
    <t>48 02</t>
  </si>
  <si>
    <t>Subvenţii de la  bug de stat necesare susţinerii derulării proiectelor</t>
  </si>
  <si>
    <t>42 02 69</t>
  </si>
  <si>
    <t>Sume FEN cadru financiar 2014-2020, total din care:</t>
  </si>
  <si>
    <t>Fondul European de Dezvoltare Regională</t>
  </si>
  <si>
    <t>48 02 01</t>
  </si>
  <si>
    <t>Fondul Social European</t>
  </si>
  <si>
    <t>48 02 02</t>
  </si>
  <si>
    <t>Fondul de coeziune</t>
  </si>
  <si>
    <t>48 02 03</t>
  </si>
  <si>
    <t>Școala Profesională SpecialĂ  SAMUS</t>
  </si>
  <si>
    <t xml:space="preserve">CJC-Proiect Restaurarea anvelopei Palatului Reduta, Muzeul Etnografic al Transilvaniei, CJC partener </t>
  </si>
  <si>
    <t>36 02 47</t>
  </si>
  <si>
    <t>Sume primite de la bugetul de stat pentru finantarea unor programe de interes national destinate sectiunii de dezvoltare a bugetului local</t>
  </si>
  <si>
    <t>42 02 51</t>
  </si>
  <si>
    <t>ANEXA Nr. 4</t>
  </si>
  <si>
    <t>PREȘEDINTE</t>
  </si>
  <si>
    <t>ALIN TIȘE</t>
  </si>
  <si>
    <t>Creşterea siguranţei pacienţilor spitalelor din municipiul Cluj-Napoca, care utilizează fluide medicale</t>
  </si>
  <si>
    <t>Dotare UPU Spitalul Clinic de Urgență pentru Copii  Cluj</t>
  </si>
  <si>
    <t>CJC - Cofinanţare proiect FEN Compania de apă</t>
  </si>
  <si>
    <t xml:space="preserve"> </t>
  </si>
  <si>
    <t>70 02 58</t>
  </si>
  <si>
    <t>Alte venituri pt finanțarea secțiunii de dezvoltare(trageri din credit aprobate MFP pt  2022)</t>
  </si>
  <si>
    <t xml:space="preserve">    BUGETUL LOCAL  AL JUDEŢULUI CLUJ PE ANUL 2023, PE CAPITOLE, SUBCAPITOLE ȘI TITLURI</t>
  </si>
  <si>
    <t xml:space="preserve"> BUGET 2023</t>
  </si>
  <si>
    <t>Excedent 31.12.2022</t>
  </si>
  <si>
    <t>Proiect FEN</t>
  </si>
  <si>
    <t>Liceul Tehnologic Special Dej</t>
  </si>
  <si>
    <t>Parc Industrial TETAROM IV</t>
  </si>
  <si>
    <t>Drumul Bistriței DJ 109</t>
  </si>
  <si>
    <t>Creşterea siguranţei pacienţilor Spitalului Clinic de Pneumoftiziologie Leon Daniello din Cluj-Napoca</t>
  </si>
  <si>
    <t>Cap 54.02 ALTE SERVICII PUBLICE GENERALE</t>
  </si>
  <si>
    <t>54 02</t>
  </si>
  <si>
    <t>Serviciul Public Salvamont</t>
  </si>
  <si>
    <t>54.02</t>
  </si>
  <si>
    <t>54 02 70</t>
  </si>
  <si>
    <t>C.J.C. -cheltuieli de capital-Revitalizarea zonei Parcului  Etnografic Național Romulus Vuia</t>
  </si>
  <si>
    <t>la Hotărârea nr.     /2023</t>
  </si>
  <si>
    <t>Contrasemnează:</t>
  </si>
  <si>
    <t>SECRETAR GENERAL AL JUDEȚULUI</t>
  </si>
  <si>
    <t>SIMONA GACI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</si>
</sst>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0"/>
      <name val="Ar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2"/>
      <name val="Monserat"/>
      <charset val="238"/>
    </font>
    <font>
      <sz val="12"/>
      <name val="Monserat"/>
      <charset val="238"/>
    </font>
    <font>
      <sz val="16"/>
      <name val="Monserat"/>
      <charset val="238"/>
    </font>
    <font>
      <sz val="14"/>
      <name val="Monserat"/>
      <charset val="238"/>
    </font>
    <font>
      <b/>
      <sz val="12"/>
      <color theme="1"/>
      <name val="Monserat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0" fontId="3" fillId="0" borderId="1" xfId="1" applyFont="1" applyBorder="1" applyAlignment="1">
      <alignment wrapText="1"/>
    </xf>
    <xf numFmtId="0" fontId="3" fillId="0" borderId="1" xfId="1" applyFont="1" applyBorder="1"/>
    <xf numFmtId="0" fontId="3" fillId="0" borderId="0" xfId="1" applyFont="1" applyAlignment="1">
      <alignment horizontal="left"/>
    </xf>
    <xf numFmtId="0" fontId="4" fillId="0" borderId="0" xfId="0" applyFont="1"/>
    <xf numFmtId="0" fontId="3" fillId="0" borderId="0" xfId="1" applyFont="1"/>
    <xf numFmtId="0" fontId="4" fillId="0" borderId="0" xfId="1" applyFont="1"/>
    <xf numFmtId="0" fontId="3" fillId="0" borderId="0" xfId="0" applyFont="1"/>
    <xf numFmtId="0" fontId="4" fillId="0" borderId="0" xfId="1" applyFont="1" applyAlignment="1">
      <alignment horizontal="center"/>
    </xf>
    <xf numFmtId="0" fontId="3" fillId="0" borderId="0" xfId="1" applyFont="1" applyAlignment="1">
      <alignment vertical="center" wrapText="1"/>
    </xf>
    <xf numFmtId="15" fontId="3" fillId="0" borderId="0" xfId="1" applyNumberFormat="1" applyFont="1"/>
    <xf numFmtId="14" fontId="3" fillId="0" borderId="0" xfId="1" applyNumberFormat="1" applyFont="1" applyAlignment="1">
      <alignment horizontal="left"/>
    </xf>
    <xf numFmtId="0" fontId="3" fillId="0" borderId="0" xfId="0" applyFont="1" applyAlignment="1">
      <alignment horizontal="right"/>
    </xf>
    <xf numFmtId="0" fontId="4" fillId="0" borderId="2" xfId="1" applyFont="1" applyBorder="1" applyAlignment="1">
      <alignment horizontal="right" vertical="center" wrapText="1"/>
    </xf>
    <xf numFmtId="0" fontId="4" fillId="0" borderId="2" xfId="1" applyFont="1" applyBorder="1" applyAlignment="1">
      <alignment horizontal="left" vertical="center"/>
    </xf>
    <xf numFmtId="4" fontId="4" fillId="3" borderId="1" xfId="0" applyNumberFormat="1" applyFont="1" applyFill="1" applyBorder="1"/>
    <xf numFmtId="0" fontId="4" fillId="0" borderId="2" xfId="1" applyFont="1" applyBorder="1" applyAlignment="1">
      <alignment horizontal="left" vertical="center" wrapText="1"/>
    </xf>
    <xf numFmtId="4" fontId="4" fillId="0" borderId="1" xfId="0" applyNumberFormat="1" applyFont="1" applyBorder="1"/>
    <xf numFmtId="0" fontId="4" fillId="3" borderId="1" xfId="1" applyFont="1" applyFill="1" applyBorder="1" applyAlignment="1">
      <alignment wrapText="1"/>
    </xf>
    <xf numFmtId="0" fontId="4" fillId="0" borderId="1" xfId="1" applyFont="1" applyBorder="1"/>
    <xf numFmtId="0" fontId="4" fillId="0" borderId="1" xfId="1" applyFont="1" applyBorder="1" applyAlignment="1">
      <alignment wrapText="1"/>
    </xf>
    <xf numFmtId="4" fontId="4" fillId="0" borderId="0" xfId="0" applyNumberFormat="1" applyFont="1"/>
    <xf numFmtId="4" fontId="3" fillId="0" borderId="1" xfId="0" applyNumberFormat="1" applyFont="1" applyBorder="1"/>
    <xf numFmtId="4" fontId="5" fillId="0" borderId="0" xfId="0" applyNumberFormat="1" applyFont="1"/>
    <xf numFmtId="0" fontId="6" fillId="0" borderId="0" xfId="0" applyFont="1"/>
    <xf numFmtId="0" fontId="3" fillId="0" borderId="1" xfId="1" applyFont="1" applyBorder="1" applyAlignment="1">
      <alignment horizontal="left"/>
    </xf>
    <xf numFmtId="0" fontId="7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4" fillId="0" borderId="0" xfId="1" applyFont="1" applyAlignment="1">
      <alignment horizontal="right" vertical="center" wrapText="1"/>
    </xf>
    <xf numFmtId="0" fontId="3" fillId="0" borderId="0" xfId="1" applyFont="1" applyAlignment="1">
      <alignment wrapText="1"/>
    </xf>
    <xf numFmtId="4" fontId="3" fillId="0" borderId="0" xfId="0" applyNumberFormat="1" applyFont="1"/>
    <xf numFmtId="0" fontId="3" fillId="0" borderId="0" xfId="1" applyFont="1" applyAlignment="1">
      <alignment horizontal="center"/>
    </xf>
    <xf numFmtId="0" fontId="4" fillId="0" borderId="0" xfId="1" applyFont="1" applyAlignment="1">
      <alignment horizontal="center" vertical="center"/>
    </xf>
    <xf numFmtId="0" fontId="3" fillId="0" borderId="0" xfId="1" applyFont="1" applyAlignment="1">
      <alignment horizontal="right"/>
    </xf>
    <xf numFmtId="0" fontId="3" fillId="0" borderId="0" xfId="1" applyFont="1" applyAlignment="1">
      <alignment horizontal="center"/>
    </xf>
    <xf numFmtId="0" fontId="3" fillId="0" borderId="3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4" fontId="3" fillId="0" borderId="3" xfId="0" applyNumberFormat="1" applyFont="1" applyBorder="1" applyAlignment="1">
      <alignment horizontal="center" vertical="center" wrapText="1"/>
    </xf>
    <xf numFmtId="4" fontId="3" fillId="0" borderId="4" xfId="0" applyNumberFormat="1" applyFont="1" applyBorder="1" applyAlignment="1">
      <alignment horizontal="center" vertical="center" wrapText="1"/>
    </xf>
    <xf numFmtId="4" fontId="3" fillId="0" borderId="2" xfId="0" applyNumberFormat="1" applyFont="1" applyBorder="1" applyAlignment="1">
      <alignment horizontal="center" vertical="center" wrapText="1"/>
    </xf>
    <xf numFmtId="0" fontId="3" fillId="0" borderId="0" xfId="1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1" applyFont="1" applyAlignment="1">
      <alignment horizontal="center" wrapText="1"/>
    </xf>
  </cellXfs>
  <cellStyles count="2">
    <cellStyle name="Normal" xfId="0" builtinId="0"/>
    <cellStyle name="Normal_Sheet1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2"/>
  <sheetViews>
    <sheetView tabSelected="1" workbookViewId="0">
      <selection activeCell="G28" sqref="G28"/>
    </sheetView>
  </sheetViews>
  <sheetFormatPr defaultColWidth="9.109375" defaultRowHeight="15"/>
  <cols>
    <col min="1" max="1" width="9.109375" style="4"/>
    <col min="2" max="2" width="5.33203125" style="4" customWidth="1"/>
    <col min="3" max="3" width="66.88671875" style="4" customWidth="1"/>
    <col min="4" max="4" width="13.44140625" style="4" customWidth="1"/>
    <col min="5" max="5" width="22.5546875" style="4" customWidth="1"/>
    <col min="6" max="6" width="12.6640625" style="4" customWidth="1"/>
    <col min="7" max="7" width="16.109375" style="4" customWidth="1"/>
    <col min="8" max="16384" width="9.109375" style="4"/>
  </cols>
  <sheetData>
    <row r="1" spans="2:9" ht="15.6">
      <c r="B1" s="44" t="s">
        <v>48</v>
      </c>
      <c r="C1" s="44"/>
      <c r="D1" s="45"/>
      <c r="E1" s="45"/>
    </row>
    <row r="2" spans="2:9" ht="15.6">
      <c r="B2" s="44" t="s">
        <v>0</v>
      </c>
      <c r="C2" s="44"/>
      <c r="D2" s="45" t="s">
        <v>97</v>
      </c>
      <c r="E2" s="45"/>
    </row>
    <row r="3" spans="2:9" ht="15.6">
      <c r="B3" s="44" t="s">
        <v>1</v>
      </c>
      <c r="C3" s="44"/>
      <c r="D3" s="34" t="s">
        <v>120</v>
      </c>
      <c r="E3" s="34"/>
    </row>
    <row r="4" spans="2:9" ht="15.6">
      <c r="B4" s="3"/>
      <c r="C4" s="3"/>
      <c r="D4" s="31"/>
      <c r="E4" s="31"/>
    </row>
    <row r="5" spans="2:9" ht="39.75" customHeight="1">
      <c r="B5" s="3"/>
      <c r="C5" s="46" t="s">
        <v>106</v>
      </c>
      <c r="D5" s="46"/>
      <c r="E5" s="46"/>
    </row>
    <row r="6" spans="2:9" ht="13.5" customHeight="1">
      <c r="B6" s="6"/>
      <c r="C6" s="45" t="s">
        <v>51</v>
      </c>
      <c r="D6" s="45"/>
      <c r="E6" s="7"/>
    </row>
    <row r="7" spans="2:9" ht="13.5" customHeight="1">
      <c r="B7" s="8"/>
      <c r="C7" s="9"/>
      <c r="D7" s="9"/>
      <c r="E7" s="9"/>
    </row>
    <row r="8" spans="2:9" ht="15.6">
      <c r="B8" s="10"/>
      <c r="C8" s="11"/>
      <c r="D8" s="10"/>
      <c r="E8" s="12" t="s">
        <v>34</v>
      </c>
    </row>
    <row r="9" spans="2:9" ht="14.25" customHeight="1">
      <c r="B9" s="35" t="s">
        <v>2</v>
      </c>
      <c r="C9" s="38" t="s">
        <v>3</v>
      </c>
      <c r="D9" s="38" t="s">
        <v>4</v>
      </c>
      <c r="E9" s="41" t="s">
        <v>107</v>
      </c>
    </row>
    <row r="10" spans="2:9">
      <c r="B10" s="36"/>
      <c r="C10" s="39"/>
      <c r="D10" s="39"/>
      <c r="E10" s="42"/>
    </row>
    <row r="11" spans="2:9" ht="15.6">
      <c r="B11" s="36"/>
      <c r="C11" s="39"/>
      <c r="D11" s="39"/>
      <c r="E11" s="42"/>
      <c r="F11" s="45"/>
      <c r="G11" s="45"/>
      <c r="H11" s="45"/>
      <c r="I11" s="45"/>
    </row>
    <row r="12" spans="2:9" ht="23.25" customHeight="1">
      <c r="B12" s="37"/>
      <c r="C12" s="40"/>
      <c r="D12" s="40"/>
      <c r="E12" s="43"/>
    </row>
    <row r="13" spans="2:9" ht="23.25" customHeight="1">
      <c r="B13" s="13">
        <v>1</v>
      </c>
      <c r="C13" s="14" t="s">
        <v>74</v>
      </c>
      <c r="D13" s="14" t="s">
        <v>75</v>
      </c>
      <c r="E13" s="15">
        <v>117172.93</v>
      </c>
    </row>
    <row r="14" spans="2:9" ht="27.6" customHeight="1">
      <c r="B14" s="13">
        <f>B13+1</f>
        <v>2</v>
      </c>
      <c r="C14" s="16" t="s">
        <v>105</v>
      </c>
      <c r="D14" s="14" t="s">
        <v>94</v>
      </c>
      <c r="E14" s="17">
        <v>0</v>
      </c>
    </row>
    <row r="15" spans="2:9" ht="36.6" customHeight="1">
      <c r="B15" s="13">
        <f t="shared" ref="B15:B24" si="0">B14+1</f>
        <v>3</v>
      </c>
      <c r="C15" s="18" t="s">
        <v>95</v>
      </c>
      <c r="D15" s="19" t="s">
        <v>96</v>
      </c>
      <c r="E15" s="17">
        <v>4553.93</v>
      </c>
    </row>
    <row r="16" spans="2:9" ht="19.8" customHeight="1">
      <c r="B16" s="13">
        <f t="shared" si="0"/>
        <v>4</v>
      </c>
      <c r="C16" s="20" t="s">
        <v>83</v>
      </c>
      <c r="D16" s="19" t="s">
        <v>84</v>
      </c>
      <c r="E16" s="17">
        <v>35854.080000000002</v>
      </c>
    </row>
    <row r="17" spans="2:7">
      <c r="B17" s="13">
        <f t="shared" si="0"/>
        <v>5</v>
      </c>
      <c r="C17" s="20" t="s">
        <v>85</v>
      </c>
      <c r="D17" s="20" t="s">
        <v>82</v>
      </c>
      <c r="E17" s="17">
        <f>E18+E19+E20</f>
        <v>208355.06</v>
      </c>
    </row>
    <row r="18" spans="2:7">
      <c r="B18" s="13">
        <f t="shared" si="0"/>
        <v>6</v>
      </c>
      <c r="C18" s="20" t="s">
        <v>86</v>
      </c>
      <c r="D18" s="19" t="s">
        <v>87</v>
      </c>
      <c r="E18" s="17">
        <v>195187.15</v>
      </c>
    </row>
    <row r="19" spans="2:7">
      <c r="B19" s="13">
        <f t="shared" si="0"/>
        <v>7</v>
      </c>
      <c r="C19" s="19" t="s">
        <v>88</v>
      </c>
      <c r="D19" s="19" t="s">
        <v>89</v>
      </c>
      <c r="E19" s="17">
        <v>6795.46</v>
      </c>
      <c r="G19" s="21"/>
    </row>
    <row r="20" spans="2:7">
      <c r="B20" s="13">
        <f t="shared" si="0"/>
        <v>8</v>
      </c>
      <c r="C20" s="19" t="s">
        <v>90</v>
      </c>
      <c r="D20" s="19" t="s">
        <v>91</v>
      </c>
      <c r="E20" s="17">
        <v>6372.45</v>
      </c>
      <c r="G20" s="21"/>
    </row>
    <row r="21" spans="2:7" ht="17.25" customHeight="1">
      <c r="B21" s="13">
        <f t="shared" si="0"/>
        <v>9</v>
      </c>
      <c r="C21" s="2" t="s">
        <v>5</v>
      </c>
      <c r="D21" s="19"/>
      <c r="E21" s="22">
        <f>E13+E14+E15+E16+E17</f>
        <v>365936</v>
      </c>
    </row>
    <row r="22" spans="2:7" ht="15" customHeight="1">
      <c r="B22" s="13">
        <f t="shared" si="0"/>
        <v>10</v>
      </c>
      <c r="C22" s="2" t="s">
        <v>108</v>
      </c>
      <c r="D22" s="19" t="s">
        <v>27</v>
      </c>
      <c r="E22" s="22">
        <v>27739.39</v>
      </c>
      <c r="G22" s="21"/>
    </row>
    <row r="23" spans="2:7" ht="15.6">
      <c r="B23" s="13">
        <f t="shared" si="0"/>
        <v>11</v>
      </c>
      <c r="C23" s="2" t="s">
        <v>36</v>
      </c>
      <c r="D23" s="19"/>
      <c r="E23" s="22">
        <f>E28+E34+E45+E53+E57+E62+E65+E67+E69+E83+E31</f>
        <v>393675.39</v>
      </c>
      <c r="G23" s="21"/>
    </row>
    <row r="24" spans="2:7" ht="20.399999999999999">
      <c r="B24" s="13">
        <f t="shared" si="0"/>
        <v>12</v>
      </c>
      <c r="C24" s="2" t="s">
        <v>9</v>
      </c>
      <c r="D24" s="2">
        <v>51</v>
      </c>
      <c r="E24" s="22">
        <f>E46</f>
        <v>0</v>
      </c>
      <c r="G24" s="23"/>
    </row>
    <row r="25" spans="2:7" ht="15.6">
      <c r="B25" s="13">
        <f t="shared" ref="B25:B41" si="1">B24+1</f>
        <v>13</v>
      </c>
      <c r="C25" s="2" t="s">
        <v>9</v>
      </c>
      <c r="D25" s="2">
        <v>70</v>
      </c>
      <c r="E25" s="22">
        <f>E30+E54+E59+E63+E68+E71+E33</f>
        <v>28001.43</v>
      </c>
      <c r="G25" s="21"/>
    </row>
    <row r="26" spans="2:7" ht="15.6">
      <c r="B26" s="13">
        <f t="shared" si="1"/>
        <v>14</v>
      </c>
      <c r="C26" s="2" t="s">
        <v>42</v>
      </c>
      <c r="D26" s="2">
        <v>58</v>
      </c>
      <c r="E26" s="22">
        <f>E36+E38+E39+E40+E41+E42+E43+E44+E47+E48+E49+E50+E51+E52+E55+E56+E60+E61+E64+E66+E72+E73+E74+E75+E76+E77+E78+E79+E80+E81+E84</f>
        <v>344673.96</v>
      </c>
      <c r="G26" s="21"/>
    </row>
    <row r="27" spans="2:7" ht="15.6">
      <c r="B27" s="13">
        <f t="shared" si="1"/>
        <v>15</v>
      </c>
      <c r="C27" s="2" t="s">
        <v>81</v>
      </c>
      <c r="D27" s="2">
        <v>81</v>
      </c>
      <c r="E27" s="22">
        <f>E82</f>
        <v>21000</v>
      </c>
      <c r="G27" s="21"/>
    </row>
    <row r="28" spans="2:7" ht="15.6">
      <c r="B28" s="13">
        <f t="shared" si="1"/>
        <v>16</v>
      </c>
      <c r="C28" s="2" t="s">
        <v>6</v>
      </c>
      <c r="D28" s="2" t="s">
        <v>7</v>
      </c>
      <c r="E28" s="22">
        <f>E29</f>
        <v>1500</v>
      </c>
    </row>
    <row r="29" spans="2:7" ht="15.6">
      <c r="B29" s="13">
        <f t="shared" si="1"/>
        <v>17</v>
      </c>
      <c r="C29" s="2" t="s">
        <v>8</v>
      </c>
      <c r="D29" s="2" t="s">
        <v>7</v>
      </c>
      <c r="E29" s="22">
        <f>E30</f>
        <v>1500</v>
      </c>
    </row>
    <row r="30" spans="2:7">
      <c r="B30" s="13">
        <f t="shared" si="1"/>
        <v>18</v>
      </c>
      <c r="C30" s="19" t="s">
        <v>9</v>
      </c>
      <c r="D30" s="19" t="s">
        <v>10</v>
      </c>
      <c r="E30" s="17">
        <v>1500</v>
      </c>
    </row>
    <row r="31" spans="2:7" ht="15.6">
      <c r="B31" s="13">
        <f t="shared" si="1"/>
        <v>19</v>
      </c>
      <c r="C31" s="1" t="s">
        <v>114</v>
      </c>
      <c r="D31" s="2" t="s">
        <v>115</v>
      </c>
      <c r="E31" s="22">
        <f>E32</f>
        <v>41.5</v>
      </c>
    </row>
    <row r="32" spans="2:7" ht="15.6">
      <c r="B32" s="13">
        <f t="shared" si="1"/>
        <v>20</v>
      </c>
      <c r="C32" s="2" t="s">
        <v>116</v>
      </c>
      <c r="D32" s="2" t="s">
        <v>117</v>
      </c>
      <c r="E32" s="22">
        <f>E33</f>
        <v>41.5</v>
      </c>
    </row>
    <row r="33" spans="2:11">
      <c r="B33" s="13">
        <f t="shared" si="1"/>
        <v>21</v>
      </c>
      <c r="C33" s="19" t="s">
        <v>9</v>
      </c>
      <c r="D33" s="19" t="s">
        <v>118</v>
      </c>
      <c r="E33" s="17">
        <v>41.5</v>
      </c>
    </row>
    <row r="34" spans="2:11" ht="17.399999999999999">
      <c r="B34" s="13">
        <f t="shared" si="1"/>
        <v>22</v>
      </c>
      <c r="C34" s="2" t="s">
        <v>11</v>
      </c>
      <c r="D34" s="2" t="s">
        <v>12</v>
      </c>
      <c r="E34" s="22">
        <f>E35+E37+E39+E40+E41+E42+E43+E44</f>
        <v>15249.119999999999</v>
      </c>
      <c r="K34" s="24"/>
    </row>
    <row r="35" spans="2:11" ht="15.6">
      <c r="B35" s="13">
        <f t="shared" si="1"/>
        <v>23</v>
      </c>
      <c r="C35" s="1" t="s">
        <v>92</v>
      </c>
      <c r="D35" s="2" t="s">
        <v>12</v>
      </c>
      <c r="E35" s="22">
        <f>E36</f>
        <v>221.94</v>
      </c>
    </row>
    <row r="36" spans="2:11">
      <c r="B36" s="13">
        <f t="shared" si="1"/>
        <v>24</v>
      </c>
      <c r="C36" s="19" t="s">
        <v>109</v>
      </c>
      <c r="D36" s="19" t="s">
        <v>49</v>
      </c>
      <c r="E36" s="17">
        <v>221.94</v>
      </c>
    </row>
    <row r="37" spans="2:11" ht="15.6">
      <c r="B37" s="13">
        <f t="shared" si="1"/>
        <v>25</v>
      </c>
      <c r="C37" s="1" t="s">
        <v>110</v>
      </c>
      <c r="D37" s="2" t="s">
        <v>12</v>
      </c>
      <c r="E37" s="22">
        <f>E38</f>
        <v>252</v>
      </c>
    </row>
    <row r="38" spans="2:11">
      <c r="B38" s="13">
        <f t="shared" si="1"/>
        <v>26</v>
      </c>
      <c r="C38" s="19" t="s">
        <v>109</v>
      </c>
      <c r="D38" s="19" t="s">
        <v>49</v>
      </c>
      <c r="E38" s="17">
        <v>252</v>
      </c>
    </row>
    <row r="39" spans="2:11" ht="51" customHeight="1">
      <c r="B39" s="13">
        <f t="shared" si="1"/>
        <v>27</v>
      </c>
      <c r="C39" s="1" t="s">
        <v>52</v>
      </c>
      <c r="D39" s="2" t="s">
        <v>49</v>
      </c>
      <c r="E39" s="22">
        <v>0</v>
      </c>
    </row>
    <row r="40" spans="2:11" ht="49.5" customHeight="1">
      <c r="B40" s="13">
        <f t="shared" si="1"/>
        <v>28</v>
      </c>
      <c r="C40" s="1" t="s">
        <v>53</v>
      </c>
      <c r="D40" s="2" t="s">
        <v>49</v>
      </c>
      <c r="E40" s="22">
        <v>383.6</v>
      </c>
    </row>
    <row r="41" spans="2:11" ht="34.5" customHeight="1">
      <c r="B41" s="13">
        <f t="shared" si="1"/>
        <v>29</v>
      </c>
      <c r="C41" s="1" t="s">
        <v>54</v>
      </c>
      <c r="D41" s="2" t="s">
        <v>49</v>
      </c>
      <c r="E41" s="22">
        <v>250.55</v>
      </c>
    </row>
    <row r="42" spans="2:11" ht="17.25" customHeight="1">
      <c r="B42" s="13">
        <f t="shared" ref="B42:B71" si="2">B41+1</f>
        <v>30</v>
      </c>
      <c r="C42" s="1" t="s">
        <v>55</v>
      </c>
      <c r="D42" s="2" t="s">
        <v>49</v>
      </c>
      <c r="E42" s="22">
        <v>0</v>
      </c>
    </row>
    <row r="43" spans="2:11" ht="31.2">
      <c r="B43" s="13">
        <f t="shared" si="2"/>
        <v>31</v>
      </c>
      <c r="C43" s="1" t="s">
        <v>56</v>
      </c>
      <c r="D43" s="2" t="s">
        <v>49</v>
      </c>
      <c r="E43" s="22">
        <v>1404.78</v>
      </c>
    </row>
    <row r="44" spans="2:11" ht="18.600000000000001" customHeight="1">
      <c r="B44" s="13">
        <f t="shared" si="2"/>
        <v>32</v>
      </c>
      <c r="C44" s="1" t="s">
        <v>57</v>
      </c>
      <c r="D44" s="2" t="s">
        <v>49</v>
      </c>
      <c r="E44" s="22">
        <v>12736.25</v>
      </c>
    </row>
    <row r="45" spans="2:11" ht="15.6">
      <c r="B45" s="13">
        <f t="shared" si="2"/>
        <v>33</v>
      </c>
      <c r="C45" s="2" t="s">
        <v>26</v>
      </c>
      <c r="D45" s="2" t="s">
        <v>13</v>
      </c>
      <c r="E45" s="22">
        <f>E46+E47+E48+E49+E50+E51+E52</f>
        <v>45692.069999999992</v>
      </c>
    </row>
    <row r="46" spans="2:11">
      <c r="B46" s="13">
        <f t="shared" si="2"/>
        <v>34</v>
      </c>
      <c r="C46" s="19" t="s">
        <v>25</v>
      </c>
      <c r="D46" s="19" t="s">
        <v>35</v>
      </c>
      <c r="E46" s="17">
        <v>0</v>
      </c>
    </row>
    <row r="47" spans="2:11" ht="47.4" customHeight="1">
      <c r="B47" s="13">
        <f t="shared" si="2"/>
        <v>35</v>
      </c>
      <c r="C47" s="1" t="s">
        <v>58</v>
      </c>
      <c r="D47" s="2" t="s">
        <v>50</v>
      </c>
      <c r="E47" s="22">
        <v>489.52</v>
      </c>
    </row>
    <row r="48" spans="2:11" ht="51" customHeight="1">
      <c r="B48" s="13">
        <f t="shared" si="2"/>
        <v>36</v>
      </c>
      <c r="C48" s="1" t="s">
        <v>79</v>
      </c>
      <c r="D48" s="2" t="s">
        <v>76</v>
      </c>
      <c r="E48" s="22">
        <v>13036</v>
      </c>
    </row>
    <row r="49" spans="1:5" ht="33.75" customHeight="1">
      <c r="B49" s="13">
        <f t="shared" si="2"/>
        <v>37</v>
      </c>
      <c r="C49" s="1" t="s">
        <v>113</v>
      </c>
      <c r="D49" s="2" t="s">
        <v>76</v>
      </c>
      <c r="E49" s="22">
        <v>9557.48</v>
      </c>
    </row>
    <row r="50" spans="1:5" ht="33" customHeight="1">
      <c r="B50" s="13">
        <f t="shared" si="2"/>
        <v>38</v>
      </c>
      <c r="C50" s="1" t="s">
        <v>100</v>
      </c>
      <c r="D50" s="2" t="s">
        <v>76</v>
      </c>
      <c r="E50" s="22">
        <v>22071.759999999998</v>
      </c>
    </row>
    <row r="51" spans="1:5" ht="31.8" customHeight="1">
      <c r="B51" s="13">
        <f t="shared" si="2"/>
        <v>39</v>
      </c>
      <c r="C51" s="1" t="s">
        <v>101</v>
      </c>
      <c r="D51" s="2" t="s">
        <v>76</v>
      </c>
      <c r="E51" s="22">
        <v>528.55999999999995</v>
      </c>
    </row>
    <row r="52" spans="1:5" ht="29.4" customHeight="1">
      <c r="B52" s="13">
        <f t="shared" si="2"/>
        <v>40</v>
      </c>
      <c r="C52" s="1" t="s">
        <v>80</v>
      </c>
      <c r="D52" s="2" t="s">
        <v>76</v>
      </c>
      <c r="E52" s="22">
        <v>8.75</v>
      </c>
    </row>
    <row r="53" spans="1:5" ht="15.6">
      <c r="B53" s="13">
        <f t="shared" si="2"/>
        <v>41</v>
      </c>
      <c r="C53" s="2" t="s">
        <v>33</v>
      </c>
      <c r="D53" s="25" t="s">
        <v>14</v>
      </c>
      <c r="E53" s="22">
        <f>E54+E55+E56</f>
        <v>16487.86</v>
      </c>
    </row>
    <row r="54" spans="1:5" ht="31.2">
      <c r="B54" s="13">
        <f t="shared" si="2"/>
        <v>42</v>
      </c>
      <c r="C54" s="1" t="s">
        <v>119</v>
      </c>
      <c r="D54" s="25" t="s">
        <v>22</v>
      </c>
      <c r="E54" s="22">
        <v>375</v>
      </c>
    </row>
    <row r="55" spans="1:5" ht="47.25" customHeight="1">
      <c r="B55" s="13">
        <f t="shared" si="2"/>
        <v>43</v>
      </c>
      <c r="C55" s="1" t="s">
        <v>59</v>
      </c>
      <c r="D55" s="2" t="s">
        <v>43</v>
      </c>
      <c r="E55" s="22">
        <v>16112.86</v>
      </c>
    </row>
    <row r="56" spans="1:5" ht="32.4" customHeight="1">
      <c r="B56" s="13">
        <f t="shared" si="2"/>
        <v>44</v>
      </c>
      <c r="C56" s="1" t="s">
        <v>93</v>
      </c>
      <c r="D56" s="2" t="s">
        <v>43</v>
      </c>
      <c r="E56" s="22">
        <v>0</v>
      </c>
    </row>
    <row r="57" spans="1:5" ht="15.6">
      <c r="B57" s="13">
        <f t="shared" si="2"/>
        <v>45</v>
      </c>
      <c r="C57" s="2" t="s">
        <v>24</v>
      </c>
      <c r="D57" s="2" t="s">
        <v>15</v>
      </c>
      <c r="E57" s="22">
        <f>E58</f>
        <v>9356.93</v>
      </c>
    </row>
    <row r="58" spans="1:5" ht="15.6">
      <c r="B58" s="13">
        <f t="shared" si="2"/>
        <v>46</v>
      </c>
      <c r="C58" s="2" t="s">
        <v>16</v>
      </c>
      <c r="D58" s="2" t="s">
        <v>17</v>
      </c>
      <c r="E58" s="22">
        <f>E59+E60+E61</f>
        <v>9356.93</v>
      </c>
    </row>
    <row r="59" spans="1:5">
      <c r="B59" s="13">
        <f t="shared" si="2"/>
        <v>47</v>
      </c>
      <c r="C59" s="19" t="s">
        <v>9</v>
      </c>
      <c r="D59" s="19" t="s">
        <v>23</v>
      </c>
      <c r="E59" s="17">
        <v>4648.93</v>
      </c>
    </row>
    <row r="60" spans="1:5" ht="30">
      <c r="B60" s="13">
        <f t="shared" si="2"/>
        <v>48</v>
      </c>
      <c r="C60" s="20" t="s">
        <v>71</v>
      </c>
      <c r="D60" s="19" t="s">
        <v>72</v>
      </c>
      <c r="E60" s="17">
        <v>4071</v>
      </c>
    </row>
    <row r="61" spans="1:5">
      <c r="B61" s="13">
        <f t="shared" si="2"/>
        <v>49</v>
      </c>
      <c r="C61" s="20" t="s">
        <v>73</v>
      </c>
      <c r="D61" s="19" t="s">
        <v>72</v>
      </c>
      <c r="E61" s="17">
        <v>637</v>
      </c>
    </row>
    <row r="62" spans="1:5" ht="15.6">
      <c r="B62" s="13">
        <f t="shared" si="2"/>
        <v>50</v>
      </c>
      <c r="C62" s="2" t="s">
        <v>32</v>
      </c>
      <c r="D62" s="2" t="s">
        <v>18</v>
      </c>
      <c r="E62" s="22">
        <f>E63+E64</f>
        <v>16245</v>
      </c>
    </row>
    <row r="63" spans="1:5" ht="15.6">
      <c r="B63" s="13">
        <f t="shared" si="2"/>
        <v>51</v>
      </c>
      <c r="C63" s="2" t="s">
        <v>37</v>
      </c>
      <c r="D63" s="2" t="s">
        <v>19</v>
      </c>
      <c r="E63" s="22">
        <v>16245</v>
      </c>
    </row>
    <row r="64" spans="1:5" ht="15.6">
      <c r="A64" s="4" t="s">
        <v>103</v>
      </c>
      <c r="B64" s="13">
        <f t="shared" si="2"/>
        <v>52</v>
      </c>
      <c r="C64" s="2" t="s">
        <v>102</v>
      </c>
      <c r="D64" s="2" t="s">
        <v>104</v>
      </c>
      <c r="E64" s="22">
        <v>0</v>
      </c>
    </row>
    <row r="65" spans="1:5" ht="15.6">
      <c r="A65" s="4" t="s">
        <v>103</v>
      </c>
      <c r="B65" s="13">
        <f t="shared" si="2"/>
        <v>53</v>
      </c>
      <c r="C65" s="2" t="s">
        <v>30</v>
      </c>
      <c r="D65" s="2" t="s">
        <v>31</v>
      </c>
      <c r="E65" s="22">
        <f>E66</f>
        <v>18444</v>
      </c>
    </row>
    <row r="66" spans="1:5" ht="45" customHeight="1">
      <c r="B66" s="13">
        <f t="shared" si="2"/>
        <v>54</v>
      </c>
      <c r="C66" s="1" t="s">
        <v>60</v>
      </c>
      <c r="D66" s="2" t="s">
        <v>39</v>
      </c>
      <c r="E66" s="22">
        <v>18444</v>
      </c>
    </row>
    <row r="67" spans="1:5" ht="15.6">
      <c r="B67" s="13">
        <f t="shared" si="2"/>
        <v>55</v>
      </c>
      <c r="C67" s="1" t="s">
        <v>28</v>
      </c>
      <c r="D67" s="2" t="s">
        <v>29</v>
      </c>
      <c r="E67" s="22">
        <f>E68</f>
        <v>191</v>
      </c>
    </row>
    <row r="68" spans="1:5" ht="15.6">
      <c r="B68" s="13">
        <f t="shared" si="2"/>
        <v>56</v>
      </c>
      <c r="C68" s="1" t="s">
        <v>111</v>
      </c>
      <c r="D68" s="2" t="s">
        <v>38</v>
      </c>
      <c r="E68" s="22">
        <v>191</v>
      </c>
    </row>
    <row r="69" spans="1:5" ht="15.6">
      <c r="B69" s="13">
        <f t="shared" si="2"/>
        <v>57</v>
      </c>
      <c r="C69" s="2" t="s">
        <v>20</v>
      </c>
      <c r="D69" s="2" t="s">
        <v>21</v>
      </c>
      <c r="E69" s="22">
        <f>E70+E72+E73+E74+E75+E76+E77+E78+E79+E80+E81+E82</f>
        <v>268530.91000000003</v>
      </c>
    </row>
    <row r="70" spans="1:5" ht="15.6">
      <c r="B70" s="13">
        <f t="shared" si="2"/>
        <v>58</v>
      </c>
      <c r="C70" s="2" t="s">
        <v>41</v>
      </c>
      <c r="D70" s="2" t="s">
        <v>21</v>
      </c>
      <c r="E70" s="22">
        <f>E71</f>
        <v>5000</v>
      </c>
    </row>
    <row r="71" spans="1:5">
      <c r="B71" s="13">
        <f t="shared" si="2"/>
        <v>59</v>
      </c>
      <c r="C71" s="19" t="s">
        <v>9</v>
      </c>
      <c r="D71" s="19" t="s">
        <v>40</v>
      </c>
      <c r="E71" s="17">
        <v>5000</v>
      </c>
    </row>
    <row r="72" spans="1:5" ht="96" customHeight="1">
      <c r="B72" s="13">
        <f t="shared" ref="B72:B84" si="3">B71+1</f>
        <v>60</v>
      </c>
      <c r="C72" s="26" t="s">
        <v>61</v>
      </c>
      <c r="D72" s="2" t="s">
        <v>44</v>
      </c>
      <c r="E72" s="22">
        <v>25505.03</v>
      </c>
    </row>
    <row r="73" spans="1:5" ht="100.95" customHeight="1">
      <c r="B73" s="13">
        <f t="shared" si="3"/>
        <v>61</v>
      </c>
      <c r="C73" s="26" t="s">
        <v>62</v>
      </c>
      <c r="D73" s="2" t="s">
        <v>44</v>
      </c>
      <c r="E73" s="22">
        <v>97678.32</v>
      </c>
    </row>
    <row r="74" spans="1:5" ht="60.6" customHeight="1">
      <c r="B74" s="13">
        <f t="shared" si="3"/>
        <v>62</v>
      </c>
      <c r="C74" s="26" t="s">
        <v>63</v>
      </c>
      <c r="D74" s="2" t="s">
        <v>44</v>
      </c>
      <c r="E74" s="22">
        <v>36100</v>
      </c>
    </row>
    <row r="75" spans="1:5" ht="63" customHeight="1">
      <c r="B75" s="13">
        <f t="shared" si="3"/>
        <v>63</v>
      </c>
      <c r="C75" s="26" t="s">
        <v>64</v>
      </c>
      <c r="D75" s="2" t="s">
        <v>44</v>
      </c>
      <c r="E75" s="22">
        <v>19500</v>
      </c>
    </row>
    <row r="76" spans="1:5" ht="63" customHeight="1">
      <c r="B76" s="13">
        <f t="shared" si="3"/>
        <v>64</v>
      </c>
      <c r="C76" s="26" t="s">
        <v>65</v>
      </c>
      <c r="D76" s="2" t="s">
        <v>44</v>
      </c>
      <c r="E76" s="22">
        <v>22000</v>
      </c>
    </row>
    <row r="77" spans="1:5" ht="51" customHeight="1">
      <c r="B77" s="13">
        <f t="shared" si="3"/>
        <v>65</v>
      </c>
      <c r="C77" s="26" t="s">
        <v>66</v>
      </c>
      <c r="D77" s="2" t="s">
        <v>44</v>
      </c>
      <c r="E77" s="22">
        <v>27091.56</v>
      </c>
    </row>
    <row r="78" spans="1:5" ht="61.5" customHeight="1">
      <c r="B78" s="13">
        <f t="shared" si="3"/>
        <v>66</v>
      </c>
      <c r="C78" s="27" t="s">
        <v>67</v>
      </c>
      <c r="D78" s="2" t="s">
        <v>44</v>
      </c>
      <c r="E78" s="22">
        <v>14105</v>
      </c>
    </row>
    <row r="79" spans="1:5" ht="51.6" customHeight="1">
      <c r="B79" s="13">
        <f t="shared" si="3"/>
        <v>67</v>
      </c>
      <c r="C79" s="26" t="s">
        <v>68</v>
      </c>
      <c r="D79" s="2" t="s">
        <v>44</v>
      </c>
      <c r="E79" s="22">
        <v>0</v>
      </c>
    </row>
    <row r="80" spans="1:5" ht="61.8" customHeight="1">
      <c r="B80" s="13">
        <f t="shared" si="3"/>
        <v>68</v>
      </c>
      <c r="C80" s="26" t="s">
        <v>69</v>
      </c>
      <c r="D80" s="2" t="s">
        <v>44</v>
      </c>
      <c r="E80" s="22">
        <v>15</v>
      </c>
    </row>
    <row r="81" spans="2:6" ht="31.8" customHeight="1">
      <c r="B81" s="13">
        <f t="shared" si="3"/>
        <v>69</v>
      </c>
      <c r="C81" s="26" t="s">
        <v>112</v>
      </c>
      <c r="D81" s="2" t="s">
        <v>44</v>
      </c>
      <c r="E81" s="22">
        <v>536</v>
      </c>
    </row>
    <row r="82" spans="2:6" ht="21" customHeight="1">
      <c r="B82" s="13">
        <f t="shared" si="3"/>
        <v>70</v>
      </c>
      <c r="C82" s="26" t="s">
        <v>77</v>
      </c>
      <c r="D82" s="2" t="s">
        <v>78</v>
      </c>
      <c r="E82" s="22">
        <v>21000</v>
      </c>
    </row>
    <row r="83" spans="2:6" ht="15.6">
      <c r="B83" s="13">
        <f t="shared" si="3"/>
        <v>71</v>
      </c>
      <c r="C83" s="2" t="s">
        <v>45</v>
      </c>
      <c r="D83" s="2" t="s">
        <v>46</v>
      </c>
      <c r="E83" s="22">
        <f>E84</f>
        <v>1937</v>
      </c>
    </row>
    <row r="84" spans="2:6" ht="15.6">
      <c r="B84" s="13">
        <f t="shared" si="3"/>
        <v>72</v>
      </c>
      <c r="C84" s="1" t="s">
        <v>70</v>
      </c>
      <c r="D84" s="2" t="s">
        <v>47</v>
      </c>
      <c r="E84" s="22">
        <v>1937</v>
      </c>
    </row>
    <row r="85" spans="2:6" ht="15.6">
      <c r="B85" s="28"/>
      <c r="C85" s="29"/>
      <c r="D85" s="5"/>
      <c r="E85" s="30"/>
    </row>
    <row r="86" spans="2:6" ht="15.6">
      <c r="B86" s="28"/>
      <c r="C86" s="31" t="s">
        <v>98</v>
      </c>
      <c r="D86" s="34" t="s">
        <v>121</v>
      </c>
      <c r="E86" s="34"/>
    </row>
    <row r="87" spans="2:6" ht="15.6">
      <c r="B87" s="32"/>
      <c r="C87" s="7"/>
      <c r="D87" s="44" t="s">
        <v>122</v>
      </c>
      <c r="E87" s="44"/>
      <c r="F87" s="44"/>
    </row>
    <row r="88" spans="2:6" ht="15.6">
      <c r="B88" s="32"/>
      <c r="C88" s="31" t="s">
        <v>99</v>
      </c>
      <c r="D88" s="34" t="s">
        <v>123</v>
      </c>
      <c r="E88" s="34"/>
    </row>
    <row r="89" spans="2:6">
      <c r="B89" s="6"/>
      <c r="C89" s="6"/>
      <c r="D89" s="6"/>
    </row>
    <row r="90" spans="2:6" ht="15.6">
      <c r="B90" s="6"/>
      <c r="C90" s="3"/>
      <c r="D90" s="31"/>
    </row>
    <row r="91" spans="2:6" ht="15.6">
      <c r="C91" s="33"/>
      <c r="D91" s="33"/>
    </row>
    <row r="92" spans="2:6" ht="15.6">
      <c r="C92" s="3"/>
      <c r="D92" s="31"/>
    </row>
  </sheetData>
  <mergeCells count="17">
    <mergeCell ref="B1:C1"/>
    <mergeCell ref="B2:C2"/>
    <mergeCell ref="B3:C3"/>
    <mergeCell ref="D1:E1"/>
    <mergeCell ref="D87:F87"/>
    <mergeCell ref="F11:I11"/>
    <mergeCell ref="D2:E2"/>
    <mergeCell ref="C5:E5"/>
    <mergeCell ref="C6:D6"/>
    <mergeCell ref="D3:E3"/>
    <mergeCell ref="C91:D91"/>
    <mergeCell ref="D88:E88"/>
    <mergeCell ref="B9:B12"/>
    <mergeCell ref="C9:C12"/>
    <mergeCell ref="D9:D12"/>
    <mergeCell ref="E9:E12"/>
    <mergeCell ref="D86:E86"/>
  </mergeCells>
  <phoneticPr fontId="2" type="noConversion"/>
  <pageMargins left="0.33" right="0.15748031496062992" top="0.33" bottom="0.77" header="0.23" footer="0.51181102362204722"/>
  <pageSetup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Foi de lucru</vt:lpstr>
      </vt:variant>
      <vt:variant>
        <vt:i4>1</vt:i4>
      </vt:variant>
      <vt:variant>
        <vt:lpstr>Zone denumite</vt:lpstr>
      </vt:variant>
      <vt:variant>
        <vt:i4>1</vt:i4>
      </vt:variant>
    </vt:vector>
  </HeadingPairs>
  <TitlesOfParts>
    <vt:vector size="2" baseType="lpstr">
      <vt:lpstr>Sheet9</vt:lpstr>
      <vt:lpstr>Sheet9!Imprimare_titluri</vt:lpstr>
    </vt:vector>
  </TitlesOfParts>
  <Company>cjc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Simona.Tatomir</dc:creator>
  <cp:lastModifiedBy>Anca Oltean</cp:lastModifiedBy>
  <cp:lastPrinted>2023-01-17T08:23:15Z</cp:lastPrinted>
  <dcterms:created xsi:type="dcterms:W3CDTF">2009-05-18T06:15:42Z</dcterms:created>
  <dcterms:modified xsi:type="dcterms:W3CDTF">2023-01-19T07:34:54Z</dcterms:modified>
</cp:coreProperties>
</file>