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MARTIE 2023 RECTIFICARE\"/>
    </mc:Choice>
  </mc:AlternateContent>
  <xr:revisionPtr revIDLastSave="0" documentId="13_ncr:1_{74EC365F-8DD8-4CDC-BC96-CAB8CA814BD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G58" i="2"/>
  <c r="G59" i="2"/>
  <c r="F59" i="2"/>
  <c r="B58" i="2"/>
  <c r="B59" i="2"/>
  <c r="B60" i="2"/>
  <c r="B61" i="2"/>
  <c r="B62" i="2" s="1"/>
  <c r="F151" i="2"/>
  <c r="F47" i="2" s="1"/>
  <c r="G161" i="2"/>
  <c r="F45" i="2"/>
  <c r="G40" i="2"/>
  <c r="G38" i="2"/>
  <c r="F49" i="2"/>
  <c r="G12" i="2"/>
  <c r="G13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2" i="2"/>
  <c r="G43" i="2"/>
  <c r="G44" i="2"/>
  <c r="G46" i="2"/>
  <c r="G63" i="2"/>
  <c r="G64" i="2"/>
  <c r="G65" i="2"/>
  <c r="G66" i="2"/>
  <c r="G70" i="2"/>
  <c r="G71" i="2"/>
  <c r="G72" i="2"/>
  <c r="G74" i="2"/>
  <c r="G75" i="2"/>
  <c r="G76" i="2"/>
  <c r="G78" i="2"/>
  <c r="G79" i="2"/>
  <c r="G81" i="2"/>
  <c r="G83" i="2"/>
  <c r="G84" i="2"/>
  <c r="G85" i="2"/>
  <c r="G88" i="2"/>
  <c r="G91" i="2"/>
  <c r="G95" i="2"/>
  <c r="G96" i="2"/>
  <c r="G97" i="2"/>
  <c r="G98" i="2"/>
  <c r="G100" i="2"/>
  <c r="G101" i="2"/>
  <c r="G102" i="2"/>
  <c r="G104" i="2"/>
  <c r="G105" i="2"/>
  <c r="G106" i="2"/>
  <c r="G108" i="2"/>
  <c r="G109" i="2"/>
  <c r="G110" i="2"/>
  <c r="G111" i="2"/>
  <c r="G112" i="2"/>
  <c r="G114" i="2"/>
  <c r="G115" i="2"/>
  <c r="G116" i="2"/>
  <c r="G117" i="2"/>
  <c r="G119" i="2"/>
  <c r="G120" i="2"/>
  <c r="G121" i="2"/>
  <c r="G122" i="2"/>
  <c r="G124" i="2"/>
  <c r="G125" i="2"/>
  <c r="G126" i="2"/>
  <c r="G127" i="2"/>
  <c r="G128" i="2"/>
  <c r="G130" i="2"/>
  <c r="G131" i="2"/>
  <c r="G132" i="2"/>
  <c r="G134" i="2"/>
  <c r="G135" i="2"/>
  <c r="G136" i="2"/>
  <c r="G138" i="2"/>
  <c r="G139" i="2"/>
  <c r="G140" i="2"/>
  <c r="G142" i="2"/>
  <c r="G144" i="2"/>
  <c r="G145" i="2"/>
  <c r="G146" i="2"/>
  <c r="G147" i="2"/>
  <c r="G148" i="2"/>
  <c r="G149" i="2"/>
  <c r="G150" i="2"/>
  <c r="G153" i="2"/>
  <c r="G154" i="2"/>
  <c r="G155" i="2"/>
  <c r="G156" i="2"/>
  <c r="G157" i="2"/>
  <c r="G158" i="2"/>
  <c r="G159" i="2"/>
  <c r="G160" i="2"/>
  <c r="G166" i="2"/>
  <c r="G167" i="2"/>
  <c r="G168" i="2"/>
  <c r="G169" i="2"/>
  <c r="G172" i="2"/>
  <c r="G173" i="2"/>
  <c r="G174" i="2"/>
  <c r="G177" i="2"/>
  <c r="G178" i="2"/>
  <c r="G179" i="2"/>
  <c r="G182" i="2"/>
  <c r="G183" i="2"/>
  <c r="G184" i="2"/>
  <c r="G185" i="2"/>
  <c r="G188" i="2"/>
  <c r="G189" i="2"/>
  <c r="G190" i="2"/>
  <c r="G193" i="2"/>
  <c r="G194" i="2"/>
  <c r="G195" i="2"/>
  <c r="G198" i="2"/>
  <c r="G199" i="2"/>
  <c r="G200" i="2"/>
  <c r="G201" i="2"/>
  <c r="G204" i="2"/>
  <c r="G205" i="2"/>
  <c r="G206" i="2"/>
  <c r="G209" i="2"/>
  <c r="G210" i="2"/>
  <c r="G213" i="2"/>
  <c r="G214" i="2"/>
  <c r="G217" i="2"/>
  <c r="G219" i="2"/>
  <c r="G222" i="2"/>
  <c r="G224" i="2"/>
  <c r="G226" i="2"/>
  <c r="G227" i="2"/>
  <c r="G228" i="2"/>
  <c r="G229" i="2"/>
  <c r="G232" i="2"/>
  <c r="G233" i="2"/>
  <c r="G234" i="2"/>
  <c r="G235" i="2"/>
  <c r="G236" i="2"/>
  <c r="G237" i="2"/>
  <c r="G238" i="2"/>
  <c r="G240" i="2"/>
  <c r="G241" i="2"/>
  <c r="G242" i="2"/>
  <c r="G244" i="2"/>
  <c r="G246" i="2"/>
  <c r="G247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5" i="2"/>
  <c r="G11" i="2"/>
  <c r="F231" i="2"/>
  <c r="F230" i="2" s="1"/>
  <c r="E58" i="2"/>
  <c r="E62" i="2"/>
  <c r="G62" i="2" s="1"/>
  <c r="E107" i="2"/>
  <c r="G107" i="2" s="1"/>
  <c r="E239" i="2"/>
  <c r="G239" i="2" s="1"/>
  <c r="E52" i="2"/>
  <c r="G52" i="2" s="1"/>
  <c r="E152" i="2"/>
  <c r="E151" i="2" s="1"/>
  <c r="E123" i="2"/>
  <c r="G123" i="2" s="1"/>
  <c r="E49" i="2"/>
  <c r="E54" i="2"/>
  <c r="G54" i="2" s="1"/>
  <c r="E57" i="2"/>
  <c r="E245" i="2"/>
  <c r="G245" i="2" s="1"/>
  <c r="E56" i="2"/>
  <c r="G56" i="2" s="1"/>
  <c r="E48" i="2"/>
  <c r="G48" i="2" s="1"/>
  <c r="E225" i="2"/>
  <c r="G225" i="2" s="1"/>
  <c r="E223" i="2"/>
  <c r="G223" i="2" s="1"/>
  <c r="E221" i="2"/>
  <c r="G221" i="2" s="1"/>
  <c r="E218" i="2"/>
  <c r="G218" i="2" s="1"/>
  <c r="E15" i="2"/>
  <c r="E14" i="2" s="1"/>
  <c r="G14" i="2" s="1"/>
  <c r="E113" i="2"/>
  <c r="G113" i="2" s="1"/>
  <c r="E55" i="2"/>
  <c r="G55" i="2" s="1"/>
  <c r="E181" i="2"/>
  <c r="G181" i="2" s="1"/>
  <c r="E165" i="2"/>
  <c r="G165" i="2" s="1"/>
  <c r="E137" i="2"/>
  <c r="G137" i="2" s="1"/>
  <c r="E133" i="2"/>
  <c r="G133" i="2" s="1"/>
  <c r="E129" i="2"/>
  <c r="G129" i="2" s="1"/>
  <c r="E118" i="2"/>
  <c r="G118" i="2" s="1"/>
  <c r="E103" i="2"/>
  <c r="G103" i="2" s="1"/>
  <c r="E99" i="2"/>
  <c r="G99" i="2" s="1"/>
  <c r="E94" i="2"/>
  <c r="G94" i="2" s="1"/>
  <c r="E69" i="2"/>
  <c r="G69" i="2" s="1"/>
  <c r="G151" i="2" l="1"/>
  <c r="G15" i="2"/>
  <c r="G152" i="2"/>
  <c r="G49" i="2"/>
  <c r="E220" i="2"/>
  <c r="G220" i="2" s="1"/>
  <c r="E51" i="2"/>
  <c r="G51" i="2" s="1"/>
  <c r="E203" i="2" l="1"/>
  <c r="G203" i="2" s="1"/>
  <c r="E197" i="2"/>
  <c r="G197" i="2" s="1"/>
  <c r="E192" i="2"/>
  <c r="G192" i="2" s="1"/>
  <c r="E187" i="2"/>
  <c r="G187" i="2" s="1"/>
  <c r="E73" i="2"/>
  <c r="G73" i="2" s="1"/>
  <c r="E41" i="2"/>
  <c r="E45" i="2" l="1"/>
  <c r="G45" i="2" s="1"/>
  <c r="G41" i="2"/>
  <c r="E60" i="2"/>
  <c r="G60" i="2" s="1"/>
  <c r="E53" i="2"/>
  <c r="G53" i="2" s="1"/>
  <c r="E50" i="2"/>
  <c r="G50" i="2" s="1"/>
  <c r="E249" i="2" l="1"/>
  <c r="E264" i="2"/>
  <c r="G264" i="2" s="1"/>
  <c r="E243" i="2"/>
  <c r="G243" i="2" s="1"/>
  <c r="E231" i="2"/>
  <c r="E216" i="2"/>
  <c r="E212" i="2"/>
  <c r="E208" i="2"/>
  <c r="E202" i="2"/>
  <c r="G202" i="2" s="1"/>
  <c r="E196" i="2"/>
  <c r="G196" i="2" s="1"/>
  <c r="E191" i="2"/>
  <c r="G191" i="2" s="1"/>
  <c r="E186" i="2"/>
  <c r="G186" i="2" s="1"/>
  <c r="E180" i="2"/>
  <c r="G180" i="2" s="1"/>
  <c r="E176" i="2"/>
  <c r="E171" i="2"/>
  <c r="E164" i="2"/>
  <c r="G164" i="2" s="1"/>
  <c r="E143" i="2"/>
  <c r="G143" i="2" s="1"/>
  <c r="E141" i="2"/>
  <c r="G141" i="2" s="1"/>
  <c r="E90" i="2"/>
  <c r="E87" i="2"/>
  <c r="E82" i="2"/>
  <c r="G82" i="2" s="1"/>
  <c r="E80" i="2"/>
  <c r="G80" i="2" s="1"/>
  <c r="E77" i="2"/>
  <c r="G77" i="2" s="1"/>
  <c r="E68" i="2"/>
  <c r="G68" i="2" s="1"/>
  <c r="E61" i="2"/>
  <c r="G61" i="2" s="1"/>
  <c r="E215" i="2" l="1"/>
  <c r="G215" i="2" s="1"/>
  <c r="G216" i="2"/>
  <c r="E248" i="2"/>
  <c r="G248" i="2" s="1"/>
  <c r="G249" i="2"/>
  <c r="E230" i="2"/>
  <c r="G230" i="2" s="1"/>
  <c r="G231" i="2"/>
  <c r="E86" i="2"/>
  <c r="G86" i="2" s="1"/>
  <c r="G87" i="2"/>
  <c r="E207" i="2"/>
  <c r="G207" i="2" s="1"/>
  <c r="G208" i="2"/>
  <c r="E89" i="2"/>
  <c r="G89" i="2" s="1"/>
  <c r="G90" i="2"/>
  <c r="E170" i="2"/>
  <c r="G170" i="2" s="1"/>
  <c r="G171" i="2"/>
  <c r="E211" i="2"/>
  <c r="G211" i="2" s="1"/>
  <c r="G212" i="2"/>
  <c r="E175" i="2"/>
  <c r="G175" i="2" s="1"/>
  <c r="G176" i="2"/>
  <c r="E67" i="2"/>
  <c r="G67" i="2" s="1"/>
  <c r="E93" i="2"/>
  <c r="E92" i="2" l="1"/>
  <c r="G92" i="2" s="1"/>
  <c r="G93" i="2"/>
  <c r="E163" i="2"/>
  <c r="B12" i="2"/>
  <c r="B13" i="2" s="1"/>
  <c r="B14" i="2" s="1"/>
  <c r="B15" i="2" s="1"/>
  <c r="B16" i="2" s="1"/>
  <c r="B17" i="2" s="1"/>
  <c r="E162" i="2" l="1"/>
  <c r="G162" i="2" s="1"/>
  <c r="G163" i="2"/>
  <c r="B18" i="2"/>
  <c r="E47" i="2" l="1"/>
  <c r="G47" i="2" s="1"/>
  <c r="B19" i="2"/>
  <c r="B20" i="2" l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l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l="1"/>
  <c r="B47" i="2" s="1"/>
  <c r="B48" i="2" s="1"/>
  <c r="B49" i="2" s="1"/>
  <c r="B50" i="2" l="1"/>
  <c r="B51" i="2" s="1"/>
  <c r="B52" i="2" s="1"/>
  <c r="B53" i="2" s="1"/>
  <c r="B54" i="2" s="1"/>
  <c r="B55" i="2" s="1"/>
  <c r="B56" i="2" s="1"/>
  <c r="B57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l="1"/>
  <c r="B98" i="2" s="1"/>
  <c r="B99" i="2" s="1"/>
  <c r="B100" i="2" l="1"/>
  <c r="B101" i="2" s="1"/>
  <c r="B102" i="2" s="1"/>
  <c r="B103" i="2" s="1"/>
  <c r="B104" i="2" s="1"/>
  <c r="B105" i="2" s="1"/>
  <c r="B106" i="2" l="1"/>
  <c r="B107" i="2" s="1"/>
  <c r="B108" i="2" s="1"/>
  <c r="B109" i="2" s="1"/>
  <c r="B110" i="2" l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l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l="1"/>
  <c r="B152" i="2" s="1"/>
  <c r="B153" i="2" s="1"/>
  <c r="B154" i="2" s="1"/>
  <c r="B155" i="2" s="1"/>
  <c r="B156" i="2" s="1"/>
  <c r="B157" i="2" s="1"/>
  <c r="B158" i="2" s="1"/>
  <c r="B159" i="2" l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l="1"/>
  <c r="B219" i="2" s="1"/>
  <c r="B220" i="2" s="1"/>
  <c r="B221" i="2" l="1"/>
  <c r="B222" i="2" s="1"/>
  <c r="B223" i="2" s="1"/>
  <c r="B224" i="2" s="1"/>
  <c r="B225" i="2" l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l="1"/>
  <c r="B243" i="2" s="1"/>
  <c r="B244" i="2" s="1"/>
  <c r="B245" i="2" s="1"/>
  <c r="B246" i="2" s="1"/>
  <c r="B247" i="2" l="1"/>
  <c r="B248" i="2" s="1"/>
  <c r="B249" i="2" s="1"/>
  <c r="B250" i="2" l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</calcChain>
</file>

<file path=xl/sharedStrings.xml><?xml version="1.0" encoding="utf-8"?>
<sst xmlns="http://schemas.openxmlformats.org/spreadsheetml/2006/main" count="515" uniqueCount="265">
  <si>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</si>
  <si>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</si>
  <si>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</si>
  <si>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</si>
  <si>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</si>
  <si>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</si>
  <si>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</si>
  <si>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</si>
  <si>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</si>
  <si>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</si>
  <si>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</si>
  <si>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</si>
  <si>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</si>
  <si>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</si>
  <si>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</si>
  <si>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</si>
  <si>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</si>
  <si>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</si>
  <si>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</si>
  <si>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</si>
  <si>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</si>
  <si>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</si>
  <si>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</si>
  <si>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</si>
  <si>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</si>
  <si>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</si>
  <si>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</si>
  <si>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</si>
  <si>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</si>
  <si>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</si>
  <si>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</si>
  <si>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</si>
  <si>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</si>
  <si>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</si>
  <si>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</si>
  <si>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</si>
  <si>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</si>
  <si>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</si>
  <si>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</si>
  <si>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</si>
  <si>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</si>
  <si>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</si>
  <si>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</si>
  <si>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</si>
  <si>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</si>
  <si>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</si>
  <si>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</si>
  <si>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</si>
  <si>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</si>
  <si>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</si>
  <si>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</si>
  <si>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</si>
  <si>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</si>
  <si>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</si>
  <si>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</si>
  <si>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</si>
  <si>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</si>
  <si>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</si>
  <si>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</si>
  <si>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</si>
  <si>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</si>
  <si>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</si>
  <si>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</si>
  <si>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</si>
  <si>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</si>
  <si>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</si>
  <si>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</si>
  <si>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</si>
  <si>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</si>
  <si>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</si>
  <si>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</si>
  <si>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</si>
  <si>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</si>
  <si>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</si>
  <si>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</si>
  <si>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</si>
  <si>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</si>
  <si>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</si>
  <si>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</si>
  <si>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</si>
  <si>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</si>
  <si>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</si>
  <si>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</si>
  <si>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</si>
  <si>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</si>
  <si>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</si>
  <si>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</si>
  <si>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</si>
  <si>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</si>
  <si>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</si>
  <si>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</si>
  <si>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</si>
  <si>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</si>
  <si>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</si>
  <si>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</si>
  <si>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</si>
  <si>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</si>
  <si>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</si>
  <si>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</si>
  <si>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</si>
  <si>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</si>
  <si>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</si>
  <si>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</si>
  <si>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</si>
  <si>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</si>
  <si>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</si>
  <si>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</si>
  <si>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</si>
  <si>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</si>
  <si>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</si>
  <si>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</si>
  <si>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</si>
  <si>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</si>
  <si>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</si>
  <si>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</si>
  <si>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</si>
  <si>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</si>
  <si>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</si>
  <si>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</si>
  <si>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</si>
  <si>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</si>
  <si>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</si>
  <si>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</si>
  <si>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</si>
  <si>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</si>
  <si>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</si>
  <si>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</si>
  <si>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</si>
  <si>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</si>
  <si>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</si>
  <si>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</si>
  <si>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</si>
  <si>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</si>
  <si>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</si>
  <si>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</si>
  <si>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</si>
  <si>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</si>
  <si>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</si>
  <si>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</si>
  <si>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</si>
  <si>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</si>
  <si>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</si>
  <si>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</si>
  <si>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</si>
  <si>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</si>
  <si>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</si>
  <si>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</si>
  <si>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</si>
  <si>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</si>
  <si>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</si>
  <si>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</si>
  <si>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</si>
  <si>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</si>
  <si>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</si>
  <si>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</si>
  <si>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</si>
  <si>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</si>
  <si>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</si>
  <si>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</si>
  <si>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</si>
  <si>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</si>
  <si>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</si>
  <si>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</si>
  <si>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</si>
  <si>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</si>
  <si>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</si>
  <si>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</si>
  <si>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</si>
  <si>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</si>
  <si>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</si>
  <si>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</si>
  <si>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</si>
  <si>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</si>
  <si>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</si>
  <si>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</si>
  <si>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</si>
  <si>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</si>
  <si>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</si>
  <si>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</si>
  <si>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</si>
  <si>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</si>
  <si>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</si>
  <si>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</si>
  <si>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</si>
  <si>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</si>
  <si>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</si>
  <si>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</si>
  <si>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</si>
  <si>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</si>
  <si>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</si>
  <si>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</si>
  <si>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</si>
  <si>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</si>
  <si>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</si>
  <si>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</si>
  <si>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</si>
  <si>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</si>
  <si>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</si>
  <si>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</si>
  <si>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</si>
  <si>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</si>
  <si>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</si>
  <si>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</si>
  <si>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</si>
  <si>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</si>
  <si>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</si>
  <si>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</si>
  <si>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</si>
  <si>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</si>
  <si>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</si>
  <si>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</si>
  <si>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</si>
  <si>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</si>
  <si>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</si>
  <si>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</si>
  <si>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</si>
  <si>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</si>
  <si>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</si>
  <si>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</si>
  <si>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</si>
  <si>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</si>
  <si>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</si>
  <si>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</si>
  <si>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</si>
  <si>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</si>
  <si>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</si>
  <si>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</si>
  <si>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</si>
  <si>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</si>
  <si>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</si>
  <si>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</si>
  <si>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</si>
  <si>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</si>
  <si>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</si>
  <si>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</si>
  <si>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</si>
  <si>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</si>
  <si>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</si>
  <si>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</si>
  <si>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</si>
  <si>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</si>
  <si>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</si>
  <si>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</si>
  <si>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</si>
  <si>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</si>
  <si>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</si>
  <si>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la Hotărârea nr.    /2023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</si>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</sst>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2"/>
      <color theme="1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3" borderId="1" xfId="0" applyNumberFormat="1" applyFont="1" applyFill="1" applyBorder="1"/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4" fontId="2" fillId="3" borderId="1" xfId="0" applyNumberFormat="1" applyFont="1" applyFill="1" applyBorder="1"/>
    <xf numFmtId="4" fontId="2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4" fontId="5" fillId="3" borderId="1" xfId="0" applyNumberFormat="1" applyFont="1" applyFill="1" applyBorder="1"/>
    <xf numFmtId="4" fontId="6" fillId="0" borderId="1" xfId="0" applyNumberFormat="1" applyFont="1" applyBorder="1"/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8" fillId="0" borderId="1" xfId="1" applyFont="1" applyBorder="1"/>
    <xf numFmtId="0" fontId="2" fillId="3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/>
    <xf numFmtId="9" fontId="3" fillId="0" borderId="1" xfId="0" applyNumberFormat="1" applyFont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73"/>
  <sheetViews>
    <sheetView tabSelected="1" topLeftCell="A148" zoomScaleNormal="100" workbookViewId="0">
      <selection activeCell="L156" sqref="L156"/>
    </sheetView>
  </sheetViews>
  <sheetFormatPr defaultColWidth="9.109375" defaultRowHeight="15"/>
  <cols>
    <col min="1" max="1" width="0.5546875" style="2" customWidth="1"/>
    <col min="2" max="2" width="4.5546875" style="42" customWidth="1"/>
    <col min="3" max="3" width="49.6640625" style="2" customWidth="1"/>
    <col min="4" max="4" width="13.109375" style="2" customWidth="1"/>
    <col min="5" max="5" width="14.21875" style="2" customWidth="1"/>
    <col min="6" max="6" width="13.44140625" style="2" customWidth="1"/>
    <col min="7" max="7" width="14.5546875" style="2" customWidth="1"/>
    <col min="8" max="8" width="14.6640625" style="2" customWidth="1"/>
    <col min="9" max="9" width="11" style="2" customWidth="1"/>
    <col min="10" max="16384" width="9.109375" style="2"/>
  </cols>
  <sheetData>
    <row r="1" spans="2:7" ht="15.6">
      <c r="B1" s="50" t="s">
        <v>0</v>
      </c>
      <c r="C1" s="50"/>
      <c r="D1" s="47"/>
      <c r="E1" s="47"/>
    </row>
    <row r="2" spans="2:7" ht="15.6">
      <c r="B2" s="50" t="s">
        <v>1</v>
      </c>
      <c r="C2" s="50"/>
      <c r="D2" s="47"/>
      <c r="E2" s="47"/>
      <c r="F2" s="47" t="s">
        <v>221</v>
      </c>
      <c r="G2" s="47"/>
    </row>
    <row r="3" spans="2:7" ht="15.6">
      <c r="B3" s="50" t="s">
        <v>2</v>
      </c>
      <c r="C3" s="50"/>
      <c r="D3" s="48"/>
      <c r="E3" s="48"/>
      <c r="F3" s="48" t="s">
        <v>246</v>
      </c>
      <c r="G3" s="48"/>
    </row>
    <row r="4" spans="2:7" ht="15.6">
      <c r="B4" s="1"/>
      <c r="C4" s="1"/>
      <c r="D4" s="3"/>
      <c r="E4" s="3"/>
    </row>
    <row r="5" spans="2:7" ht="39" customHeight="1">
      <c r="B5" s="4"/>
      <c r="C5" s="49" t="s">
        <v>242</v>
      </c>
      <c r="D5" s="49"/>
      <c r="E5" s="49"/>
      <c r="F5" s="49"/>
      <c r="G5" s="49"/>
    </row>
    <row r="6" spans="2:7" ht="15.6">
      <c r="B6" s="5"/>
      <c r="C6" s="6"/>
      <c r="D6" s="7"/>
      <c r="E6" s="8"/>
      <c r="G6" s="8" t="s">
        <v>113</v>
      </c>
    </row>
    <row r="7" spans="2:7" ht="15.75" customHeight="1">
      <c r="B7" s="51" t="s">
        <v>3</v>
      </c>
      <c r="C7" s="55" t="s">
        <v>4</v>
      </c>
      <c r="D7" s="55" t="s">
        <v>5</v>
      </c>
      <c r="E7" s="51" t="s">
        <v>253</v>
      </c>
      <c r="F7" s="51" t="s">
        <v>254</v>
      </c>
      <c r="G7" s="51" t="s">
        <v>255</v>
      </c>
    </row>
    <row r="8" spans="2:7">
      <c r="B8" s="52"/>
      <c r="C8" s="56"/>
      <c r="D8" s="56"/>
      <c r="E8" s="52"/>
      <c r="F8" s="52"/>
      <c r="G8" s="52"/>
    </row>
    <row r="9" spans="2:7" ht="7.95" customHeight="1">
      <c r="B9" s="52"/>
      <c r="C9" s="56"/>
      <c r="D9" s="56"/>
      <c r="E9" s="52"/>
      <c r="F9" s="52"/>
      <c r="G9" s="52"/>
    </row>
    <row r="10" spans="2:7" ht="8.4" customHeight="1">
      <c r="B10" s="53"/>
      <c r="C10" s="57"/>
      <c r="D10" s="57"/>
      <c r="E10" s="53"/>
      <c r="F10" s="53"/>
      <c r="G10" s="53"/>
    </row>
    <row r="11" spans="2:7">
      <c r="B11" s="9">
        <v>1</v>
      </c>
      <c r="C11" s="10" t="s">
        <v>6</v>
      </c>
      <c r="D11" s="11" t="s">
        <v>7</v>
      </c>
      <c r="E11" s="12">
        <v>4000</v>
      </c>
      <c r="F11" s="43"/>
      <c r="G11" s="12">
        <f>E11+F11</f>
        <v>4000</v>
      </c>
    </row>
    <row r="12" spans="2:7" ht="22.5" customHeight="1">
      <c r="B12" s="9">
        <f t="shared" ref="B12:B89" si="0">B11+1</f>
        <v>2</v>
      </c>
      <c r="C12" s="13" t="s">
        <v>8</v>
      </c>
      <c r="D12" s="10" t="s">
        <v>9</v>
      </c>
      <c r="E12" s="14">
        <v>285412</v>
      </c>
      <c r="F12" s="43"/>
      <c r="G12" s="12">
        <f t="shared" ref="G12:G78" si="1">E12+F12</f>
        <v>285412</v>
      </c>
    </row>
    <row r="13" spans="2:7" ht="30">
      <c r="B13" s="9">
        <f t="shared" si="0"/>
        <v>3</v>
      </c>
      <c r="C13" s="13" t="s">
        <v>151</v>
      </c>
      <c r="D13" s="10" t="s">
        <v>10</v>
      </c>
      <c r="E13" s="14">
        <v>39957</v>
      </c>
      <c r="F13" s="43"/>
      <c r="G13" s="12">
        <f t="shared" si="1"/>
        <v>39957</v>
      </c>
    </row>
    <row r="14" spans="2:7">
      <c r="B14" s="9">
        <f t="shared" si="0"/>
        <v>4</v>
      </c>
      <c r="C14" s="13" t="s">
        <v>11</v>
      </c>
      <c r="D14" s="10" t="s">
        <v>12</v>
      </c>
      <c r="E14" s="12">
        <f>E15+E25+E26</f>
        <v>139569</v>
      </c>
      <c r="F14" s="43"/>
      <c r="G14" s="12">
        <f t="shared" si="1"/>
        <v>139569</v>
      </c>
    </row>
    <row r="15" spans="2:7" ht="30">
      <c r="B15" s="9">
        <f t="shared" si="0"/>
        <v>5</v>
      </c>
      <c r="C15" s="13" t="s">
        <v>13</v>
      </c>
      <c r="D15" s="10" t="s">
        <v>14</v>
      </c>
      <c r="E15" s="12">
        <f>E16+E17+E18+E21+E22+E23+E24+E19+E20</f>
        <v>112530</v>
      </c>
      <c r="F15" s="43"/>
      <c r="G15" s="12">
        <f t="shared" si="1"/>
        <v>112530</v>
      </c>
    </row>
    <row r="16" spans="2:7">
      <c r="B16" s="9">
        <f t="shared" si="0"/>
        <v>6</v>
      </c>
      <c r="C16" s="13" t="s">
        <v>143</v>
      </c>
      <c r="D16" s="10" t="s">
        <v>14</v>
      </c>
      <c r="E16" s="12">
        <v>12079</v>
      </c>
      <c r="F16" s="43"/>
      <c r="G16" s="12">
        <f t="shared" si="1"/>
        <v>12079</v>
      </c>
    </row>
    <row r="17" spans="1:43" ht="30">
      <c r="B17" s="9">
        <f t="shared" si="0"/>
        <v>7</v>
      </c>
      <c r="C17" s="13" t="s">
        <v>144</v>
      </c>
      <c r="D17" s="10" t="s">
        <v>14</v>
      </c>
      <c r="E17" s="12">
        <v>8782</v>
      </c>
      <c r="F17" s="43"/>
      <c r="G17" s="12">
        <f t="shared" si="1"/>
        <v>8782</v>
      </c>
    </row>
    <row r="18" spans="1:43" s="13" customFormat="1" ht="20.399999999999999" customHeight="1">
      <c r="A18" s="15"/>
      <c r="B18" s="9">
        <f t="shared" si="0"/>
        <v>8</v>
      </c>
      <c r="C18" s="13" t="s">
        <v>160</v>
      </c>
      <c r="D18" s="13" t="s">
        <v>14</v>
      </c>
      <c r="E18" s="12">
        <v>8315</v>
      </c>
      <c r="G18" s="12">
        <f t="shared" si="1"/>
        <v>8315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5" customFormat="1" ht="30">
      <c r="B19" s="9">
        <f t="shared" si="0"/>
        <v>9</v>
      </c>
      <c r="C19" s="13" t="s">
        <v>215</v>
      </c>
      <c r="D19" s="13" t="s">
        <v>14</v>
      </c>
      <c r="E19" s="12">
        <v>1688</v>
      </c>
      <c r="F19" s="13"/>
      <c r="G19" s="12">
        <f t="shared" si="1"/>
        <v>1688</v>
      </c>
    </row>
    <row r="20" spans="1:43" s="15" customFormat="1" ht="30">
      <c r="B20" s="9">
        <f t="shared" si="0"/>
        <v>10</v>
      </c>
      <c r="C20" s="13" t="s">
        <v>251</v>
      </c>
      <c r="D20" s="13" t="s">
        <v>14</v>
      </c>
      <c r="E20" s="12">
        <v>39</v>
      </c>
      <c r="F20" s="13"/>
      <c r="G20" s="12">
        <f t="shared" si="1"/>
        <v>39</v>
      </c>
    </row>
    <row r="21" spans="1:43" ht="28.8" customHeight="1">
      <c r="B21" s="9">
        <f t="shared" si="0"/>
        <v>11</v>
      </c>
      <c r="C21" s="13" t="s">
        <v>138</v>
      </c>
      <c r="D21" s="10" t="s">
        <v>14</v>
      </c>
      <c r="E21" s="12">
        <v>2061</v>
      </c>
      <c r="F21" s="43"/>
      <c r="G21" s="12">
        <f t="shared" si="1"/>
        <v>2061</v>
      </c>
    </row>
    <row r="22" spans="1:43">
      <c r="B22" s="9">
        <f t="shared" si="0"/>
        <v>12</v>
      </c>
      <c r="C22" s="13" t="s">
        <v>161</v>
      </c>
      <c r="D22" s="10" t="s">
        <v>14</v>
      </c>
      <c r="E22" s="12">
        <v>23653</v>
      </c>
      <c r="F22" s="43"/>
      <c r="G22" s="12">
        <f t="shared" si="1"/>
        <v>23653</v>
      </c>
    </row>
    <row r="23" spans="1:43" ht="30" customHeight="1">
      <c r="B23" s="9">
        <f t="shared" si="0"/>
        <v>13</v>
      </c>
      <c r="C23" s="13" t="s">
        <v>191</v>
      </c>
      <c r="D23" s="10" t="s">
        <v>14</v>
      </c>
      <c r="E23" s="12">
        <v>32258</v>
      </c>
      <c r="F23" s="43"/>
      <c r="G23" s="12">
        <f t="shared" si="1"/>
        <v>32258</v>
      </c>
    </row>
    <row r="24" spans="1:43" ht="30" customHeight="1">
      <c r="B24" s="9">
        <f t="shared" si="0"/>
        <v>14</v>
      </c>
      <c r="C24" s="13" t="s">
        <v>192</v>
      </c>
      <c r="D24" s="10" t="s">
        <v>14</v>
      </c>
      <c r="E24" s="12">
        <v>23655</v>
      </c>
      <c r="F24" s="43"/>
      <c r="G24" s="12">
        <f t="shared" si="1"/>
        <v>23655</v>
      </c>
    </row>
    <row r="25" spans="1:43">
      <c r="B25" s="9">
        <f t="shared" si="0"/>
        <v>15</v>
      </c>
      <c r="C25" s="13" t="s">
        <v>15</v>
      </c>
      <c r="D25" s="10" t="s">
        <v>16</v>
      </c>
      <c r="E25" s="12">
        <v>25619</v>
      </c>
      <c r="F25" s="43"/>
      <c r="G25" s="12">
        <f t="shared" si="1"/>
        <v>25619</v>
      </c>
    </row>
    <row r="26" spans="1:43" ht="63.6" customHeight="1">
      <c r="B26" s="9">
        <f t="shared" si="0"/>
        <v>16</v>
      </c>
      <c r="C26" s="16" t="s">
        <v>235</v>
      </c>
      <c r="D26" s="10" t="s">
        <v>234</v>
      </c>
      <c r="E26" s="12">
        <v>1420</v>
      </c>
      <c r="F26" s="43"/>
      <c r="G26" s="12">
        <f t="shared" si="1"/>
        <v>1420</v>
      </c>
    </row>
    <row r="27" spans="1:43">
      <c r="B27" s="9">
        <f t="shared" si="0"/>
        <v>17</v>
      </c>
      <c r="C27" s="10" t="s">
        <v>17</v>
      </c>
      <c r="D27" s="10" t="s">
        <v>18</v>
      </c>
      <c r="E27" s="12">
        <v>4300</v>
      </c>
      <c r="F27" s="43"/>
      <c r="G27" s="12">
        <f t="shared" si="1"/>
        <v>4300</v>
      </c>
    </row>
    <row r="28" spans="1:43">
      <c r="B28" s="9">
        <f t="shared" si="0"/>
        <v>18</v>
      </c>
      <c r="C28" s="10" t="s">
        <v>19</v>
      </c>
      <c r="D28" s="10" t="s">
        <v>20</v>
      </c>
      <c r="E28" s="12">
        <v>25000</v>
      </c>
      <c r="F28" s="43"/>
      <c r="G28" s="12">
        <f t="shared" si="1"/>
        <v>25000</v>
      </c>
    </row>
    <row r="29" spans="1:43">
      <c r="B29" s="9">
        <f t="shared" si="0"/>
        <v>19</v>
      </c>
      <c r="C29" s="13" t="s">
        <v>135</v>
      </c>
      <c r="D29" s="10" t="s">
        <v>134</v>
      </c>
      <c r="E29" s="12">
        <v>2518</v>
      </c>
      <c r="F29" s="43"/>
      <c r="G29" s="12">
        <f t="shared" si="1"/>
        <v>2518</v>
      </c>
    </row>
    <row r="30" spans="1:43">
      <c r="B30" s="9">
        <f t="shared" si="0"/>
        <v>20</v>
      </c>
      <c r="C30" s="10" t="s">
        <v>21</v>
      </c>
      <c r="D30" s="10" t="s">
        <v>22</v>
      </c>
      <c r="E30" s="14">
        <v>300</v>
      </c>
      <c r="F30" s="43"/>
      <c r="G30" s="12">
        <f t="shared" si="1"/>
        <v>300</v>
      </c>
    </row>
    <row r="31" spans="1:43">
      <c r="B31" s="9">
        <f t="shared" si="0"/>
        <v>21</v>
      </c>
      <c r="C31" s="10" t="s">
        <v>23</v>
      </c>
      <c r="D31" s="10" t="s">
        <v>193</v>
      </c>
      <c r="E31" s="12">
        <v>180</v>
      </c>
      <c r="F31" s="43"/>
      <c r="G31" s="12">
        <f t="shared" si="1"/>
        <v>180</v>
      </c>
    </row>
    <row r="32" spans="1:43" ht="46.2" customHeight="1">
      <c r="B32" s="9">
        <f t="shared" ref="B32:B45" si="2">B31+1</f>
        <v>22</v>
      </c>
      <c r="C32" s="13" t="s">
        <v>252</v>
      </c>
      <c r="D32" s="10" t="s">
        <v>216</v>
      </c>
      <c r="E32" s="12">
        <v>15293.44</v>
      </c>
      <c r="F32" s="43"/>
      <c r="G32" s="12">
        <f t="shared" si="1"/>
        <v>15293.44</v>
      </c>
    </row>
    <row r="33" spans="2:8">
      <c r="B33" s="9">
        <f t="shared" si="2"/>
        <v>23</v>
      </c>
      <c r="C33" s="10" t="s">
        <v>164</v>
      </c>
      <c r="D33" s="10" t="s">
        <v>163</v>
      </c>
      <c r="E33" s="14">
        <v>5700</v>
      </c>
      <c r="F33" s="43"/>
      <c r="G33" s="12">
        <f t="shared" si="1"/>
        <v>5700</v>
      </c>
    </row>
    <row r="34" spans="2:8">
      <c r="B34" s="9">
        <f t="shared" si="2"/>
        <v>24</v>
      </c>
      <c r="C34" s="10" t="s">
        <v>256</v>
      </c>
      <c r="D34" s="10" t="s">
        <v>257</v>
      </c>
      <c r="E34" s="14">
        <v>0</v>
      </c>
      <c r="F34" s="14">
        <v>12</v>
      </c>
      <c r="G34" s="12">
        <f t="shared" si="1"/>
        <v>12</v>
      </c>
    </row>
    <row r="35" spans="2:8" ht="30">
      <c r="B35" s="9">
        <f t="shared" si="2"/>
        <v>25</v>
      </c>
      <c r="C35" s="13" t="s">
        <v>24</v>
      </c>
      <c r="D35" s="10" t="s">
        <v>25</v>
      </c>
      <c r="E35" s="12">
        <v>2600</v>
      </c>
      <c r="F35" s="43"/>
      <c r="G35" s="12">
        <f t="shared" si="1"/>
        <v>2600</v>
      </c>
    </row>
    <row r="36" spans="2:8" ht="45">
      <c r="B36" s="9">
        <f t="shared" si="2"/>
        <v>26</v>
      </c>
      <c r="C36" s="17" t="s">
        <v>220</v>
      </c>
      <c r="D36" s="10" t="s">
        <v>219</v>
      </c>
      <c r="E36" s="12">
        <v>4553.93</v>
      </c>
      <c r="F36" s="43"/>
      <c r="G36" s="12">
        <f t="shared" si="1"/>
        <v>4553.93</v>
      </c>
    </row>
    <row r="37" spans="2:8" ht="36" customHeight="1">
      <c r="B37" s="9">
        <f t="shared" si="2"/>
        <v>27</v>
      </c>
      <c r="C37" s="13" t="s">
        <v>203</v>
      </c>
      <c r="D37" s="10" t="s">
        <v>204</v>
      </c>
      <c r="E37" s="14">
        <v>35854.080000000002</v>
      </c>
      <c r="F37" s="43"/>
      <c r="G37" s="12">
        <f t="shared" si="1"/>
        <v>35854.080000000002</v>
      </c>
    </row>
    <row r="38" spans="2:8" ht="59.4" customHeight="1">
      <c r="B38" s="9">
        <f t="shared" si="2"/>
        <v>28</v>
      </c>
      <c r="C38" s="13" t="s">
        <v>259</v>
      </c>
      <c r="D38" s="10" t="s">
        <v>258</v>
      </c>
      <c r="E38" s="14">
        <v>0</v>
      </c>
      <c r="F38" s="14">
        <v>2334.62</v>
      </c>
      <c r="G38" s="12">
        <f t="shared" si="1"/>
        <v>2334.62</v>
      </c>
    </row>
    <row r="39" spans="2:8" ht="16.5" customHeight="1">
      <c r="B39" s="9">
        <f t="shared" si="2"/>
        <v>29</v>
      </c>
      <c r="C39" s="10" t="s">
        <v>201</v>
      </c>
      <c r="D39" s="10" t="s">
        <v>202</v>
      </c>
      <c r="E39" s="12">
        <v>50</v>
      </c>
      <c r="F39" s="43"/>
      <c r="G39" s="12">
        <f t="shared" si="1"/>
        <v>50</v>
      </c>
    </row>
    <row r="40" spans="2:8" ht="30.6" customHeight="1">
      <c r="B40" s="9">
        <f t="shared" si="2"/>
        <v>30</v>
      </c>
      <c r="C40" s="13" t="s">
        <v>261</v>
      </c>
      <c r="D40" s="10" t="s">
        <v>260</v>
      </c>
      <c r="E40" s="12">
        <v>0</v>
      </c>
      <c r="F40" s="14">
        <v>12287.51</v>
      </c>
      <c r="G40" s="12">
        <f t="shared" si="1"/>
        <v>12287.51</v>
      </c>
    </row>
    <row r="41" spans="2:8" ht="18" customHeight="1">
      <c r="B41" s="9">
        <f t="shared" si="2"/>
        <v>31</v>
      </c>
      <c r="C41" s="13" t="s">
        <v>211</v>
      </c>
      <c r="D41" s="13" t="s">
        <v>212</v>
      </c>
      <c r="E41" s="14">
        <f>E42+E43+E44</f>
        <v>208355.06</v>
      </c>
      <c r="F41" s="43"/>
      <c r="G41" s="12">
        <f t="shared" si="1"/>
        <v>208355.06</v>
      </c>
    </row>
    <row r="42" spans="2:8" ht="20.25" customHeight="1">
      <c r="B42" s="9">
        <f t="shared" si="2"/>
        <v>32</v>
      </c>
      <c r="C42" s="13" t="s">
        <v>205</v>
      </c>
      <c r="D42" s="10" t="s">
        <v>206</v>
      </c>
      <c r="E42" s="12">
        <v>195187.15</v>
      </c>
      <c r="F42" s="43"/>
      <c r="G42" s="12">
        <f t="shared" si="1"/>
        <v>195187.15</v>
      </c>
    </row>
    <row r="43" spans="2:8" ht="18.75" customHeight="1">
      <c r="B43" s="9">
        <f t="shared" si="2"/>
        <v>33</v>
      </c>
      <c r="C43" s="10" t="s">
        <v>207</v>
      </c>
      <c r="D43" s="10" t="s">
        <v>208</v>
      </c>
      <c r="E43" s="12">
        <v>6795.46</v>
      </c>
      <c r="F43" s="43"/>
      <c r="G43" s="12">
        <f t="shared" si="1"/>
        <v>6795.46</v>
      </c>
    </row>
    <row r="44" spans="2:8" ht="15.75" customHeight="1">
      <c r="B44" s="9">
        <f t="shared" si="2"/>
        <v>34</v>
      </c>
      <c r="C44" s="10" t="s">
        <v>209</v>
      </c>
      <c r="D44" s="10" t="s">
        <v>210</v>
      </c>
      <c r="E44" s="12">
        <v>6372.45</v>
      </c>
      <c r="F44" s="43"/>
      <c r="G44" s="12">
        <f t="shared" si="1"/>
        <v>6372.45</v>
      </c>
    </row>
    <row r="45" spans="2:8" ht="17.25" customHeight="1">
      <c r="B45" s="9">
        <f t="shared" si="2"/>
        <v>35</v>
      </c>
      <c r="C45" s="19" t="s">
        <v>26</v>
      </c>
      <c r="D45" s="10"/>
      <c r="E45" s="20">
        <f>E11+E12+E13+E14+E27+E28+E29+E30+E31+E33+E35+E36+E37+E39+E41+E32</f>
        <v>773642.51</v>
      </c>
      <c r="F45" s="20">
        <f>F11+F12+F13+F14+F27+F28+F29+F30+F31+F32+F33+F34+F35+F36+F37+F39+F41+F38+F40</f>
        <v>14634.130000000001</v>
      </c>
      <c r="G45" s="20">
        <f t="shared" si="1"/>
        <v>788276.64</v>
      </c>
    </row>
    <row r="46" spans="2:8" ht="16.5" customHeight="1">
      <c r="B46" s="9">
        <f t="shared" si="0"/>
        <v>36</v>
      </c>
      <c r="C46" s="19" t="s">
        <v>238</v>
      </c>
      <c r="D46" s="19"/>
      <c r="E46" s="21">
        <v>27739.39</v>
      </c>
      <c r="F46" s="43"/>
      <c r="G46" s="20">
        <f t="shared" si="1"/>
        <v>27739.39</v>
      </c>
    </row>
    <row r="47" spans="2:8" ht="15.6">
      <c r="B47" s="9">
        <f t="shared" si="0"/>
        <v>37</v>
      </c>
      <c r="C47" s="19" t="s">
        <v>139</v>
      </c>
      <c r="D47" s="10"/>
      <c r="E47" s="20">
        <f>E61+O215+E67+E86+E89+E92+E151+E162+E230+E239+E243+E245+E248+E264</f>
        <v>801381.89999999991</v>
      </c>
      <c r="F47" s="20">
        <f>F61+F67+F86+F89+F92+F151+F162+F230+F239+F243+F245+F248+F264</f>
        <v>14634.13</v>
      </c>
      <c r="G47" s="20">
        <f t="shared" si="1"/>
        <v>816016.02999999991</v>
      </c>
    </row>
    <row r="48" spans="2:8" ht="15.6">
      <c r="B48" s="9">
        <f t="shared" si="0"/>
        <v>38</v>
      </c>
      <c r="C48" s="19" t="s">
        <v>30</v>
      </c>
      <c r="D48" s="19">
        <v>10</v>
      </c>
      <c r="E48" s="20">
        <f>E63+E70+E74+E166+E172+E177+E182+E188+E193+E198+E204+E209+E213+E232</f>
        <v>201524.2</v>
      </c>
      <c r="F48" s="43"/>
      <c r="G48" s="20">
        <f t="shared" si="1"/>
        <v>201524.2</v>
      </c>
      <c r="H48" s="18"/>
    </row>
    <row r="49" spans="2:8" ht="15.6">
      <c r="B49" s="9">
        <f t="shared" si="0"/>
        <v>39</v>
      </c>
      <c r="C49" s="19" t="s">
        <v>31</v>
      </c>
      <c r="D49" s="19">
        <v>20</v>
      </c>
      <c r="E49" s="20">
        <f>E64+E71+E75+E78+E81+E83+E88+E91+E95+E100+E104+E108+E114+E119+E124+E130+E134+E138+E142+E167+E173+E178+E183+E189+E194+E199+E205+E210+E214+E233+E250</f>
        <v>99073</v>
      </c>
      <c r="F49" s="20">
        <f>F233</f>
        <v>12</v>
      </c>
      <c r="G49" s="20">
        <f t="shared" si="1"/>
        <v>99085</v>
      </c>
      <c r="H49" s="18"/>
    </row>
    <row r="50" spans="2:8" ht="15.6">
      <c r="B50" s="9">
        <f t="shared" si="0"/>
        <v>40</v>
      </c>
      <c r="C50" s="19" t="s">
        <v>142</v>
      </c>
      <c r="D50" s="19">
        <v>30</v>
      </c>
      <c r="E50" s="20">
        <f>E262</f>
        <v>18500</v>
      </c>
      <c r="F50" s="43"/>
      <c r="G50" s="20">
        <f t="shared" si="1"/>
        <v>18500</v>
      </c>
    </row>
    <row r="51" spans="2:8" ht="15.6">
      <c r="B51" s="9">
        <f t="shared" si="0"/>
        <v>41</v>
      </c>
      <c r="C51" s="19" t="s">
        <v>214</v>
      </c>
      <c r="D51" s="19">
        <v>50</v>
      </c>
      <c r="E51" s="20">
        <f>E85</f>
        <v>500</v>
      </c>
      <c r="F51" s="43"/>
      <c r="G51" s="20">
        <f t="shared" si="1"/>
        <v>500</v>
      </c>
      <c r="H51" s="18"/>
    </row>
    <row r="52" spans="2:8" ht="15.6">
      <c r="B52" s="9">
        <f t="shared" si="0"/>
        <v>42</v>
      </c>
      <c r="C52" s="23" t="s">
        <v>112</v>
      </c>
      <c r="D52" s="24" t="s">
        <v>127</v>
      </c>
      <c r="E52" s="20">
        <f>E234+E154</f>
        <v>2600</v>
      </c>
      <c r="F52" s="43"/>
      <c r="G52" s="20">
        <f t="shared" si="1"/>
        <v>2600</v>
      </c>
    </row>
    <row r="53" spans="2:8" ht="15.6">
      <c r="B53" s="9">
        <f t="shared" si="0"/>
        <v>43</v>
      </c>
      <c r="C53" s="23" t="s">
        <v>112</v>
      </c>
      <c r="D53" s="24" t="s">
        <v>128</v>
      </c>
      <c r="E53" s="20">
        <f>E153</f>
        <v>0</v>
      </c>
      <c r="F53" s="43"/>
      <c r="G53" s="20">
        <f t="shared" si="1"/>
        <v>0</v>
      </c>
      <c r="H53" s="18"/>
    </row>
    <row r="54" spans="2:8" ht="15.6">
      <c r="B54" s="9">
        <f t="shared" si="0"/>
        <v>44</v>
      </c>
      <c r="C54" s="19" t="s">
        <v>123</v>
      </c>
      <c r="D54" s="24" t="s">
        <v>126</v>
      </c>
      <c r="E54" s="20">
        <f>E79+E240+E246</f>
        <v>17895.870000000003</v>
      </c>
      <c r="F54" s="43"/>
      <c r="G54" s="20">
        <f t="shared" si="1"/>
        <v>17895.870000000003</v>
      </c>
    </row>
    <row r="55" spans="2:8" ht="15.6">
      <c r="B55" s="9">
        <f t="shared" si="0"/>
        <v>45</v>
      </c>
      <c r="C55" s="19" t="s">
        <v>62</v>
      </c>
      <c r="D55" s="19">
        <v>57</v>
      </c>
      <c r="E55" s="20">
        <f>E96+E101+E105+E109+E115+E120+E125+E131+E135+E139+E144</f>
        <v>20900</v>
      </c>
      <c r="F55" s="43"/>
      <c r="G55" s="20">
        <f t="shared" si="1"/>
        <v>20900</v>
      </c>
    </row>
    <row r="56" spans="2:8" ht="15.6">
      <c r="B56" s="9">
        <f t="shared" si="0"/>
        <v>46</v>
      </c>
      <c r="C56" s="19" t="s">
        <v>90</v>
      </c>
      <c r="D56" s="19">
        <v>59</v>
      </c>
      <c r="E56" s="20">
        <f>E65+E168+E174+E184+E200+E217+E235+E97+E102+E106+E110+E116+E121+E126+E132+E140+E219+E222+E224+E226</f>
        <v>31420</v>
      </c>
      <c r="F56" s="43"/>
      <c r="G56" s="20">
        <f t="shared" si="1"/>
        <v>31420</v>
      </c>
    </row>
    <row r="57" spans="2:8" ht="15.6">
      <c r="B57" s="9">
        <f t="shared" si="0"/>
        <v>47</v>
      </c>
      <c r="C57" s="19" t="s">
        <v>32</v>
      </c>
      <c r="D57" s="19">
        <v>70</v>
      </c>
      <c r="E57" s="20">
        <f>E66+E84+E98+E179+E227+E236+E241+E247+E251+E76+E111+E122+E127+E136+E169+E190+E195+E201+E206+E72+E185+E117</f>
        <v>28001.43</v>
      </c>
      <c r="F57" s="43"/>
      <c r="G57" s="20">
        <f t="shared" si="1"/>
        <v>28001.43</v>
      </c>
    </row>
    <row r="58" spans="2:8" ht="15.6">
      <c r="B58" s="9">
        <f t="shared" si="0"/>
        <v>48</v>
      </c>
      <c r="C58" s="19" t="s">
        <v>137</v>
      </c>
      <c r="D58" s="19">
        <v>58</v>
      </c>
      <c r="E58" s="20">
        <f>E145+E146+E147+E148+E149+E150+E155+E156+E157+E158+E159+E160+E228+E237+E238+E244+E252+E253+E254+E255+E256+E257+E258+E259+E260+E265+E229+E242+E128+E112+E261</f>
        <v>359967.4</v>
      </c>
      <c r="F58" s="43"/>
      <c r="G58" s="20">
        <f t="shared" si="1"/>
        <v>359967.4</v>
      </c>
    </row>
    <row r="59" spans="2:8" ht="15.6">
      <c r="B59" s="9">
        <f t="shared" si="0"/>
        <v>49</v>
      </c>
      <c r="C59" s="19" t="s">
        <v>264</v>
      </c>
      <c r="D59" s="19">
        <v>60</v>
      </c>
      <c r="E59" s="20">
        <v>0</v>
      </c>
      <c r="F59" s="20">
        <f>F161</f>
        <v>14622.13</v>
      </c>
      <c r="G59" s="20">
        <f t="shared" si="1"/>
        <v>14622.13</v>
      </c>
    </row>
    <row r="60" spans="2:8" ht="15.6">
      <c r="B60" s="9">
        <f t="shared" si="0"/>
        <v>50</v>
      </c>
      <c r="C60" s="19" t="s">
        <v>200</v>
      </c>
      <c r="D60" s="19">
        <v>81</v>
      </c>
      <c r="E60" s="20">
        <f>E263</f>
        <v>21000</v>
      </c>
      <c r="F60" s="43"/>
      <c r="G60" s="20">
        <f t="shared" si="1"/>
        <v>21000</v>
      </c>
    </row>
    <row r="61" spans="2:8" ht="15.6">
      <c r="B61" s="9">
        <f t="shared" si="0"/>
        <v>51</v>
      </c>
      <c r="C61" s="19" t="s">
        <v>27</v>
      </c>
      <c r="D61" s="19" t="s">
        <v>28</v>
      </c>
      <c r="E61" s="21">
        <f>E62</f>
        <v>58319</v>
      </c>
      <c r="F61" s="43"/>
      <c r="G61" s="20">
        <f t="shared" si="1"/>
        <v>58319</v>
      </c>
    </row>
    <row r="62" spans="2:8" ht="15.6">
      <c r="B62" s="9">
        <f t="shared" si="0"/>
        <v>52</v>
      </c>
      <c r="C62" s="19" t="s">
        <v>29</v>
      </c>
      <c r="D62" s="19" t="s">
        <v>28</v>
      </c>
      <c r="E62" s="21">
        <f>E63+E64+E65+E66</f>
        <v>58319</v>
      </c>
      <c r="F62" s="43"/>
      <c r="G62" s="20">
        <f t="shared" si="1"/>
        <v>58319</v>
      </c>
    </row>
    <row r="63" spans="2:8">
      <c r="B63" s="9">
        <f t="shared" si="0"/>
        <v>53</v>
      </c>
      <c r="C63" s="10" t="s">
        <v>30</v>
      </c>
      <c r="D63" s="10" t="s">
        <v>188</v>
      </c>
      <c r="E63" s="14">
        <v>38719</v>
      </c>
      <c r="F63" s="43"/>
      <c r="G63" s="12">
        <f t="shared" si="1"/>
        <v>38719</v>
      </c>
    </row>
    <row r="64" spans="2:8">
      <c r="B64" s="9">
        <f t="shared" si="0"/>
        <v>54</v>
      </c>
      <c r="C64" s="10" t="s">
        <v>31</v>
      </c>
      <c r="D64" s="10" t="s">
        <v>187</v>
      </c>
      <c r="E64" s="14">
        <v>17800</v>
      </c>
      <c r="F64" s="43"/>
      <c r="G64" s="12">
        <f t="shared" si="1"/>
        <v>17800</v>
      </c>
    </row>
    <row r="65" spans="2:8" ht="15.6" customHeight="1">
      <c r="B65" s="9">
        <f t="shared" si="0"/>
        <v>55</v>
      </c>
      <c r="C65" s="13" t="s">
        <v>152</v>
      </c>
      <c r="D65" s="10" t="s">
        <v>189</v>
      </c>
      <c r="E65" s="14">
        <v>300</v>
      </c>
      <c r="F65" s="43"/>
      <c r="G65" s="12">
        <f t="shared" si="1"/>
        <v>300</v>
      </c>
    </row>
    <row r="66" spans="2:8">
      <c r="B66" s="9">
        <f t="shared" si="0"/>
        <v>56</v>
      </c>
      <c r="C66" s="10" t="s">
        <v>32</v>
      </c>
      <c r="D66" s="10" t="s">
        <v>190</v>
      </c>
      <c r="E66" s="14">
        <v>1500</v>
      </c>
      <c r="F66" s="43"/>
      <c r="G66" s="12">
        <f t="shared" si="1"/>
        <v>1500</v>
      </c>
    </row>
    <row r="67" spans="2:8" ht="34.200000000000003" customHeight="1">
      <c r="B67" s="9">
        <f t="shared" si="0"/>
        <v>57</v>
      </c>
      <c r="C67" s="23" t="s">
        <v>33</v>
      </c>
      <c r="D67" s="19" t="s">
        <v>34</v>
      </c>
      <c r="E67" s="20">
        <f>E68+E73+E77+E80+E82+E85</f>
        <v>13947.5</v>
      </c>
      <c r="F67" s="43"/>
      <c r="G67" s="20">
        <f t="shared" si="1"/>
        <v>13947.5</v>
      </c>
    </row>
    <row r="68" spans="2:8" ht="15.6">
      <c r="B68" s="9">
        <f t="shared" si="0"/>
        <v>58</v>
      </c>
      <c r="C68" s="23" t="s">
        <v>35</v>
      </c>
      <c r="D68" s="19" t="s">
        <v>36</v>
      </c>
      <c r="E68" s="20">
        <f>E69</f>
        <v>5237</v>
      </c>
      <c r="F68" s="43"/>
      <c r="G68" s="20">
        <f t="shared" si="1"/>
        <v>5237</v>
      </c>
    </row>
    <row r="69" spans="2:8" ht="15.75" customHeight="1">
      <c r="B69" s="9">
        <f t="shared" si="0"/>
        <v>59</v>
      </c>
      <c r="C69" s="13" t="s">
        <v>37</v>
      </c>
      <c r="D69" s="10" t="s">
        <v>38</v>
      </c>
      <c r="E69" s="12">
        <f>E70+E71+E72</f>
        <v>5237</v>
      </c>
      <c r="F69" s="43"/>
      <c r="G69" s="12">
        <f t="shared" si="1"/>
        <v>5237</v>
      </c>
    </row>
    <row r="70" spans="2:8">
      <c r="B70" s="9">
        <f t="shared" si="0"/>
        <v>60</v>
      </c>
      <c r="C70" s="10" t="s">
        <v>39</v>
      </c>
      <c r="D70" s="10" t="s">
        <v>40</v>
      </c>
      <c r="E70" s="12">
        <v>4737</v>
      </c>
      <c r="F70" s="43"/>
      <c r="G70" s="12">
        <f t="shared" si="1"/>
        <v>4737</v>
      </c>
    </row>
    <row r="71" spans="2:8">
      <c r="B71" s="9">
        <f t="shared" si="0"/>
        <v>61</v>
      </c>
      <c r="C71" s="10" t="s">
        <v>31</v>
      </c>
      <c r="D71" s="10" t="s">
        <v>41</v>
      </c>
      <c r="E71" s="12">
        <v>500</v>
      </c>
      <c r="F71" s="43"/>
      <c r="G71" s="12">
        <f t="shared" si="1"/>
        <v>500</v>
      </c>
    </row>
    <row r="72" spans="2:8">
      <c r="B72" s="9">
        <f t="shared" si="0"/>
        <v>62</v>
      </c>
      <c r="C72" s="10" t="s">
        <v>32</v>
      </c>
      <c r="D72" s="10" t="s">
        <v>46</v>
      </c>
      <c r="E72" s="12">
        <v>0</v>
      </c>
      <c r="F72" s="43"/>
      <c r="G72" s="12">
        <f t="shared" si="1"/>
        <v>0</v>
      </c>
    </row>
    <row r="73" spans="2:8" ht="15.6">
      <c r="B73" s="9">
        <f t="shared" si="0"/>
        <v>63</v>
      </c>
      <c r="C73" s="19" t="s">
        <v>42</v>
      </c>
      <c r="D73" s="19" t="s">
        <v>36</v>
      </c>
      <c r="E73" s="20">
        <f>E74+E75+E76</f>
        <v>4180.5</v>
      </c>
      <c r="F73" s="43"/>
      <c r="G73" s="20">
        <f t="shared" si="1"/>
        <v>4180.5</v>
      </c>
    </row>
    <row r="74" spans="2:8">
      <c r="B74" s="9">
        <f t="shared" si="0"/>
        <v>64</v>
      </c>
      <c r="C74" s="10" t="s">
        <v>39</v>
      </c>
      <c r="D74" s="10" t="s">
        <v>43</v>
      </c>
      <c r="E74" s="12">
        <v>2789</v>
      </c>
      <c r="F74" s="43"/>
      <c r="G74" s="12">
        <f t="shared" si="1"/>
        <v>2789</v>
      </c>
    </row>
    <row r="75" spans="2:8">
      <c r="B75" s="9">
        <f t="shared" si="0"/>
        <v>65</v>
      </c>
      <c r="C75" s="10" t="s">
        <v>44</v>
      </c>
      <c r="D75" s="10" t="s">
        <v>45</v>
      </c>
      <c r="E75" s="12">
        <v>1350</v>
      </c>
      <c r="F75" s="44"/>
      <c r="G75" s="12">
        <f t="shared" si="1"/>
        <v>1350</v>
      </c>
      <c r="H75" s="25"/>
    </row>
    <row r="76" spans="2:8">
      <c r="B76" s="9">
        <f t="shared" si="0"/>
        <v>66</v>
      </c>
      <c r="C76" s="10" t="s">
        <v>32</v>
      </c>
      <c r="D76" s="10" t="s">
        <v>46</v>
      </c>
      <c r="E76" s="12">
        <v>41.5</v>
      </c>
      <c r="F76" s="43"/>
      <c r="G76" s="12">
        <f t="shared" si="1"/>
        <v>41.5</v>
      </c>
    </row>
    <row r="77" spans="2:8" ht="15.6">
      <c r="B77" s="9">
        <f t="shared" si="0"/>
        <v>67</v>
      </c>
      <c r="C77" s="19" t="s">
        <v>47</v>
      </c>
      <c r="D77" s="19" t="s">
        <v>36</v>
      </c>
      <c r="E77" s="20">
        <f>E78+E79</f>
        <v>3930</v>
      </c>
      <c r="F77" s="43"/>
      <c r="G77" s="20">
        <f t="shared" si="1"/>
        <v>3930</v>
      </c>
    </row>
    <row r="78" spans="2:8" ht="20.25" customHeight="1">
      <c r="B78" s="9">
        <f t="shared" si="0"/>
        <v>68</v>
      </c>
      <c r="C78" s="10" t="s">
        <v>31</v>
      </c>
      <c r="D78" s="10" t="s">
        <v>45</v>
      </c>
      <c r="E78" s="14">
        <v>3900</v>
      </c>
      <c r="F78" s="43"/>
      <c r="G78" s="12">
        <f t="shared" si="1"/>
        <v>3900</v>
      </c>
    </row>
    <row r="79" spans="2:8">
      <c r="B79" s="9">
        <f t="shared" si="0"/>
        <v>69</v>
      </c>
      <c r="C79" s="10" t="s">
        <v>120</v>
      </c>
      <c r="D79" s="10" t="s">
        <v>124</v>
      </c>
      <c r="E79" s="14">
        <v>30</v>
      </c>
      <c r="F79" s="43"/>
      <c r="G79" s="12">
        <f t="shared" ref="G79:G142" si="3">E79+F79</f>
        <v>30</v>
      </c>
    </row>
    <row r="80" spans="2:8" ht="15.6">
      <c r="B80" s="9">
        <f t="shared" si="0"/>
        <v>70</v>
      </c>
      <c r="C80" s="19" t="s">
        <v>131</v>
      </c>
      <c r="D80" s="19" t="s">
        <v>34</v>
      </c>
      <c r="E80" s="21">
        <f>E81</f>
        <v>40</v>
      </c>
      <c r="F80" s="43"/>
      <c r="G80" s="20">
        <f t="shared" si="3"/>
        <v>40</v>
      </c>
    </row>
    <row r="81" spans="2:11">
      <c r="B81" s="9">
        <f t="shared" si="0"/>
        <v>71</v>
      </c>
      <c r="C81" s="10" t="s">
        <v>44</v>
      </c>
      <c r="D81" s="10" t="s">
        <v>45</v>
      </c>
      <c r="E81" s="14">
        <v>40</v>
      </c>
      <c r="F81" s="43"/>
      <c r="G81" s="12">
        <f t="shared" si="3"/>
        <v>40</v>
      </c>
    </row>
    <row r="82" spans="2:11" ht="15.6">
      <c r="B82" s="9">
        <f t="shared" si="0"/>
        <v>72</v>
      </c>
      <c r="C82" s="19" t="s">
        <v>147</v>
      </c>
      <c r="D82" s="19" t="s">
        <v>34</v>
      </c>
      <c r="E82" s="21">
        <f>E83+E84</f>
        <v>60</v>
      </c>
      <c r="F82" s="43"/>
      <c r="G82" s="20">
        <f t="shared" si="3"/>
        <v>60</v>
      </c>
    </row>
    <row r="83" spans="2:11">
      <c r="B83" s="9">
        <f t="shared" si="0"/>
        <v>73</v>
      </c>
      <c r="C83" s="10" t="s">
        <v>44</v>
      </c>
      <c r="D83" s="10" t="s">
        <v>45</v>
      </c>
      <c r="E83" s="14">
        <v>60</v>
      </c>
      <c r="F83" s="43"/>
      <c r="G83" s="12">
        <f t="shared" si="3"/>
        <v>60</v>
      </c>
    </row>
    <row r="84" spans="2:11">
      <c r="B84" s="9">
        <f t="shared" si="0"/>
        <v>74</v>
      </c>
      <c r="C84" s="10" t="s">
        <v>32</v>
      </c>
      <c r="D84" s="10" t="s">
        <v>46</v>
      </c>
      <c r="E84" s="14">
        <v>0</v>
      </c>
      <c r="F84" s="43"/>
      <c r="G84" s="12">
        <f t="shared" si="3"/>
        <v>0</v>
      </c>
    </row>
    <row r="85" spans="2:11" ht="15.6">
      <c r="B85" s="9">
        <f t="shared" si="0"/>
        <v>75</v>
      </c>
      <c r="C85" s="19" t="s">
        <v>214</v>
      </c>
      <c r="D85" s="19" t="s">
        <v>34</v>
      </c>
      <c r="E85" s="21">
        <v>500</v>
      </c>
      <c r="F85" s="43"/>
      <c r="G85" s="20">
        <f t="shared" si="3"/>
        <v>500</v>
      </c>
    </row>
    <row r="86" spans="2:11" ht="15.6">
      <c r="B86" s="9">
        <f t="shared" si="0"/>
        <v>76</v>
      </c>
      <c r="C86" s="19" t="s">
        <v>48</v>
      </c>
      <c r="D86" s="19" t="s">
        <v>49</v>
      </c>
      <c r="E86" s="21">
        <f>E87</f>
        <v>500</v>
      </c>
      <c r="F86" s="43"/>
      <c r="G86" s="20">
        <f t="shared" si="3"/>
        <v>500</v>
      </c>
    </row>
    <row r="87" spans="2:11" ht="15.6">
      <c r="B87" s="9">
        <f t="shared" si="0"/>
        <v>77</v>
      </c>
      <c r="C87" s="19" t="s">
        <v>50</v>
      </c>
      <c r="D87" s="19" t="s">
        <v>49</v>
      </c>
      <c r="E87" s="21">
        <f>E88</f>
        <v>500</v>
      </c>
      <c r="F87" s="43"/>
      <c r="G87" s="20">
        <f t="shared" si="3"/>
        <v>500</v>
      </c>
    </row>
    <row r="88" spans="2:11">
      <c r="B88" s="9">
        <f t="shared" si="0"/>
        <v>78</v>
      </c>
      <c r="C88" s="10" t="s">
        <v>31</v>
      </c>
      <c r="D88" s="10" t="s">
        <v>51</v>
      </c>
      <c r="E88" s="14">
        <v>500</v>
      </c>
      <c r="F88" s="43"/>
      <c r="G88" s="12">
        <f t="shared" si="3"/>
        <v>500</v>
      </c>
    </row>
    <row r="89" spans="2:11" ht="35.25" customHeight="1">
      <c r="B89" s="9">
        <f t="shared" si="0"/>
        <v>79</v>
      </c>
      <c r="C89" s="23" t="s">
        <v>107</v>
      </c>
      <c r="D89" s="19" t="s">
        <v>52</v>
      </c>
      <c r="E89" s="21">
        <f>E90</f>
        <v>50</v>
      </c>
      <c r="F89" s="43"/>
      <c r="G89" s="20">
        <f t="shared" si="3"/>
        <v>50</v>
      </c>
    </row>
    <row r="90" spans="2:11" ht="39" customHeight="1">
      <c r="B90" s="9">
        <f t="shared" ref="B90:B95" si="4">B89+1</f>
        <v>80</v>
      </c>
      <c r="C90" s="23" t="s">
        <v>53</v>
      </c>
      <c r="D90" s="19" t="s">
        <v>52</v>
      </c>
      <c r="E90" s="21">
        <f>E91</f>
        <v>50</v>
      </c>
      <c r="F90" s="43"/>
      <c r="G90" s="20">
        <f t="shared" si="3"/>
        <v>50</v>
      </c>
    </row>
    <row r="91" spans="2:11">
      <c r="B91" s="9">
        <f t="shared" si="4"/>
        <v>81</v>
      </c>
      <c r="C91" s="10" t="s">
        <v>31</v>
      </c>
      <c r="D91" s="10" t="s">
        <v>54</v>
      </c>
      <c r="E91" s="14">
        <v>50</v>
      </c>
      <c r="F91" s="43"/>
      <c r="G91" s="12">
        <f t="shared" si="3"/>
        <v>50</v>
      </c>
      <c r="H91" s="18"/>
      <c r="I91" s="18"/>
      <c r="J91" s="18"/>
    </row>
    <row r="92" spans="2:11" ht="15.6">
      <c r="B92" s="9">
        <f t="shared" si="4"/>
        <v>82</v>
      </c>
      <c r="C92" s="19" t="s">
        <v>55</v>
      </c>
      <c r="D92" s="19" t="s">
        <v>56</v>
      </c>
      <c r="E92" s="21">
        <f>E93+E143+E145+E146+E147+E148+E149+E150</f>
        <v>46152.12</v>
      </c>
      <c r="F92" s="43"/>
      <c r="G92" s="20">
        <f t="shared" si="3"/>
        <v>46152.12</v>
      </c>
    </row>
    <row r="93" spans="2:11" ht="15.6">
      <c r="B93" s="9">
        <f t="shared" si="4"/>
        <v>83</v>
      </c>
      <c r="C93" s="19" t="s">
        <v>121</v>
      </c>
      <c r="D93" s="19" t="s">
        <v>56</v>
      </c>
      <c r="E93" s="21">
        <f>E94+E99+E103+E107+E113+E118+E123+E129+E133+E137+E141</f>
        <v>19297.940000000002</v>
      </c>
      <c r="F93" s="43"/>
      <c r="G93" s="20">
        <f t="shared" si="3"/>
        <v>19297.940000000002</v>
      </c>
    </row>
    <row r="94" spans="2:11" ht="33.6" customHeight="1">
      <c r="B94" s="9">
        <f t="shared" si="4"/>
        <v>84</v>
      </c>
      <c r="C94" s="23" t="s">
        <v>115</v>
      </c>
      <c r="D94" s="19" t="s">
        <v>57</v>
      </c>
      <c r="E94" s="21">
        <f>E95+E96+E98+E97</f>
        <v>2951</v>
      </c>
      <c r="F94" s="43"/>
      <c r="G94" s="20">
        <f t="shared" si="3"/>
        <v>2951</v>
      </c>
    </row>
    <row r="95" spans="2:11">
      <c r="B95" s="9">
        <f t="shared" si="4"/>
        <v>85</v>
      </c>
      <c r="C95" s="10" t="s">
        <v>31</v>
      </c>
      <c r="D95" s="10" t="s">
        <v>58</v>
      </c>
      <c r="E95" s="14">
        <v>1350</v>
      </c>
      <c r="F95" s="43"/>
      <c r="G95" s="12">
        <f t="shared" si="3"/>
        <v>1350</v>
      </c>
      <c r="H95" s="18"/>
      <c r="I95" s="18"/>
    </row>
    <row r="96" spans="2:11">
      <c r="B96" s="9">
        <f t="shared" ref="B96:B174" si="5">B95+1</f>
        <v>86</v>
      </c>
      <c r="C96" s="10" t="s">
        <v>140</v>
      </c>
      <c r="D96" s="26" t="s">
        <v>63</v>
      </c>
      <c r="E96" s="14">
        <v>1421</v>
      </c>
      <c r="F96" s="43"/>
      <c r="G96" s="12">
        <f t="shared" si="3"/>
        <v>1421</v>
      </c>
      <c r="I96" s="18"/>
      <c r="K96" s="25"/>
    </row>
    <row r="97" spans="2:11">
      <c r="B97" s="9">
        <f t="shared" si="5"/>
        <v>87</v>
      </c>
      <c r="C97" s="10" t="s">
        <v>217</v>
      </c>
      <c r="D97" s="26" t="s">
        <v>218</v>
      </c>
      <c r="E97" s="14">
        <v>180</v>
      </c>
      <c r="F97" s="43"/>
      <c r="G97" s="12">
        <f t="shared" si="3"/>
        <v>180</v>
      </c>
    </row>
    <row r="98" spans="2:11">
      <c r="B98" s="9">
        <f t="shared" si="5"/>
        <v>88</v>
      </c>
      <c r="C98" s="10" t="s">
        <v>32</v>
      </c>
      <c r="D98" s="10" t="s">
        <v>110</v>
      </c>
      <c r="E98" s="14">
        <v>0</v>
      </c>
      <c r="F98" s="43"/>
      <c r="G98" s="12">
        <f t="shared" si="3"/>
        <v>0</v>
      </c>
      <c r="H98" s="18"/>
      <c r="I98" s="18"/>
    </row>
    <row r="99" spans="2:11" ht="31.2">
      <c r="B99" s="9">
        <f t="shared" si="5"/>
        <v>89</v>
      </c>
      <c r="C99" s="23" t="s">
        <v>114</v>
      </c>
      <c r="D99" s="19" t="s">
        <v>56</v>
      </c>
      <c r="E99" s="21">
        <f>E100+E101+E102</f>
        <v>1890</v>
      </c>
      <c r="F99" s="43"/>
      <c r="G99" s="20">
        <f t="shared" si="3"/>
        <v>1890</v>
      </c>
      <c r="I99" s="18"/>
      <c r="K99" s="25"/>
    </row>
    <row r="100" spans="2:11">
      <c r="B100" s="9">
        <f t="shared" si="5"/>
        <v>90</v>
      </c>
      <c r="C100" s="10" t="s">
        <v>59</v>
      </c>
      <c r="D100" s="10" t="s">
        <v>58</v>
      </c>
      <c r="E100" s="14">
        <v>720</v>
      </c>
      <c r="F100" s="43"/>
      <c r="G100" s="12">
        <f t="shared" si="3"/>
        <v>720</v>
      </c>
    </row>
    <row r="101" spans="2:11">
      <c r="B101" s="9">
        <f t="shared" si="5"/>
        <v>91</v>
      </c>
      <c r="C101" s="10" t="s">
        <v>140</v>
      </c>
      <c r="D101" s="26" t="s">
        <v>63</v>
      </c>
      <c r="E101" s="14">
        <v>970</v>
      </c>
      <c r="F101" s="43"/>
      <c r="G101" s="12">
        <f t="shared" si="3"/>
        <v>970</v>
      </c>
      <c r="I101" s="18"/>
      <c r="K101" s="25"/>
    </row>
    <row r="102" spans="2:11">
      <c r="B102" s="9">
        <f t="shared" si="5"/>
        <v>92</v>
      </c>
      <c r="C102" s="10" t="s">
        <v>217</v>
      </c>
      <c r="D102" s="26" t="s">
        <v>218</v>
      </c>
      <c r="E102" s="14">
        <v>200</v>
      </c>
      <c r="F102" s="43"/>
      <c r="G102" s="12">
        <f t="shared" si="3"/>
        <v>200</v>
      </c>
    </row>
    <row r="103" spans="2:11" ht="15.6">
      <c r="B103" s="9">
        <f t="shared" si="5"/>
        <v>93</v>
      </c>
      <c r="C103" s="23" t="s">
        <v>116</v>
      </c>
      <c r="D103" s="19" t="s">
        <v>56</v>
      </c>
      <c r="E103" s="21">
        <f>E104+E105+E106</f>
        <v>2772</v>
      </c>
      <c r="F103" s="43"/>
      <c r="G103" s="20">
        <f t="shared" si="3"/>
        <v>2772</v>
      </c>
    </row>
    <row r="104" spans="2:11">
      <c r="B104" s="9">
        <f t="shared" si="5"/>
        <v>94</v>
      </c>
      <c r="C104" s="10" t="s">
        <v>31</v>
      </c>
      <c r="D104" s="10" t="s">
        <v>58</v>
      </c>
      <c r="E104" s="14">
        <v>1183</v>
      </c>
      <c r="F104" s="43"/>
      <c r="G104" s="12">
        <f t="shared" si="3"/>
        <v>1183</v>
      </c>
    </row>
    <row r="105" spans="2:11">
      <c r="B105" s="9">
        <f t="shared" si="5"/>
        <v>95</v>
      </c>
      <c r="C105" s="10" t="s">
        <v>140</v>
      </c>
      <c r="D105" s="26" t="s">
        <v>63</v>
      </c>
      <c r="E105" s="14">
        <v>1239</v>
      </c>
      <c r="F105" s="43"/>
      <c r="G105" s="12">
        <f t="shared" si="3"/>
        <v>1239</v>
      </c>
    </row>
    <row r="106" spans="2:11">
      <c r="B106" s="9">
        <f t="shared" si="5"/>
        <v>96</v>
      </c>
      <c r="C106" s="10" t="s">
        <v>217</v>
      </c>
      <c r="D106" s="26" t="s">
        <v>218</v>
      </c>
      <c r="E106" s="14">
        <v>350</v>
      </c>
      <c r="F106" s="43"/>
      <c r="G106" s="12">
        <f t="shared" si="3"/>
        <v>350</v>
      </c>
    </row>
    <row r="107" spans="2:11" ht="15.6">
      <c r="B107" s="9">
        <f t="shared" si="5"/>
        <v>97</v>
      </c>
      <c r="C107" s="23" t="s">
        <v>157</v>
      </c>
      <c r="D107" s="19" t="s">
        <v>56</v>
      </c>
      <c r="E107" s="21">
        <f>E108+E109+E111+E110+E112</f>
        <v>2705.94</v>
      </c>
      <c r="F107" s="43"/>
      <c r="G107" s="20">
        <f t="shared" si="3"/>
        <v>2705.94</v>
      </c>
    </row>
    <row r="108" spans="2:11">
      <c r="B108" s="9">
        <f t="shared" si="5"/>
        <v>98</v>
      </c>
      <c r="C108" s="10" t="s">
        <v>31</v>
      </c>
      <c r="D108" s="10" t="s">
        <v>58</v>
      </c>
      <c r="E108" s="14">
        <v>1300</v>
      </c>
      <c r="F108" s="43"/>
      <c r="G108" s="12">
        <f t="shared" si="3"/>
        <v>1300</v>
      </c>
    </row>
    <row r="109" spans="2:11">
      <c r="B109" s="9">
        <f t="shared" si="5"/>
        <v>99</v>
      </c>
      <c r="C109" s="10" t="s">
        <v>140</v>
      </c>
      <c r="D109" s="26" t="s">
        <v>63</v>
      </c>
      <c r="E109" s="14">
        <v>1100</v>
      </c>
      <c r="F109" s="43"/>
      <c r="G109" s="12">
        <f t="shared" si="3"/>
        <v>1100</v>
      </c>
    </row>
    <row r="110" spans="2:11">
      <c r="B110" s="9">
        <f t="shared" si="5"/>
        <v>100</v>
      </c>
      <c r="C110" s="10" t="s">
        <v>217</v>
      </c>
      <c r="D110" s="26" t="s">
        <v>218</v>
      </c>
      <c r="E110" s="14">
        <v>84</v>
      </c>
      <c r="F110" s="43"/>
      <c r="G110" s="12">
        <f t="shared" si="3"/>
        <v>84</v>
      </c>
    </row>
    <row r="111" spans="2:11">
      <c r="B111" s="9">
        <f t="shared" si="5"/>
        <v>101</v>
      </c>
      <c r="C111" s="10" t="s">
        <v>32</v>
      </c>
      <c r="D111" s="10" t="s">
        <v>110</v>
      </c>
      <c r="E111" s="14">
        <v>0</v>
      </c>
      <c r="F111" s="43"/>
      <c r="G111" s="12">
        <f t="shared" si="3"/>
        <v>0</v>
      </c>
    </row>
    <row r="112" spans="2:11">
      <c r="B112" s="9">
        <f t="shared" si="5"/>
        <v>102</v>
      </c>
      <c r="C112" s="10" t="s">
        <v>237</v>
      </c>
      <c r="D112" s="10" t="s">
        <v>156</v>
      </c>
      <c r="E112" s="14">
        <v>221.94</v>
      </c>
      <c r="F112" s="43"/>
      <c r="G112" s="12">
        <f t="shared" si="3"/>
        <v>221.94</v>
      </c>
    </row>
    <row r="113" spans="2:7" ht="18" customHeight="1">
      <c r="B113" s="9">
        <f t="shared" si="5"/>
        <v>103</v>
      </c>
      <c r="C113" s="23" t="s">
        <v>60</v>
      </c>
      <c r="D113" s="19" t="s">
        <v>56</v>
      </c>
      <c r="E113" s="21">
        <f>E114+E115+E116+E117</f>
        <v>2270</v>
      </c>
      <c r="F113" s="43"/>
      <c r="G113" s="20">
        <f t="shared" si="3"/>
        <v>2270</v>
      </c>
    </row>
    <row r="114" spans="2:7">
      <c r="B114" s="9">
        <f t="shared" si="5"/>
        <v>104</v>
      </c>
      <c r="C114" s="10" t="s">
        <v>31</v>
      </c>
      <c r="D114" s="10" t="s">
        <v>58</v>
      </c>
      <c r="E114" s="14">
        <v>860</v>
      </c>
      <c r="F114" s="43"/>
      <c r="G114" s="12">
        <f t="shared" si="3"/>
        <v>860</v>
      </c>
    </row>
    <row r="115" spans="2:7">
      <c r="B115" s="9">
        <f t="shared" si="5"/>
        <v>105</v>
      </c>
      <c r="C115" s="10" t="s">
        <v>140</v>
      </c>
      <c r="D115" s="26" t="s">
        <v>63</v>
      </c>
      <c r="E115" s="14">
        <v>1150</v>
      </c>
      <c r="F115" s="43"/>
      <c r="G115" s="12">
        <f t="shared" si="3"/>
        <v>1150</v>
      </c>
    </row>
    <row r="116" spans="2:7">
      <c r="B116" s="9">
        <f t="shared" si="5"/>
        <v>106</v>
      </c>
      <c r="C116" s="10" t="s">
        <v>217</v>
      </c>
      <c r="D116" s="26" t="s">
        <v>218</v>
      </c>
      <c r="E116" s="14">
        <v>260</v>
      </c>
      <c r="F116" s="43"/>
      <c r="G116" s="12">
        <f t="shared" si="3"/>
        <v>260</v>
      </c>
    </row>
    <row r="117" spans="2:7">
      <c r="B117" s="9">
        <f t="shared" si="5"/>
        <v>107</v>
      </c>
      <c r="C117" s="10" t="s">
        <v>32</v>
      </c>
      <c r="D117" s="10" t="s">
        <v>110</v>
      </c>
      <c r="E117" s="27">
        <v>0</v>
      </c>
      <c r="F117" s="43"/>
      <c r="G117" s="12">
        <f t="shared" si="3"/>
        <v>0</v>
      </c>
    </row>
    <row r="118" spans="2:7" ht="31.2">
      <c r="B118" s="9">
        <f t="shared" si="5"/>
        <v>108</v>
      </c>
      <c r="C118" s="23" t="s">
        <v>117</v>
      </c>
      <c r="D118" s="19" t="s">
        <v>56</v>
      </c>
      <c r="E118" s="28">
        <f>E119+E120+E122+E121</f>
        <v>880</v>
      </c>
      <c r="F118" s="43"/>
      <c r="G118" s="20">
        <f t="shared" si="3"/>
        <v>880</v>
      </c>
    </row>
    <row r="119" spans="2:7">
      <c r="B119" s="9">
        <f t="shared" si="5"/>
        <v>109</v>
      </c>
      <c r="C119" s="10" t="s">
        <v>31</v>
      </c>
      <c r="D119" s="10" t="s">
        <v>58</v>
      </c>
      <c r="E119" s="12">
        <v>380</v>
      </c>
      <c r="F119" s="43"/>
      <c r="G119" s="12">
        <f t="shared" si="3"/>
        <v>380</v>
      </c>
    </row>
    <row r="120" spans="2:7">
      <c r="B120" s="9">
        <f t="shared" si="5"/>
        <v>110</v>
      </c>
      <c r="C120" s="10" t="s">
        <v>140</v>
      </c>
      <c r="D120" s="26" t="s">
        <v>63</v>
      </c>
      <c r="E120" s="12">
        <v>400</v>
      </c>
      <c r="F120" s="43"/>
      <c r="G120" s="12">
        <f t="shared" si="3"/>
        <v>400</v>
      </c>
    </row>
    <row r="121" spans="2:7">
      <c r="B121" s="9">
        <f t="shared" si="5"/>
        <v>111</v>
      </c>
      <c r="C121" s="10" t="s">
        <v>217</v>
      </c>
      <c r="D121" s="26" t="s">
        <v>218</v>
      </c>
      <c r="E121" s="12">
        <v>100</v>
      </c>
      <c r="F121" s="43"/>
      <c r="G121" s="12">
        <f t="shared" si="3"/>
        <v>100</v>
      </c>
    </row>
    <row r="122" spans="2:7">
      <c r="B122" s="9">
        <f t="shared" si="5"/>
        <v>112</v>
      </c>
      <c r="C122" s="10" t="s">
        <v>32</v>
      </c>
      <c r="D122" s="10" t="s">
        <v>110</v>
      </c>
      <c r="E122" s="12">
        <v>0</v>
      </c>
      <c r="F122" s="43"/>
      <c r="G122" s="12">
        <f t="shared" si="3"/>
        <v>0</v>
      </c>
    </row>
    <row r="123" spans="2:7" ht="15.6">
      <c r="B123" s="9">
        <f t="shared" si="5"/>
        <v>113</v>
      </c>
      <c r="C123" s="29" t="s">
        <v>158</v>
      </c>
      <c r="D123" s="19" t="s">
        <v>56</v>
      </c>
      <c r="E123" s="20">
        <f>E124+E125+E126+E128+E127</f>
        <v>1992</v>
      </c>
      <c r="F123" s="43"/>
      <c r="G123" s="20">
        <f t="shared" si="3"/>
        <v>1992</v>
      </c>
    </row>
    <row r="124" spans="2:7">
      <c r="B124" s="9">
        <f t="shared" si="5"/>
        <v>114</v>
      </c>
      <c r="C124" s="10" t="s">
        <v>31</v>
      </c>
      <c r="D124" s="10" t="s">
        <v>58</v>
      </c>
      <c r="E124" s="12">
        <v>760</v>
      </c>
      <c r="F124" s="43"/>
      <c r="G124" s="12">
        <f t="shared" si="3"/>
        <v>760</v>
      </c>
    </row>
    <row r="125" spans="2:7">
      <c r="B125" s="9">
        <f t="shared" si="5"/>
        <v>115</v>
      </c>
      <c r="C125" s="10" t="s">
        <v>140</v>
      </c>
      <c r="D125" s="26" t="s">
        <v>63</v>
      </c>
      <c r="E125" s="12">
        <v>750</v>
      </c>
      <c r="F125" s="43"/>
      <c r="G125" s="12">
        <f t="shared" si="3"/>
        <v>750</v>
      </c>
    </row>
    <row r="126" spans="2:7">
      <c r="B126" s="9">
        <f t="shared" si="5"/>
        <v>116</v>
      </c>
      <c r="C126" s="10" t="s">
        <v>217</v>
      </c>
      <c r="D126" s="26" t="s">
        <v>218</v>
      </c>
      <c r="E126" s="12">
        <v>230</v>
      </c>
      <c r="F126" s="43"/>
      <c r="G126" s="12">
        <f t="shared" si="3"/>
        <v>230</v>
      </c>
    </row>
    <row r="127" spans="2:7">
      <c r="B127" s="9">
        <f t="shared" si="5"/>
        <v>117</v>
      </c>
      <c r="C127" s="10" t="s">
        <v>32</v>
      </c>
      <c r="D127" s="10" t="s">
        <v>110</v>
      </c>
      <c r="E127" s="12">
        <v>0</v>
      </c>
      <c r="F127" s="43"/>
      <c r="G127" s="12">
        <f t="shared" si="3"/>
        <v>0</v>
      </c>
    </row>
    <row r="128" spans="2:7">
      <c r="B128" s="9">
        <f t="shared" si="5"/>
        <v>118</v>
      </c>
      <c r="C128" s="10" t="s">
        <v>237</v>
      </c>
      <c r="D128" s="10" t="s">
        <v>156</v>
      </c>
      <c r="E128" s="12">
        <v>252</v>
      </c>
      <c r="F128" s="43"/>
      <c r="G128" s="12">
        <f t="shared" si="3"/>
        <v>252</v>
      </c>
    </row>
    <row r="129" spans="2:7" ht="15.6">
      <c r="B129" s="9">
        <f t="shared" si="5"/>
        <v>119</v>
      </c>
      <c r="C129" s="30" t="s">
        <v>236</v>
      </c>
      <c r="D129" s="19" t="s">
        <v>56</v>
      </c>
      <c r="E129" s="20">
        <f>E130+E131+E132</f>
        <v>2210</v>
      </c>
      <c r="F129" s="43"/>
      <c r="G129" s="20">
        <f t="shared" si="3"/>
        <v>2210</v>
      </c>
    </row>
    <row r="130" spans="2:7">
      <c r="B130" s="9">
        <f t="shared" si="5"/>
        <v>120</v>
      </c>
      <c r="C130" s="10" t="s">
        <v>31</v>
      </c>
      <c r="D130" s="10" t="s">
        <v>58</v>
      </c>
      <c r="E130" s="12">
        <v>950</v>
      </c>
      <c r="F130" s="43"/>
      <c r="G130" s="12">
        <f t="shared" si="3"/>
        <v>950</v>
      </c>
    </row>
    <row r="131" spans="2:7">
      <c r="B131" s="9">
        <f t="shared" si="5"/>
        <v>121</v>
      </c>
      <c r="C131" s="10" t="s">
        <v>140</v>
      </c>
      <c r="D131" s="26" t="s">
        <v>63</v>
      </c>
      <c r="E131" s="12">
        <v>1100</v>
      </c>
      <c r="F131" s="43"/>
      <c r="G131" s="12">
        <f t="shared" si="3"/>
        <v>1100</v>
      </c>
    </row>
    <row r="132" spans="2:7">
      <c r="B132" s="9">
        <f t="shared" si="5"/>
        <v>122</v>
      </c>
      <c r="C132" s="10" t="s">
        <v>217</v>
      </c>
      <c r="D132" s="26" t="s">
        <v>218</v>
      </c>
      <c r="E132" s="12">
        <v>160</v>
      </c>
      <c r="F132" s="43"/>
      <c r="G132" s="12">
        <f t="shared" si="3"/>
        <v>160</v>
      </c>
    </row>
    <row r="133" spans="2:7" ht="15.6">
      <c r="B133" s="9">
        <f t="shared" si="5"/>
        <v>123</v>
      </c>
      <c r="C133" s="29" t="s">
        <v>119</v>
      </c>
      <c r="D133" s="19" t="s">
        <v>56</v>
      </c>
      <c r="E133" s="20">
        <f>E134+E135+E136</f>
        <v>532</v>
      </c>
      <c r="F133" s="43"/>
      <c r="G133" s="20">
        <f t="shared" si="3"/>
        <v>532</v>
      </c>
    </row>
    <row r="134" spans="2:7">
      <c r="B134" s="9">
        <f t="shared" si="5"/>
        <v>124</v>
      </c>
      <c r="C134" s="10" t="s">
        <v>31</v>
      </c>
      <c r="D134" s="10" t="s">
        <v>58</v>
      </c>
      <c r="E134" s="12">
        <v>232</v>
      </c>
      <c r="F134" s="43"/>
      <c r="G134" s="12">
        <f t="shared" si="3"/>
        <v>232</v>
      </c>
    </row>
    <row r="135" spans="2:7">
      <c r="B135" s="9">
        <f t="shared" si="5"/>
        <v>125</v>
      </c>
      <c r="C135" s="10" t="s">
        <v>140</v>
      </c>
      <c r="D135" s="26" t="s">
        <v>63</v>
      </c>
      <c r="E135" s="12">
        <v>300</v>
      </c>
      <c r="F135" s="43"/>
      <c r="G135" s="12">
        <f t="shared" si="3"/>
        <v>300</v>
      </c>
    </row>
    <row r="136" spans="2:7">
      <c r="B136" s="9">
        <f t="shared" si="5"/>
        <v>126</v>
      </c>
      <c r="C136" s="10" t="s">
        <v>32</v>
      </c>
      <c r="D136" s="10" t="s">
        <v>110</v>
      </c>
      <c r="E136" s="12">
        <v>0</v>
      </c>
      <c r="F136" s="43"/>
      <c r="G136" s="12">
        <f t="shared" si="3"/>
        <v>0</v>
      </c>
    </row>
    <row r="137" spans="2:7" ht="15.6">
      <c r="B137" s="9">
        <f t="shared" si="5"/>
        <v>127</v>
      </c>
      <c r="C137" s="29" t="s">
        <v>118</v>
      </c>
      <c r="D137" s="19" t="s">
        <v>56</v>
      </c>
      <c r="E137" s="20">
        <f>E138+E139+E140</f>
        <v>905</v>
      </c>
      <c r="F137" s="43"/>
      <c r="G137" s="20">
        <f t="shared" si="3"/>
        <v>905</v>
      </c>
    </row>
    <row r="138" spans="2:7">
      <c r="B138" s="9">
        <f t="shared" si="5"/>
        <v>128</v>
      </c>
      <c r="C138" s="10" t="s">
        <v>31</v>
      </c>
      <c r="D138" s="10" t="s">
        <v>58</v>
      </c>
      <c r="E138" s="12">
        <v>390</v>
      </c>
      <c r="F138" s="43"/>
      <c r="G138" s="12">
        <f t="shared" si="3"/>
        <v>390</v>
      </c>
    </row>
    <row r="139" spans="2:7">
      <c r="B139" s="9">
        <f t="shared" si="5"/>
        <v>129</v>
      </c>
      <c r="C139" s="10" t="s">
        <v>140</v>
      </c>
      <c r="D139" s="26" t="s">
        <v>63</v>
      </c>
      <c r="E139" s="12">
        <v>391</v>
      </c>
      <c r="F139" s="43"/>
      <c r="G139" s="12">
        <f t="shared" si="3"/>
        <v>391</v>
      </c>
    </row>
    <row r="140" spans="2:7">
      <c r="B140" s="9">
        <f t="shared" si="5"/>
        <v>130</v>
      </c>
      <c r="C140" s="10" t="s">
        <v>217</v>
      </c>
      <c r="D140" s="26" t="s">
        <v>218</v>
      </c>
      <c r="E140" s="12">
        <v>124</v>
      </c>
      <c r="F140" s="43"/>
      <c r="G140" s="12">
        <f t="shared" si="3"/>
        <v>124</v>
      </c>
    </row>
    <row r="141" spans="2:7" ht="31.2">
      <c r="B141" s="9">
        <f t="shared" si="5"/>
        <v>131</v>
      </c>
      <c r="C141" s="23" t="s">
        <v>61</v>
      </c>
      <c r="D141" s="19" t="s">
        <v>56</v>
      </c>
      <c r="E141" s="20">
        <f>E142</f>
        <v>190</v>
      </c>
      <c r="F141" s="43"/>
      <c r="G141" s="20">
        <f t="shared" si="3"/>
        <v>190</v>
      </c>
    </row>
    <row r="142" spans="2:7">
      <c r="B142" s="9">
        <f t="shared" si="5"/>
        <v>132</v>
      </c>
      <c r="C142" s="10" t="s">
        <v>31</v>
      </c>
      <c r="D142" s="10" t="s">
        <v>58</v>
      </c>
      <c r="E142" s="12">
        <v>190</v>
      </c>
      <c r="F142" s="43"/>
      <c r="G142" s="12">
        <f t="shared" si="3"/>
        <v>190</v>
      </c>
    </row>
    <row r="143" spans="2:7" ht="15.6">
      <c r="B143" s="9">
        <f t="shared" si="5"/>
        <v>133</v>
      </c>
      <c r="C143" s="19" t="s">
        <v>143</v>
      </c>
      <c r="D143" s="19" t="s">
        <v>56</v>
      </c>
      <c r="E143" s="20">
        <f>E144</f>
        <v>12079</v>
      </c>
      <c r="F143" s="43"/>
      <c r="G143" s="20">
        <f t="shared" ref="G143:G207" si="6">E143+F143</f>
        <v>12079</v>
      </c>
    </row>
    <row r="144" spans="2:7">
      <c r="B144" s="9">
        <f t="shared" si="5"/>
        <v>134</v>
      </c>
      <c r="C144" s="10" t="s">
        <v>62</v>
      </c>
      <c r="D144" s="10" t="s">
        <v>63</v>
      </c>
      <c r="E144" s="12">
        <v>12079</v>
      </c>
      <c r="F144" s="43"/>
      <c r="G144" s="12">
        <f t="shared" si="6"/>
        <v>12079</v>
      </c>
    </row>
    <row r="145" spans="2:7" ht="50.4" customHeight="1">
      <c r="B145" s="9">
        <f t="shared" si="5"/>
        <v>135</v>
      </c>
      <c r="C145" s="23" t="s">
        <v>165</v>
      </c>
      <c r="D145" s="19" t="s">
        <v>156</v>
      </c>
      <c r="E145" s="20">
        <v>0</v>
      </c>
      <c r="F145" s="43"/>
      <c r="G145" s="20">
        <f t="shared" si="6"/>
        <v>0</v>
      </c>
    </row>
    <row r="146" spans="2:7" ht="61.95" customHeight="1">
      <c r="B146" s="9">
        <f t="shared" si="5"/>
        <v>136</v>
      </c>
      <c r="C146" s="23" t="s">
        <v>166</v>
      </c>
      <c r="D146" s="19" t="s">
        <v>156</v>
      </c>
      <c r="E146" s="20">
        <v>383.6</v>
      </c>
      <c r="F146" s="43"/>
      <c r="G146" s="20">
        <f t="shared" si="6"/>
        <v>383.6</v>
      </c>
    </row>
    <row r="147" spans="2:7" ht="48" customHeight="1">
      <c r="B147" s="9">
        <f t="shared" si="5"/>
        <v>137</v>
      </c>
      <c r="C147" s="23" t="s">
        <v>167</v>
      </c>
      <c r="D147" s="19" t="s">
        <v>156</v>
      </c>
      <c r="E147" s="20">
        <v>250.55</v>
      </c>
      <c r="F147" s="43"/>
      <c r="G147" s="20">
        <f t="shared" si="6"/>
        <v>250.55</v>
      </c>
    </row>
    <row r="148" spans="2:7" ht="34.200000000000003" customHeight="1">
      <c r="B148" s="9">
        <f t="shared" si="5"/>
        <v>138</v>
      </c>
      <c r="C148" s="23" t="s">
        <v>168</v>
      </c>
      <c r="D148" s="19" t="s">
        <v>156</v>
      </c>
      <c r="E148" s="20">
        <v>0</v>
      </c>
      <c r="F148" s="43"/>
      <c r="G148" s="20">
        <f t="shared" si="6"/>
        <v>0</v>
      </c>
    </row>
    <row r="149" spans="2:7" ht="36" customHeight="1">
      <c r="B149" s="9">
        <f t="shared" si="5"/>
        <v>139</v>
      </c>
      <c r="C149" s="23" t="s">
        <v>169</v>
      </c>
      <c r="D149" s="19" t="s">
        <v>156</v>
      </c>
      <c r="E149" s="20">
        <v>1404.78</v>
      </c>
      <c r="F149" s="43"/>
      <c r="G149" s="20">
        <f t="shared" si="6"/>
        <v>1404.78</v>
      </c>
    </row>
    <row r="150" spans="2:7" ht="31.8" customHeight="1">
      <c r="B150" s="9">
        <f t="shared" si="5"/>
        <v>140</v>
      </c>
      <c r="C150" s="23" t="s">
        <v>170</v>
      </c>
      <c r="D150" s="19" t="s">
        <v>156</v>
      </c>
      <c r="E150" s="20">
        <v>12736.25</v>
      </c>
      <c r="F150" s="43"/>
      <c r="G150" s="20">
        <f t="shared" si="6"/>
        <v>12736.25</v>
      </c>
    </row>
    <row r="151" spans="2:7" ht="15.6">
      <c r="B151" s="9">
        <f t="shared" si="5"/>
        <v>141</v>
      </c>
      <c r="C151" s="19" t="s">
        <v>64</v>
      </c>
      <c r="D151" s="19" t="s">
        <v>65</v>
      </c>
      <c r="E151" s="20">
        <f>E152+E155+E156+E157+E158+E159+E160</f>
        <v>45692.069999999992</v>
      </c>
      <c r="F151" s="20">
        <f>F152+F155+F156+F157+F158+F159+F160+F161</f>
        <v>14622.13</v>
      </c>
      <c r="G151" s="20">
        <f t="shared" si="6"/>
        <v>60314.19999999999</v>
      </c>
    </row>
    <row r="152" spans="2:7" ht="15.6">
      <c r="B152" s="9">
        <f t="shared" si="5"/>
        <v>142</v>
      </c>
      <c r="C152" s="19" t="s">
        <v>66</v>
      </c>
      <c r="D152" s="19" t="s">
        <v>65</v>
      </c>
      <c r="E152" s="20">
        <f>E153+E154</f>
        <v>0</v>
      </c>
      <c r="F152" s="43"/>
      <c r="G152" s="20">
        <f t="shared" si="6"/>
        <v>0</v>
      </c>
    </row>
    <row r="153" spans="2:7">
      <c r="B153" s="9">
        <f t="shared" si="5"/>
        <v>143</v>
      </c>
      <c r="C153" s="10" t="s">
        <v>111</v>
      </c>
      <c r="D153" s="10" t="s">
        <v>122</v>
      </c>
      <c r="E153" s="12">
        <v>0</v>
      </c>
      <c r="F153" s="43"/>
      <c r="G153" s="12">
        <f t="shared" si="6"/>
        <v>0</v>
      </c>
    </row>
    <row r="154" spans="2:7">
      <c r="B154" s="9">
        <f t="shared" si="5"/>
        <v>144</v>
      </c>
      <c r="C154" s="10" t="s">
        <v>239</v>
      </c>
      <c r="D154" s="10" t="s">
        <v>240</v>
      </c>
      <c r="E154" s="12">
        <v>0</v>
      </c>
      <c r="F154" s="43"/>
      <c r="G154" s="12">
        <f t="shared" si="6"/>
        <v>0</v>
      </c>
    </row>
    <row r="155" spans="2:7" ht="64.2" customHeight="1">
      <c r="B155" s="9">
        <f t="shared" si="5"/>
        <v>145</v>
      </c>
      <c r="C155" s="23" t="s">
        <v>171</v>
      </c>
      <c r="D155" s="19" t="s">
        <v>159</v>
      </c>
      <c r="E155" s="20">
        <v>489.52</v>
      </c>
      <c r="F155" s="43"/>
      <c r="G155" s="20">
        <f t="shared" si="6"/>
        <v>489.52</v>
      </c>
    </row>
    <row r="156" spans="2:7" ht="66" customHeight="1">
      <c r="B156" s="9">
        <f t="shared" si="5"/>
        <v>146</v>
      </c>
      <c r="C156" s="23" t="s">
        <v>194</v>
      </c>
      <c r="D156" s="19" t="s">
        <v>185</v>
      </c>
      <c r="E156" s="21">
        <v>13036</v>
      </c>
      <c r="F156" s="43"/>
      <c r="G156" s="20">
        <f t="shared" si="6"/>
        <v>13036</v>
      </c>
    </row>
    <row r="157" spans="2:7" ht="51" customHeight="1">
      <c r="B157" s="9">
        <f t="shared" si="5"/>
        <v>147</v>
      </c>
      <c r="C157" s="23" t="s">
        <v>245</v>
      </c>
      <c r="D157" s="19" t="s">
        <v>185</v>
      </c>
      <c r="E157" s="20">
        <v>9557.48</v>
      </c>
      <c r="F157" s="43"/>
      <c r="G157" s="20">
        <f t="shared" si="6"/>
        <v>9557.48</v>
      </c>
    </row>
    <row r="158" spans="2:7" ht="48" customHeight="1">
      <c r="B158" s="9">
        <f t="shared" si="5"/>
        <v>148</v>
      </c>
      <c r="C158" s="23" t="s">
        <v>231</v>
      </c>
      <c r="D158" s="19" t="s">
        <v>185</v>
      </c>
      <c r="E158" s="20">
        <v>22071.759999999998</v>
      </c>
      <c r="F158" s="43"/>
      <c r="G158" s="20">
        <f t="shared" si="6"/>
        <v>22071.759999999998</v>
      </c>
    </row>
    <row r="159" spans="2:7" ht="31.2">
      <c r="B159" s="9">
        <f t="shared" si="5"/>
        <v>149</v>
      </c>
      <c r="C159" s="23" t="s">
        <v>195</v>
      </c>
      <c r="D159" s="19" t="s">
        <v>185</v>
      </c>
      <c r="E159" s="20">
        <v>528.55999999999995</v>
      </c>
      <c r="F159" s="43"/>
      <c r="G159" s="20">
        <f t="shared" si="6"/>
        <v>528.55999999999995</v>
      </c>
    </row>
    <row r="160" spans="2:7" ht="31.2">
      <c r="B160" s="9">
        <f t="shared" si="5"/>
        <v>150</v>
      </c>
      <c r="C160" s="23" t="s">
        <v>196</v>
      </c>
      <c r="D160" s="19" t="s">
        <v>185</v>
      </c>
      <c r="E160" s="20">
        <v>8.75</v>
      </c>
      <c r="F160" s="43"/>
      <c r="G160" s="20">
        <f t="shared" si="6"/>
        <v>8.75</v>
      </c>
    </row>
    <row r="161" spans="2:7" ht="33.6" customHeight="1">
      <c r="B161" s="9">
        <f t="shared" si="5"/>
        <v>151</v>
      </c>
      <c r="C161" s="23" t="s">
        <v>262</v>
      </c>
      <c r="D161" s="19" t="s">
        <v>263</v>
      </c>
      <c r="E161" s="20">
        <v>0</v>
      </c>
      <c r="F161" s="20">
        <v>14622.13</v>
      </c>
      <c r="G161" s="20">
        <f t="shared" si="6"/>
        <v>14622.13</v>
      </c>
    </row>
    <row r="162" spans="2:7" ht="15.6">
      <c r="B162" s="9">
        <f t="shared" si="5"/>
        <v>152</v>
      </c>
      <c r="C162" s="23" t="s">
        <v>67</v>
      </c>
      <c r="D162" s="31" t="s">
        <v>68</v>
      </c>
      <c r="E162" s="20">
        <f>E163+E215+E227+E228+E229+E220</f>
        <v>91182.06</v>
      </c>
      <c r="F162" s="43"/>
      <c r="G162" s="20">
        <f t="shared" si="6"/>
        <v>91182.06</v>
      </c>
    </row>
    <row r="163" spans="2:7" ht="15.6">
      <c r="B163" s="9">
        <f t="shared" si="5"/>
        <v>153</v>
      </c>
      <c r="C163" s="32" t="s">
        <v>69</v>
      </c>
      <c r="D163" s="31" t="s">
        <v>68</v>
      </c>
      <c r="E163" s="20">
        <f>E164+E170+E175+E180+E186+E191+E196+E202+E207+E211</f>
        <v>46641.2</v>
      </c>
      <c r="F163" s="43"/>
      <c r="G163" s="20">
        <f t="shared" si="6"/>
        <v>46641.2</v>
      </c>
    </row>
    <row r="164" spans="2:7" ht="15.6">
      <c r="B164" s="9">
        <f t="shared" si="5"/>
        <v>154</v>
      </c>
      <c r="C164" s="19" t="s">
        <v>70</v>
      </c>
      <c r="D164" s="31" t="s">
        <v>68</v>
      </c>
      <c r="E164" s="20">
        <f>E165</f>
        <v>17679</v>
      </c>
      <c r="F164" s="43"/>
      <c r="G164" s="20">
        <f t="shared" si="6"/>
        <v>17679</v>
      </c>
    </row>
    <row r="165" spans="2:7" ht="21.6" customHeight="1">
      <c r="B165" s="9">
        <f t="shared" si="5"/>
        <v>155</v>
      </c>
      <c r="C165" s="13" t="s">
        <v>71</v>
      </c>
      <c r="D165" s="10" t="s">
        <v>72</v>
      </c>
      <c r="E165" s="12">
        <f>E166+E167+E168+E169</f>
        <v>17679</v>
      </c>
      <c r="F165" s="43"/>
      <c r="G165" s="12">
        <f t="shared" si="6"/>
        <v>17679</v>
      </c>
    </row>
    <row r="166" spans="2:7">
      <c r="B166" s="9">
        <f t="shared" si="5"/>
        <v>156</v>
      </c>
      <c r="C166" s="10" t="s">
        <v>39</v>
      </c>
      <c r="D166" s="10" t="s">
        <v>73</v>
      </c>
      <c r="E166" s="12">
        <v>16734</v>
      </c>
      <c r="F166" s="45"/>
      <c r="G166" s="12">
        <f t="shared" si="6"/>
        <v>16734</v>
      </c>
    </row>
    <row r="167" spans="2:7">
      <c r="B167" s="9">
        <f t="shared" si="5"/>
        <v>157</v>
      </c>
      <c r="C167" s="10" t="s">
        <v>31</v>
      </c>
      <c r="D167" s="10" t="s">
        <v>74</v>
      </c>
      <c r="E167" s="12">
        <v>800</v>
      </c>
      <c r="F167" s="43"/>
      <c r="G167" s="12">
        <f t="shared" si="6"/>
        <v>800</v>
      </c>
    </row>
    <row r="168" spans="2:7" ht="15.6" customHeight="1">
      <c r="B168" s="9">
        <f t="shared" si="5"/>
        <v>158</v>
      </c>
      <c r="C168" s="13" t="s">
        <v>152</v>
      </c>
      <c r="D168" s="26" t="s">
        <v>91</v>
      </c>
      <c r="E168" s="12">
        <v>145</v>
      </c>
      <c r="F168" s="43"/>
      <c r="G168" s="12">
        <f t="shared" si="6"/>
        <v>145</v>
      </c>
    </row>
    <row r="169" spans="2:7">
      <c r="B169" s="9">
        <f t="shared" si="5"/>
        <v>159</v>
      </c>
      <c r="C169" s="10" t="s">
        <v>32</v>
      </c>
      <c r="D169" s="10" t="s">
        <v>87</v>
      </c>
      <c r="E169" s="12">
        <v>0</v>
      </c>
      <c r="F169" s="43"/>
      <c r="G169" s="12">
        <f t="shared" si="6"/>
        <v>0</v>
      </c>
    </row>
    <row r="170" spans="2:7" ht="15.6">
      <c r="B170" s="9">
        <f t="shared" si="5"/>
        <v>160</v>
      </c>
      <c r="C170" s="19" t="s">
        <v>75</v>
      </c>
      <c r="D170" s="19" t="s">
        <v>68</v>
      </c>
      <c r="E170" s="20">
        <f>E171</f>
        <v>4205</v>
      </c>
      <c r="F170" s="43"/>
      <c r="G170" s="20">
        <f t="shared" si="6"/>
        <v>4205</v>
      </c>
    </row>
    <row r="171" spans="2:7" ht="30">
      <c r="B171" s="9">
        <f t="shared" si="5"/>
        <v>161</v>
      </c>
      <c r="C171" s="13" t="s">
        <v>71</v>
      </c>
      <c r="D171" s="10" t="s">
        <v>72</v>
      </c>
      <c r="E171" s="12">
        <f>E172+E173+E174</f>
        <v>4205</v>
      </c>
      <c r="F171" s="43"/>
      <c r="G171" s="12">
        <f t="shared" si="6"/>
        <v>4205</v>
      </c>
    </row>
    <row r="172" spans="2:7">
      <c r="B172" s="9">
        <f t="shared" si="5"/>
        <v>162</v>
      </c>
      <c r="C172" s="10" t="s">
        <v>39</v>
      </c>
      <c r="D172" s="10" t="s">
        <v>76</v>
      </c>
      <c r="E172" s="12">
        <v>3600</v>
      </c>
      <c r="F172" s="43"/>
      <c r="G172" s="12">
        <f t="shared" si="6"/>
        <v>3600</v>
      </c>
    </row>
    <row r="173" spans="2:7">
      <c r="B173" s="9">
        <f t="shared" si="5"/>
        <v>163</v>
      </c>
      <c r="C173" s="10" t="s">
        <v>31</v>
      </c>
      <c r="D173" s="10" t="s">
        <v>74</v>
      </c>
      <c r="E173" s="12">
        <v>550</v>
      </c>
      <c r="F173" s="43"/>
      <c r="G173" s="12">
        <f t="shared" si="6"/>
        <v>550</v>
      </c>
    </row>
    <row r="174" spans="2:7" ht="17.399999999999999" customHeight="1">
      <c r="B174" s="9">
        <f t="shared" si="5"/>
        <v>164</v>
      </c>
      <c r="C174" s="13" t="s">
        <v>152</v>
      </c>
      <c r="D174" s="26" t="s">
        <v>91</v>
      </c>
      <c r="E174" s="12">
        <v>55</v>
      </c>
      <c r="F174" s="43"/>
      <c r="G174" s="12">
        <f t="shared" si="6"/>
        <v>55</v>
      </c>
    </row>
    <row r="175" spans="2:7" ht="15.6">
      <c r="B175" s="9">
        <f t="shared" ref="B175:B239" si="7">B174+1</f>
        <v>165</v>
      </c>
      <c r="C175" s="19" t="s">
        <v>77</v>
      </c>
      <c r="D175" s="19" t="s">
        <v>68</v>
      </c>
      <c r="E175" s="20">
        <f>E176</f>
        <v>3160</v>
      </c>
      <c r="F175" s="43"/>
      <c r="G175" s="20">
        <f t="shared" si="6"/>
        <v>3160</v>
      </c>
    </row>
    <row r="176" spans="2:7" ht="30">
      <c r="B176" s="9">
        <f t="shared" si="7"/>
        <v>166</v>
      </c>
      <c r="C176" s="13" t="s">
        <v>71</v>
      </c>
      <c r="D176" s="10" t="s">
        <v>72</v>
      </c>
      <c r="E176" s="12">
        <f>E177+E178+E179</f>
        <v>3160</v>
      </c>
      <c r="F176" s="43"/>
      <c r="G176" s="12">
        <f t="shared" si="6"/>
        <v>3160</v>
      </c>
    </row>
    <row r="177" spans="2:7">
      <c r="B177" s="9">
        <f t="shared" si="7"/>
        <v>167</v>
      </c>
      <c r="C177" s="10" t="s">
        <v>39</v>
      </c>
      <c r="D177" s="10" t="s">
        <v>73</v>
      </c>
      <c r="E177" s="12">
        <v>2685</v>
      </c>
      <c r="F177" s="45"/>
      <c r="G177" s="12">
        <f t="shared" si="6"/>
        <v>2685</v>
      </c>
    </row>
    <row r="178" spans="2:7">
      <c r="B178" s="9">
        <f t="shared" si="7"/>
        <v>168</v>
      </c>
      <c r="C178" s="10" t="s">
        <v>31</v>
      </c>
      <c r="D178" s="10" t="s">
        <v>74</v>
      </c>
      <c r="E178" s="12">
        <v>475</v>
      </c>
      <c r="F178" s="43"/>
      <c r="G178" s="12">
        <f t="shared" si="6"/>
        <v>475</v>
      </c>
    </row>
    <row r="179" spans="2:7">
      <c r="B179" s="9">
        <f t="shared" si="7"/>
        <v>169</v>
      </c>
      <c r="C179" s="10" t="s">
        <v>32</v>
      </c>
      <c r="D179" s="10" t="s">
        <v>80</v>
      </c>
      <c r="E179" s="12">
        <v>0</v>
      </c>
      <c r="F179" s="43"/>
      <c r="G179" s="12">
        <f t="shared" si="6"/>
        <v>0</v>
      </c>
    </row>
    <row r="180" spans="2:7" ht="15.6">
      <c r="B180" s="9">
        <f t="shared" si="7"/>
        <v>170</v>
      </c>
      <c r="C180" s="19" t="s">
        <v>78</v>
      </c>
      <c r="D180" s="19" t="s">
        <v>68</v>
      </c>
      <c r="E180" s="20">
        <f>E181</f>
        <v>5332.2</v>
      </c>
      <c r="F180" s="43"/>
      <c r="G180" s="20">
        <f t="shared" si="6"/>
        <v>5332.2</v>
      </c>
    </row>
    <row r="181" spans="2:7" ht="30">
      <c r="B181" s="9">
        <f t="shared" si="7"/>
        <v>171</v>
      </c>
      <c r="C181" s="13" t="s">
        <v>79</v>
      </c>
      <c r="D181" s="10" t="s">
        <v>72</v>
      </c>
      <c r="E181" s="12">
        <f>E182+E183+E184+E185</f>
        <v>5332.2</v>
      </c>
      <c r="F181" s="43"/>
      <c r="G181" s="12">
        <f t="shared" si="6"/>
        <v>5332.2</v>
      </c>
    </row>
    <row r="182" spans="2:7">
      <c r="B182" s="9">
        <f t="shared" si="7"/>
        <v>172</v>
      </c>
      <c r="C182" s="10" t="s">
        <v>39</v>
      </c>
      <c r="D182" s="10" t="s">
        <v>73</v>
      </c>
      <c r="E182" s="12">
        <v>4263.2</v>
      </c>
      <c r="F182" s="43"/>
      <c r="G182" s="12">
        <f t="shared" si="6"/>
        <v>4263.2</v>
      </c>
    </row>
    <row r="183" spans="2:7">
      <c r="B183" s="9">
        <f t="shared" si="7"/>
        <v>173</v>
      </c>
      <c r="C183" s="10" t="s">
        <v>31</v>
      </c>
      <c r="D183" s="10" t="s">
        <v>74</v>
      </c>
      <c r="E183" s="12">
        <v>1000</v>
      </c>
      <c r="F183" s="43"/>
      <c r="G183" s="12">
        <f t="shared" si="6"/>
        <v>1000</v>
      </c>
    </row>
    <row r="184" spans="2:7" ht="30" customHeight="1">
      <c r="B184" s="9">
        <f t="shared" si="7"/>
        <v>174</v>
      </c>
      <c r="C184" s="13" t="s">
        <v>152</v>
      </c>
      <c r="D184" s="26" t="s">
        <v>91</v>
      </c>
      <c r="E184" s="12">
        <v>69</v>
      </c>
      <c r="F184" s="43"/>
      <c r="G184" s="12">
        <f t="shared" si="6"/>
        <v>69</v>
      </c>
    </row>
    <row r="185" spans="2:7">
      <c r="B185" s="9">
        <f t="shared" si="7"/>
        <v>175</v>
      </c>
      <c r="C185" s="10" t="s">
        <v>32</v>
      </c>
      <c r="D185" s="10" t="s">
        <v>80</v>
      </c>
      <c r="E185" s="12">
        <v>0</v>
      </c>
      <c r="F185" s="43"/>
      <c r="G185" s="12">
        <f t="shared" si="6"/>
        <v>0</v>
      </c>
    </row>
    <row r="186" spans="2:7" ht="19.95" customHeight="1">
      <c r="B186" s="9">
        <f t="shared" si="7"/>
        <v>176</v>
      </c>
      <c r="C186" s="23" t="s">
        <v>81</v>
      </c>
      <c r="D186" s="19" t="s">
        <v>68</v>
      </c>
      <c r="E186" s="20">
        <f>E187</f>
        <v>1240</v>
      </c>
      <c r="F186" s="43"/>
      <c r="G186" s="20">
        <f t="shared" si="6"/>
        <v>1240</v>
      </c>
    </row>
    <row r="187" spans="2:7" ht="30">
      <c r="B187" s="9">
        <f t="shared" si="7"/>
        <v>177</v>
      </c>
      <c r="C187" s="13" t="s">
        <v>79</v>
      </c>
      <c r="D187" s="10" t="s">
        <v>72</v>
      </c>
      <c r="E187" s="12">
        <f>E188+E189+E190</f>
        <v>1240</v>
      </c>
      <c r="F187" s="43"/>
      <c r="G187" s="12">
        <f t="shared" si="6"/>
        <v>1240</v>
      </c>
    </row>
    <row r="188" spans="2:7">
      <c r="B188" s="9">
        <f t="shared" si="7"/>
        <v>178</v>
      </c>
      <c r="C188" s="10" t="s">
        <v>39</v>
      </c>
      <c r="D188" s="10" t="s">
        <v>73</v>
      </c>
      <c r="E188" s="12">
        <v>895</v>
      </c>
      <c r="F188" s="43"/>
      <c r="G188" s="12">
        <f t="shared" si="6"/>
        <v>895</v>
      </c>
    </row>
    <row r="189" spans="2:7">
      <c r="B189" s="9">
        <f t="shared" si="7"/>
        <v>179</v>
      </c>
      <c r="C189" s="10" t="s">
        <v>31</v>
      </c>
      <c r="D189" s="10" t="s">
        <v>74</v>
      </c>
      <c r="E189" s="12">
        <v>345</v>
      </c>
      <c r="F189" s="43"/>
      <c r="G189" s="12">
        <f t="shared" si="6"/>
        <v>345</v>
      </c>
    </row>
    <row r="190" spans="2:7">
      <c r="B190" s="9">
        <f t="shared" si="7"/>
        <v>180</v>
      </c>
      <c r="C190" s="10" t="s">
        <v>32</v>
      </c>
      <c r="D190" s="10" t="s">
        <v>87</v>
      </c>
      <c r="E190" s="12">
        <v>0</v>
      </c>
      <c r="F190" s="43"/>
      <c r="G190" s="12">
        <f t="shared" si="6"/>
        <v>0</v>
      </c>
    </row>
    <row r="191" spans="2:7" ht="15.6">
      <c r="B191" s="9">
        <f t="shared" si="7"/>
        <v>181</v>
      </c>
      <c r="C191" s="19" t="s">
        <v>82</v>
      </c>
      <c r="D191" s="19" t="s">
        <v>68</v>
      </c>
      <c r="E191" s="20">
        <f>E192</f>
        <v>1841</v>
      </c>
      <c r="F191" s="43"/>
      <c r="G191" s="20">
        <f t="shared" si="6"/>
        <v>1841</v>
      </c>
    </row>
    <row r="192" spans="2:7" ht="30">
      <c r="B192" s="9">
        <f t="shared" si="7"/>
        <v>182</v>
      </c>
      <c r="C192" s="13" t="s">
        <v>79</v>
      </c>
      <c r="D192" s="10" t="s">
        <v>72</v>
      </c>
      <c r="E192" s="12">
        <f>E193+E194+E195</f>
        <v>1841</v>
      </c>
      <c r="F192" s="43"/>
      <c r="G192" s="12">
        <f t="shared" si="6"/>
        <v>1841</v>
      </c>
    </row>
    <row r="193" spans="2:7">
      <c r="B193" s="9">
        <f t="shared" si="7"/>
        <v>183</v>
      </c>
      <c r="C193" s="10" t="s">
        <v>39</v>
      </c>
      <c r="D193" s="10" t="s">
        <v>73</v>
      </c>
      <c r="E193" s="12">
        <v>1841</v>
      </c>
      <c r="F193" s="43"/>
      <c r="G193" s="12">
        <f t="shared" si="6"/>
        <v>1841</v>
      </c>
    </row>
    <row r="194" spans="2:7">
      <c r="B194" s="9">
        <f t="shared" si="7"/>
        <v>184</v>
      </c>
      <c r="C194" s="10" t="s">
        <v>31</v>
      </c>
      <c r="D194" s="10" t="s">
        <v>74</v>
      </c>
      <c r="E194" s="12">
        <v>0</v>
      </c>
      <c r="F194" s="43"/>
      <c r="G194" s="12">
        <f t="shared" si="6"/>
        <v>0</v>
      </c>
    </row>
    <row r="195" spans="2:7">
      <c r="B195" s="9">
        <f t="shared" si="7"/>
        <v>185</v>
      </c>
      <c r="C195" s="10" t="s">
        <v>32</v>
      </c>
      <c r="D195" s="10" t="s">
        <v>87</v>
      </c>
      <c r="E195" s="12">
        <v>0</v>
      </c>
      <c r="F195" s="45"/>
      <c r="G195" s="12">
        <f t="shared" si="6"/>
        <v>0</v>
      </c>
    </row>
    <row r="196" spans="2:7" ht="15.6">
      <c r="B196" s="9">
        <f t="shared" si="7"/>
        <v>186</v>
      </c>
      <c r="C196" s="19" t="s">
        <v>83</v>
      </c>
      <c r="D196" s="19" t="s">
        <v>68</v>
      </c>
      <c r="E196" s="20">
        <f>E197</f>
        <v>8584</v>
      </c>
      <c r="F196" s="43"/>
      <c r="G196" s="20">
        <f t="shared" si="6"/>
        <v>8584</v>
      </c>
    </row>
    <row r="197" spans="2:7" ht="30">
      <c r="B197" s="9">
        <f t="shared" si="7"/>
        <v>187</v>
      </c>
      <c r="C197" s="13" t="s">
        <v>79</v>
      </c>
      <c r="D197" s="10" t="s">
        <v>72</v>
      </c>
      <c r="E197" s="12">
        <f>E198+E199+E200+E201</f>
        <v>8584</v>
      </c>
      <c r="F197" s="43"/>
      <c r="G197" s="12">
        <f t="shared" si="6"/>
        <v>8584</v>
      </c>
    </row>
    <row r="198" spans="2:7">
      <c r="B198" s="9">
        <f t="shared" si="7"/>
        <v>188</v>
      </c>
      <c r="C198" s="10" t="s">
        <v>39</v>
      </c>
      <c r="D198" s="10" t="s">
        <v>73</v>
      </c>
      <c r="E198" s="12">
        <v>6474</v>
      </c>
      <c r="F198" s="43"/>
      <c r="G198" s="12">
        <f t="shared" si="6"/>
        <v>6474</v>
      </c>
    </row>
    <row r="199" spans="2:7">
      <c r="B199" s="9">
        <f t="shared" si="7"/>
        <v>189</v>
      </c>
      <c r="C199" s="10" t="s">
        <v>31</v>
      </c>
      <c r="D199" s="10" t="s">
        <v>74</v>
      </c>
      <c r="E199" s="12">
        <v>2000</v>
      </c>
      <c r="F199" s="43"/>
      <c r="G199" s="12">
        <f t="shared" si="6"/>
        <v>2000</v>
      </c>
    </row>
    <row r="200" spans="2:7" ht="30" customHeight="1">
      <c r="B200" s="9">
        <f t="shared" si="7"/>
        <v>190</v>
      </c>
      <c r="C200" s="13" t="s">
        <v>152</v>
      </c>
      <c r="D200" s="26" t="s">
        <v>91</v>
      </c>
      <c r="E200" s="12">
        <v>110</v>
      </c>
      <c r="F200" s="43"/>
      <c r="G200" s="12">
        <f t="shared" si="6"/>
        <v>110</v>
      </c>
    </row>
    <row r="201" spans="2:7">
      <c r="B201" s="9">
        <f t="shared" si="7"/>
        <v>191</v>
      </c>
      <c r="C201" s="10" t="s">
        <v>32</v>
      </c>
      <c r="D201" s="10" t="s">
        <v>87</v>
      </c>
      <c r="E201" s="12">
        <v>0</v>
      </c>
      <c r="F201" s="43"/>
      <c r="G201" s="12">
        <f t="shared" si="6"/>
        <v>0</v>
      </c>
    </row>
    <row r="202" spans="2:7" ht="19.2" customHeight="1">
      <c r="B202" s="9">
        <f t="shared" si="7"/>
        <v>192</v>
      </c>
      <c r="C202" s="23" t="s">
        <v>84</v>
      </c>
      <c r="D202" s="19" t="s">
        <v>68</v>
      </c>
      <c r="E202" s="20">
        <f>E203</f>
        <v>2709</v>
      </c>
      <c r="F202" s="43"/>
      <c r="G202" s="20">
        <f t="shared" si="6"/>
        <v>2709</v>
      </c>
    </row>
    <row r="203" spans="2:7" ht="30">
      <c r="B203" s="9">
        <f t="shared" si="7"/>
        <v>193</v>
      </c>
      <c r="C203" s="13" t="s">
        <v>79</v>
      </c>
      <c r="D203" s="10" t="s">
        <v>72</v>
      </c>
      <c r="E203" s="12">
        <f>E204+E205+E206</f>
        <v>2709</v>
      </c>
      <c r="F203" s="43"/>
      <c r="G203" s="12">
        <f t="shared" si="6"/>
        <v>2709</v>
      </c>
    </row>
    <row r="204" spans="2:7">
      <c r="B204" s="9">
        <f t="shared" si="7"/>
        <v>194</v>
      </c>
      <c r="C204" s="10" t="s">
        <v>39</v>
      </c>
      <c r="D204" s="10" t="s">
        <v>73</v>
      </c>
      <c r="E204" s="12">
        <v>2161</v>
      </c>
      <c r="F204" s="46"/>
      <c r="G204" s="12">
        <f t="shared" si="6"/>
        <v>2161</v>
      </c>
    </row>
    <row r="205" spans="2:7">
      <c r="B205" s="9">
        <f t="shared" si="7"/>
        <v>195</v>
      </c>
      <c r="C205" s="10" t="s">
        <v>31</v>
      </c>
      <c r="D205" s="10" t="s">
        <v>74</v>
      </c>
      <c r="E205" s="12">
        <v>548</v>
      </c>
      <c r="F205" s="44"/>
      <c r="G205" s="12">
        <f t="shared" si="6"/>
        <v>548</v>
      </c>
    </row>
    <row r="206" spans="2:7">
      <c r="B206" s="9">
        <f t="shared" si="7"/>
        <v>196</v>
      </c>
      <c r="C206" s="10" t="s">
        <v>32</v>
      </c>
      <c r="D206" s="10" t="s">
        <v>87</v>
      </c>
      <c r="E206" s="12">
        <v>0</v>
      </c>
      <c r="F206" s="43"/>
      <c r="G206" s="12">
        <f t="shared" si="6"/>
        <v>0</v>
      </c>
    </row>
    <row r="207" spans="2:7" ht="15.6">
      <c r="B207" s="9">
        <f t="shared" si="7"/>
        <v>197</v>
      </c>
      <c r="C207" s="19" t="s">
        <v>85</v>
      </c>
      <c r="D207" s="19" t="s">
        <v>68</v>
      </c>
      <c r="E207" s="20">
        <f>E208</f>
        <v>1367</v>
      </c>
      <c r="F207" s="43"/>
      <c r="G207" s="20">
        <f t="shared" si="6"/>
        <v>1367</v>
      </c>
    </row>
    <row r="208" spans="2:7" ht="30">
      <c r="B208" s="9">
        <f t="shared" si="7"/>
        <v>198</v>
      </c>
      <c r="C208" s="13" t="s">
        <v>79</v>
      </c>
      <c r="D208" s="10" t="s">
        <v>72</v>
      </c>
      <c r="E208" s="12">
        <f>E209+E210</f>
        <v>1367</v>
      </c>
      <c r="F208" s="43"/>
      <c r="G208" s="12">
        <f t="shared" ref="G208:G265" si="8">E208+F208</f>
        <v>1367</v>
      </c>
    </row>
    <row r="209" spans="2:7">
      <c r="B209" s="9">
        <f t="shared" si="7"/>
        <v>199</v>
      </c>
      <c r="C209" s="10" t="s">
        <v>39</v>
      </c>
      <c r="D209" s="10" t="s">
        <v>73</v>
      </c>
      <c r="E209" s="12">
        <v>647</v>
      </c>
      <c r="F209" s="43"/>
      <c r="G209" s="12">
        <f t="shared" si="8"/>
        <v>647</v>
      </c>
    </row>
    <row r="210" spans="2:7">
      <c r="B210" s="9">
        <f t="shared" si="7"/>
        <v>200</v>
      </c>
      <c r="C210" s="10" t="s">
        <v>31</v>
      </c>
      <c r="D210" s="10" t="s">
        <v>74</v>
      </c>
      <c r="E210" s="12">
        <v>720</v>
      </c>
      <c r="F210" s="43"/>
      <c r="G210" s="12">
        <f t="shared" si="8"/>
        <v>720</v>
      </c>
    </row>
    <row r="211" spans="2:7" ht="15.6">
      <c r="B211" s="9">
        <f t="shared" si="7"/>
        <v>201</v>
      </c>
      <c r="C211" s="19" t="s">
        <v>86</v>
      </c>
      <c r="D211" s="19" t="s">
        <v>68</v>
      </c>
      <c r="E211" s="20">
        <f>E212</f>
        <v>524</v>
      </c>
      <c r="F211" s="43"/>
      <c r="G211" s="20">
        <f t="shared" si="8"/>
        <v>524</v>
      </c>
    </row>
    <row r="212" spans="2:7" ht="30">
      <c r="B212" s="9">
        <f t="shared" si="7"/>
        <v>202</v>
      </c>
      <c r="C212" s="13" t="s">
        <v>79</v>
      </c>
      <c r="D212" s="10" t="s">
        <v>72</v>
      </c>
      <c r="E212" s="12">
        <f>E213+E214</f>
        <v>524</v>
      </c>
      <c r="F212" s="43"/>
      <c r="G212" s="12">
        <f t="shared" si="8"/>
        <v>524</v>
      </c>
    </row>
    <row r="213" spans="2:7">
      <c r="B213" s="9">
        <f t="shared" si="7"/>
        <v>203</v>
      </c>
      <c r="C213" s="10" t="s">
        <v>39</v>
      </c>
      <c r="D213" s="10" t="s">
        <v>73</v>
      </c>
      <c r="E213" s="12">
        <v>404</v>
      </c>
      <c r="F213" s="43"/>
      <c r="G213" s="12">
        <f t="shared" si="8"/>
        <v>404</v>
      </c>
    </row>
    <row r="214" spans="2:7">
      <c r="B214" s="9">
        <f t="shared" si="7"/>
        <v>204</v>
      </c>
      <c r="C214" s="10" t="s">
        <v>31</v>
      </c>
      <c r="D214" s="10" t="s">
        <v>74</v>
      </c>
      <c r="E214" s="12">
        <v>120</v>
      </c>
      <c r="F214" s="43"/>
      <c r="G214" s="12">
        <f t="shared" si="8"/>
        <v>120</v>
      </c>
    </row>
    <row r="215" spans="2:7" ht="15.6">
      <c r="B215" s="9">
        <f t="shared" si="7"/>
        <v>205</v>
      </c>
      <c r="C215" s="32" t="s">
        <v>88</v>
      </c>
      <c r="D215" s="31" t="s">
        <v>68</v>
      </c>
      <c r="E215" s="20">
        <f>E216+E218</f>
        <v>25203</v>
      </c>
      <c r="F215" s="43"/>
      <c r="G215" s="20">
        <f t="shared" si="8"/>
        <v>25203</v>
      </c>
    </row>
    <row r="216" spans="2:7" ht="31.2">
      <c r="B216" s="9">
        <f t="shared" si="7"/>
        <v>206</v>
      </c>
      <c r="C216" s="23" t="s">
        <v>89</v>
      </c>
      <c r="D216" s="19" t="s">
        <v>68</v>
      </c>
      <c r="E216" s="20">
        <f>E217</f>
        <v>23653</v>
      </c>
      <c r="F216" s="43"/>
      <c r="G216" s="20">
        <f t="shared" si="8"/>
        <v>23653</v>
      </c>
    </row>
    <row r="217" spans="2:7">
      <c r="B217" s="9">
        <f t="shared" si="7"/>
        <v>207</v>
      </c>
      <c r="C217" s="10" t="s">
        <v>90</v>
      </c>
      <c r="D217" s="10" t="s">
        <v>91</v>
      </c>
      <c r="E217" s="12">
        <v>23653</v>
      </c>
      <c r="F217" s="43"/>
      <c r="G217" s="12">
        <f t="shared" si="8"/>
        <v>23653</v>
      </c>
    </row>
    <row r="218" spans="2:7" ht="15.6">
      <c r="B218" s="9">
        <f t="shared" si="7"/>
        <v>208</v>
      </c>
      <c r="C218" s="19" t="s">
        <v>224</v>
      </c>
      <c r="D218" s="19" t="s">
        <v>68</v>
      </c>
      <c r="E218" s="20">
        <f>E219</f>
        <v>1550</v>
      </c>
      <c r="F218" s="43"/>
      <c r="G218" s="20">
        <f t="shared" si="8"/>
        <v>1550</v>
      </c>
    </row>
    <row r="219" spans="2:7">
      <c r="B219" s="9">
        <f t="shared" si="7"/>
        <v>209</v>
      </c>
      <c r="C219" s="10" t="s">
        <v>90</v>
      </c>
      <c r="D219" s="10" t="s">
        <v>91</v>
      </c>
      <c r="E219" s="12">
        <v>1550</v>
      </c>
      <c r="F219" s="43"/>
      <c r="G219" s="12">
        <f t="shared" si="8"/>
        <v>1550</v>
      </c>
    </row>
    <row r="220" spans="2:7" ht="15.6">
      <c r="B220" s="9">
        <f t="shared" si="7"/>
        <v>210</v>
      </c>
      <c r="C220" s="19" t="s">
        <v>225</v>
      </c>
      <c r="D220" s="19" t="s">
        <v>68</v>
      </c>
      <c r="E220" s="20">
        <f>E221+E223+E225</f>
        <v>2850</v>
      </c>
      <c r="F220" s="43"/>
      <c r="G220" s="20">
        <f t="shared" si="8"/>
        <v>2850</v>
      </c>
    </row>
    <row r="221" spans="2:7" ht="15.6">
      <c r="B221" s="9">
        <f t="shared" si="7"/>
        <v>211</v>
      </c>
      <c r="C221" s="19" t="s">
        <v>226</v>
      </c>
      <c r="D221" s="19" t="s">
        <v>68</v>
      </c>
      <c r="E221" s="20">
        <f>E222</f>
        <v>1050</v>
      </c>
      <c r="F221" s="43"/>
      <c r="G221" s="20">
        <f t="shared" si="8"/>
        <v>1050</v>
      </c>
    </row>
    <row r="222" spans="2:7">
      <c r="B222" s="9">
        <f t="shared" si="7"/>
        <v>212</v>
      </c>
      <c r="C222" s="10" t="s">
        <v>90</v>
      </c>
      <c r="D222" s="10" t="s">
        <v>91</v>
      </c>
      <c r="E222" s="12">
        <v>1050</v>
      </c>
      <c r="F222" s="43"/>
      <c r="G222" s="12">
        <f t="shared" si="8"/>
        <v>1050</v>
      </c>
    </row>
    <row r="223" spans="2:7" ht="15.6">
      <c r="B223" s="9">
        <f t="shared" si="7"/>
        <v>213</v>
      </c>
      <c r="C223" s="19" t="s">
        <v>227</v>
      </c>
      <c r="D223" s="19" t="s">
        <v>68</v>
      </c>
      <c r="E223" s="20">
        <f>E224</f>
        <v>900</v>
      </c>
      <c r="F223" s="43"/>
      <c r="G223" s="20">
        <f t="shared" si="8"/>
        <v>900</v>
      </c>
    </row>
    <row r="224" spans="2:7">
      <c r="B224" s="9">
        <f t="shared" si="7"/>
        <v>214</v>
      </c>
      <c r="C224" s="10" t="s">
        <v>90</v>
      </c>
      <c r="D224" s="10" t="s">
        <v>91</v>
      </c>
      <c r="E224" s="12">
        <v>900</v>
      </c>
      <c r="F224" s="43"/>
      <c r="G224" s="12">
        <f t="shared" si="8"/>
        <v>900</v>
      </c>
    </row>
    <row r="225" spans="2:7" ht="15.6">
      <c r="B225" s="9">
        <f t="shared" si="7"/>
        <v>215</v>
      </c>
      <c r="C225" s="19" t="s">
        <v>228</v>
      </c>
      <c r="D225" s="19" t="s">
        <v>68</v>
      </c>
      <c r="E225" s="20">
        <f>E226</f>
        <v>900</v>
      </c>
      <c r="F225" s="43"/>
      <c r="G225" s="20">
        <f t="shared" si="8"/>
        <v>900</v>
      </c>
    </row>
    <row r="226" spans="2:7">
      <c r="B226" s="9">
        <f t="shared" si="7"/>
        <v>216</v>
      </c>
      <c r="C226" s="10" t="s">
        <v>90</v>
      </c>
      <c r="D226" s="10" t="s">
        <v>91</v>
      </c>
      <c r="E226" s="12">
        <v>900</v>
      </c>
      <c r="F226" s="43"/>
      <c r="G226" s="12">
        <f t="shared" si="8"/>
        <v>900</v>
      </c>
    </row>
    <row r="227" spans="2:7" ht="31.2">
      <c r="B227" s="9">
        <f t="shared" si="7"/>
        <v>217</v>
      </c>
      <c r="C227" s="23" t="s">
        <v>250</v>
      </c>
      <c r="D227" s="19" t="s">
        <v>87</v>
      </c>
      <c r="E227" s="20">
        <v>375</v>
      </c>
      <c r="F227" s="43"/>
      <c r="G227" s="20">
        <f t="shared" si="8"/>
        <v>375</v>
      </c>
    </row>
    <row r="228" spans="2:7" ht="63.6" customHeight="1">
      <c r="B228" s="9">
        <f t="shared" si="7"/>
        <v>218</v>
      </c>
      <c r="C228" s="23" t="s">
        <v>172</v>
      </c>
      <c r="D228" s="19" t="s">
        <v>145</v>
      </c>
      <c r="E228" s="20">
        <v>16112.86</v>
      </c>
      <c r="F228" s="43"/>
      <c r="G228" s="20">
        <f t="shared" si="8"/>
        <v>16112.86</v>
      </c>
    </row>
    <row r="229" spans="2:7" ht="52.8" customHeight="1">
      <c r="B229" s="9">
        <f t="shared" si="7"/>
        <v>219</v>
      </c>
      <c r="C229" s="23" t="s">
        <v>213</v>
      </c>
      <c r="D229" s="19" t="s">
        <v>145</v>
      </c>
      <c r="E229" s="20">
        <v>0</v>
      </c>
      <c r="F229" s="43"/>
      <c r="G229" s="20">
        <f t="shared" si="8"/>
        <v>0</v>
      </c>
    </row>
    <row r="230" spans="2:7" ht="33" customHeight="1">
      <c r="B230" s="9">
        <f t="shared" si="7"/>
        <v>220</v>
      </c>
      <c r="C230" s="23" t="s">
        <v>92</v>
      </c>
      <c r="D230" s="19" t="s">
        <v>93</v>
      </c>
      <c r="E230" s="20">
        <f>E231</f>
        <v>148531.93</v>
      </c>
      <c r="F230" s="20">
        <f>F231</f>
        <v>12</v>
      </c>
      <c r="G230" s="20">
        <f t="shared" si="8"/>
        <v>148543.93</v>
      </c>
    </row>
    <row r="231" spans="2:7" ht="34.950000000000003" customHeight="1">
      <c r="B231" s="9">
        <f t="shared" si="7"/>
        <v>221</v>
      </c>
      <c r="C231" s="23" t="s">
        <v>94</v>
      </c>
      <c r="D231" s="19" t="s">
        <v>95</v>
      </c>
      <c r="E231" s="20">
        <f>E232+E233+E234+E235+E236+E237+E238</f>
        <v>148531.93</v>
      </c>
      <c r="F231" s="20">
        <f>F232+F233+F234+F235+F236+F237+F238</f>
        <v>12</v>
      </c>
      <c r="G231" s="20">
        <f t="shared" si="8"/>
        <v>148543.93</v>
      </c>
    </row>
    <row r="232" spans="2:7">
      <c r="B232" s="9">
        <f t="shared" si="7"/>
        <v>222</v>
      </c>
      <c r="C232" s="10" t="s">
        <v>39</v>
      </c>
      <c r="D232" s="10" t="s">
        <v>96</v>
      </c>
      <c r="E232" s="12">
        <v>115575</v>
      </c>
      <c r="F232" s="43"/>
      <c r="G232" s="12">
        <f t="shared" si="8"/>
        <v>115575</v>
      </c>
    </row>
    <row r="233" spans="2:7">
      <c r="B233" s="9">
        <f t="shared" si="7"/>
        <v>223</v>
      </c>
      <c r="C233" s="10" t="s">
        <v>31</v>
      </c>
      <c r="D233" s="10" t="s">
        <v>97</v>
      </c>
      <c r="E233" s="12">
        <v>20000</v>
      </c>
      <c r="F233" s="12">
        <v>12</v>
      </c>
      <c r="G233" s="12">
        <f t="shared" si="8"/>
        <v>20012</v>
      </c>
    </row>
    <row r="234" spans="2:7">
      <c r="B234" s="9">
        <f t="shared" si="7"/>
        <v>224</v>
      </c>
      <c r="C234" s="10" t="s">
        <v>98</v>
      </c>
      <c r="D234" s="10" t="s">
        <v>125</v>
      </c>
      <c r="E234" s="12">
        <v>2600</v>
      </c>
      <c r="F234" s="43"/>
      <c r="G234" s="12">
        <f t="shared" si="8"/>
        <v>2600</v>
      </c>
    </row>
    <row r="235" spans="2:7" ht="33.6" customHeight="1">
      <c r="B235" s="9">
        <f t="shared" si="7"/>
        <v>225</v>
      </c>
      <c r="C235" s="13" t="s">
        <v>152</v>
      </c>
      <c r="D235" s="26" t="s">
        <v>154</v>
      </c>
      <c r="E235" s="12">
        <v>1000</v>
      </c>
      <c r="F235" s="43"/>
      <c r="G235" s="12">
        <f t="shared" si="8"/>
        <v>1000</v>
      </c>
    </row>
    <row r="236" spans="2:7">
      <c r="B236" s="9">
        <f t="shared" si="7"/>
        <v>226</v>
      </c>
      <c r="C236" s="10" t="s">
        <v>32</v>
      </c>
      <c r="D236" s="10" t="s">
        <v>99</v>
      </c>
      <c r="E236" s="12">
        <v>4648.93</v>
      </c>
      <c r="F236" s="43"/>
      <c r="G236" s="12">
        <f t="shared" si="8"/>
        <v>4648.93</v>
      </c>
    </row>
    <row r="237" spans="2:7" ht="36.75" customHeight="1">
      <c r="B237" s="9">
        <f t="shared" si="7"/>
        <v>227</v>
      </c>
      <c r="C237" s="13" t="s">
        <v>182</v>
      </c>
      <c r="D237" s="10" t="s">
        <v>183</v>
      </c>
      <c r="E237" s="12">
        <v>4071</v>
      </c>
      <c r="F237" s="43"/>
      <c r="G237" s="12">
        <f t="shared" si="8"/>
        <v>4071</v>
      </c>
    </row>
    <row r="238" spans="2:7" ht="32.4" customHeight="1">
      <c r="B238" s="9">
        <f t="shared" si="7"/>
        <v>228</v>
      </c>
      <c r="C238" s="13" t="s">
        <v>186</v>
      </c>
      <c r="D238" s="10" t="s">
        <v>183</v>
      </c>
      <c r="E238" s="12">
        <v>637</v>
      </c>
      <c r="F238" s="43"/>
      <c r="G238" s="12">
        <f t="shared" si="8"/>
        <v>637</v>
      </c>
    </row>
    <row r="239" spans="2:7" ht="21.75" customHeight="1">
      <c r="B239" s="9">
        <f t="shared" si="7"/>
        <v>229</v>
      </c>
      <c r="C239" s="23" t="s">
        <v>100</v>
      </c>
      <c r="D239" s="19" t="s">
        <v>101</v>
      </c>
      <c r="E239" s="20">
        <f>E240+E241+E242</f>
        <v>32110.870000000003</v>
      </c>
      <c r="F239" s="43"/>
      <c r="G239" s="20">
        <f t="shared" si="8"/>
        <v>32110.870000000003</v>
      </c>
    </row>
    <row r="240" spans="2:7" ht="15.6">
      <c r="B240" s="9">
        <f t="shared" ref="B240:B265" si="9">B239+1</f>
        <v>230</v>
      </c>
      <c r="C240" s="19" t="s">
        <v>162</v>
      </c>
      <c r="D240" s="19" t="s">
        <v>153</v>
      </c>
      <c r="E240" s="21">
        <v>15865.87</v>
      </c>
      <c r="F240" s="43"/>
      <c r="G240" s="20">
        <f t="shared" si="8"/>
        <v>15865.87</v>
      </c>
    </row>
    <row r="241" spans="2:7" ht="15.6">
      <c r="B241" s="9">
        <f t="shared" si="9"/>
        <v>231</v>
      </c>
      <c r="C241" s="19" t="s">
        <v>129</v>
      </c>
      <c r="D241" s="19" t="s">
        <v>102</v>
      </c>
      <c r="E241" s="21">
        <v>16245</v>
      </c>
      <c r="F241" s="43"/>
      <c r="G241" s="20">
        <f t="shared" si="8"/>
        <v>16245</v>
      </c>
    </row>
    <row r="242" spans="2:7" ht="15.6">
      <c r="B242" s="9">
        <f t="shared" si="9"/>
        <v>232</v>
      </c>
      <c r="C242" s="19" t="s">
        <v>232</v>
      </c>
      <c r="D242" s="19" t="s">
        <v>233</v>
      </c>
      <c r="E242" s="21">
        <v>0</v>
      </c>
      <c r="F242" s="43"/>
      <c r="G242" s="20">
        <f t="shared" si="8"/>
        <v>0</v>
      </c>
    </row>
    <row r="243" spans="2:7" ht="17.25" customHeight="1">
      <c r="B243" s="9">
        <f t="shared" si="9"/>
        <v>233</v>
      </c>
      <c r="C243" s="23" t="s">
        <v>108</v>
      </c>
      <c r="D243" s="19" t="s">
        <v>109</v>
      </c>
      <c r="E243" s="20">
        <f>E244</f>
        <v>18444</v>
      </c>
      <c r="F243" s="43"/>
      <c r="G243" s="20">
        <f t="shared" si="8"/>
        <v>18444</v>
      </c>
    </row>
    <row r="244" spans="2:7" ht="47.4" customHeight="1">
      <c r="B244" s="9">
        <f t="shared" si="9"/>
        <v>234</v>
      </c>
      <c r="C244" s="23" t="s">
        <v>173</v>
      </c>
      <c r="D244" s="19" t="s">
        <v>136</v>
      </c>
      <c r="E244" s="20">
        <v>18444</v>
      </c>
      <c r="F244" s="43"/>
      <c r="G244" s="20">
        <f t="shared" si="8"/>
        <v>18444</v>
      </c>
    </row>
    <row r="245" spans="2:7" ht="18" customHeight="1">
      <c r="B245" s="9">
        <f t="shared" si="9"/>
        <v>235</v>
      </c>
      <c r="C245" s="23" t="s">
        <v>103</v>
      </c>
      <c r="D245" s="19" t="s">
        <v>104</v>
      </c>
      <c r="E245" s="20">
        <f>E246+E247</f>
        <v>2191</v>
      </c>
      <c r="F245" s="43"/>
      <c r="G245" s="20">
        <f t="shared" si="8"/>
        <v>2191</v>
      </c>
    </row>
    <row r="246" spans="2:7" ht="22.8" customHeight="1">
      <c r="B246" s="9">
        <f t="shared" si="9"/>
        <v>236</v>
      </c>
      <c r="C246" s="23" t="s">
        <v>229</v>
      </c>
      <c r="D246" s="33" t="s">
        <v>230</v>
      </c>
      <c r="E246" s="20">
        <v>2000</v>
      </c>
      <c r="F246" s="43"/>
      <c r="G246" s="20">
        <f t="shared" si="8"/>
        <v>2000</v>
      </c>
    </row>
    <row r="247" spans="2:7" ht="20.25" customHeight="1">
      <c r="B247" s="9">
        <f t="shared" si="9"/>
        <v>237</v>
      </c>
      <c r="C247" s="23" t="s">
        <v>244</v>
      </c>
      <c r="D247" s="19" t="s">
        <v>130</v>
      </c>
      <c r="E247" s="20">
        <v>191</v>
      </c>
      <c r="F247" s="43"/>
      <c r="G247" s="20">
        <f t="shared" si="8"/>
        <v>191</v>
      </c>
    </row>
    <row r="248" spans="2:7" ht="21.75" customHeight="1">
      <c r="B248" s="9">
        <f t="shared" si="9"/>
        <v>238</v>
      </c>
      <c r="C248" s="19" t="s">
        <v>105</v>
      </c>
      <c r="D248" s="19" t="s">
        <v>106</v>
      </c>
      <c r="E248" s="20">
        <f>E249+E252+E253+E254+E255+E256+E257+E258+E259+E260+E262+E263+E261</f>
        <v>342324.35</v>
      </c>
      <c r="F248" s="43"/>
      <c r="G248" s="20">
        <f t="shared" si="8"/>
        <v>342324.35</v>
      </c>
    </row>
    <row r="249" spans="2:7" ht="21.75" customHeight="1">
      <c r="B249" s="9">
        <f t="shared" si="9"/>
        <v>239</v>
      </c>
      <c r="C249" s="19" t="s">
        <v>132</v>
      </c>
      <c r="D249" s="19" t="s">
        <v>106</v>
      </c>
      <c r="E249" s="20">
        <f>E250+E251</f>
        <v>45000</v>
      </c>
      <c r="F249" s="43"/>
      <c r="G249" s="20">
        <f t="shared" si="8"/>
        <v>45000</v>
      </c>
    </row>
    <row r="250" spans="2:7">
      <c r="B250" s="9">
        <f t="shared" si="9"/>
        <v>240</v>
      </c>
      <c r="C250" s="10" t="s">
        <v>31</v>
      </c>
      <c r="D250" s="10" t="s">
        <v>133</v>
      </c>
      <c r="E250" s="12">
        <v>40000</v>
      </c>
      <c r="F250" s="43"/>
      <c r="G250" s="12">
        <f t="shared" si="8"/>
        <v>40000</v>
      </c>
    </row>
    <row r="251" spans="2:7">
      <c r="B251" s="9">
        <f t="shared" si="9"/>
        <v>241</v>
      </c>
      <c r="C251" s="10" t="s">
        <v>32</v>
      </c>
      <c r="D251" s="10" t="s">
        <v>155</v>
      </c>
      <c r="E251" s="12">
        <v>5000</v>
      </c>
      <c r="F251" s="43"/>
      <c r="G251" s="12">
        <f t="shared" si="8"/>
        <v>5000</v>
      </c>
    </row>
    <row r="252" spans="2:7" ht="112.8" customHeight="1">
      <c r="B252" s="9">
        <f t="shared" si="9"/>
        <v>242</v>
      </c>
      <c r="C252" s="34" t="s">
        <v>174</v>
      </c>
      <c r="D252" s="19" t="s">
        <v>146</v>
      </c>
      <c r="E252" s="20">
        <v>25505.03</v>
      </c>
      <c r="F252" s="43"/>
      <c r="G252" s="20">
        <f t="shared" si="8"/>
        <v>25505.03</v>
      </c>
    </row>
    <row r="253" spans="2:7" ht="122.4" customHeight="1">
      <c r="B253" s="9">
        <f t="shared" si="9"/>
        <v>243</v>
      </c>
      <c r="C253" s="34" t="s">
        <v>175</v>
      </c>
      <c r="D253" s="19" t="s">
        <v>146</v>
      </c>
      <c r="E253" s="20">
        <v>97678.32</v>
      </c>
      <c r="F253" s="43"/>
      <c r="G253" s="20">
        <f t="shared" si="8"/>
        <v>97678.32</v>
      </c>
    </row>
    <row r="254" spans="2:7" ht="61.95" customHeight="1">
      <c r="B254" s="9">
        <f t="shared" si="9"/>
        <v>244</v>
      </c>
      <c r="C254" s="34" t="s">
        <v>176</v>
      </c>
      <c r="D254" s="19" t="s">
        <v>146</v>
      </c>
      <c r="E254" s="20">
        <v>36100</v>
      </c>
      <c r="F254" s="43"/>
      <c r="G254" s="20">
        <f t="shared" si="8"/>
        <v>36100</v>
      </c>
    </row>
    <row r="255" spans="2:7" ht="60" customHeight="1">
      <c r="B255" s="9">
        <f t="shared" si="9"/>
        <v>245</v>
      </c>
      <c r="C255" s="34" t="s">
        <v>241</v>
      </c>
      <c r="D255" s="19" t="s">
        <v>146</v>
      </c>
      <c r="E255" s="20">
        <v>26500</v>
      </c>
      <c r="F255" s="43"/>
      <c r="G255" s="20">
        <f t="shared" si="8"/>
        <v>26500</v>
      </c>
    </row>
    <row r="256" spans="2:7" ht="75" customHeight="1">
      <c r="B256" s="9">
        <f t="shared" si="9"/>
        <v>246</v>
      </c>
      <c r="C256" s="34" t="s">
        <v>177</v>
      </c>
      <c r="D256" s="19" t="s">
        <v>146</v>
      </c>
      <c r="E256" s="20">
        <v>22000</v>
      </c>
      <c r="F256" s="43"/>
      <c r="G256" s="20">
        <f t="shared" si="8"/>
        <v>22000</v>
      </c>
    </row>
    <row r="257" spans="2:7" ht="78">
      <c r="B257" s="9">
        <f t="shared" si="9"/>
        <v>247</v>
      </c>
      <c r="C257" s="34" t="s">
        <v>178</v>
      </c>
      <c r="D257" s="19" t="s">
        <v>146</v>
      </c>
      <c r="E257" s="20">
        <v>35385</v>
      </c>
      <c r="F257" s="43"/>
      <c r="G257" s="20">
        <f t="shared" si="8"/>
        <v>35385</v>
      </c>
    </row>
    <row r="258" spans="2:7" ht="62.4">
      <c r="B258" s="9">
        <f t="shared" si="9"/>
        <v>248</v>
      </c>
      <c r="C258" s="35" t="s">
        <v>179</v>
      </c>
      <c r="D258" s="19" t="s">
        <v>146</v>
      </c>
      <c r="E258" s="20">
        <v>14105</v>
      </c>
      <c r="F258" s="43"/>
      <c r="G258" s="20">
        <f t="shared" si="8"/>
        <v>14105</v>
      </c>
    </row>
    <row r="259" spans="2:7" ht="73.5" customHeight="1">
      <c r="B259" s="9">
        <f t="shared" si="9"/>
        <v>249</v>
      </c>
      <c r="C259" s="34" t="s">
        <v>180</v>
      </c>
      <c r="D259" s="19" t="s">
        <v>146</v>
      </c>
      <c r="E259" s="20">
        <v>0</v>
      </c>
      <c r="F259" s="43"/>
      <c r="G259" s="20">
        <f t="shared" si="8"/>
        <v>0</v>
      </c>
    </row>
    <row r="260" spans="2:7" ht="70.2" customHeight="1">
      <c r="B260" s="9">
        <f t="shared" si="9"/>
        <v>250</v>
      </c>
      <c r="C260" s="34" t="s">
        <v>181</v>
      </c>
      <c r="D260" s="19" t="s">
        <v>146</v>
      </c>
      <c r="E260" s="20">
        <v>15</v>
      </c>
      <c r="F260" s="43"/>
      <c r="G260" s="20">
        <f t="shared" si="8"/>
        <v>15</v>
      </c>
    </row>
    <row r="261" spans="2:7" ht="29.4" customHeight="1">
      <c r="B261" s="9">
        <f t="shared" si="9"/>
        <v>251</v>
      </c>
      <c r="C261" s="34" t="s">
        <v>243</v>
      </c>
      <c r="D261" s="19" t="s">
        <v>146</v>
      </c>
      <c r="E261" s="20">
        <v>536</v>
      </c>
      <c r="F261" s="43"/>
      <c r="G261" s="20">
        <f t="shared" si="8"/>
        <v>536</v>
      </c>
    </row>
    <row r="262" spans="2:7" ht="15.6">
      <c r="B262" s="9">
        <f t="shared" si="9"/>
        <v>252</v>
      </c>
      <c r="C262" s="23" t="s">
        <v>198</v>
      </c>
      <c r="D262" s="19" t="s">
        <v>141</v>
      </c>
      <c r="E262" s="20">
        <v>18500</v>
      </c>
      <c r="F262" s="43"/>
      <c r="G262" s="20">
        <f t="shared" si="8"/>
        <v>18500</v>
      </c>
    </row>
    <row r="263" spans="2:7" ht="15.6">
      <c r="B263" s="9">
        <f t="shared" si="9"/>
        <v>253</v>
      </c>
      <c r="C263" s="23" t="s">
        <v>197</v>
      </c>
      <c r="D263" s="19" t="s">
        <v>199</v>
      </c>
      <c r="E263" s="20">
        <v>21000</v>
      </c>
      <c r="F263" s="43"/>
      <c r="G263" s="20">
        <f t="shared" si="8"/>
        <v>21000</v>
      </c>
    </row>
    <row r="264" spans="2:7" ht="15.6">
      <c r="B264" s="9">
        <f t="shared" si="9"/>
        <v>254</v>
      </c>
      <c r="C264" s="19" t="s">
        <v>148</v>
      </c>
      <c r="D264" s="19" t="s">
        <v>149</v>
      </c>
      <c r="E264" s="20">
        <f>E265</f>
        <v>1937</v>
      </c>
      <c r="F264" s="43"/>
      <c r="G264" s="20">
        <f t="shared" si="8"/>
        <v>1937</v>
      </c>
    </row>
    <row r="265" spans="2:7" ht="15.6">
      <c r="B265" s="9">
        <f t="shared" si="9"/>
        <v>255</v>
      </c>
      <c r="C265" s="36" t="s">
        <v>184</v>
      </c>
      <c r="D265" s="36" t="s">
        <v>150</v>
      </c>
      <c r="E265" s="20">
        <v>1937</v>
      </c>
      <c r="F265" s="43"/>
      <c r="G265" s="20">
        <f t="shared" si="8"/>
        <v>1937</v>
      </c>
    </row>
    <row r="266" spans="2:7" ht="15.6">
      <c r="B266" s="37"/>
      <c r="C266" s="38"/>
      <c r="D266" s="38"/>
      <c r="E266" s="22"/>
    </row>
    <row r="267" spans="2:7" ht="15.6">
      <c r="B267" s="39"/>
      <c r="C267" s="3" t="s">
        <v>222</v>
      </c>
      <c r="D267" s="48" t="s">
        <v>247</v>
      </c>
      <c r="E267" s="48"/>
    </row>
    <row r="268" spans="2:7" ht="15.6">
      <c r="B268" s="39"/>
      <c r="C268" s="40"/>
      <c r="D268" s="50" t="s">
        <v>248</v>
      </c>
      <c r="E268" s="50"/>
      <c r="F268" s="50"/>
    </row>
    <row r="269" spans="2:7" ht="15.6">
      <c r="B269" s="39"/>
      <c r="C269" s="3" t="s">
        <v>223</v>
      </c>
      <c r="D269" s="48" t="s">
        <v>249</v>
      </c>
      <c r="E269" s="48"/>
    </row>
    <row r="270" spans="2:7">
      <c r="B270" s="41"/>
      <c r="C270" s="41"/>
      <c r="D270" s="41"/>
    </row>
    <row r="271" spans="2:7" ht="15.6">
      <c r="B271" s="41"/>
      <c r="C271" s="1"/>
      <c r="D271" s="3"/>
    </row>
    <row r="272" spans="2:7" ht="15.6">
      <c r="B272" s="41"/>
      <c r="C272" s="54"/>
      <c r="D272" s="54"/>
    </row>
    <row r="273" spans="2:4" ht="15.6">
      <c r="B273" s="41"/>
      <c r="C273" s="1"/>
      <c r="D273" s="3"/>
    </row>
  </sheetData>
  <mergeCells count="19">
    <mergeCell ref="G7:G10"/>
    <mergeCell ref="C272:D272"/>
    <mergeCell ref="D7:D10"/>
    <mergeCell ref="B7:B10"/>
    <mergeCell ref="C7:C10"/>
    <mergeCell ref="E7:E10"/>
    <mergeCell ref="D267:E267"/>
    <mergeCell ref="D269:E269"/>
    <mergeCell ref="D268:F268"/>
    <mergeCell ref="F7:F10"/>
    <mergeCell ref="F2:G2"/>
    <mergeCell ref="F3:G3"/>
    <mergeCell ref="C5:G5"/>
    <mergeCell ref="D1:E1"/>
    <mergeCell ref="D2:E2"/>
    <mergeCell ref="B1:C1"/>
    <mergeCell ref="B2:C2"/>
    <mergeCell ref="B3:C3"/>
    <mergeCell ref="D3:E3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2023-03-16T10:52:15Z</cp:lastPrinted>
  <dcterms:created xsi:type="dcterms:W3CDTF">2011-02-07T14:42:14Z</dcterms:created>
  <dcterms:modified xsi:type="dcterms:W3CDTF">2023-03-20T06:51:36Z</dcterms:modified>
</cp:coreProperties>
</file>