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gis1\achizitii\SANDU\Sandu doc\LISTA DE INVESTITII 2023\"/>
    </mc:Choice>
  </mc:AlternateContent>
  <xr:revisionPtr revIDLastSave="0" documentId="13_ncr:1_{249B06CD-49D6-410E-ACA4-7C62FC0AE61B}" xr6:coauthVersionLast="47" xr6:coauthVersionMax="47" xr10:uidLastSave="{00000000-0000-0000-0000-000000000000}"/>
  <bookViews>
    <workbookView xWindow="-108" yWindow="-108" windowWidth="30936" windowHeight="16896" xr2:uid="{6B6549C8-C9C3-499C-A23B-AE7529C64F5A}"/>
  </bookViews>
  <sheets>
    <sheet name="Sheet1" sheetId="1" r:id="rId1"/>
  </sheets>
  <definedNames>
    <definedName name="_xlnm.Print_Titles" localSheetId="0">Sheet1!$9:$9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2" i="1" l="1"/>
  <c r="E302" i="1"/>
  <c r="E301" i="1" s="1"/>
  <c r="F302" i="1"/>
  <c r="C302" i="1"/>
  <c r="F310" i="1"/>
  <c r="F309" i="1"/>
  <c r="F308" i="1"/>
  <c r="F307" i="1"/>
  <c r="F306" i="1"/>
  <c r="F305" i="1"/>
  <c r="F304" i="1"/>
  <c r="D194" i="1"/>
  <c r="F259" i="1"/>
  <c r="C23" i="1"/>
  <c r="F27" i="1"/>
  <c r="F26" i="1"/>
  <c r="E378" i="1"/>
  <c r="E376" i="1" s="1"/>
  <c r="F395" i="1"/>
  <c r="E363" i="1"/>
  <c r="C363" i="1"/>
  <c r="C362" i="1" s="1"/>
  <c r="F366" i="1"/>
  <c r="F365" i="1"/>
  <c r="C340" i="1"/>
  <c r="F346" i="1"/>
  <c r="F345" i="1"/>
  <c r="F344" i="1"/>
  <c r="F343" i="1"/>
  <c r="F342" i="1"/>
  <c r="D137" i="1"/>
  <c r="F194" i="1"/>
  <c r="F263" i="1"/>
  <c r="F261" i="1" s="1"/>
  <c r="E261" i="1"/>
  <c r="D261" i="1"/>
  <c r="C261" i="1"/>
  <c r="C193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1" i="1"/>
  <c r="F190" i="1"/>
  <c r="F189" i="1"/>
  <c r="D188" i="1"/>
  <c r="C188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D172" i="1"/>
  <c r="C172" i="1"/>
  <c r="F169" i="1"/>
  <c r="F168" i="1"/>
  <c r="F167" i="1"/>
  <c r="F166" i="1"/>
  <c r="E165" i="1"/>
  <c r="D165" i="1"/>
  <c r="C165" i="1"/>
  <c r="C136" i="1" s="1"/>
  <c r="F164" i="1"/>
  <c r="F163" i="1"/>
  <c r="D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E85" i="1"/>
  <c r="F134" i="1"/>
  <c r="F133" i="1"/>
  <c r="F132" i="1"/>
  <c r="F131" i="1"/>
  <c r="D130" i="1"/>
  <c r="C130" i="1"/>
  <c r="C85" i="1" s="1"/>
  <c r="F129" i="1"/>
  <c r="F128" i="1"/>
  <c r="F127" i="1"/>
  <c r="F126" i="1"/>
  <c r="D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D86" i="1"/>
  <c r="F86" i="1" s="1"/>
  <c r="F37" i="1"/>
  <c r="C36" i="1"/>
  <c r="F36" i="1" s="1"/>
  <c r="E40" i="1"/>
  <c r="F41" i="1"/>
  <c r="F40" i="1" s="1"/>
  <c r="F319" i="1"/>
  <c r="E318" i="1"/>
  <c r="E317" i="1" s="1"/>
  <c r="D318" i="1"/>
  <c r="D317" i="1" s="1"/>
  <c r="C318" i="1"/>
  <c r="C317" i="1" s="1"/>
  <c r="F33" i="1"/>
  <c r="C32" i="1"/>
  <c r="F32" i="1" s="1"/>
  <c r="E400" i="1"/>
  <c r="E399" i="1" s="1"/>
  <c r="E397" i="1" s="1"/>
  <c r="F403" i="1"/>
  <c r="F394" i="1"/>
  <c r="C350" i="1"/>
  <c r="C348" i="1" s="1"/>
  <c r="F358" i="1"/>
  <c r="F357" i="1"/>
  <c r="F356" i="1"/>
  <c r="F355" i="1"/>
  <c r="F354" i="1"/>
  <c r="F353" i="1"/>
  <c r="F352" i="1"/>
  <c r="F351" i="1"/>
  <c r="F292" i="1"/>
  <c r="F324" i="1"/>
  <c r="F323" i="1"/>
  <c r="E322" i="1"/>
  <c r="E321" i="1" s="1"/>
  <c r="D322" i="1"/>
  <c r="D321" i="1" s="1"/>
  <c r="C322" i="1"/>
  <c r="C321" i="1" s="1"/>
  <c r="D70" i="1"/>
  <c r="D69" i="1" s="1"/>
  <c r="F79" i="1"/>
  <c r="F78" i="1"/>
  <c r="F77" i="1"/>
  <c r="F76" i="1"/>
  <c r="F75" i="1"/>
  <c r="F74" i="1"/>
  <c r="F73" i="1"/>
  <c r="F72" i="1"/>
  <c r="F71" i="1"/>
  <c r="D15" i="1"/>
  <c r="D13" i="1" s="1"/>
  <c r="E15" i="1"/>
  <c r="E13" i="1" s="1"/>
  <c r="F19" i="1"/>
  <c r="C18" i="1"/>
  <c r="F18" i="1" s="1"/>
  <c r="F17" i="1"/>
  <c r="C16" i="1"/>
  <c r="F16" i="1" s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D23" i="1"/>
  <c r="D21" i="1" s="1"/>
  <c r="E23" i="1"/>
  <c r="E21" i="1" s="1"/>
  <c r="E42" i="1"/>
  <c r="F43" i="1"/>
  <c r="F44" i="1"/>
  <c r="F45" i="1"/>
  <c r="F46" i="1"/>
  <c r="F47" i="1"/>
  <c r="F48" i="1"/>
  <c r="D266" i="1"/>
  <c r="D265" i="1" s="1"/>
  <c r="C266" i="1"/>
  <c r="C265" i="1" s="1"/>
  <c r="D297" i="1"/>
  <c r="D296" i="1" s="1"/>
  <c r="E297" i="1"/>
  <c r="E296" i="1" s="1"/>
  <c r="C297" i="1"/>
  <c r="C296" i="1" s="1"/>
  <c r="D301" i="1"/>
  <c r="C301" i="1"/>
  <c r="D313" i="1"/>
  <c r="D312" i="1" s="1"/>
  <c r="E313" i="1"/>
  <c r="E312" i="1" s="1"/>
  <c r="C313" i="1"/>
  <c r="C312" i="1" s="1"/>
  <c r="D327" i="1"/>
  <c r="D326" i="1" s="1"/>
  <c r="E327" i="1"/>
  <c r="E326" i="1" s="1"/>
  <c r="C327" i="1"/>
  <c r="C326" i="1" s="1"/>
  <c r="F25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8" i="1"/>
  <c r="F80" i="1"/>
  <c r="F81" i="1"/>
  <c r="F82" i="1"/>
  <c r="F83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5" i="1"/>
  <c r="F289" i="1"/>
  <c r="F291" i="1"/>
  <c r="F293" i="1"/>
  <c r="F295" i="1"/>
  <c r="F299" i="1"/>
  <c r="F300" i="1"/>
  <c r="F315" i="1"/>
  <c r="F325" i="1"/>
  <c r="F328" i="1"/>
  <c r="F329" i="1"/>
  <c r="F330" i="1"/>
  <c r="F331" i="1"/>
  <c r="F332" i="1"/>
  <c r="F333" i="1"/>
  <c r="F334" i="1"/>
  <c r="F335" i="1"/>
  <c r="F336" i="1"/>
  <c r="F337" i="1"/>
  <c r="F339" i="1"/>
  <c r="F341" i="1"/>
  <c r="F349" i="1"/>
  <c r="F359" i="1"/>
  <c r="F361" i="1"/>
  <c r="F364" i="1"/>
  <c r="F369" i="1"/>
  <c r="F371" i="1"/>
  <c r="F373" i="1"/>
  <c r="F374" i="1"/>
  <c r="F375" i="1"/>
  <c r="F377" i="1"/>
  <c r="F396" i="1"/>
  <c r="F398" i="1"/>
  <c r="F401" i="1"/>
  <c r="F402" i="1"/>
  <c r="D340" i="1"/>
  <c r="D338" i="1" s="1"/>
  <c r="E340" i="1"/>
  <c r="E338" i="1" s="1"/>
  <c r="D363" i="1"/>
  <c r="D362" i="1" s="1"/>
  <c r="E362" i="1"/>
  <c r="D372" i="1"/>
  <c r="D370" i="1" s="1"/>
  <c r="D368" i="1" s="1"/>
  <c r="E372" i="1"/>
  <c r="E370" i="1" s="1"/>
  <c r="E368" i="1" s="1"/>
  <c r="C372" i="1"/>
  <c r="D376" i="1"/>
  <c r="C376" i="1"/>
  <c r="D400" i="1"/>
  <c r="D399" i="1" s="1"/>
  <c r="D397" i="1" s="1"/>
  <c r="C400" i="1"/>
  <c r="C399" i="1" s="1"/>
  <c r="E290" i="1"/>
  <c r="F290" i="1" s="1"/>
  <c r="E288" i="1"/>
  <c r="F288" i="1" s="1"/>
  <c r="E287" i="1"/>
  <c r="E286" i="1"/>
  <c r="F286" i="1" s="1"/>
  <c r="E284" i="1"/>
  <c r="F284" i="1" s="1"/>
  <c r="E69" i="1"/>
  <c r="D42" i="1"/>
  <c r="D29" i="1" s="1"/>
  <c r="D136" i="1" l="1"/>
  <c r="F188" i="1"/>
  <c r="D193" i="1"/>
  <c r="F193" i="1" s="1"/>
  <c r="D171" i="1"/>
  <c r="F172" i="1"/>
  <c r="F137" i="1"/>
  <c r="C171" i="1"/>
  <c r="F165" i="1"/>
  <c r="F162" i="1"/>
  <c r="F130" i="1"/>
  <c r="D85" i="1"/>
  <c r="F125" i="1"/>
  <c r="E39" i="1"/>
  <c r="E29" i="1" s="1"/>
  <c r="C35" i="1"/>
  <c r="F35" i="1" s="1"/>
  <c r="D294" i="1"/>
  <c r="F317" i="1"/>
  <c r="F318" i="1"/>
  <c r="C31" i="1"/>
  <c r="F350" i="1"/>
  <c r="E266" i="1"/>
  <c r="E265" i="1" s="1"/>
  <c r="E67" i="1" s="1"/>
  <c r="E294" i="1"/>
  <c r="F321" i="1"/>
  <c r="F322" i="1"/>
  <c r="F15" i="1"/>
  <c r="C15" i="1"/>
  <c r="C13" i="1" s="1"/>
  <c r="F13" i="1" s="1"/>
  <c r="C360" i="1"/>
  <c r="F297" i="1"/>
  <c r="F372" i="1"/>
  <c r="E360" i="1"/>
  <c r="F23" i="1"/>
  <c r="D360" i="1"/>
  <c r="C370" i="1"/>
  <c r="C368" i="1" s="1"/>
  <c r="F368" i="1" s="1"/>
  <c r="F340" i="1"/>
  <c r="F348" i="1"/>
  <c r="F363" i="1"/>
  <c r="F362" i="1" s="1"/>
  <c r="C397" i="1"/>
  <c r="F397" i="1" s="1"/>
  <c r="F399" i="1"/>
  <c r="F296" i="1"/>
  <c r="C294" i="1"/>
  <c r="F326" i="1"/>
  <c r="C338" i="1"/>
  <c r="F338" i="1" s="1"/>
  <c r="F400" i="1"/>
  <c r="F287" i="1"/>
  <c r="C21" i="1"/>
  <c r="F21" i="1" s="1"/>
  <c r="F378" i="1"/>
  <c r="F313" i="1"/>
  <c r="F70" i="1"/>
  <c r="C69" i="1"/>
  <c r="F42" i="1"/>
  <c r="D39" i="1"/>
  <c r="C39" i="1"/>
  <c r="F376" i="1"/>
  <c r="F301" i="1"/>
  <c r="F312" i="1"/>
  <c r="F327" i="1"/>
  <c r="D67" i="1" l="1"/>
  <c r="F69" i="1"/>
  <c r="C67" i="1"/>
  <c r="F171" i="1"/>
  <c r="F136" i="1"/>
  <c r="F85" i="1"/>
  <c r="F31" i="1"/>
  <c r="C29" i="1"/>
  <c r="F29" i="1" s="1"/>
  <c r="F266" i="1"/>
  <c r="F360" i="1"/>
  <c r="F265" i="1"/>
  <c r="F370" i="1"/>
  <c r="E11" i="1"/>
  <c r="F294" i="1"/>
  <c r="F39" i="1"/>
  <c r="D11" i="1" l="1"/>
  <c r="C11" i="1"/>
  <c r="F11" i="1" l="1"/>
  <c r="F67" i="1"/>
</calcChain>
</file>

<file path=xl/sharedStrings.xml><?xml version="1.0" encoding="utf-8"?>
<sst xmlns="http://schemas.openxmlformats.org/spreadsheetml/2006/main" count="404" uniqueCount="348">
  <si>
    <t>ROMÂNIA</t>
  </si>
  <si>
    <t>JUDEŢUL CLUJ</t>
  </si>
  <si>
    <t>CONSILIUL JUDEŢEAN</t>
  </si>
  <si>
    <t xml:space="preserve">Cod </t>
  </si>
  <si>
    <t>e</t>
  </si>
  <si>
    <t>b</t>
  </si>
  <si>
    <t>Capitol / Unitate /  Denumire</t>
  </si>
  <si>
    <t>TOTAL GENERAL</t>
  </si>
  <si>
    <t>Cap.51 - Autoritati Publice si Actiuni Externe</t>
  </si>
  <si>
    <t>CONSILIUL JUDETEAN CLUJ</t>
  </si>
  <si>
    <t>DALI , expertize tehnice, caiete de sarcini, proiecte de interes judetean imobile domeniu public și privat Județul Cluj</t>
  </si>
  <si>
    <t>Dotări  CJC</t>
  </si>
  <si>
    <t>Cap.54 - Alte Servicii Publice Generale</t>
  </si>
  <si>
    <t>SERVICIUL PUBLIC JUDETEAN SALVAMONT</t>
  </si>
  <si>
    <t>Echipare autovehicole</t>
  </si>
  <si>
    <t>Cap.65 - Invatamant</t>
  </si>
  <si>
    <t>CONSILIUL JUDETEAN CLUJ- Alte cheltuieli de investitii</t>
  </si>
  <si>
    <t>Alte cheltuieli asimilate  investitiilor</t>
  </si>
  <si>
    <t>SMIS 116163 SAMUS ȘCOALĂ - Lucrari</t>
  </si>
  <si>
    <t xml:space="preserve">SMIS 116163 SAMUS ȘCOALĂ - Servicii de audit </t>
  </si>
  <si>
    <t>SMIS 116163 SAMUS ȘCOALĂ - Servicii de asistenta tehnica - dirigentie de santier</t>
  </si>
  <si>
    <t>SMIS 116163 SAMUS ȘCOALĂ - Servicii de proiectare (elaborare documentație pentru autorizarea executării lucrărilor, proiect tehnic, detalii de execuție) și asistență tehnică din partea proiectantului</t>
  </si>
  <si>
    <t>SMIS 116163 SAMUS ȘCOALĂ - Servicii de publicitate si promovare a proiectului</t>
  </si>
  <si>
    <t>SMIS 116163 SAMUS ȘCOALĂ - Servicii de audit energetic</t>
  </si>
  <si>
    <t xml:space="preserve">SMIS 116164 CRDEII - Lucrări pentru creșterea eficienței energetice </t>
  </si>
  <si>
    <t>SMIS 116164 CRDEII - Servicii de asistenta tehnica - dirigentie de santier</t>
  </si>
  <si>
    <t>SMIS 116164 CRDEII - Servicii de audit financiar</t>
  </si>
  <si>
    <t>SMIS 116164 CRDEII - Servicii de proiectare (elaborare DTAC, PT, DE) și asistență tehnică din partea proiectantului</t>
  </si>
  <si>
    <t>SMIS 116164 CRDEII - Servicii de audit energetic</t>
  </si>
  <si>
    <t>SMIS 116164 CRDEII - Servicii de publicitate si promovare a proiectului</t>
  </si>
  <si>
    <t>SMIS 121032 Școala KOZMUTZA - lucrari</t>
  </si>
  <si>
    <t>SMIS 121032 Școala KOZMUTZA - dotari si active necorporale</t>
  </si>
  <si>
    <t>SMIS 121032 Școala KOZMUTZA - Servicii de asistenta tehnica - dirigentie de santier</t>
  </si>
  <si>
    <t xml:space="preserve">SMIS 121032 Școala KOZMUTZA - Servicii de asistenta tehnica din partea proiectantului </t>
  </si>
  <si>
    <t>SMIS 121032 Școala KOZMUTZA - Servicii de auditare</t>
  </si>
  <si>
    <t>SMIS 121032 Școala KOZMUTZA - Servicii de informare si publicitate</t>
  </si>
  <si>
    <t>SMIS 121033 Școala CSEI - Servicii de asistenta tehnica - dirigentie de santier</t>
  </si>
  <si>
    <t>SMIS 121033 Școala CSEI - Servicii de auditare</t>
  </si>
  <si>
    <t>SMIS 121033 Școala CSEI - Servicii de informare si publicitate</t>
  </si>
  <si>
    <t>SMIS 121033 Școala CSEI - Lucrări pentru realizarea obiectivului de investiții</t>
  </si>
  <si>
    <t xml:space="preserve">SMIS 121033 Școala CSEI - Dotări </t>
  </si>
  <si>
    <t>Cap.66 - Sanatate</t>
  </si>
  <si>
    <t>SPITALUL DE BOLI PSIHICE CRONICE BORŞA</t>
  </si>
  <si>
    <t>Dotari independente</t>
  </si>
  <si>
    <t>Masina spalat rufe 30 kg</t>
  </si>
  <si>
    <t>Autoturism transport persoane</t>
  </si>
  <si>
    <t>Server</t>
  </si>
  <si>
    <t xml:space="preserve">Plita electrica </t>
  </si>
  <si>
    <t xml:space="preserve">Calculator </t>
  </si>
  <si>
    <t>Imprimanta</t>
  </si>
  <si>
    <t>Licenta antivirus</t>
  </si>
  <si>
    <t>Licenta Office, Licente Windos</t>
  </si>
  <si>
    <t>Reactualizare deviz general Pavilion spital de Boli Psihice Cronice</t>
  </si>
  <si>
    <t xml:space="preserve">Certificat performanta energetica </t>
  </si>
  <si>
    <t>DALI modernizare Pavilion Ergoterapie si Pavilion Centrala Termica Ergoterapie</t>
  </si>
  <si>
    <t>DALI schimbare de destinatie din Grajd in Pavilion Administrativ, extindere si modernizare</t>
  </si>
  <si>
    <t>CONSILIUL JUDETEAN CLUJ  - Alte cheltuieli de investitii</t>
  </si>
  <si>
    <t>Alte cheltuieli asimilate investitiilor</t>
  </si>
  <si>
    <t>SMIS 115794 Eficiență energetică Pedi II - Lucrări</t>
  </si>
  <si>
    <t>SMIS 115794 Eficiență energetică Pedi II - Servicii de asistenta tehnica - dirigentie de santier</t>
  </si>
  <si>
    <t>SMIS 115794 Eficiență energetică Pedi II - Servicii de audit financiar</t>
  </si>
  <si>
    <t>SMIS 115794 Eficiență energetică Pedi II - Servicii de publicitate si promovare a proiectului</t>
  </si>
  <si>
    <t xml:space="preserve">SMIS 121035 UPU Copii - Dotare </t>
  </si>
  <si>
    <t xml:space="preserve">SMIS 121035 UPU Copii - Servicii Informare si Publicitate </t>
  </si>
  <si>
    <t xml:space="preserve">SMIS 121035 UPU Copii - Servicii Audit </t>
  </si>
  <si>
    <t xml:space="preserve">SMIS 123738 Psihiatrie Copii - Servicii Supervizare </t>
  </si>
  <si>
    <t>SMIS 123738 Psihiatrie Copii -Proiectare + execuție lucrări si realizare retele</t>
  </si>
  <si>
    <t xml:space="preserve">SMIS 123738 Psihiatrie Copii -Furnizare dotari </t>
  </si>
  <si>
    <t>SMIS 123738 Psihiatrie Copii -Servicii de publicitate</t>
  </si>
  <si>
    <t>SMIS 123738 Psihiatrie Copii -Servicii de proiectare amenajare interioara</t>
  </si>
  <si>
    <t xml:space="preserve">SMIS 124886 Dotare Ambulatoriu Spital de Urgenta Cluj - Servicii publicitate  </t>
  </si>
  <si>
    <t>SMIS 152601  Fluide medicale Pneumo - Servicii de proiectare (Proiect tehnic și Asistenta tehnică) și execuție lucrări (lucrări modernizare instalații)</t>
  </si>
  <si>
    <t>SMIS 152601 Fluide medicale Pneumo - Servicii de dirigentie</t>
  </si>
  <si>
    <t>SMIS 152601 Fluide medicale Pneumo - Servicii de audit</t>
  </si>
  <si>
    <t>SMIS 152601 Fluide medicale Pneumo - Servicii de informare si publicitate</t>
  </si>
  <si>
    <t>SMIS 151588 Fluide medicale Servicii Informare si publicitate</t>
  </si>
  <si>
    <t>SMIS 151588 Fluide medicale Servicii de audit</t>
  </si>
  <si>
    <t>SMIS 151588 Fluide medicale Infectioase tip B Servicii Proiectare si asistenta</t>
  </si>
  <si>
    <t>SMIS 151588 Fluide medicale Recuperare tip A si B Servicii Proiectare si asistenta</t>
  </si>
  <si>
    <t>SMIS 151588 Fluide medicale Recuperare tip Servicii Dirigenție</t>
  </si>
  <si>
    <t>SMIS 151588 Fluide medicale Recuperare tip A si B Lucrari</t>
  </si>
  <si>
    <t>SMIS 151588 Fluide medicale Infectioase tip Servicii Dirigenție</t>
  </si>
  <si>
    <t>SMIS 151588 Fluide medicale Infectioase tip B Lucrari</t>
  </si>
  <si>
    <t>Cap.67 - Cultură, Recreere, Religie</t>
  </si>
  <si>
    <t>CENTRUL JUDETEAN PENTRU CONSERVAREA SI PROMOVAREA CULTURII TRADITIONALE CLUJ</t>
  </si>
  <si>
    <t>Alte cheltuieli de investitii</t>
  </si>
  <si>
    <t>Sistem portabil de sunet</t>
  </si>
  <si>
    <t>MUZEUL ETNOGRAFIC AL TRANSILVANIEI</t>
  </si>
  <si>
    <t>Licente, programe softuri</t>
  </si>
  <si>
    <t xml:space="preserve">Intocmire scenariu de incendiu </t>
  </si>
  <si>
    <t>Centrala detectie incendiu proiectare si executie</t>
  </si>
  <si>
    <t>Hidranti supraterani  Parcul Etnogrfic Romulus Vuia</t>
  </si>
  <si>
    <t>Aparat foto si accesorii</t>
  </si>
  <si>
    <t>Obiecte de patrimoniu</t>
  </si>
  <si>
    <t>SCOALA POPULARĂ DE ARTĂ TUDOR JARDA</t>
  </si>
  <si>
    <t>Sistem de sonorizare</t>
  </si>
  <si>
    <t>Revitalizarea zonei  Parcului Etnografic Național „Romulus Vuia”  DTAC +PT, verificare proiect</t>
  </si>
  <si>
    <t>SMIS 116488 BANFFY - Lucrări de restaurare, conservare</t>
  </si>
  <si>
    <t>SMIS 116488 BANFFY - Dotări</t>
  </si>
  <si>
    <t>SMIS 116488 BANFFY - Servicii audit financiar proiect</t>
  </si>
  <si>
    <t>SMIS 116488 BANFFY - Servicii de dirigentie de santier proiect</t>
  </si>
  <si>
    <t>SMIS 116488 BANFFY - Servicii de proiectare, inginerie și asistență tehnică din partea proiectantului</t>
  </si>
  <si>
    <t>SMIS 116488 BANFFY - Servicii informare si publicitate proiect</t>
  </si>
  <si>
    <t>SMIS 116488 BANFFY - Servicii de marketing</t>
  </si>
  <si>
    <t>SMIS 116488 BANFFY - Servicii de digitizare</t>
  </si>
  <si>
    <t>Cap.68 - Asigurari si Asistenta Sociala</t>
  </si>
  <si>
    <t>DIRECTIA GENERALA DE ASISTENTA SOCIALA SI PROTECTIA COPILULUI CLUJ</t>
  </si>
  <si>
    <t>Restructurarea CIA Luna prin infiintarea a 3 locuinte protejate si a unui Centru de zi</t>
  </si>
  <si>
    <t>Restructurarea CIA Cluj prin infiintarea a 4 locuinte protejate si a unui Centru de zi</t>
  </si>
  <si>
    <t>Racord la reteaua publica de canalizare</t>
  </si>
  <si>
    <t>Cap.70 - Servicii si Dezvoltare Publica</t>
  </si>
  <si>
    <t>SPITAL PEDIATRIC MONOBLOC - proiect tehnic</t>
  </si>
  <si>
    <t>Achiziție servicii de proiectare, verificare și asistență tehnică, expertize, intabulari, avize, acorduri  pentru proiectele judetene</t>
  </si>
  <si>
    <t>Audit de siguranta rutiera SF pasaj denivelat pe DN1C pt acces Parc Industrial TETAROM III</t>
  </si>
  <si>
    <t>Despăgubiri şi cheltuieli judiciare expropriere terenuri 
Pistă 3500 m Aeroport și deviere râul Someșul Mic</t>
  </si>
  <si>
    <t>SF Instalatie de tratare cu dezintegrare moleculara pentru valorificarea energetica a deseurilor municipale din judetul Cluj</t>
  </si>
  <si>
    <t>Cap.74 - Protectia Mediului</t>
  </si>
  <si>
    <t>Alte cheltuieli asimilate  investiilor</t>
  </si>
  <si>
    <t xml:space="preserve">Servicii de epurare a levigatului de la Depozitul de deșeuri pata Rât monitorizare depozite , construire drum de acces Mihai Viteazu, dirigentie de santier taxe avize acorduri paza depozite  </t>
  </si>
  <si>
    <t>Cap.80 - Actiuni Generale Economice</t>
  </si>
  <si>
    <t>Paza TETAROM IV</t>
  </si>
  <si>
    <r>
      <rPr>
        <b/>
        <sz val="10"/>
        <rFont val="Montserrat Light"/>
      </rPr>
      <t>Cluj Arena</t>
    </r>
    <r>
      <rPr>
        <sz val="10"/>
        <rFont val="Montserrat Light"/>
      </rPr>
      <t xml:space="preserve"> ( bugetul institutiilor publice si activitatilor finantate integral sau partial din venituri proprii- sursa E</t>
    </r>
  </si>
  <si>
    <t>Dotari</t>
  </si>
  <si>
    <t>Furnizare gazon  montaj si mentenanta suprafata de joc si instalatii conexe pentru stadion</t>
  </si>
  <si>
    <t>Cap.84 - Transporturi</t>
  </si>
  <si>
    <t>SMIS 109556 DRUMUL APUSENI - Servicii de asistenta tehnica dirigentie de santier proiect</t>
  </si>
  <si>
    <t>SMIS 109556 DRUMUL APUSENI - Servicii de asistență tehnică din partea proiectantului</t>
  </si>
  <si>
    <t>SMIS 109556 DRUMUL APUSENI - Servicii de auditare proiect</t>
  </si>
  <si>
    <t>SMIS 109556 DRUMUL APUSENI - Servicii de informare si publicitate proiect</t>
  </si>
  <si>
    <t>SMIS 125105 DRUMURI Traseul 1 - Servicii supervizare conform DJ 107M+Publicitate</t>
  </si>
  <si>
    <t>SMIS 125106 DRUMURI Traseul 2 - Servicii supervizare conform DJ 109A+Publicitate</t>
  </si>
  <si>
    <t>SMIS 125109 DRUMURI Traseul 4 - Servicii supervizare conform HG 1</t>
  </si>
  <si>
    <t>SMIS 125109 DRUMURI Traseul 4 - Servicii de piblicitate</t>
  </si>
  <si>
    <t>SMIS 125110 DRUMURI Traseul 5 - Servicii proiectare si asistenta tehnica proiectant</t>
  </si>
  <si>
    <t>SMIS 125110 DRUMURI Traseul 5 - Servicii supervizare - dirigentie de santier</t>
  </si>
  <si>
    <t xml:space="preserve">SMIS 125110 DRUMURI Traseul 5 - Servicii de informare si publicitate proiect </t>
  </si>
  <si>
    <t xml:space="preserve">SMIS 125114 DRUMURI  Traseul 7 - Servicii de informare si publicitate proiect </t>
  </si>
  <si>
    <t>Cap.87 - ALTE ACTIUNI ECONOMICE</t>
  </si>
  <si>
    <t>SMIS 126214 JUDEȚUL CLUJ - SMART TERRITORY - Servicii de publicitate si promovare a proiectului</t>
  </si>
  <si>
    <t>SMIS 126214 JUDEȚUL CLUJ - SMART TERRITORY - Servicii pentru dezvoltare aplicatii informatice</t>
  </si>
  <si>
    <t>Buget 2023</t>
  </si>
  <si>
    <t>Venituri proprii</t>
  </si>
  <si>
    <t>Fonduri externe</t>
  </si>
  <si>
    <t>BVC 2023 total</t>
  </si>
  <si>
    <t>Contrasemnează</t>
  </si>
  <si>
    <t>SECRETAR GENERAL AL JUDEŢULUI</t>
  </si>
  <si>
    <t>SIMONA GACI</t>
  </si>
  <si>
    <t xml:space="preserve">    Presedinte,</t>
  </si>
  <si>
    <t xml:space="preserve">  ALIN TIȘE</t>
  </si>
  <si>
    <t>a</t>
  </si>
  <si>
    <t>SPITALUL CLINIC  DE BOLI INFECTIOASE  CLUJ - Alte cheltuieli de investitii</t>
  </si>
  <si>
    <t>Laptop</t>
  </si>
  <si>
    <t>Agitator trombocitar</t>
  </si>
  <si>
    <t>Aparat masurare indice glezna  brat</t>
  </si>
  <si>
    <t>Lampa operati dubla</t>
  </si>
  <si>
    <t>Masa operatie mobila</t>
  </si>
  <si>
    <t>Rk Automatizare centrala A 1</t>
  </si>
  <si>
    <t xml:space="preserve">RK Modernizare spatii in ambulatoriul integrat al SCBI in vederea imbunatatii serviciilor medicale </t>
  </si>
  <si>
    <t>Masa de examinare si terapie model S 3</t>
  </si>
  <si>
    <t xml:space="preserve">Masa de examinare </t>
  </si>
  <si>
    <t>Sistem de depozitare mobil 5 umerase inox</t>
  </si>
  <si>
    <t>Impedesmetru si sistem de investigare video</t>
  </si>
  <si>
    <t>Licenta antivirus calculatoaree si server</t>
  </si>
  <si>
    <t>Dispozitiv cu Licenta Firewall</t>
  </si>
  <si>
    <t>Ecograf gastroenterologie cu 2 sonde</t>
  </si>
  <si>
    <t>Ecograf</t>
  </si>
  <si>
    <t>Sistem de utrafiltrare simplificataa</t>
  </si>
  <si>
    <t>DALI Reabilitaree termica si eficientizarea energetica a spitalului</t>
  </si>
  <si>
    <t>Proiectare si executie obtinere Autoizatie de securitate la incendiu Modernizare sistem de hidranti exteriori, interiori si realizarea uni rezerve de aapa pentru stingerea incendiilor</t>
  </si>
  <si>
    <t>SPITALUL CLINIC DE RECUPERARE CLUJ-NAPOCA</t>
  </si>
  <si>
    <t>PT si DTAC Modernizarea sistemului de climatizare la bloc operator</t>
  </si>
  <si>
    <t>Masa inox pentru instrumentar</t>
  </si>
  <si>
    <t>Electrodermatom</t>
  </si>
  <si>
    <t>Sistem de prelucrare a grefelor de piele</t>
  </si>
  <si>
    <t>Motor pentru chirurgie plastica</t>
  </si>
  <si>
    <t>Aparat holter ECG cu 12 canale</t>
  </si>
  <si>
    <t>Aparat holter ECG cu 3 canale</t>
  </si>
  <si>
    <t>Aparat holter ECG TA</t>
  </si>
  <si>
    <t>Statie centrala cu soft pentru monitorizarea functiilor vitale compatibile cu monitoarele Mindray</t>
  </si>
  <si>
    <t>Paturi chirurgicale spital</t>
  </si>
  <si>
    <t>Aparat cu camp electromagnetic de mare intensitate</t>
  </si>
  <si>
    <t>Aparat terapie Tecar</t>
  </si>
  <si>
    <t>Aparat electroterapie joasa si medie frecventa</t>
  </si>
  <si>
    <t>Analizator automat de hematologie</t>
  </si>
  <si>
    <t>Frigider de laborator</t>
  </si>
  <si>
    <t>Dulap frigorific refrigerare carne</t>
  </si>
  <si>
    <t>Dulap congelare carne</t>
  </si>
  <si>
    <t>Statie monitorizare cu 10 posturi</t>
  </si>
  <si>
    <t>Videolaringostop</t>
  </si>
  <si>
    <t xml:space="preserve"> Cheltuieli aferente studiilor de fezabilitate si alte studii</t>
  </si>
  <si>
    <t>c</t>
  </si>
  <si>
    <t>Cheltuieli aferente studiilor de fezabilitate si alte studii</t>
  </si>
  <si>
    <t>la Hotararea nr._________/2023</t>
  </si>
  <si>
    <r>
      <t xml:space="preserve"> LISTA  detaliata a pozitiei </t>
    </r>
    <r>
      <rPr>
        <b/>
        <i/>
        <sz val="10"/>
        <rFont val="Montserrat Light"/>
      </rPr>
      <t>Alte cheltuieli de investitii pe anul 2023</t>
    </r>
  </si>
  <si>
    <t>mii lei</t>
  </si>
  <si>
    <t>Licenta Salary Manager</t>
  </si>
  <si>
    <t>Ultracongelator PHCBI Panasonic</t>
  </si>
  <si>
    <t>Aparat spirometrie koko legend II</t>
  </si>
  <si>
    <t>Oftalmoscop</t>
  </si>
  <si>
    <t>Spirometru MIR Spirolab IV</t>
  </si>
  <si>
    <t>Centrala telefonica</t>
  </si>
  <si>
    <t>Sistem cu buton de ordine pt.gestionarea numarului de persoane</t>
  </si>
  <si>
    <t>Sonda 1000 hz pentru impedansmetru</t>
  </si>
  <si>
    <t>Actualizare SF/DALI , PT, DDE si Asistenta tehnica din partea proiectantului Extindere, Reabilitar, Modernizare si dotare Ambulatoriu Integrat al spitalului Clinic de Boli Infectioase</t>
  </si>
  <si>
    <t>RK Amenajre ateliere</t>
  </si>
  <si>
    <t>SPITALUL CLINIC DE Pneumoftiziologie Leon Daniello</t>
  </si>
  <si>
    <t>Lampa chirurgicala mobila</t>
  </si>
  <si>
    <t>Lampa scialitica</t>
  </si>
  <si>
    <t>Trusa Bronhoscopie rigida</t>
  </si>
  <si>
    <t>Perna de incalzire Plasma Therm</t>
  </si>
  <si>
    <t>Videobronhoscop flexibil</t>
  </si>
  <si>
    <t>Intocmire documntatii lucrari si instalatii in vederea obtinerii autorizatiei ISU</t>
  </si>
  <si>
    <t xml:space="preserve">BIBLIOTECA JUDETEANA   O.GOGA </t>
  </si>
  <si>
    <t>Imprimanta 3 D</t>
  </si>
  <si>
    <t>Licenta antivirus - cheie de licenta pentru 170 calculatoare</t>
  </si>
  <si>
    <t>SPITALUL CLINIC DE URGENTA PENTRU COPII CLUJ-NAPOCA</t>
  </si>
  <si>
    <t>Statie centrala monitorizare(MFM CMS+computer PC cu Win 10,monitor, tastatura si mouse)</t>
  </si>
  <si>
    <t>Sistem internet Wi-fi</t>
  </si>
  <si>
    <t xml:space="preserve">Ecocardiograf        </t>
  </si>
  <si>
    <t>Sterilizator-Autoclav</t>
  </si>
  <si>
    <t>Trusa chir endoscopica sinusuri</t>
  </si>
  <si>
    <t>Masa ptr endoscopie</t>
  </si>
  <si>
    <t>Aspirator ORL</t>
  </si>
  <si>
    <t>Masa operatie cu accesorii ORL</t>
  </si>
  <si>
    <t>Pulsoximetru comp RMN</t>
  </si>
  <si>
    <t>EKG portabil 12 derivatii</t>
  </si>
  <si>
    <t>Holter EKG</t>
  </si>
  <si>
    <t>Holter TA</t>
  </si>
  <si>
    <t>Injectomate</t>
  </si>
  <si>
    <t>Infusomate</t>
  </si>
  <si>
    <t>Defibrilator</t>
  </si>
  <si>
    <t>Lampa fototerapie</t>
  </si>
  <si>
    <t>Bilirubinometru cutanat</t>
  </si>
  <si>
    <t>Monitor fct vitale</t>
  </si>
  <si>
    <t>Note-Book</t>
  </si>
  <si>
    <t>Paturi sugari</t>
  </si>
  <si>
    <t>Manechine pentru resuscitare</t>
  </si>
  <si>
    <t>Telefon mobil</t>
  </si>
  <si>
    <t>Ap ster chimica aeromicroflora</t>
  </si>
  <si>
    <t>Sistem incalzire pacient</t>
  </si>
  <si>
    <t>Trusa pense optice pentru endoscopie</t>
  </si>
  <si>
    <t xml:space="preserve">Aparat EKG </t>
  </si>
  <si>
    <t xml:space="preserve">Pompa nutritie </t>
  </si>
  <si>
    <t xml:space="preserve">Lampa scialitica </t>
  </si>
  <si>
    <t>Imprimanta termica sterilizare</t>
  </si>
  <si>
    <t xml:space="preserve">Pensa prehensiva </t>
  </si>
  <si>
    <t>Videolaringoscop</t>
  </si>
  <si>
    <t>Ap.compresie pneumatica intern.</t>
  </si>
  <si>
    <t xml:space="preserve">Ap. anestezie </t>
  </si>
  <si>
    <t>Sistem monitoriz minim invaziv</t>
  </si>
  <si>
    <t>Masa radiant cu incalz saltea</t>
  </si>
  <si>
    <t>Balanta analitica cu 4 zecimale</t>
  </si>
  <si>
    <t>Stirer magnetic digital</t>
  </si>
  <si>
    <t>Dispozitiv FG2-Kit umplere caps</t>
  </si>
  <si>
    <t>Vitrina frigorifica prof 320 l</t>
  </si>
  <si>
    <t>Timpanometru</t>
  </si>
  <si>
    <t xml:space="preserve">Cistoscop pediatric </t>
  </si>
  <si>
    <t>Anexe masa oper ortopedica</t>
  </si>
  <si>
    <t>Targa transp bloc oper</t>
  </si>
  <si>
    <t>Robot taiat legume prof.</t>
  </si>
  <si>
    <t>Masina prof taiat cartofi</t>
  </si>
  <si>
    <t>Masina prof curatat cartofi</t>
  </si>
  <si>
    <t>Centrala termica</t>
  </si>
  <si>
    <t>Soft nn ventilator</t>
  </si>
  <si>
    <t>Statie includere parafina</t>
  </si>
  <si>
    <t>Dotarea Ambulatoriului Spitalului Clinic de Recuperare din Cluj-Napoca</t>
  </si>
  <si>
    <t>Studii in vederea elaborarii PUZ Cheile Turzii si Cheile Turenilor</t>
  </si>
  <si>
    <t>Studiu de solutie pentru alimentarea cu energie electrica a obiectivului de investitii Spital Clinic de Urgenta pentru Copii Cluj-Napoca</t>
  </si>
  <si>
    <t>Bariera</t>
  </si>
  <si>
    <t>Licenta Windows 11</t>
  </si>
  <si>
    <t>Licenta Ms Office</t>
  </si>
  <si>
    <t>Masa instrumentar Mayo</t>
  </si>
  <si>
    <t>Hota pentru marmita</t>
  </si>
  <si>
    <t>Aparat aerosoli</t>
  </si>
  <si>
    <t>Sefibrilator semiautomat</t>
  </si>
  <si>
    <t>Lavoar chirurgical cu actionare manuala</t>
  </si>
  <si>
    <t>S. F. Iluminarea trecerilor pentru pietoni pe drumurile judetene din judetul Cluj etapa I</t>
  </si>
  <si>
    <t>Servicii juridice Drumul Bistritei</t>
  </si>
  <si>
    <t>Proiect VELO APUSENI - Amenajare trasee cicloturistice in Muntii Apuseni pe zona judetelor Bihor Cluj si Alba</t>
  </si>
  <si>
    <t>SCOALA GIMNAZIALA SPECIALA HUEDIN</t>
  </si>
  <si>
    <t>Sistem de supraveghere video</t>
  </si>
  <si>
    <t xml:space="preserve">PT si DTAC Reabilitarea,Modernizarea, Extinderea si dotarea Ambulatoriului Spitalului Clinic de Recuperare Cluj-Napoca   </t>
  </si>
  <si>
    <t>DALI, DTAC  PAC pt indstalatii sistem de avertizare la incendiu</t>
  </si>
  <si>
    <t>( Anexa nr.34 la HCJC nr.14/2023)</t>
  </si>
  <si>
    <t>Densiometru</t>
  </si>
  <si>
    <t>Masa chirurgicala</t>
  </si>
  <si>
    <t>Ecograf Doppler cu 3 sonde pentru cardiologie</t>
  </si>
  <si>
    <t>EKG</t>
  </si>
  <si>
    <t>Statie de testare la effort cardiovascular</t>
  </si>
  <si>
    <t>Panou de comanda suplimentar pentru efectuarea histerosalpinografia</t>
  </si>
  <si>
    <t>Masa chirurgicala cu accesorii</t>
  </si>
  <si>
    <t>PUZ str.Iuliu Moldovan</t>
  </si>
  <si>
    <t>Aparat RX digital</t>
  </si>
  <si>
    <t>Sistem alarmare</t>
  </si>
  <si>
    <t>MUZEUL DE ARTA CLUJ NAPOCA</t>
  </si>
  <si>
    <t>Sistem de sonorizare wirelles</t>
  </si>
  <si>
    <t>Dotare cu mobilier , materiale didactice si echipamente digitale a unitatilor de invatamant special  din Judetul Cluj</t>
  </si>
  <si>
    <t>LICEUL TEHNOLOGIC SPECIAL DEJ</t>
  </si>
  <si>
    <t>Poarta de acces</t>
  </si>
  <si>
    <t>Oginda Somatoscopica</t>
  </si>
  <si>
    <t>Program deviz (+licenta)</t>
  </si>
  <si>
    <t>Frigider farmaceutic</t>
  </si>
  <si>
    <t>Amenajarea unui sistem de transport pneumatic</t>
  </si>
  <si>
    <t>Sistem micromotoare chirurgie plastica</t>
  </si>
  <si>
    <t>Sistem intubatie dificila</t>
  </si>
  <si>
    <t>Sistem alertare asistente</t>
  </si>
  <si>
    <t>Modernizarea sistemului de climatizare la bloc operator etapa I</t>
  </si>
  <si>
    <t>Modernizarea sistemului de climatizare la bloc operator etapa II</t>
  </si>
  <si>
    <t>Expertiza tehnica privind securitatea la incendiu</t>
  </si>
  <si>
    <t>Lucrari control acces</t>
  </si>
  <si>
    <t>Pensa biopsie cu cupeBiopsy Forceps</t>
  </si>
  <si>
    <t>Sistem video hibrid</t>
  </si>
  <si>
    <t>Banca conservar produse sanguine ( Frigider BL 176 -170 litri+4 grade</t>
  </si>
  <si>
    <t>Banca conservar produse sanguine ( Frigider BL 176 -170 litri -32 grade</t>
  </si>
  <si>
    <t>Calandru profesional cu uscare danube</t>
  </si>
  <si>
    <t>Camere supraveghere sectia ATI</t>
  </si>
  <si>
    <t>Dispozitiv testare igiena mainilor</t>
  </si>
  <si>
    <t>Aparat prelevaree aeroflora</t>
  </si>
  <si>
    <t xml:space="preserve">  Extindere Ambulatoriu de speciaitate al Spitalului Clinic de Pneumoftiziologie Cluj </t>
  </si>
  <si>
    <t>Cresterea eficientei energetice Pavilionul I</t>
  </si>
  <si>
    <t>|</t>
  </si>
  <si>
    <t>Radiant DICOM Viewer</t>
  </si>
  <si>
    <t>Licenta Windows Server 2022</t>
  </si>
  <si>
    <t>Hota flux laminar</t>
  </si>
  <si>
    <t>Analizor teste sudoare</t>
  </si>
  <si>
    <t>Pipeta electronica</t>
  </si>
  <si>
    <t>Capilaroscop digital</t>
  </si>
  <si>
    <t>Masa dezinfectie endoscoape</t>
  </si>
  <si>
    <t>Arhiva mobila cu 9 rafturi pentru lame in Anatomie Patologica</t>
  </si>
  <si>
    <t>Upgrade aparat de rezonanta Magnetica Avanto</t>
  </si>
  <si>
    <t>Sistem de compresie intermitenta a membrelor inferioare</t>
  </si>
  <si>
    <t>Sistem pt. monitorizare hemodinamica minim invaziva</t>
  </si>
  <si>
    <t>Infuzomate</t>
  </si>
  <si>
    <t>Electrocauter</t>
  </si>
  <si>
    <t>SPITALUL MUNICIPAL CAMPIA TURZII</t>
  </si>
  <si>
    <t>Aparat de rezonanta magnetica nucleara</t>
  </si>
  <si>
    <t>Proiect instalatii electrice , instalatii semnalizare incendiu, stingere incendiu</t>
  </si>
  <si>
    <t>Lucrari de instalare sisteme de securitate la incendiu</t>
  </si>
  <si>
    <t>Expertiza CMID</t>
  </si>
  <si>
    <t>Construire instalatie de tratare prin dezintegrare moleculara pentru valorificarea energetica a deseurilor municipale</t>
  </si>
  <si>
    <t>Drumul Bistritei DJ 109</t>
  </si>
  <si>
    <t>SMIS 114542 Drumul Bistriței - Servicii supervizare LOT 1 si LOT 2</t>
  </si>
  <si>
    <t xml:space="preserve">SMIS 114542 Drumul Bistriței - Servicii de asistență tehnică din partea proiectantului LOT 1 si LOT 2 </t>
  </si>
  <si>
    <t xml:space="preserve">SMIS 114542 Drumul Bistriței - Servicii de audit LOT 1 si LOT 2 </t>
  </si>
  <si>
    <t>Cazan min 30Kw</t>
  </si>
  <si>
    <t>Aparat de masuarea aerului respirat</t>
  </si>
  <si>
    <t>Tocator de crengi si resturi vegetale</t>
  </si>
  <si>
    <t>Anexa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</si>
</sst>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name val="Montserrat Light"/>
    </font>
    <font>
      <sz val="10"/>
      <name val="Montserrat Light"/>
    </font>
    <font>
      <b/>
      <u/>
      <sz val="10"/>
      <name val="Montserrat Light"/>
    </font>
    <font>
      <b/>
      <sz val="11"/>
      <name val="Montserrat Light"/>
    </font>
    <font>
      <sz val="11"/>
      <name val="Montserrat Light"/>
    </font>
    <font>
      <sz val="8"/>
      <name val="Calibri"/>
      <family val="2"/>
      <scheme val="minor"/>
    </font>
    <font>
      <b/>
      <i/>
      <sz val="10"/>
      <name val="Montserrat Light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96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wrapText="1"/>
    </xf>
    <xf numFmtId="0" fontId="2" fillId="2" borderId="2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justify" vertical="justify" wrapText="1"/>
    </xf>
    <xf numFmtId="4" fontId="2" fillId="2" borderId="2" xfId="0" applyNumberFormat="1" applyFont="1" applyFill="1" applyBorder="1" applyAlignment="1">
      <alignment horizontal="left" wrapText="1"/>
    </xf>
    <xf numFmtId="4" fontId="2" fillId="2" borderId="2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wrapText="1"/>
    </xf>
    <xf numFmtId="0" fontId="2" fillId="0" borderId="5" xfId="0" applyFont="1" applyBorder="1" applyAlignment="1">
      <alignment wrapText="1"/>
    </xf>
    <xf numFmtId="0" fontId="2" fillId="0" borderId="2" xfId="0" applyFont="1" applyBorder="1"/>
    <xf numFmtId="0" fontId="2" fillId="0" borderId="2" xfId="0" applyFont="1" applyBorder="1" applyAlignment="1">
      <alignment horizontal="left" vertical="top"/>
    </xf>
    <xf numFmtId="0" fontId="2" fillId="2" borderId="2" xfId="0" applyFont="1" applyFill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right" wrapText="1"/>
    </xf>
    <xf numFmtId="4" fontId="2" fillId="2" borderId="2" xfId="0" applyNumberFormat="1" applyFont="1" applyFill="1" applyBorder="1" applyAlignment="1">
      <alignment horizontal="right"/>
    </xf>
    <xf numFmtId="4" fontId="2" fillId="0" borderId="2" xfId="0" applyNumberFormat="1" applyFont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wrapText="1"/>
    </xf>
    <xf numFmtId="4" fontId="2" fillId="2" borderId="2" xfId="0" applyNumberFormat="1" applyFont="1" applyFill="1" applyBorder="1" applyAlignment="1">
      <alignment horizontal="right" vertical="top" wrapText="1"/>
    </xf>
    <xf numFmtId="4" fontId="2" fillId="0" borderId="2" xfId="0" applyNumberFormat="1" applyFont="1" applyBorder="1" applyAlignment="1">
      <alignment horizontal="right"/>
    </xf>
    <xf numFmtId="4" fontId="2" fillId="0" borderId="2" xfId="0" applyNumberFormat="1" applyFont="1" applyBorder="1" applyAlignment="1">
      <alignment horizontal="right" vertical="top"/>
    </xf>
    <xf numFmtId="4" fontId="2" fillId="2" borderId="2" xfId="0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left"/>
    </xf>
    <xf numFmtId="0" fontId="3" fillId="2" borderId="2" xfId="0" applyFont="1" applyFill="1" applyBorder="1"/>
    <xf numFmtId="0" fontId="3" fillId="0" borderId="2" xfId="0" applyFont="1" applyBorder="1" applyAlignment="1">
      <alignment horizontal="left" wrapText="1"/>
    </xf>
    <xf numFmtId="0" fontId="1" fillId="2" borderId="2" xfId="0" applyFont="1" applyFill="1" applyBorder="1" applyAlignment="1">
      <alignment horizontal="left"/>
    </xf>
    <xf numFmtId="0" fontId="1" fillId="0" borderId="2" xfId="0" applyFont="1" applyBorder="1"/>
    <xf numFmtId="0" fontId="4" fillId="0" borderId="2" xfId="0" applyFont="1" applyBorder="1" applyAlignment="1">
      <alignment horizontal="left"/>
    </xf>
    <xf numFmtId="4" fontId="4" fillId="0" borderId="2" xfId="0" applyNumberFormat="1" applyFont="1" applyBorder="1" applyAlignment="1">
      <alignment horizontal="right"/>
    </xf>
    <xf numFmtId="4" fontId="2" fillId="0" borderId="2" xfId="0" applyNumberFormat="1" applyFont="1" applyBorder="1" applyAlignment="1">
      <alignment horizontal="right" vertical="justify" wrapText="1"/>
    </xf>
    <xf numFmtId="4" fontId="5" fillId="0" borderId="2" xfId="0" applyNumberFormat="1" applyFont="1" applyBorder="1" applyAlignment="1">
      <alignment horizontal="right"/>
    </xf>
    <xf numFmtId="4" fontId="5" fillId="0" borderId="0" xfId="0" applyNumberFormat="1" applyFont="1" applyAlignment="1">
      <alignment horizontal="right" vertical="top"/>
    </xf>
    <xf numFmtId="1" fontId="4" fillId="0" borderId="2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5" fillId="0" borderId="0" xfId="0" applyFont="1"/>
    <xf numFmtId="4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right"/>
    </xf>
    <xf numFmtId="3" fontId="4" fillId="0" borderId="0" xfId="0" applyNumberFormat="1" applyFont="1"/>
    <xf numFmtId="3" fontId="5" fillId="0" borderId="0" xfId="0" applyNumberFormat="1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4" fontId="4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4" fontId="4" fillId="0" borderId="0" xfId="0" applyNumberFormat="1" applyFont="1" applyAlignment="1">
      <alignment horizontal="center"/>
    </xf>
    <xf numFmtId="4" fontId="4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/>
    </xf>
    <xf numFmtId="0" fontId="4" fillId="0" borderId="0" xfId="0" applyFont="1"/>
    <xf numFmtId="4" fontId="1" fillId="0" borderId="2" xfId="0" applyNumberFormat="1" applyFont="1" applyBorder="1" applyAlignment="1">
      <alignment horizontal="right"/>
    </xf>
    <xf numFmtId="0" fontId="1" fillId="0" borderId="0" xfId="0" applyFont="1"/>
    <xf numFmtId="0" fontId="2" fillId="0" borderId="0" xfId="0" applyFont="1"/>
    <xf numFmtId="0" fontId="3" fillId="2" borderId="2" xfId="0" applyFont="1" applyFill="1" applyBorder="1" applyAlignment="1">
      <alignment horizontal="left"/>
    </xf>
    <xf numFmtId="4" fontId="1" fillId="2" borderId="2" xfId="0" applyNumberFormat="1" applyFont="1" applyFill="1" applyBorder="1" applyAlignment="1">
      <alignment horizontal="right"/>
    </xf>
    <xf numFmtId="0" fontId="1" fillId="0" borderId="2" xfId="0" applyFont="1" applyBorder="1" applyAlignment="1">
      <alignment horizontal="left" wrapText="1"/>
    </xf>
    <xf numFmtId="4" fontId="1" fillId="0" borderId="2" xfId="0" applyNumberFormat="1" applyFont="1" applyBorder="1" applyAlignment="1">
      <alignment horizontal="right" wrapText="1"/>
    </xf>
    <xf numFmtId="0" fontId="1" fillId="2" borderId="2" xfId="0" applyFont="1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right" wrapText="1"/>
    </xf>
    <xf numFmtId="0" fontId="1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/>
    </xf>
    <xf numFmtId="4" fontId="2" fillId="0" borderId="2" xfId="0" applyNumberFormat="1" applyFont="1" applyBorder="1"/>
    <xf numFmtId="4" fontId="1" fillId="0" borderId="2" xfId="0" applyNumberFormat="1" applyFont="1" applyBorder="1" applyAlignment="1">
      <alignment horizontal="right" vertical="top"/>
    </xf>
    <xf numFmtId="0" fontId="2" fillId="0" borderId="2" xfId="1" applyFont="1" applyBorder="1" applyAlignment="1">
      <alignment wrapText="1"/>
    </xf>
    <xf numFmtId="0" fontId="1" fillId="0" borderId="2" xfId="1" applyFont="1" applyBorder="1" applyAlignment="1">
      <alignment wrapText="1"/>
    </xf>
    <xf numFmtId="4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 wrapText="1"/>
    </xf>
  </cellXfs>
  <cellStyles count="2">
    <cellStyle name="Normal" xfId="0" builtinId="0"/>
    <cellStyle name="Normal 3" xfId="1" xr:uid="{6DA0DF38-732A-41AE-8EB4-5BB9FEC292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" name="CasetăText 1">
          <a:extLst>
            <a:ext uri="{FF2B5EF4-FFF2-40B4-BE49-F238E27FC236}">
              <a16:creationId xmlns:a16="http://schemas.microsoft.com/office/drawing/2014/main" id="{C0500BC9-05A4-4F6D-B1FF-89FE723602EE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" name="CasetăText 1">
          <a:extLst>
            <a:ext uri="{FF2B5EF4-FFF2-40B4-BE49-F238E27FC236}">
              <a16:creationId xmlns:a16="http://schemas.microsoft.com/office/drawing/2014/main" id="{E16C7FB2-9926-449B-8151-FE1DE696D62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" name="CasetăText 1">
          <a:extLst>
            <a:ext uri="{FF2B5EF4-FFF2-40B4-BE49-F238E27FC236}">
              <a16:creationId xmlns:a16="http://schemas.microsoft.com/office/drawing/2014/main" id="{CE92B42E-EEC4-463F-AAE9-D7A979555CAB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5" name="CasetăText 1">
          <a:extLst>
            <a:ext uri="{FF2B5EF4-FFF2-40B4-BE49-F238E27FC236}">
              <a16:creationId xmlns:a16="http://schemas.microsoft.com/office/drawing/2014/main" id="{396B5C1C-8A95-4543-A607-FA9C763A4565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6" name="CasetăText 1">
          <a:extLst>
            <a:ext uri="{FF2B5EF4-FFF2-40B4-BE49-F238E27FC236}">
              <a16:creationId xmlns:a16="http://schemas.microsoft.com/office/drawing/2014/main" id="{6E17D22F-3D10-4A8E-A0A8-C87A8DEE0AF8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7" name="CasetăText 1">
          <a:extLst>
            <a:ext uri="{FF2B5EF4-FFF2-40B4-BE49-F238E27FC236}">
              <a16:creationId xmlns:a16="http://schemas.microsoft.com/office/drawing/2014/main" id="{74085A0B-583A-4DF4-B3E3-740E907A6D97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8" name="CasetăText 1">
          <a:extLst>
            <a:ext uri="{FF2B5EF4-FFF2-40B4-BE49-F238E27FC236}">
              <a16:creationId xmlns:a16="http://schemas.microsoft.com/office/drawing/2014/main" id="{4D614139-860E-46B7-9C26-5AE9597691F3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9" name="CasetăText 1">
          <a:extLst>
            <a:ext uri="{FF2B5EF4-FFF2-40B4-BE49-F238E27FC236}">
              <a16:creationId xmlns:a16="http://schemas.microsoft.com/office/drawing/2014/main" id="{D495BC9E-6D96-46BC-BCE0-716435546001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0" name="CasetăText 1">
          <a:extLst>
            <a:ext uri="{FF2B5EF4-FFF2-40B4-BE49-F238E27FC236}">
              <a16:creationId xmlns:a16="http://schemas.microsoft.com/office/drawing/2014/main" id="{8EBFBF6E-3AF8-4392-A07B-0B713AF97FDA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1" name="CasetăText 1">
          <a:extLst>
            <a:ext uri="{FF2B5EF4-FFF2-40B4-BE49-F238E27FC236}">
              <a16:creationId xmlns:a16="http://schemas.microsoft.com/office/drawing/2014/main" id="{857959BE-7D5D-4338-B0F2-A32E9E6A1B7F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2" name="CasetăText 1">
          <a:extLst>
            <a:ext uri="{FF2B5EF4-FFF2-40B4-BE49-F238E27FC236}">
              <a16:creationId xmlns:a16="http://schemas.microsoft.com/office/drawing/2014/main" id="{F9AB1065-22C6-4F83-8404-4732E8DC074A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3" name="CasetăText 1">
          <a:extLst>
            <a:ext uri="{FF2B5EF4-FFF2-40B4-BE49-F238E27FC236}">
              <a16:creationId xmlns:a16="http://schemas.microsoft.com/office/drawing/2014/main" id="{E616AF63-75BA-4771-8347-04E7CF901C1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4" name="CasetăText 1">
          <a:extLst>
            <a:ext uri="{FF2B5EF4-FFF2-40B4-BE49-F238E27FC236}">
              <a16:creationId xmlns:a16="http://schemas.microsoft.com/office/drawing/2014/main" id="{0C770535-9F78-46B1-90FC-CEF91A746F5B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5" name="CasetăText 1">
          <a:extLst>
            <a:ext uri="{FF2B5EF4-FFF2-40B4-BE49-F238E27FC236}">
              <a16:creationId xmlns:a16="http://schemas.microsoft.com/office/drawing/2014/main" id="{63541076-BE70-4C7C-835F-FD603F431D6B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6" name="CasetăText 1">
          <a:extLst>
            <a:ext uri="{FF2B5EF4-FFF2-40B4-BE49-F238E27FC236}">
              <a16:creationId xmlns:a16="http://schemas.microsoft.com/office/drawing/2014/main" id="{4593A991-531D-4CF2-80FC-2CF5F26B136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7" name="CasetăText 1">
          <a:extLst>
            <a:ext uri="{FF2B5EF4-FFF2-40B4-BE49-F238E27FC236}">
              <a16:creationId xmlns:a16="http://schemas.microsoft.com/office/drawing/2014/main" id="{E833F3B2-5BCA-4BDA-ADA1-53C7987F48E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8" name="CasetăText 1">
          <a:extLst>
            <a:ext uri="{FF2B5EF4-FFF2-40B4-BE49-F238E27FC236}">
              <a16:creationId xmlns:a16="http://schemas.microsoft.com/office/drawing/2014/main" id="{13062405-B4EE-41DD-818C-1BD6BB1248C1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9" name="CasetăText 1">
          <a:extLst>
            <a:ext uri="{FF2B5EF4-FFF2-40B4-BE49-F238E27FC236}">
              <a16:creationId xmlns:a16="http://schemas.microsoft.com/office/drawing/2014/main" id="{5CF9A0CC-D0CA-49EF-A854-FEA8FDC974BB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0" name="CasetăText 1">
          <a:extLst>
            <a:ext uri="{FF2B5EF4-FFF2-40B4-BE49-F238E27FC236}">
              <a16:creationId xmlns:a16="http://schemas.microsoft.com/office/drawing/2014/main" id="{C6591F49-B477-4117-A677-A2CB35499F21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1" name="CasetăText 1">
          <a:extLst>
            <a:ext uri="{FF2B5EF4-FFF2-40B4-BE49-F238E27FC236}">
              <a16:creationId xmlns:a16="http://schemas.microsoft.com/office/drawing/2014/main" id="{AF9274BA-325A-4EA4-95CF-E7A4E5AED89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2" name="CasetăText 1">
          <a:extLst>
            <a:ext uri="{FF2B5EF4-FFF2-40B4-BE49-F238E27FC236}">
              <a16:creationId xmlns:a16="http://schemas.microsoft.com/office/drawing/2014/main" id="{B8A61649-9188-420F-B815-3AA10248400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3" name="CasetăText 1">
          <a:extLst>
            <a:ext uri="{FF2B5EF4-FFF2-40B4-BE49-F238E27FC236}">
              <a16:creationId xmlns:a16="http://schemas.microsoft.com/office/drawing/2014/main" id="{CFC4DFF9-2253-49E2-AB74-5C6ACE75F8D0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4" name="CasetăText 1">
          <a:extLst>
            <a:ext uri="{FF2B5EF4-FFF2-40B4-BE49-F238E27FC236}">
              <a16:creationId xmlns:a16="http://schemas.microsoft.com/office/drawing/2014/main" id="{9ADF720C-B754-4F4B-AF61-891A082D8C6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5" name="CasetăText 1">
          <a:extLst>
            <a:ext uri="{FF2B5EF4-FFF2-40B4-BE49-F238E27FC236}">
              <a16:creationId xmlns:a16="http://schemas.microsoft.com/office/drawing/2014/main" id="{B1170687-CD30-43B0-BC32-9CA49798378C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6" name="CasetăText 1">
          <a:extLst>
            <a:ext uri="{FF2B5EF4-FFF2-40B4-BE49-F238E27FC236}">
              <a16:creationId xmlns:a16="http://schemas.microsoft.com/office/drawing/2014/main" id="{D5730289-6A19-47A1-828F-9165447532E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7" name="CasetăText 1">
          <a:extLst>
            <a:ext uri="{FF2B5EF4-FFF2-40B4-BE49-F238E27FC236}">
              <a16:creationId xmlns:a16="http://schemas.microsoft.com/office/drawing/2014/main" id="{C87A148C-D757-455D-AD78-59E421DBCA1C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8" name="CasetăText 1">
          <a:extLst>
            <a:ext uri="{FF2B5EF4-FFF2-40B4-BE49-F238E27FC236}">
              <a16:creationId xmlns:a16="http://schemas.microsoft.com/office/drawing/2014/main" id="{D93F64A5-C245-4D3F-A3E0-F8A6FB9DF353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9" name="CasetăText 1">
          <a:extLst>
            <a:ext uri="{FF2B5EF4-FFF2-40B4-BE49-F238E27FC236}">
              <a16:creationId xmlns:a16="http://schemas.microsoft.com/office/drawing/2014/main" id="{EB391387-8FD8-42F9-BE9C-D2E26301A4FF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0" name="CasetăText 1">
          <a:extLst>
            <a:ext uri="{FF2B5EF4-FFF2-40B4-BE49-F238E27FC236}">
              <a16:creationId xmlns:a16="http://schemas.microsoft.com/office/drawing/2014/main" id="{E3B7F12F-262C-4E8C-B27F-87D303667023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1" name="CasetăText 1">
          <a:extLst>
            <a:ext uri="{FF2B5EF4-FFF2-40B4-BE49-F238E27FC236}">
              <a16:creationId xmlns:a16="http://schemas.microsoft.com/office/drawing/2014/main" id="{29E14A12-0909-406C-B787-B21E8B4113ED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2" name="CasetăText 1">
          <a:extLst>
            <a:ext uri="{FF2B5EF4-FFF2-40B4-BE49-F238E27FC236}">
              <a16:creationId xmlns:a16="http://schemas.microsoft.com/office/drawing/2014/main" id="{22A62B8B-5B49-4569-9D5E-1AAFA432510A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3" name="CasetăText 1">
          <a:extLst>
            <a:ext uri="{FF2B5EF4-FFF2-40B4-BE49-F238E27FC236}">
              <a16:creationId xmlns:a16="http://schemas.microsoft.com/office/drawing/2014/main" id="{EAF55A36-949F-4F1C-AE2C-5FD065665D35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4" name="CasetăText 1">
          <a:extLst>
            <a:ext uri="{FF2B5EF4-FFF2-40B4-BE49-F238E27FC236}">
              <a16:creationId xmlns:a16="http://schemas.microsoft.com/office/drawing/2014/main" id="{6C1D4582-BA48-43E2-84B8-BD23172E725E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5" name="CasetăText 1">
          <a:extLst>
            <a:ext uri="{FF2B5EF4-FFF2-40B4-BE49-F238E27FC236}">
              <a16:creationId xmlns:a16="http://schemas.microsoft.com/office/drawing/2014/main" id="{A3E7A086-7D09-415D-8E48-1328F4E6B81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6" name="CasetăText 1">
          <a:extLst>
            <a:ext uri="{FF2B5EF4-FFF2-40B4-BE49-F238E27FC236}">
              <a16:creationId xmlns:a16="http://schemas.microsoft.com/office/drawing/2014/main" id="{F1E091BB-4BC2-452C-ABE5-AC081E328C3C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7" name="CasetăText 1">
          <a:extLst>
            <a:ext uri="{FF2B5EF4-FFF2-40B4-BE49-F238E27FC236}">
              <a16:creationId xmlns:a16="http://schemas.microsoft.com/office/drawing/2014/main" id="{A07D77C4-27C2-4AD8-9C2D-1DF00B6B8562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8" name="CasetăText 1">
          <a:extLst>
            <a:ext uri="{FF2B5EF4-FFF2-40B4-BE49-F238E27FC236}">
              <a16:creationId xmlns:a16="http://schemas.microsoft.com/office/drawing/2014/main" id="{EF824EED-6ECC-4466-AAB1-E1396E724BFD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9" name="CasetăText 1">
          <a:extLst>
            <a:ext uri="{FF2B5EF4-FFF2-40B4-BE49-F238E27FC236}">
              <a16:creationId xmlns:a16="http://schemas.microsoft.com/office/drawing/2014/main" id="{79537F69-AA86-4978-9AF9-8AEBC8494D7B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0" name="CasetăText 1">
          <a:extLst>
            <a:ext uri="{FF2B5EF4-FFF2-40B4-BE49-F238E27FC236}">
              <a16:creationId xmlns:a16="http://schemas.microsoft.com/office/drawing/2014/main" id="{3080E0AF-46B9-4EA3-A0E7-82B6365B5A7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1" name="CasetăText 1">
          <a:extLst>
            <a:ext uri="{FF2B5EF4-FFF2-40B4-BE49-F238E27FC236}">
              <a16:creationId xmlns:a16="http://schemas.microsoft.com/office/drawing/2014/main" id="{0189DEC3-B349-4C57-8C51-B429CE6EBB5C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2" name="CasetăText 1">
          <a:extLst>
            <a:ext uri="{FF2B5EF4-FFF2-40B4-BE49-F238E27FC236}">
              <a16:creationId xmlns:a16="http://schemas.microsoft.com/office/drawing/2014/main" id="{AA6EC0B9-251B-4205-A6B4-49E58CC22DAC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3" name="CasetăText 1">
          <a:extLst>
            <a:ext uri="{FF2B5EF4-FFF2-40B4-BE49-F238E27FC236}">
              <a16:creationId xmlns:a16="http://schemas.microsoft.com/office/drawing/2014/main" id="{7A399D36-1909-4C18-B9C4-443E366B03B3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4" name="CasetăText 1">
          <a:extLst>
            <a:ext uri="{FF2B5EF4-FFF2-40B4-BE49-F238E27FC236}">
              <a16:creationId xmlns:a16="http://schemas.microsoft.com/office/drawing/2014/main" id="{1D201FF6-92F1-48F7-99A0-6083D4389441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5" name="CasetăText 1">
          <a:extLst>
            <a:ext uri="{FF2B5EF4-FFF2-40B4-BE49-F238E27FC236}">
              <a16:creationId xmlns:a16="http://schemas.microsoft.com/office/drawing/2014/main" id="{208C0D5E-21C9-44A9-94A0-7751D3B190B7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6" name="CasetăText 1">
          <a:extLst>
            <a:ext uri="{FF2B5EF4-FFF2-40B4-BE49-F238E27FC236}">
              <a16:creationId xmlns:a16="http://schemas.microsoft.com/office/drawing/2014/main" id="{A7232FDC-87E3-4DF6-ADB2-E3FC8CF4A59D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7" name="CasetăText 1">
          <a:extLst>
            <a:ext uri="{FF2B5EF4-FFF2-40B4-BE49-F238E27FC236}">
              <a16:creationId xmlns:a16="http://schemas.microsoft.com/office/drawing/2014/main" id="{83DC272F-18D3-4AA6-8006-65002B15775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8" name="CasetăText 1">
          <a:extLst>
            <a:ext uri="{FF2B5EF4-FFF2-40B4-BE49-F238E27FC236}">
              <a16:creationId xmlns:a16="http://schemas.microsoft.com/office/drawing/2014/main" id="{3940BFBF-72A6-428B-B1E5-0EF230F0AE1E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9" name="CasetăText 1">
          <a:extLst>
            <a:ext uri="{FF2B5EF4-FFF2-40B4-BE49-F238E27FC236}">
              <a16:creationId xmlns:a16="http://schemas.microsoft.com/office/drawing/2014/main" id="{720DA343-6E89-43DD-B6A7-6EF621A4F6DF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50" name="CasetăText 1">
          <a:extLst>
            <a:ext uri="{FF2B5EF4-FFF2-40B4-BE49-F238E27FC236}">
              <a16:creationId xmlns:a16="http://schemas.microsoft.com/office/drawing/2014/main" id="{A32C0236-E644-40FA-97DC-965729912A5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51" name="CasetăText 1">
          <a:extLst>
            <a:ext uri="{FF2B5EF4-FFF2-40B4-BE49-F238E27FC236}">
              <a16:creationId xmlns:a16="http://schemas.microsoft.com/office/drawing/2014/main" id="{A3CB25A1-0A9D-423D-B03D-D5A7B9CA18C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52" name="CasetăText 1">
          <a:extLst>
            <a:ext uri="{FF2B5EF4-FFF2-40B4-BE49-F238E27FC236}">
              <a16:creationId xmlns:a16="http://schemas.microsoft.com/office/drawing/2014/main" id="{BCC1FF46-8CA6-4C17-A491-0D8BA143D58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53" name="CasetăText 1">
          <a:extLst>
            <a:ext uri="{FF2B5EF4-FFF2-40B4-BE49-F238E27FC236}">
              <a16:creationId xmlns:a16="http://schemas.microsoft.com/office/drawing/2014/main" id="{00A3A8F9-BEFE-4D18-89A6-20853F2E3265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54" name="CasetăText 1">
          <a:extLst>
            <a:ext uri="{FF2B5EF4-FFF2-40B4-BE49-F238E27FC236}">
              <a16:creationId xmlns:a16="http://schemas.microsoft.com/office/drawing/2014/main" id="{511597B6-AE42-4E71-9D7B-11F4DA2E722C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55" name="CasetăText 1">
          <a:extLst>
            <a:ext uri="{FF2B5EF4-FFF2-40B4-BE49-F238E27FC236}">
              <a16:creationId xmlns:a16="http://schemas.microsoft.com/office/drawing/2014/main" id="{8997FBC3-981C-4D1D-AAB1-348FD79E708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56" name="CasetăText 1">
          <a:extLst>
            <a:ext uri="{FF2B5EF4-FFF2-40B4-BE49-F238E27FC236}">
              <a16:creationId xmlns:a16="http://schemas.microsoft.com/office/drawing/2014/main" id="{BB88CA67-8B96-4CBF-864B-B61935ABE0C2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57" name="CasetăText 1">
          <a:extLst>
            <a:ext uri="{FF2B5EF4-FFF2-40B4-BE49-F238E27FC236}">
              <a16:creationId xmlns:a16="http://schemas.microsoft.com/office/drawing/2014/main" id="{469159C5-C65C-44F0-83C0-DB8CBB6DC390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9570" cy="264560"/>
    <xdr:sp macro="" textlink="">
      <xdr:nvSpPr>
        <xdr:cNvPr id="58" name="CasetăText 1">
          <a:extLst>
            <a:ext uri="{FF2B5EF4-FFF2-40B4-BE49-F238E27FC236}">
              <a16:creationId xmlns:a16="http://schemas.microsoft.com/office/drawing/2014/main" id="{DF928309-9D11-496A-9064-2C33F669C6A3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9570" cy="264560"/>
    <xdr:sp macro="" textlink="">
      <xdr:nvSpPr>
        <xdr:cNvPr id="59" name="CasetăText 1">
          <a:extLst>
            <a:ext uri="{FF2B5EF4-FFF2-40B4-BE49-F238E27FC236}">
              <a16:creationId xmlns:a16="http://schemas.microsoft.com/office/drawing/2014/main" id="{EF6CB358-4BBB-4F19-BAC7-5DE4B7467A78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9570" cy="264560"/>
    <xdr:sp macro="" textlink="">
      <xdr:nvSpPr>
        <xdr:cNvPr id="60" name="CasetăText 1">
          <a:extLst>
            <a:ext uri="{FF2B5EF4-FFF2-40B4-BE49-F238E27FC236}">
              <a16:creationId xmlns:a16="http://schemas.microsoft.com/office/drawing/2014/main" id="{1126E757-6F79-4662-8328-AAD996DEC078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9570" cy="264560"/>
    <xdr:sp macro="" textlink="">
      <xdr:nvSpPr>
        <xdr:cNvPr id="61" name="CasetăText 1">
          <a:extLst>
            <a:ext uri="{FF2B5EF4-FFF2-40B4-BE49-F238E27FC236}">
              <a16:creationId xmlns:a16="http://schemas.microsoft.com/office/drawing/2014/main" id="{2A8B1CA2-78DF-4AF7-B80F-CF6CC364BB6C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1233" cy="264560"/>
    <xdr:sp macro="" textlink="">
      <xdr:nvSpPr>
        <xdr:cNvPr id="62" name="CasetăText 1">
          <a:extLst>
            <a:ext uri="{FF2B5EF4-FFF2-40B4-BE49-F238E27FC236}">
              <a16:creationId xmlns:a16="http://schemas.microsoft.com/office/drawing/2014/main" id="{E22C4689-F351-403A-BDB0-F9B4B953552B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1233" cy="264560"/>
    <xdr:sp macro="" textlink="">
      <xdr:nvSpPr>
        <xdr:cNvPr id="63" name="CasetăText 1">
          <a:extLst>
            <a:ext uri="{FF2B5EF4-FFF2-40B4-BE49-F238E27FC236}">
              <a16:creationId xmlns:a16="http://schemas.microsoft.com/office/drawing/2014/main" id="{74C27ADA-5BBF-4CF8-BFFA-84E980D554F3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1233" cy="264560"/>
    <xdr:sp macro="" textlink="">
      <xdr:nvSpPr>
        <xdr:cNvPr id="64" name="CasetăText 1">
          <a:extLst>
            <a:ext uri="{FF2B5EF4-FFF2-40B4-BE49-F238E27FC236}">
              <a16:creationId xmlns:a16="http://schemas.microsoft.com/office/drawing/2014/main" id="{7376DC30-C353-45D6-9AC4-67509600A528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1233" cy="264560"/>
    <xdr:sp macro="" textlink="">
      <xdr:nvSpPr>
        <xdr:cNvPr id="65" name="CasetăText 1">
          <a:extLst>
            <a:ext uri="{FF2B5EF4-FFF2-40B4-BE49-F238E27FC236}">
              <a16:creationId xmlns:a16="http://schemas.microsoft.com/office/drawing/2014/main" id="{F02706C2-249D-48A1-AB35-A08C882B7DBF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9570" cy="264560"/>
    <xdr:sp macro="" textlink="">
      <xdr:nvSpPr>
        <xdr:cNvPr id="66" name="CasetăText 1">
          <a:extLst>
            <a:ext uri="{FF2B5EF4-FFF2-40B4-BE49-F238E27FC236}">
              <a16:creationId xmlns:a16="http://schemas.microsoft.com/office/drawing/2014/main" id="{6D376C7B-AFEE-4155-B9CF-FA01F751D137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9570" cy="264560"/>
    <xdr:sp macro="" textlink="">
      <xdr:nvSpPr>
        <xdr:cNvPr id="67" name="CasetăText 1">
          <a:extLst>
            <a:ext uri="{FF2B5EF4-FFF2-40B4-BE49-F238E27FC236}">
              <a16:creationId xmlns:a16="http://schemas.microsoft.com/office/drawing/2014/main" id="{09D4BD5F-DEDB-483A-A4E5-9040F810EA37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1233" cy="264560"/>
    <xdr:sp macro="" textlink="">
      <xdr:nvSpPr>
        <xdr:cNvPr id="68" name="CasetăText 1">
          <a:extLst>
            <a:ext uri="{FF2B5EF4-FFF2-40B4-BE49-F238E27FC236}">
              <a16:creationId xmlns:a16="http://schemas.microsoft.com/office/drawing/2014/main" id="{450B3AA7-71D5-4EA1-8274-688FAFD27624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1233" cy="264560"/>
    <xdr:sp macro="" textlink="">
      <xdr:nvSpPr>
        <xdr:cNvPr id="69" name="CasetăText 1">
          <a:extLst>
            <a:ext uri="{FF2B5EF4-FFF2-40B4-BE49-F238E27FC236}">
              <a16:creationId xmlns:a16="http://schemas.microsoft.com/office/drawing/2014/main" id="{67E81F52-1CE9-4686-82E3-BA844FC2CDE5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70" name="CasetăText 1">
          <a:extLst>
            <a:ext uri="{FF2B5EF4-FFF2-40B4-BE49-F238E27FC236}">
              <a16:creationId xmlns:a16="http://schemas.microsoft.com/office/drawing/2014/main" id="{B299B765-AD37-4C5D-A0D7-CE94C4DD466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71" name="CasetăText 1">
          <a:extLst>
            <a:ext uri="{FF2B5EF4-FFF2-40B4-BE49-F238E27FC236}">
              <a16:creationId xmlns:a16="http://schemas.microsoft.com/office/drawing/2014/main" id="{CB48F352-461A-4CDE-98E0-9A0930A8F42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72" name="CasetăText 1">
          <a:extLst>
            <a:ext uri="{FF2B5EF4-FFF2-40B4-BE49-F238E27FC236}">
              <a16:creationId xmlns:a16="http://schemas.microsoft.com/office/drawing/2014/main" id="{C1298E6C-D5A7-4D4D-8733-7582EA9DF913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73" name="CasetăText 1">
          <a:extLst>
            <a:ext uri="{FF2B5EF4-FFF2-40B4-BE49-F238E27FC236}">
              <a16:creationId xmlns:a16="http://schemas.microsoft.com/office/drawing/2014/main" id="{4D0927AA-49B7-443C-A46F-5803D5519A05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74" name="CasetăText 1">
          <a:extLst>
            <a:ext uri="{FF2B5EF4-FFF2-40B4-BE49-F238E27FC236}">
              <a16:creationId xmlns:a16="http://schemas.microsoft.com/office/drawing/2014/main" id="{529DCA68-6775-49B4-B3F7-CC8DDF12A327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75" name="CasetăText 1">
          <a:extLst>
            <a:ext uri="{FF2B5EF4-FFF2-40B4-BE49-F238E27FC236}">
              <a16:creationId xmlns:a16="http://schemas.microsoft.com/office/drawing/2014/main" id="{12A01387-B578-4468-9F4A-9E6DE6EF244D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76" name="CasetăText 1">
          <a:extLst>
            <a:ext uri="{FF2B5EF4-FFF2-40B4-BE49-F238E27FC236}">
              <a16:creationId xmlns:a16="http://schemas.microsoft.com/office/drawing/2014/main" id="{0B3AAA31-F16F-4566-96A1-ABB31CFAA84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77" name="CasetăText 1">
          <a:extLst>
            <a:ext uri="{FF2B5EF4-FFF2-40B4-BE49-F238E27FC236}">
              <a16:creationId xmlns:a16="http://schemas.microsoft.com/office/drawing/2014/main" id="{9F605F1E-C6FF-42E8-8DA5-69E49481AD9C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78" name="CasetăText 1">
          <a:extLst>
            <a:ext uri="{FF2B5EF4-FFF2-40B4-BE49-F238E27FC236}">
              <a16:creationId xmlns:a16="http://schemas.microsoft.com/office/drawing/2014/main" id="{ABAE3D2C-D05A-4AEA-BC7F-1D94FAA1BA1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79" name="CasetăText 1">
          <a:extLst>
            <a:ext uri="{FF2B5EF4-FFF2-40B4-BE49-F238E27FC236}">
              <a16:creationId xmlns:a16="http://schemas.microsoft.com/office/drawing/2014/main" id="{4912814A-0F2E-4661-98FE-8ABD6A922FF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80" name="CasetăText 1">
          <a:extLst>
            <a:ext uri="{FF2B5EF4-FFF2-40B4-BE49-F238E27FC236}">
              <a16:creationId xmlns:a16="http://schemas.microsoft.com/office/drawing/2014/main" id="{AB62EDE8-4F42-4142-A4EC-F5A45926605B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81" name="CasetăText 1">
          <a:extLst>
            <a:ext uri="{FF2B5EF4-FFF2-40B4-BE49-F238E27FC236}">
              <a16:creationId xmlns:a16="http://schemas.microsoft.com/office/drawing/2014/main" id="{4F168F78-8AB0-4706-9C40-E4D87F0A068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82" name="CasetăText 1">
          <a:extLst>
            <a:ext uri="{FF2B5EF4-FFF2-40B4-BE49-F238E27FC236}">
              <a16:creationId xmlns:a16="http://schemas.microsoft.com/office/drawing/2014/main" id="{220BA830-8016-4C13-A7C2-51538C5829EF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83" name="CasetăText 1">
          <a:extLst>
            <a:ext uri="{FF2B5EF4-FFF2-40B4-BE49-F238E27FC236}">
              <a16:creationId xmlns:a16="http://schemas.microsoft.com/office/drawing/2014/main" id="{883D5D27-5151-4B47-9A45-C36D9A90D851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84" name="CasetăText 1">
          <a:extLst>
            <a:ext uri="{FF2B5EF4-FFF2-40B4-BE49-F238E27FC236}">
              <a16:creationId xmlns:a16="http://schemas.microsoft.com/office/drawing/2014/main" id="{5B41DD47-0E92-441E-B9F8-80EFD01CB73A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85" name="CasetăText 1">
          <a:extLst>
            <a:ext uri="{FF2B5EF4-FFF2-40B4-BE49-F238E27FC236}">
              <a16:creationId xmlns:a16="http://schemas.microsoft.com/office/drawing/2014/main" id="{42227CF7-A971-4B01-8637-FFEC5E3E389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86" name="CasetăText 1">
          <a:extLst>
            <a:ext uri="{FF2B5EF4-FFF2-40B4-BE49-F238E27FC236}">
              <a16:creationId xmlns:a16="http://schemas.microsoft.com/office/drawing/2014/main" id="{F50E0577-4582-4F60-BCA8-6F6F2BBFA982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87" name="CasetăText 1">
          <a:extLst>
            <a:ext uri="{FF2B5EF4-FFF2-40B4-BE49-F238E27FC236}">
              <a16:creationId xmlns:a16="http://schemas.microsoft.com/office/drawing/2014/main" id="{C4352E70-8FAB-404C-AA87-69A80B55C69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88" name="CasetăText 1">
          <a:extLst>
            <a:ext uri="{FF2B5EF4-FFF2-40B4-BE49-F238E27FC236}">
              <a16:creationId xmlns:a16="http://schemas.microsoft.com/office/drawing/2014/main" id="{6F8310E8-6E4A-4BC2-80D9-D57420A9A69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89" name="CasetăText 1">
          <a:extLst>
            <a:ext uri="{FF2B5EF4-FFF2-40B4-BE49-F238E27FC236}">
              <a16:creationId xmlns:a16="http://schemas.microsoft.com/office/drawing/2014/main" id="{D76BDC9B-0CDD-464F-A657-12DDB7B47422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90" name="CasetăText 1">
          <a:extLst>
            <a:ext uri="{FF2B5EF4-FFF2-40B4-BE49-F238E27FC236}">
              <a16:creationId xmlns:a16="http://schemas.microsoft.com/office/drawing/2014/main" id="{E02BCB51-BC9D-4E48-B01A-A337DBEE9061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91" name="CasetăText 1">
          <a:extLst>
            <a:ext uri="{FF2B5EF4-FFF2-40B4-BE49-F238E27FC236}">
              <a16:creationId xmlns:a16="http://schemas.microsoft.com/office/drawing/2014/main" id="{72BEB274-335A-4CAE-8A49-2A39158EE80E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92" name="CasetăText 1">
          <a:extLst>
            <a:ext uri="{FF2B5EF4-FFF2-40B4-BE49-F238E27FC236}">
              <a16:creationId xmlns:a16="http://schemas.microsoft.com/office/drawing/2014/main" id="{D303BCB5-F520-469C-97F1-424BB184A6C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93" name="CasetăText 1">
          <a:extLst>
            <a:ext uri="{FF2B5EF4-FFF2-40B4-BE49-F238E27FC236}">
              <a16:creationId xmlns:a16="http://schemas.microsoft.com/office/drawing/2014/main" id="{21ED54E5-18A3-4DA9-8BFA-BBFACC15408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94" name="CasetăText 1">
          <a:extLst>
            <a:ext uri="{FF2B5EF4-FFF2-40B4-BE49-F238E27FC236}">
              <a16:creationId xmlns:a16="http://schemas.microsoft.com/office/drawing/2014/main" id="{11FEA3F1-0D04-4EE4-9DB1-066CFFD684C7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95" name="CasetăText 1">
          <a:extLst>
            <a:ext uri="{FF2B5EF4-FFF2-40B4-BE49-F238E27FC236}">
              <a16:creationId xmlns:a16="http://schemas.microsoft.com/office/drawing/2014/main" id="{4EAC57C3-0A37-4BAA-AAA5-EB5A76B78FEB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96" name="CasetăText 1">
          <a:extLst>
            <a:ext uri="{FF2B5EF4-FFF2-40B4-BE49-F238E27FC236}">
              <a16:creationId xmlns:a16="http://schemas.microsoft.com/office/drawing/2014/main" id="{91D2B417-8AA2-40A7-A30B-8AFBA834C52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97" name="CasetăText 1">
          <a:extLst>
            <a:ext uri="{FF2B5EF4-FFF2-40B4-BE49-F238E27FC236}">
              <a16:creationId xmlns:a16="http://schemas.microsoft.com/office/drawing/2014/main" id="{2F4EBB5B-786D-405E-A1B8-184146AE3673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98" name="CasetăText 1">
          <a:extLst>
            <a:ext uri="{FF2B5EF4-FFF2-40B4-BE49-F238E27FC236}">
              <a16:creationId xmlns:a16="http://schemas.microsoft.com/office/drawing/2014/main" id="{267E151F-B050-4882-A015-96DBA2A776AD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99" name="CasetăText 1">
          <a:extLst>
            <a:ext uri="{FF2B5EF4-FFF2-40B4-BE49-F238E27FC236}">
              <a16:creationId xmlns:a16="http://schemas.microsoft.com/office/drawing/2014/main" id="{E1213753-78CD-4924-9140-2B7170AD3A1E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00" name="CasetăText 1">
          <a:extLst>
            <a:ext uri="{FF2B5EF4-FFF2-40B4-BE49-F238E27FC236}">
              <a16:creationId xmlns:a16="http://schemas.microsoft.com/office/drawing/2014/main" id="{306D2AA7-7D82-4118-9377-8BE7D19C0C53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01" name="CasetăText 1">
          <a:extLst>
            <a:ext uri="{FF2B5EF4-FFF2-40B4-BE49-F238E27FC236}">
              <a16:creationId xmlns:a16="http://schemas.microsoft.com/office/drawing/2014/main" id="{3E065106-8CB0-47F4-8661-0D3F7167B57D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02" name="CasetăText 1">
          <a:extLst>
            <a:ext uri="{FF2B5EF4-FFF2-40B4-BE49-F238E27FC236}">
              <a16:creationId xmlns:a16="http://schemas.microsoft.com/office/drawing/2014/main" id="{70D0CCA5-8338-42E4-BB28-5A0A575342C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03" name="CasetăText 1">
          <a:extLst>
            <a:ext uri="{FF2B5EF4-FFF2-40B4-BE49-F238E27FC236}">
              <a16:creationId xmlns:a16="http://schemas.microsoft.com/office/drawing/2014/main" id="{86EF4F4F-B331-468D-9971-BE2927A6E593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04" name="CasetăText 1">
          <a:extLst>
            <a:ext uri="{FF2B5EF4-FFF2-40B4-BE49-F238E27FC236}">
              <a16:creationId xmlns:a16="http://schemas.microsoft.com/office/drawing/2014/main" id="{95311BF2-0DDA-40EA-AFDA-340C44A3C6E8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05" name="CasetăText 1">
          <a:extLst>
            <a:ext uri="{FF2B5EF4-FFF2-40B4-BE49-F238E27FC236}">
              <a16:creationId xmlns:a16="http://schemas.microsoft.com/office/drawing/2014/main" id="{69DD6306-55F6-4971-8E90-5CA74AFA3541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06" name="CasetăText 1">
          <a:extLst>
            <a:ext uri="{FF2B5EF4-FFF2-40B4-BE49-F238E27FC236}">
              <a16:creationId xmlns:a16="http://schemas.microsoft.com/office/drawing/2014/main" id="{DEA26FD5-BC83-40DC-ACD8-2B4798A0B87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07" name="CasetăText 1">
          <a:extLst>
            <a:ext uri="{FF2B5EF4-FFF2-40B4-BE49-F238E27FC236}">
              <a16:creationId xmlns:a16="http://schemas.microsoft.com/office/drawing/2014/main" id="{F6919843-C8A6-4621-BC57-1816D9A0F820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08" name="CasetăText 1">
          <a:extLst>
            <a:ext uri="{FF2B5EF4-FFF2-40B4-BE49-F238E27FC236}">
              <a16:creationId xmlns:a16="http://schemas.microsoft.com/office/drawing/2014/main" id="{1BC99A6E-401C-4094-8A0B-124B730F0217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09" name="CasetăText 1">
          <a:extLst>
            <a:ext uri="{FF2B5EF4-FFF2-40B4-BE49-F238E27FC236}">
              <a16:creationId xmlns:a16="http://schemas.microsoft.com/office/drawing/2014/main" id="{750F3AA1-5040-4794-B4D2-05BB76AA7A65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10" name="CasetăText 1">
          <a:extLst>
            <a:ext uri="{FF2B5EF4-FFF2-40B4-BE49-F238E27FC236}">
              <a16:creationId xmlns:a16="http://schemas.microsoft.com/office/drawing/2014/main" id="{8E37602A-3E8C-418F-BB98-A1FB22871768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11" name="CasetăText 1">
          <a:extLst>
            <a:ext uri="{FF2B5EF4-FFF2-40B4-BE49-F238E27FC236}">
              <a16:creationId xmlns:a16="http://schemas.microsoft.com/office/drawing/2014/main" id="{D47B5EE7-C739-4738-861C-E5CC5E7B2DD5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12" name="CasetăText 1">
          <a:extLst>
            <a:ext uri="{FF2B5EF4-FFF2-40B4-BE49-F238E27FC236}">
              <a16:creationId xmlns:a16="http://schemas.microsoft.com/office/drawing/2014/main" id="{5726794E-6724-4B1A-8EB6-5414A81ACE68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13" name="CasetăText 1">
          <a:extLst>
            <a:ext uri="{FF2B5EF4-FFF2-40B4-BE49-F238E27FC236}">
              <a16:creationId xmlns:a16="http://schemas.microsoft.com/office/drawing/2014/main" id="{3A1F5842-19C3-4609-8316-37EE7CDB30BB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14" name="CasetăText 1">
          <a:extLst>
            <a:ext uri="{FF2B5EF4-FFF2-40B4-BE49-F238E27FC236}">
              <a16:creationId xmlns:a16="http://schemas.microsoft.com/office/drawing/2014/main" id="{C07925C7-002D-4019-A0AB-9952D8B7EAC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15" name="CasetăText 1">
          <a:extLst>
            <a:ext uri="{FF2B5EF4-FFF2-40B4-BE49-F238E27FC236}">
              <a16:creationId xmlns:a16="http://schemas.microsoft.com/office/drawing/2014/main" id="{7AB5810E-C696-4E52-9B54-00C45B4B0235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16" name="CasetăText 1">
          <a:extLst>
            <a:ext uri="{FF2B5EF4-FFF2-40B4-BE49-F238E27FC236}">
              <a16:creationId xmlns:a16="http://schemas.microsoft.com/office/drawing/2014/main" id="{E888DEDD-0A7E-47DA-A1DF-3DD3F7D45F5E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17" name="CasetăText 1">
          <a:extLst>
            <a:ext uri="{FF2B5EF4-FFF2-40B4-BE49-F238E27FC236}">
              <a16:creationId xmlns:a16="http://schemas.microsoft.com/office/drawing/2014/main" id="{C47A103D-E808-4084-9757-88C6DA8AE1A3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18" name="CasetăText 1">
          <a:extLst>
            <a:ext uri="{FF2B5EF4-FFF2-40B4-BE49-F238E27FC236}">
              <a16:creationId xmlns:a16="http://schemas.microsoft.com/office/drawing/2014/main" id="{24F122FC-F180-4126-830B-4DD55A5F6D1C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19" name="CasetăText 1">
          <a:extLst>
            <a:ext uri="{FF2B5EF4-FFF2-40B4-BE49-F238E27FC236}">
              <a16:creationId xmlns:a16="http://schemas.microsoft.com/office/drawing/2014/main" id="{57414C8E-1037-4F9E-9697-50617792A460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20" name="CasetăText 1">
          <a:extLst>
            <a:ext uri="{FF2B5EF4-FFF2-40B4-BE49-F238E27FC236}">
              <a16:creationId xmlns:a16="http://schemas.microsoft.com/office/drawing/2014/main" id="{3725820D-0012-4BB1-88A8-046CB8A2AC50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21" name="CasetăText 1">
          <a:extLst>
            <a:ext uri="{FF2B5EF4-FFF2-40B4-BE49-F238E27FC236}">
              <a16:creationId xmlns:a16="http://schemas.microsoft.com/office/drawing/2014/main" id="{384B33E5-08F3-4D0C-8F75-A73FB455DCD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22" name="CasetăText 1">
          <a:extLst>
            <a:ext uri="{FF2B5EF4-FFF2-40B4-BE49-F238E27FC236}">
              <a16:creationId xmlns:a16="http://schemas.microsoft.com/office/drawing/2014/main" id="{ACAFC32F-F973-4710-812D-76529319AD57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23" name="CasetăText 1">
          <a:extLst>
            <a:ext uri="{FF2B5EF4-FFF2-40B4-BE49-F238E27FC236}">
              <a16:creationId xmlns:a16="http://schemas.microsoft.com/office/drawing/2014/main" id="{FD489ECA-5D8A-4E67-A547-011320E2DADB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24" name="CasetăText 1">
          <a:extLst>
            <a:ext uri="{FF2B5EF4-FFF2-40B4-BE49-F238E27FC236}">
              <a16:creationId xmlns:a16="http://schemas.microsoft.com/office/drawing/2014/main" id="{62F8A158-95D2-4D36-B15B-C4AF7FB07382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25" name="CasetăText 1">
          <a:extLst>
            <a:ext uri="{FF2B5EF4-FFF2-40B4-BE49-F238E27FC236}">
              <a16:creationId xmlns:a16="http://schemas.microsoft.com/office/drawing/2014/main" id="{7AF929E2-5AF4-4538-A268-FF900EF2D837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9570" cy="264560"/>
    <xdr:sp macro="" textlink="">
      <xdr:nvSpPr>
        <xdr:cNvPr id="126" name="CasetăText 1">
          <a:extLst>
            <a:ext uri="{FF2B5EF4-FFF2-40B4-BE49-F238E27FC236}">
              <a16:creationId xmlns:a16="http://schemas.microsoft.com/office/drawing/2014/main" id="{9826123A-71AE-4032-8C34-06F30B478071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9570" cy="264560"/>
    <xdr:sp macro="" textlink="">
      <xdr:nvSpPr>
        <xdr:cNvPr id="127" name="CasetăText 1">
          <a:extLst>
            <a:ext uri="{FF2B5EF4-FFF2-40B4-BE49-F238E27FC236}">
              <a16:creationId xmlns:a16="http://schemas.microsoft.com/office/drawing/2014/main" id="{39977D8B-2173-4C89-A5B9-9CC9FD395453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9570" cy="264560"/>
    <xdr:sp macro="" textlink="">
      <xdr:nvSpPr>
        <xdr:cNvPr id="128" name="CasetăText 1">
          <a:extLst>
            <a:ext uri="{FF2B5EF4-FFF2-40B4-BE49-F238E27FC236}">
              <a16:creationId xmlns:a16="http://schemas.microsoft.com/office/drawing/2014/main" id="{92F4EB82-11F3-425A-B391-F4523F29613F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9570" cy="264560"/>
    <xdr:sp macro="" textlink="">
      <xdr:nvSpPr>
        <xdr:cNvPr id="129" name="CasetăText 1">
          <a:extLst>
            <a:ext uri="{FF2B5EF4-FFF2-40B4-BE49-F238E27FC236}">
              <a16:creationId xmlns:a16="http://schemas.microsoft.com/office/drawing/2014/main" id="{12783999-3FF8-41EE-9FDF-14AC1D15CDB4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1233" cy="264560"/>
    <xdr:sp macro="" textlink="">
      <xdr:nvSpPr>
        <xdr:cNvPr id="130" name="CasetăText 1">
          <a:extLst>
            <a:ext uri="{FF2B5EF4-FFF2-40B4-BE49-F238E27FC236}">
              <a16:creationId xmlns:a16="http://schemas.microsoft.com/office/drawing/2014/main" id="{F799E9AA-9C08-4F14-94EB-36A23D2F555B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1233" cy="264560"/>
    <xdr:sp macro="" textlink="">
      <xdr:nvSpPr>
        <xdr:cNvPr id="131" name="CasetăText 1">
          <a:extLst>
            <a:ext uri="{FF2B5EF4-FFF2-40B4-BE49-F238E27FC236}">
              <a16:creationId xmlns:a16="http://schemas.microsoft.com/office/drawing/2014/main" id="{10274D91-A473-4CFC-B321-A4E92C32CF41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1233" cy="264560"/>
    <xdr:sp macro="" textlink="">
      <xdr:nvSpPr>
        <xdr:cNvPr id="132" name="CasetăText 1">
          <a:extLst>
            <a:ext uri="{FF2B5EF4-FFF2-40B4-BE49-F238E27FC236}">
              <a16:creationId xmlns:a16="http://schemas.microsoft.com/office/drawing/2014/main" id="{60F3EB78-36CA-4342-80BF-BCD3FADA1884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1233" cy="264560"/>
    <xdr:sp macro="" textlink="">
      <xdr:nvSpPr>
        <xdr:cNvPr id="133" name="CasetăText 1">
          <a:extLst>
            <a:ext uri="{FF2B5EF4-FFF2-40B4-BE49-F238E27FC236}">
              <a16:creationId xmlns:a16="http://schemas.microsoft.com/office/drawing/2014/main" id="{DEAACF91-D025-4B3F-AE8B-2D1CE41D74DF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9570" cy="264560"/>
    <xdr:sp macro="" textlink="">
      <xdr:nvSpPr>
        <xdr:cNvPr id="134" name="CasetăText 1">
          <a:extLst>
            <a:ext uri="{FF2B5EF4-FFF2-40B4-BE49-F238E27FC236}">
              <a16:creationId xmlns:a16="http://schemas.microsoft.com/office/drawing/2014/main" id="{05AA2A20-1379-4820-9760-4AB92BE9150D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9570" cy="264560"/>
    <xdr:sp macro="" textlink="">
      <xdr:nvSpPr>
        <xdr:cNvPr id="135" name="CasetăText 1">
          <a:extLst>
            <a:ext uri="{FF2B5EF4-FFF2-40B4-BE49-F238E27FC236}">
              <a16:creationId xmlns:a16="http://schemas.microsoft.com/office/drawing/2014/main" id="{E822ED8A-2A04-41CC-9F38-CE7B8995CDA9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1233" cy="264560"/>
    <xdr:sp macro="" textlink="">
      <xdr:nvSpPr>
        <xdr:cNvPr id="136" name="CasetăText 1">
          <a:extLst>
            <a:ext uri="{FF2B5EF4-FFF2-40B4-BE49-F238E27FC236}">
              <a16:creationId xmlns:a16="http://schemas.microsoft.com/office/drawing/2014/main" id="{BD5D67AD-C2D7-4D89-8182-B259702A2725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1233" cy="264560"/>
    <xdr:sp macro="" textlink="">
      <xdr:nvSpPr>
        <xdr:cNvPr id="137" name="CasetăText 1">
          <a:extLst>
            <a:ext uri="{FF2B5EF4-FFF2-40B4-BE49-F238E27FC236}">
              <a16:creationId xmlns:a16="http://schemas.microsoft.com/office/drawing/2014/main" id="{E9BF6AF8-4915-42E1-89B4-00B840767924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38" name="CasetăText 1">
          <a:extLst>
            <a:ext uri="{FF2B5EF4-FFF2-40B4-BE49-F238E27FC236}">
              <a16:creationId xmlns:a16="http://schemas.microsoft.com/office/drawing/2014/main" id="{A7D39EFA-3545-4DB0-83DC-632E4D71C97B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39" name="CasetăText 1">
          <a:extLst>
            <a:ext uri="{FF2B5EF4-FFF2-40B4-BE49-F238E27FC236}">
              <a16:creationId xmlns:a16="http://schemas.microsoft.com/office/drawing/2014/main" id="{99A31EFB-955B-4A64-95A9-10D189DC145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40" name="CasetăText 1">
          <a:extLst>
            <a:ext uri="{FF2B5EF4-FFF2-40B4-BE49-F238E27FC236}">
              <a16:creationId xmlns:a16="http://schemas.microsoft.com/office/drawing/2014/main" id="{134C296D-13B2-4341-ABD0-653545E6262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41" name="CasetăText 1">
          <a:extLst>
            <a:ext uri="{FF2B5EF4-FFF2-40B4-BE49-F238E27FC236}">
              <a16:creationId xmlns:a16="http://schemas.microsoft.com/office/drawing/2014/main" id="{E08914DE-ED09-4C4D-B927-1D695CAFC023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42" name="CasetăText 1">
          <a:extLst>
            <a:ext uri="{FF2B5EF4-FFF2-40B4-BE49-F238E27FC236}">
              <a16:creationId xmlns:a16="http://schemas.microsoft.com/office/drawing/2014/main" id="{E365E832-7E9A-4BC1-85BB-9A55B81DCCE7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43" name="CasetăText 1">
          <a:extLst>
            <a:ext uri="{FF2B5EF4-FFF2-40B4-BE49-F238E27FC236}">
              <a16:creationId xmlns:a16="http://schemas.microsoft.com/office/drawing/2014/main" id="{AD4B3D28-0469-4164-84B7-951B0985315F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44" name="CasetăText 1">
          <a:extLst>
            <a:ext uri="{FF2B5EF4-FFF2-40B4-BE49-F238E27FC236}">
              <a16:creationId xmlns:a16="http://schemas.microsoft.com/office/drawing/2014/main" id="{498FAD41-BB07-4838-9475-62218EA14DC5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45" name="CasetăText 1">
          <a:extLst>
            <a:ext uri="{FF2B5EF4-FFF2-40B4-BE49-F238E27FC236}">
              <a16:creationId xmlns:a16="http://schemas.microsoft.com/office/drawing/2014/main" id="{24D43E11-67F0-449D-B6AC-FE3E228B3005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46" name="CasetăText 1">
          <a:extLst>
            <a:ext uri="{FF2B5EF4-FFF2-40B4-BE49-F238E27FC236}">
              <a16:creationId xmlns:a16="http://schemas.microsoft.com/office/drawing/2014/main" id="{E2247411-1BE0-47E9-8AD3-F30E9E362CAB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47" name="CasetăText 1">
          <a:extLst>
            <a:ext uri="{FF2B5EF4-FFF2-40B4-BE49-F238E27FC236}">
              <a16:creationId xmlns:a16="http://schemas.microsoft.com/office/drawing/2014/main" id="{857AE05E-9164-46AF-9E2C-5C78B2FC4C1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48" name="CasetăText 1">
          <a:extLst>
            <a:ext uri="{FF2B5EF4-FFF2-40B4-BE49-F238E27FC236}">
              <a16:creationId xmlns:a16="http://schemas.microsoft.com/office/drawing/2014/main" id="{0484DF10-BA91-4195-9581-BDF53F2224D3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49" name="CasetăText 1">
          <a:extLst>
            <a:ext uri="{FF2B5EF4-FFF2-40B4-BE49-F238E27FC236}">
              <a16:creationId xmlns:a16="http://schemas.microsoft.com/office/drawing/2014/main" id="{5E911DDC-9BAA-430F-BF0F-57788559550A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50" name="CasetăText 1">
          <a:extLst>
            <a:ext uri="{FF2B5EF4-FFF2-40B4-BE49-F238E27FC236}">
              <a16:creationId xmlns:a16="http://schemas.microsoft.com/office/drawing/2014/main" id="{836DBB15-5E7C-47FB-8903-97FB9113037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51" name="CasetăText 1">
          <a:extLst>
            <a:ext uri="{FF2B5EF4-FFF2-40B4-BE49-F238E27FC236}">
              <a16:creationId xmlns:a16="http://schemas.microsoft.com/office/drawing/2014/main" id="{6BDB63D8-B753-4A8A-A47F-C8AA594F5920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52" name="CasetăText 1">
          <a:extLst>
            <a:ext uri="{FF2B5EF4-FFF2-40B4-BE49-F238E27FC236}">
              <a16:creationId xmlns:a16="http://schemas.microsoft.com/office/drawing/2014/main" id="{707F7CF3-69EC-4E55-AE69-132251C2713D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53" name="CasetăText 1">
          <a:extLst>
            <a:ext uri="{FF2B5EF4-FFF2-40B4-BE49-F238E27FC236}">
              <a16:creationId xmlns:a16="http://schemas.microsoft.com/office/drawing/2014/main" id="{341204A9-C532-477B-BB27-C903DD2B1990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54" name="CasetăText 1">
          <a:extLst>
            <a:ext uri="{FF2B5EF4-FFF2-40B4-BE49-F238E27FC236}">
              <a16:creationId xmlns:a16="http://schemas.microsoft.com/office/drawing/2014/main" id="{F9B3AFAA-B0C7-4C2E-8C8E-D62B9E95D75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55" name="CasetăText 1">
          <a:extLst>
            <a:ext uri="{FF2B5EF4-FFF2-40B4-BE49-F238E27FC236}">
              <a16:creationId xmlns:a16="http://schemas.microsoft.com/office/drawing/2014/main" id="{9B67393E-FC2E-4EC0-B261-D1915C89BD73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56" name="CasetăText 1">
          <a:extLst>
            <a:ext uri="{FF2B5EF4-FFF2-40B4-BE49-F238E27FC236}">
              <a16:creationId xmlns:a16="http://schemas.microsoft.com/office/drawing/2014/main" id="{027097F4-1DB6-4033-BCB2-322E0E16B3E2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57" name="CasetăText 1">
          <a:extLst>
            <a:ext uri="{FF2B5EF4-FFF2-40B4-BE49-F238E27FC236}">
              <a16:creationId xmlns:a16="http://schemas.microsoft.com/office/drawing/2014/main" id="{ACE5BDB0-FC5D-4E47-85F6-6BDCE67BF44A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58" name="CasetăText 1">
          <a:extLst>
            <a:ext uri="{FF2B5EF4-FFF2-40B4-BE49-F238E27FC236}">
              <a16:creationId xmlns:a16="http://schemas.microsoft.com/office/drawing/2014/main" id="{776C8E37-C1E0-48AB-9D76-09856769727F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59" name="CasetăText 1">
          <a:extLst>
            <a:ext uri="{FF2B5EF4-FFF2-40B4-BE49-F238E27FC236}">
              <a16:creationId xmlns:a16="http://schemas.microsoft.com/office/drawing/2014/main" id="{AB35B5CF-0E40-4A69-A42F-3B24998FDBBF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60" name="CasetăText 1">
          <a:extLst>
            <a:ext uri="{FF2B5EF4-FFF2-40B4-BE49-F238E27FC236}">
              <a16:creationId xmlns:a16="http://schemas.microsoft.com/office/drawing/2014/main" id="{9E92E9D7-0B68-4DE7-9F3E-AA6C7D8C26DF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61" name="CasetăText 1">
          <a:extLst>
            <a:ext uri="{FF2B5EF4-FFF2-40B4-BE49-F238E27FC236}">
              <a16:creationId xmlns:a16="http://schemas.microsoft.com/office/drawing/2014/main" id="{502F1E70-ACCC-4422-B7E4-10DE607A2E13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62" name="CasetăText 1">
          <a:extLst>
            <a:ext uri="{FF2B5EF4-FFF2-40B4-BE49-F238E27FC236}">
              <a16:creationId xmlns:a16="http://schemas.microsoft.com/office/drawing/2014/main" id="{7C4B70D7-CD7F-46D1-B322-8049E77845A0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63" name="CasetăText 1">
          <a:extLst>
            <a:ext uri="{FF2B5EF4-FFF2-40B4-BE49-F238E27FC236}">
              <a16:creationId xmlns:a16="http://schemas.microsoft.com/office/drawing/2014/main" id="{55F7CB40-135B-4E4B-A72C-54E869C33462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64" name="CasetăText 1">
          <a:extLst>
            <a:ext uri="{FF2B5EF4-FFF2-40B4-BE49-F238E27FC236}">
              <a16:creationId xmlns:a16="http://schemas.microsoft.com/office/drawing/2014/main" id="{99C0E940-ACF2-444A-B226-C661C4EFCB45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65" name="CasetăText 1">
          <a:extLst>
            <a:ext uri="{FF2B5EF4-FFF2-40B4-BE49-F238E27FC236}">
              <a16:creationId xmlns:a16="http://schemas.microsoft.com/office/drawing/2014/main" id="{BF123C0F-85BA-4773-A2FA-0C1289556E4B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66" name="CasetăText 1">
          <a:extLst>
            <a:ext uri="{FF2B5EF4-FFF2-40B4-BE49-F238E27FC236}">
              <a16:creationId xmlns:a16="http://schemas.microsoft.com/office/drawing/2014/main" id="{BF9EA169-8E5A-4C64-9794-39575805AD58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67" name="CasetăText 1">
          <a:extLst>
            <a:ext uri="{FF2B5EF4-FFF2-40B4-BE49-F238E27FC236}">
              <a16:creationId xmlns:a16="http://schemas.microsoft.com/office/drawing/2014/main" id="{97EE7039-761A-4243-83A9-D98772FCBD5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68" name="CasetăText 1">
          <a:extLst>
            <a:ext uri="{FF2B5EF4-FFF2-40B4-BE49-F238E27FC236}">
              <a16:creationId xmlns:a16="http://schemas.microsoft.com/office/drawing/2014/main" id="{15D042C1-1061-4370-B22F-1467821527F7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69" name="CasetăText 1">
          <a:extLst>
            <a:ext uri="{FF2B5EF4-FFF2-40B4-BE49-F238E27FC236}">
              <a16:creationId xmlns:a16="http://schemas.microsoft.com/office/drawing/2014/main" id="{E539D125-5A27-46B0-9908-82ABCB1D3DD8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70" name="CasetăText 1">
          <a:extLst>
            <a:ext uri="{FF2B5EF4-FFF2-40B4-BE49-F238E27FC236}">
              <a16:creationId xmlns:a16="http://schemas.microsoft.com/office/drawing/2014/main" id="{8B45EB8B-A6F4-4D81-A426-0242D8498523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71" name="CasetăText 1">
          <a:extLst>
            <a:ext uri="{FF2B5EF4-FFF2-40B4-BE49-F238E27FC236}">
              <a16:creationId xmlns:a16="http://schemas.microsoft.com/office/drawing/2014/main" id="{6C59C09F-50B8-4FAF-BD7E-7E2DD48C380D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72" name="CasetăText 1">
          <a:extLst>
            <a:ext uri="{FF2B5EF4-FFF2-40B4-BE49-F238E27FC236}">
              <a16:creationId xmlns:a16="http://schemas.microsoft.com/office/drawing/2014/main" id="{E2B16995-A44E-4B5C-B040-0A62459BCE65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73" name="CasetăText 1">
          <a:extLst>
            <a:ext uri="{FF2B5EF4-FFF2-40B4-BE49-F238E27FC236}">
              <a16:creationId xmlns:a16="http://schemas.microsoft.com/office/drawing/2014/main" id="{300DE385-D3EC-4C0F-AFE4-AC6A633BCFE1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74" name="CasetăText 1">
          <a:extLst>
            <a:ext uri="{FF2B5EF4-FFF2-40B4-BE49-F238E27FC236}">
              <a16:creationId xmlns:a16="http://schemas.microsoft.com/office/drawing/2014/main" id="{0D38EE13-3E91-44FE-981B-008C50F64003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75" name="CasetăText 1">
          <a:extLst>
            <a:ext uri="{FF2B5EF4-FFF2-40B4-BE49-F238E27FC236}">
              <a16:creationId xmlns:a16="http://schemas.microsoft.com/office/drawing/2014/main" id="{64BA4128-32FC-4F7F-97C4-4EC605B2E78D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76" name="CasetăText 1">
          <a:extLst>
            <a:ext uri="{FF2B5EF4-FFF2-40B4-BE49-F238E27FC236}">
              <a16:creationId xmlns:a16="http://schemas.microsoft.com/office/drawing/2014/main" id="{29142B82-6783-47F2-912F-DD89BC455A15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77" name="CasetăText 1">
          <a:extLst>
            <a:ext uri="{FF2B5EF4-FFF2-40B4-BE49-F238E27FC236}">
              <a16:creationId xmlns:a16="http://schemas.microsoft.com/office/drawing/2014/main" id="{883B3737-7D88-410F-8654-AB9CD7BFF3A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78" name="CasetăText 1">
          <a:extLst>
            <a:ext uri="{FF2B5EF4-FFF2-40B4-BE49-F238E27FC236}">
              <a16:creationId xmlns:a16="http://schemas.microsoft.com/office/drawing/2014/main" id="{3EEE34F2-F92C-44EB-97BA-38A76294B23A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79" name="CasetăText 1">
          <a:extLst>
            <a:ext uri="{FF2B5EF4-FFF2-40B4-BE49-F238E27FC236}">
              <a16:creationId xmlns:a16="http://schemas.microsoft.com/office/drawing/2014/main" id="{DCA6980D-933A-4687-8367-2E150BCE0801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80" name="CasetăText 1">
          <a:extLst>
            <a:ext uri="{FF2B5EF4-FFF2-40B4-BE49-F238E27FC236}">
              <a16:creationId xmlns:a16="http://schemas.microsoft.com/office/drawing/2014/main" id="{6CD2EEC3-DCA3-4B2C-ACEA-32F65809247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81" name="CasetăText 1">
          <a:extLst>
            <a:ext uri="{FF2B5EF4-FFF2-40B4-BE49-F238E27FC236}">
              <a16:creationId xmlns:a16="http://schemas.microsoft.com/office/drawing/2014/main" id="{7735C08B-B6B1-4D50-B82F-06E4B3C731E2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82" name="CasetăText 1">
          <a:extLst>
            <a:ext uri="{FF2B5EF4-FFF2-40B4-BE49-F238E27FC236}">
              <a16:creationId xmlns:a16="http://schemas.microsoft.com/office/drawing/2014/main" id="{EDA44551-A01C-4066-B1ED-EA42AA23C351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83" name="CasetăText 1">
          <a:extLst>
            <a:ext uri="{FF2B5EF4-FFF2-40B4-BE49-F238E27FC236}">
              <a16:creationId xmlns:a16="http://schemas.microsoft.com/office/drawing/2014/main" id="{2EA17A8D-FA0F-4AE8-8398-2395D60E6C50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84" name="CasetăText 1">
          <a:extLst>
            <a:ext uri="{FF2B5EF4-FFF2-40B4-BE49-F238E27FC236}">
              <a16:creationId xmlns:a16="http://schemas.microsoft.com/office/drawing/2014/main" id="{D6930DC6-5565-43DD-A50E-1514A78C7E2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85" name="CasetăText 1">
          <a:extLst>
            <a:ext uri="{FF2B5EF4-FFF2-40B4-BE49-F238E27FC236}">
              <a16:creationId xmlns:a16="http://schemas.microsoft.com/office/drawing/2014/main" id="{D9800696-0BDC-455C-AD61-E14868C4B3CF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86" name="CasetăText 1">
          <a:extLst>
            <a:ext uri="{FF2B5EF4-FFF2-40B4-BE49-F238E27FC236}">
              <a16:creationId xmlns:a16="http://schemas.microsoft.com/office/drawing/2014/main" id="{0A70A9F6-F61A-49D6-B714-D5913B1C68F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87" name="CasetăText 1">
          <a:extLst>
            <a:ext uri="{FF2B5EF4-FFF2-40B4-BE49-F238E27FC236}">
              <a16:creationId xmlns:a16="http://schemas.microsoft.com/office/drawing/2014/main" id="{990D4620-4339-4D86-A1B0-F370B76F2A72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88" name="CasetăText 1">
          <a:extLst>
            <a:ext uri="{FF2B5EF4-FFF2-40B4-BE49-F238E27FC236}">
              <a16:creationId xmlns:a16="http://schemas.microsoft.com/office/drawing/2014/main" id="{CFC0CE5A-E5D6-4804-A96A-5B9F5811C7FC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89" name="CasetăText 1">
          <a:extLst>
            <a:ext uri="{FF2B5EF4-FFF2-40B4-BE49-F238E27FC236}">
              <a16:creationId xmlns:a16="http://schemas.microsoft.com/office/drawing/2014/main" id="{71BDDF48-8BD8-4C4A-8C92-C097E2A2CE77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90" name="CasetăText 1">
          <a:extLst>
            <a:ext uri="{FF2B5EF4-FFF2-40B4-BE49-F238E27FC236}">
              <a16:creationId xmlns:a16="http://schemas.microsoft.com/office/drawing/2014/main" id="{D45EC8F2-EADA-4F8F-9357-F505F84ADAE1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91" name="CasetăText 1">
          <a:extLst>
            <a:ext uri="{FF2B5EF4-FFF2-40B4-BE49-F238E27FC236}">
              <a16:creationId xmlns:a16="http://schemas.microsoft.com/office/drawing/2014/main" id="{384972A8-24C0-4112-BBA4-A1795F50371F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92" name="CasetăText 1">
          <a:extLst>
            <a:ext uri="{FF2B5EF4-FFF2-40B4-BE49-F238E27FC236}">
              <a16:creationId xmlns:a16="http://schemas.microsoft.com/office/drawing/2014/main" id="{F1D44B10-985C-484A-A485-E2B083F3A1EC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93" name="CasetăText 1">
          <a:extLst>
            <a:ext uri="{FF2B5EF4-FFF2-40B4-BE49-F238E27FC236}">
              <a16:creationId xmlns:a16="http://schemas.microsoft.com/office/drawing/2014/main" id="{83C80D76-DE66-448A-B4B3-405180A71AED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9570" cy="264560"/>
    <xdr:sp macro="" textlink="">
      <xdr:nvSpPr>
        <xdr:cNvPr id="194" name="CasetăText 1">
          <a:extLst>
            <a:ext uri="{FF2B5EF4-FFF2-40B4-BE49-F238E27FC236}">
              <a16:creationId xmlns:a16="http://schemas.microsoft.com/office/drawing/2014/main" id="{B97F29F3-7AFF-4D86-AEF3-88261504471A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9570" cy="264560"/>
    <xdr:sp macro="" textlink="">
      <xdr:nvSpPr>
        <xdr:cNvPr id="195" name="CasetăText 1">
          <a:extLst>
            <a:ext uri="{FF2B5EF4-FFF2-40B4-BE49-F238E27FC236}">
              <a16:creationId xmlns:a16="http://schemas.microsoft.com/office/drawing/2014/main" id="{14874D98-FF50-4371-953C-518ED386DAD4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9570" cy="264560"/>
    <xdr:sp macro="" textlink="">
      <xdr:nvSpPr>
        <xdr:cNvPr id="196" name="CasetăText 1">
          <a:extLst>
            <a:ext uri="{FF2B5EF4-FFF2-40B4-BE49-F238E27FC236}">
              <a16:creationId xmlns:a16="http://schemas.microsoft.com/office/drawing/2014/main" id="{11D254AE-C0D5-427E-B8B0-710B4358451D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9570" cy="264560"/>
    <xdr:sp macro="" textlink="">
      <xdr:nvSpPr>
        <xdr:cNvPr id="197" name="CasetăText 1">
          <a:extLst>
            <a:ext uri="{FF2B5EF4-FFF2-40B4-BE49-F238E27FC236}">
              <a16:creationId xmlns:a16="http://schemas.microsoft.com/office/drawing/2014/main" id="{899655FD-73C6-438E-B095-49BF22807958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1233" cy="264560"/>
    <xdr:sp macro="" textlink="">
      <xdr:nvSpPr>
        <xdr:cNvPr id="198" name="CasetăText 1">
          <a:extLst>
            <a:ext uri="{FF2B5EF4-FFF2-40B4-BE49-F238E27FC236}">
              <a16:creationId xmlns:a16="http://schemas.microsoft.com/office/drawing/2014/main" id="{A8FB0AA5-CBA6-45EE-8A97-8D3A9BA9AF83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1233" cy="264560"/>
    <xdr:sp macro="" textlink="">
      <xdr:nvSpPr>
        <xdr:cNvPr id="199" name="CasetăText 1">
          <a:extLst>
            <a:ext uri="{FF2B5EF4-FFF2-40B4-BE49-F238E27FC236}">
              <a16:creationId xmlns:a16="http://schemas.microsoft.com/office/drawing/2014/main" id="{3F49785D-830D-464F-A52D-12E6A5298717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1233" cy="264560"/>
    <xdr:sp macro="" textlink="">
      <xdr:nvSpPr>
        <xdr:cNvPr id="200" name="CasetăText 1">
          <a:extLst>
            <a:ext uri="{FF2B5EF4-FFF2-40B4-BE49-F238E27FC236}">
              <a16:creationId xmlns:a16="http://schemas.microsoft.com/office/drawing/2014/main" id="{7A0037BA-36FF-4ED2-ACDE-728DC0256475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1233" cy="264560"/>
    <xdr:sp macro="" textlink="">
      <xdr:nvSpPr>
        <xdr:cNvPr id="201" name="CasetăText 1">
          <a:extLst>
            <a:ext uri="{FF2B5EF4-FFF2-40B4-BE49-F238E27FC236}">
              <a16:creationId xmlns:a16="http://schemas.microsoft.com/office/drawing/2014/main" id="{CA483533-A8A5-4BEA-A903-C369C450E446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9570" cy="264560"/>
    <xdr:sp macro="" textlink="">
      <xdr:nvSpPr>
        <xdr:cNvPr id="202" name="CasetăText 1">
          <a:extLst>
            <a:ext uri="{FF2B5EF4-FFF2-40B4-BE49-F238E27FC236}">
              <a16:creationId xmlns:a16="http://schemas.microsoft.com/office/drawing/2014/main" id="{A37EDA5C-981B-46BE-8026-9739C2731B24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9570" cy="264560"/>
    <xdr:sp macro="" textlink="">
      <xdr:nvSpPr>
        <xdr:cNvPr id="203" name="CasetăText 1">
          <a:extLst>
            <a:ext uri="{FF2B5EF4-FFF2-40B4-BE49-F238E27FC236}">
              <a16:creationId xmlns:a16="http://schemas.microsoft.com/office/drawing/2014/main" id="{F288497E-2053-41B8-94F5-F50A064FDF9A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1233" cy="264560"/>
    <xdr:sp macro="" textlink="">
      <xdr:nvSpPr>
        <xdr:cNvPr id="204" name="CasetăText 1">
          <a:extLst>
            <a:ext uri="{FF2B5EF4-FFF2-40B4-BE49-F238E27FC236}">
              <a16:creationId xmlns:a16="http://schemas.microsoft.com/office/drawing/2014/main" id="{BE8A606D-EE99-49FB-B42F-5EE52A3E33BA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1233" cy="264560"/>
    <xdr:sp macro="" textlink="">
      <xdr:nvSpPr>
        <xdr:cNvPr id="205" name="CasetăText 1">
          <a:extLst>
            <a:ext uri="{FF2B5EF4-FFF2-40B4-BE49-F238E27FC236}">
              <a16:creationId xmlns:a16="http://schemas.microsoft.com/office/drawing/2014/main" id="{BCB4CC5C-88F6-4B23-9C74-11992D11D0E9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06" name="CasetăText 1">
          <a:extLst>
            <a:ext uri="{FF2B5EF4-FFF2-40B4-BE49-F238E27FC236}">
              <a16:creationId xmlns:a16="http://schemas.microsoft.com/office/drawing/2014/main" id="{F774825A-4ACF-4C76-84F5-0D5F713693BC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07" name="CasetăText 1">
          <a:extLst>
            <a:ext uri="{FF2B5EF4-FFF2-40B4-BE49-F238E27FC236}">
              <a16:creationId xmlns:a16="http://schemas.microsoft.com/office/drawing/2014/main" id="{E6F207DB-A640-4B14-AF51-F808F7EB1962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08" name="CasetăText 1">
          <a:extLst>
            <a:ext uri="{FF2B5EF4-FFF2-40B4-BE49-F238E27FC236}">
              <a16:creationId xmlns:a16="http://schemas.microsoft.com/office/drawing/2014/main" id="{82574CEF-1CA7-4947-A69C-20FC79A3C5A7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09" name="CasetăText 1">
          <a:extLst>
            <a:ext uri="{FF2B5EF4-FFF2-40B4-BE49-F238E27FC236}">
              <a16:creationId xmlns:a16="http://schemas.microsoft.com/office/drawing/2014/main" id="{236F44EB-087B-49DA-82E4-CC6356F71518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10" name="CasetăText 1">
          <a:extLst>
            <a:ext uri="{FF2B5EF4-FFF2-40B4-BE49-F238E27FC236}">
              <a16:creationId xmlns:a16="http://schemas.microsoft.com/office/drawing/2014/main" id="{858C91C7-454A-4560-8A0A-1F76F016A8A8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11" name="CasetăText 1">
          <a:extLst>
            <a:ext uri="{FF2B5EF4-FFF2-40B4-BE49-F238E27FC236}">
              <a16:creationId xmlns:a16="http://schemas.microsoft.com/office/drawing/2014/main" id="{BEF4C501-4DE6-463F-BCD9-905404C658F0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12" name="CasetăText 1">
          <a:extLst>
            <a:ext uri="{FF2B5EF4-FFF2-40B4-BE49-F238E27FC236}">
              <a16:creationId xmlns:a16="http://schemas.microsoft.com/office/drawing/2014/main" id="{FE23DBBB-2214-4A9F-B907-B2302AE66C05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13" name="CasetăText 1">
          <a:extLst>
            <a:ext uri="{FF2B5EF4-FFF2-40B4-BE49-F238E27FC236}">
              <a16:creationId xmlns:a16="http://schemas.microsoft.com/office/drawing/2014/main" id="{95804850-F6E4-40D6-A945-E87BB2F6247D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14" name="CasetăText 1">
          <a:extLst>
            <a:ext uri="{FF2B5EF4-FFF2-40B4-BE49-F238E27FC236}">
              <a16:creationId xmlns:a16="http://schemas.microsoft.com/office/drawing/2014/main" id="{F871B50C-E8D2-43D5-9E1E-4999BC026892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15" name="CasetăText 1">
          <a:extLst>
            <a:ext uri="{FF2B5EF4-FFF2-40B4-BE49-F238E27FC236}">
              <a16:creationId xmlns:a16="http://schemas.microsoft.com/office/drawing/2014/main" id="{B4CA56A9-E74A-4CB8-B97F-2152E04029B7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16" name="CasetăText 1">
          <a:extLst>
            <a:ext uri="{FF2B5EF4-FFF2-40B4-BE49-F238E27FC236}">
              <a16:creationId xmlns:a16="http://schemas.microsoft.com/office/drawing/2014/main" id="{FB91E663-06F4-4C94-BE35-E444D0E3612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17" name="CasetăText 1">
          <a:extLst>
            <a:ext uri="{FF2B5EF4-FFF2-40B4-BE49-F238E27FC236}">
              <a16:creationId xmlns:a16="http://schemas.microsoft.com/office/drawing/2014/main" id="{510529AD-390B-418A-8175-35C40B7A1DAE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18" name="CasetăText 1">
          <a:extLst>
            <a:ext uri="{FF2B5EF4-FFF2-40B4-BE49-F238E27FC236}">
              <a16:creationId xmlns:a16="http://schemas.microsoft.com/office/drawing/2014/main" id="{F82A99A9-2F4B-47A8-88F1-0455BD37A25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19" name="CasetăText 1">
          <a:extLst>
            <a:ext uri="{FF2B5EF4-FFF2-40B4-BE49-F238E27FC236}">
              <a16:creationId xmlns:a16="http://schemas.microsoft.com/office/drawing/2014/main" id="{38E06209-241C-43F6-90E2-3B4EB738A3A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20" name="CasetăText 1">
          <a:extLst>
            <a:ext uri="{FF2B5EF4-FFF2-40B4-BE49-F238E27FC236}">
              <a16:creationId xmlns:a16="http://schemas.microsoft.com/office/drawing/2014/main" id="{122E0A6F-4655-4148-9539-78C1870079BC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21" name="CasetăText 1">
          <a:extLst>
            <a:ext uri="{FF2B5EF4-FFF2-40B4-BE49-F238E27FC236}">
              <a16:creationId xmlns:a16="http://schemas.microsoft.com/office/drawing/2014/main" id="{AF85837C-A995-416C-BF65-64855DD9481B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22" name="CasetăText 1">
          <a:extLst>
            <a:ext uri="{FF2B5EF4-FFF2-40B4-BE49-F238E27FC236}">
              <a16:creationId xmlns:a16="http://schemas.microsoft.com/office/drawing/2014/main" id="{DBAA947C-FBFA-4187-B51F-1314E68A631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23" name="CasetăText 1">
          <a:extLst>
            <a:ext uri="{FF2B5EF4-FFF2-40B4-BE49-F238E27FC236}">
              <a16:creationId xmlns:a16="http://schemas.microsoft.com/office/drawing/2014/main" id="{72EE50BD-83F5-4A59-8B6C-B7894F2ACE52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24" name="CasetăText 1">
          <a:extLst>
            <a:ext uri="{FF2B5EF4-FFF2-40B4-BE49-F238E27FC236}">
              <a16:creationId xmlns:a16="http://schemas.microsoft.com/office/drawing/2014/main" id="{6710DA67-9D5D-481A-BD54-7AB59B390560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25" name="CasetăText 1">
          <a:extLst>
            <a:ext uri="{FF2B5EF4-FFF2-40B4-BE49-F238E27FC236}">
              <a16:creationId xmlns:a16="http://schemas.microsoft.com/office/drawing/2014/main" id="{E1C7F0DE-52FD-4FA0-9770-6766A91BAB85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26" name="CasetăText 1">
          <a:extLst>
            <a:ext uri="{FF2B5EF4-FFF2-40B4-BE49-F238E27FC236}">
              <a16:creationId xmlns:a16="http://schemas.microsoft.com/office/drawing/2014/main" id="{286C5DD7-C9CC-4BC9-BEAB-D0C53A49A751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27" name="CasetăText 1">
          <a:extLst>
            <a:ext uri="{FF2B5EF4-FFF2-40B4-BE49-F238E27FC236}">
              <a16:creationId xmlns:a16="http://schemas.microsoft.com/office/drawing/2014/main" id="{74C1444C-8D27-4E52-9C39-B9FB128EBE4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28" name="CasetăText 1">
          <a:extLst>
            <a:ext uri="{FF2B5EF4-FFF2-40B4-BE49-F238E27FC236}">
              <a16:creationId xmlns:a16="http://schemas.microsoft.com/office/drawing/2014/main" id="{0CF984D4-3AAA-4F00-9E0D-4AA9F34AE321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29" name="CasetăText 1">
          <a:extLst>
            <a:ext uri="{FF2B5EF4-FFF2-40B4-BE49-F238E27FC236}">
              <a16:creationId xmlns:a16="http://schemas.microsoft.com/office/drawing/2014/main" id="{582AADAC-C25D-4DD4-BF66-56585524EF2A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30" name="CasetăText 1">
          <a:extLst>
            <a:ext uri="{FF2B5EF4-FFF2-40B4-BE49-F238E27FC236}">
              <a16:creationId xmlns:a16="http://schemas.microsoft.com/office/drawing/2014/main" id="{4945919F-72CB-4006-BA06-951078FCC06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31" name="CasetăText 1">
          <a:extLst>
            <a:ext uri="{FF2B5EF4-FFF2-40B4-BE49-F238E27FC236}">
              <a16:creationId xmlns:a16="http://schemas.microsoft.com/office/drawing/2014/main" id="{21B28D30-C687-4315-AB86-084A53516B6D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32" name="CasetăText 1">
          <a:extLst>
            <a:ext uri="{FF2B5EF4-FFF2-40B4-BE49-F238E27FC236}">
              <a16:creationId xmlns:a16="http://schemas.microsoft.com/office/drawing/2014/main" id="{0AFC7FA9-673C-4175-90AE-E04780916C28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33" name="CasetăText 1">
          <a:extLst>
            <a:ext uri="{FF2B5EF4-FFF2-40B4-BE49-F238E27FC236}">
              <a16:creationId xmlns:a16="http://schemas.microsoft.com/office/drawing/2014/main" id="{FA48BD4B-E726-4299-BB57-0EF97C6104E2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34" name="CasetăText 1">
          <a:extLst>
            <a:ext uri="{FF2B5EF4-FFF2-40B4-BE49-F238E27FC236}">
              <a16:creationId xmlns:a16="http://schemas.microsoft.com/office/drawing/2014/main" id="{5E3D54A6-6C6E-4567-8125-2886BF95F05F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35" name="CasetăText 1">
          <a:extLst>
            <a:ext uri="{FF2B5EF4-FFF2-40B4-BE49-F238E27FC236}">
              <a16:creationId xmlns:a16="http://schemas.microsoft.com/office/drawing/2014/main" id="{C12228F1-8860-4D50-B742-BA55526226ED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36" name="CasetăText 1">
          <a:extLst>
            <a:ext uri="{FF2B5EF4-FFF2-40B4-BE49-F238E27FC236}">
              <a16:creationId xmlns:a16="http://schemas.microsoft.com/office/drawing/2014/main" id="{E012CB17-C350-4593-A8CC-A29BB3154D0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37" name="CasetăText 1">
          <a:extLst>
            <a:ext uri="{FF2B5EF4-FFF2-40B4-BE49-F238E27FC236}">
              <a16:creationId xmlns:a16="http://schemas.microsoft.com/office/drawing/2014/main" id="{3DAFAEA5-3CE6-423D-A198-51B53CA5A391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38" name="CasetăText 1">
          <a:extLst>
            <a:ext uri="{FF2B5EF4-FFF2-40B4-BE49-F238E27FC236}">
              <a16:creationId xmlns:a16="http://schemas.microsoft.com/office/drawing/2014/main" id="{2797945D-F975-43D7-A49B-E41527A9E5B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39" name="CasetăText 1">
          <a:extLst>
            <a:ext uri="{FF2B5EF4-FFF2-40B4-BE49-F238E27FC236}">
              <a16:creationId xmlns:a16="http://schemas.microsoft.com/office/drawing/2014/main" id="{0C72CCC0-9667-403D-AB3B-2BAEF754D3E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40" name="CasetăText 1">
          <a:extLst>
            <a:ext uri="{FF2B5EF4-FFF2-40B4-BE49-F238E27FC236}">
              <a16:creationId xmlns:a16="http://schemas.microsoft.com/office/drawing/2014/main" id="{2F757243-AEC8-4018-9576-9A12CDFEB0DD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41" name="CasetăText 1">
          <a:extLst>
            <a:ext uri="{FF2B5EF4-FFF2-40B4-BE49-F238E27FC236}">
              <a16:creationId xmlns:a16="http://schemas.microsoft.com/office/drawing/2014/main" id="{64D99986-F0A9-4ED0-A5F3-8EF756238E20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42" name="CasetăText 1">
          <a:extLst>
            <a:ext uri="{FF2B5EF4-FFF2-40B4-BE49-F238E27FC236}">
              <a16:creationId xmlns:a16="http://schemas.microsoft.com/office/drawing/2014/main" id="{69B44AFD-76F1-4D40-9D60-7337705C7985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43" name="CasetăText 1">
          <a:extLst>
            <a:ext uri="{FF2B5EF4-FFF2-40B4-BE49-F238E27FC236}">
              <a16:creationId xmlns:a16="http://schemas.microsoft.com/office/drawing/2014/main" id="{36312A3F-B24C-4B3F-A27F-24A120C242A2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44" name="CasetăText 1">
          <a:extLst>
            <a:ext uri="{FF2B5EF4-FFF2-40B4-BE49-F238E27FC236}">
              <a16:creationId xmlns:a16="http://schemas.microsoft.com/office/drawing/2014/main" id="{B3B45654-0979-41D8-9011-E734516179F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45" name="CasetăText 1">
          <a:extLst>
            <a:ext uri="{FF2B5EF4-FFF2-40B4-BE49-F238E27FC236}">
              <a16:creationId xmlns:a16="http://schemas.microsoft.com/office/drawing/2014/main" id="{03B4AEFB-9C2D-4060-BC1F-9E2C8630DEB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46" name="CasetăText 1">
          <a:extLst>
            <a:ext uri="{FF2B5EF4-FFF2-40B4-BE49-F238E27FC236}">
              <a16:creationId xmlns:a16="http://schemas.microsoft.com/office/drawing/2014/main" id="{A5613D55-1A2E-41EF-9CFC-26DA7A36F3CD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47" name="CasetăText 1">
          <a:extLst>
            <a:ext uri="{FF2B5EF4-FFF2-40B4-BE49-F238E27FC236}">
              <a16:creationId xmlns:a16="http://schemas.microsoft.com/office/drawing/2014/main" id="{014A2A19-74AE-482A-A97D-352799F09AA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48" name="CasetăText 1">
          <a:extLst>
            <a:ext uri="{FF2B5EF4-FFF2-40B4-BE49-F238E27FC236}">
              <a16:creationId xmlns:a16="http://schemas.microsoft.com/office/drawing/2014/main" id="{4D1299B8-019F-42E6-BBA4-3807B3D12D9F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49" name="CasetăText 1">
          <a:extLst>
            <a:ext uri="{FF2B5EF4-FFF2-40B4-BE49-F238E27FC236}">
              <a16:creationId xmlns:a16="http://schemas.microsoft.com/office/drawing/2014/main" id="{A278DD8C-BABB-476E-87FB-B4506A9AC23B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50" name="CasetăText 1">
          <a:extLst>
            <a:ext uri="{FF2B5EF4-FFF2-40B4-BE49-F238E27FC236}">
              <a16:creationId xmlns:a16="http://schemas.microsoft.com/office/drawing/2014/main" id="{F785B352-3937-44A8-A888-9BC318191A03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51" name="CasetăText 1">
          <a:extLst>
            <a:ext uri="{FF2B5EF4-FFF2-40B4-BE49-F238E27FC236}">
              <a16:creationId xmlns:a16="http://schemas.microsoft.com/office/drawing/2014/main" id="{2DC622F9-9E5D-4402-A1C5-5C7780D4F21C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52" name="CasetăText 1">
          <a:extLst>
            <a:ext uri="{FF2B5EF4-FFF2-40B4-BE49-F238E27FC236}">
              <a16:creationId xmlns:a16="http://schemas.microsoft.com/office/drawing/2014/main" id="{7517E36D-35CC-4B4F-AD09-FEB5733188E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53" name="CasetăText 1">
          <a:extLst>
            <a:ext uri="{FF2B5EF4-FFF2-40B4-BE49-F238E27FC236}">
              <a16:creationId xmlns:a16="http://schemas.microsoft.com/office/drawing/2014/main" id="{8C9E7FFD-6354-42FE-8EAF-C1AF7B8484CC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54" name="CasetăText 1">
          <a:extLst>
            <a:ext uri="{FF2B5EF4-FFF2-40B4-BE49-F238E27FC236}">
              <a16:creationId xmlns:a16="http://schemas.microsoft.com/office/drawing/2014/main" id="{AF018EF7-43DE-4D86-AFCC-32A493B7E4EB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55" name="CasetăText 1">
          <a:extLst>
            <a:ext uri="{FF2B5EF4-FFF2-40B4-BE49-F238E27FC236}">
              <a16:creationId xmlns:a16="http://schemas.microsoft.com/office/drawing/2014/main" id="{410C4A45-2677-45AC-BBF7-FB71E7AF2CF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56" name="CasetăText 1">
          <a:extLst>
            <a:ext uri="{FF2B5EF4-FFF2-40B4-BE49-F238E27FC236}">
              <a16:creationId xmlns:a16="http://schemas.microsoft.com/office/drawing/2014/main" id="{92FE5B65-A833-4C5E-A017-19C8D459E72C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57" name="CasetăText 1">
          <a:extLst>
            <a:ext uri="{FF2B5EF4-FFF2-40B4-BE49-F238E27FC236}">
              <a16:creationId xmlns:a16="http://schemas.microsoft.com/office/drawing/2014/main" id="{9EA33587-77AC-4896-A3DD-AEABDF817208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58" name="CasetăText 1">
          <a:extLst>
            <a:ext uri="{FF2B5EF4-FFF2-40B4-BE49-F238E27FC236}">
              <a16:creationId xmlns:a16="http://schemas.microsoft.com/office/drawing/2014/main" id="{E0996945-569D-432D-84E3-BEA54A68C64C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59" name="CasetăText 1">
          <a:extLst>
            <a:ext uri="{FF2B5EF4-FFF2-40B4-BE49-F238E27FC236}">
              <a16:creationId xmlns:a16="http://schemas.microsoft.com/office/drawing/2014/main" id="{381380EB-DE11-49FE-AAD7-6B74D6256F8B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60" name="CasetăText 1">
          <a:extLst>
            <a:ext uri="{FF2B5EF4-FFF2-40B4-BE49-F238E27FC236}">
              <a16:creationId xmlns:a16="http://schemas.microsoft.com/office/drawing/2014/main" id="{90B59A4E-5F30-43D8-8406-E4CFF820605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61" name="CasetăText 1">
          <a:extLst>
            <a:ext uri="{FF2B5EF4-FFF2-40B4-BE49-F238E27FC236}">
              <a16:creationId xmlns:a16="http://schemas.microsoft.com/office/drawing/2014/main" id="{01BB2E91-3ABC-41C4-B54C-929DAC55A845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9570" cy="264560"/>
    <xdr:sp macro="" textlink="">
      <xdr:nvSpPr>
        <xdr:cNvPr id="262" name="CasetăText 1">
          <a:extLst>
            <a:ext uri="{FF2B5EF4-FFF2-40B4-BE49-F238E27FC236}">
              <a16:creationId xmlns:a16="http://schemas.microsoft.com/office/drawing/2014/main" id="{C089468C-8D9D-4CC1-992A-A93E6EE8628D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9570" cy="264560"/>
    <xdr:sp macro="" textlink="">
      <xdr:nvSpPr>
        <xdr:cNvPr id="263" name="CasetăText 1">
          <a:extLst>
            <a:ext uri="{FF2B5EF4-FFF2-40B4-BE49-F238E27FC236}">
              <a16:creationId xmlns:a16="http://schemas.microsoft.com/office/drawing/2014/main" id="{59F2FC8E-774C-41EF-B52B-9E0E56C4B907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9570" cy="264560"/>
    <xdr:sp macro="" textlink="">
      <xdr:nvSpPr>
        <xdr:cNvPr id="264" name="CasetăText 1">
          <a:extLst>
            <a:ext uri="{FF2B5EF4-FFF2-40B4-BE49-F238E27FC236}">
              <a16:creationId xmlns:a16="http://schemas.microsoft.com/office/drawing/2014/main" id="{239D95C6-245F-4919-8C11-81B8D277FB65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9570" cy="264560"/>
    <xdr:sp macro="" textlink="">
      <xdr:nvSpPr>
        <xdr:cNvPr id="265" name="CasetăText 1">
          <a:extLst>
            <a:ext uri="{FF2B5EF4-FFF2-40B4-BE49-F238E27FC236}">
              <a16:creationId xmlns:a16="http://schemas.microsoft.com/office/drawing/2014/main" id="{402F73E6-2DB3-4388-8D7E-AF8F247D2F4C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1233" cy="264560"/>
    <xdr:sp macro="" textlink="">
      <xdr:nvSpPr>
        <xdr:cNvPr id="266" name="CasetăText 1">
          <a:extLst>
            <a:ext uri="{FF2B5EF4-FFF2-40B4-BE49-F238E27FC236}">
              <a16:creationId xmlns:a16="http://schemas.microsoft.com/office/drawing/2014/main" id="{138CD1E8-5180-46DE-8BF1-F467683FFF8A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1233" cy="264560"/>
    <xdr:sp macro="" textlink="">
      <xdr:nvSpPr>
        <xdr:cNvPr id="267" name="CasetăText 1">
          <a:extLst>
            <a:ext uri="{FF2B5EF4-FFF2-40B4-BE49-F238E27FC236}">
              <a16:creationId xmlns:a16="http://schemas.microsoft.com/office/drawing/2014/main" id="{D46EB83C-0236-4E38-BB60-D9F02AF92380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1233" cy="264560"/>
    <xdr:sp macro="" textlink="">
      <xdr:nvSpPr>
        <xdr:cNvPr id="268" name="CasetăText 1">
          <a:extLst>
            <a:ext uri="{FF2B5EF4-FFF2-40B4-BE49-F238E27FC236}">
              <a16:creationId xmlns:a16="http://schemas.microsoft.com/office/drawing/2014/main" id="{3C311E97-A23C-4593-BD5C-34D99019C07D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1233" cy="264560"/>
    <xdr:sp macro="" textlink="">
      <xdr:nvSpPr>
        <xdr:cNvPr id="269" name="CasetăText 1">
          <a:extLst>
            <a:ext uri="{FF2B5EF4-FFF2-40B4-BE49-F238E27FC236}">
              <a16:creationId xmlns:a16="http://schemas.microsoft.com/office/drawing/2014/main" id="{298E8607-3BDF-40E5-BD14-2521A7C66608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9570" cy="264560"/>
    <xdr:sp macro="" textlink="">
      <xdr:nvSpPr>
        <xdr:cNvPr id="270" name="CasetăText 1">
          <a:extLst>
            <a:ext uri="{FF2B5EF4-FFF2-40B4-BE49-F238E27FC236}">
              <a16:creationId xmlns:a16="http://schemas.microsoft.com/office/drawing/2014/main" id="{F83D0762-3397-4C1E-8F1E-E3F769CDD226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74" name="CasetăText 1">
          <a:extLst>
            <a:ext uri="{FF2B5EF4-FFF2-40B4-BE49-F238E27FC236}">
              <a16:creationId xmlns:a16="http://schemas.microsoft.com/office/drawing/2014/main" id="{BC70353A-A3B8-468F-A438-942E154DC27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75" name="CasetăText 1">
          <a:extLst>
            <a:ext uri="{FF2B5EF4-FFF2-40B4-BE49-F238E27FC236}">
              <a16:creationId xmlns:a16="http://schemas.microsoft.com/office/drawing/2014/main" id="{BB63DA4E-2AFF-4367-89F1-4B623F4ECC7D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76" name="CasetăText 1">
          <a:extLst>
            <a:ext uri="{FF2B5EF4-FFF2-40B4-BE49-F238E27FC236}">
              <a16:creationId xmlns:a16="http://schemas.microsoft.com/office/drawing/2014/main" id="{FDD05069-98F6-4019-98BB-7CEEC5CBD1A4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77" name="CasetăText 1">
          <a:extLst>
            <a:ext uri="{FF2B5EF4-FFF2-40B4-BE49-F238E27FC236}">
              <a16:creationId xmlns:a16="http://schemas.microsoft.com/office/drawing/2014/main" id="{89BCB5B9-E362-48BD-B716-BF0B7BA101A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78" name="CasetăText 1">
          <a:extLst>
            <a:ext uri="{FF2B5EF4-FFF2-40B4-BE49-F238E27FC236}">
              <a16:creationId xmlns:a16="http://schemas.microsoft.com/office/drawing/2014/main" id="{1208F179-0568-444D-AF22-DF26F653110D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79" name="CasetăText 1">
          <a:extLst>
            <a:ext uri="{FF2B5EF4-FFF2-40B4-BE49-F238E27FC236}">
              <a16:creationId xmlns:a16="http://schemas.microsoft.com/office/drawing/2014/main" id="{D73A5DD3-C2DD-41E9-86BA-C8ADC59FEF9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80" name="CasetăText 1">
          <a:extLst>
            <a:ext uri="{FF2B5EF4-FFF2-40B4-BE49-F238E27FC236}">
              <a16:creationId xmlns:a16="http://schemas.microsoft.com/office/drawing/2014/main" id="{F2B72333-9A84-472A-A195-3D50F841776B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81" name="CasetăText 1">
          <a:extLst>
            <a:ext uri="{FF2B5EF4-FFF2-40B4-BE49-F238E27FC236}">
              <a16:creationId xmlns:a16="http://schemas.microsoft.com/office/drawing/2014/main" id="{F6B9B732-522D-4EA0-A668-241672469D02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82" name="CasetăText 1">
          <a:extLst>
            <a:ext uri="{FF2B5EF4-FFF2-40B4-BE49-F238E27FC236}">
              <a16:creationId xmlns:a16="http://schemas.microsoft.com/office/drawing/2014/main" id="{DFE803E1-E258-4183-BFA5-EE41A4AA6EEB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83" name="CasetăText 1">
          <a:extLst>
            <a:ext uri="{FF2B5EF4-FFF2-40B4-BE49-F238E27FC236}">
              <a16:creationId xmlns:a16="http://schemas.microsoft.com/office/drawing/2014/main" id="{2446DFE5-63FF-49BB-B27D-3B33B2AFB564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84" name="CasetăText 1">
          <a:extLst>
            <a:ext uri="{FF2B5EF4-FFF2-40B4-BE49-F238E27FC236}">
              <a16:creationId xmlns:a16="http://schemas.microsoft.com/office/drawing/2014/main" id="{0AD26D85-44B9-44B6-A25A-FF29C4A5B458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85" name="CasetăText 1">
          <a:extLst>
            <a:ext uri="{FF2B5EF4-FFF2-40B4-BE49-F238E27FC236}">
              <a16:creationId xmlns:a16="http://schemas.microsoft.com/office/drawing/2014/main" id="{B94ABC7D-0D17-4B70-BB00-A415B63B2D5F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86" name="CasetăText 1">
          <a:extLst>
            <a:ext uri="{FF2B5EF4-FFF2-40B4-BE49-F238E27FC236}">
              <a16:creationId xmlns:a16="http://schemas.microsoft.com/office/drawing/2014/main" id="{B995CDF8-D4A5-4CF9-9B50-BEA20FF0488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87" name="CasetăText 1">
          <a:extLst>
            <a:ext uri="{FF2B5EF4-FFF2-40B4-BE49-F238E27FC236}">
              <a16:creationId xmlns:a16="http://schemas.microsoft.com/office/drawing/2014/main" id="{8A81C043-B0B6-4BBA-8DFF-EF5D575A8D2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88" name="CasetăText 1">
          <a:extLst>
            <a:ext uri="{FF2B5EF4-FFF2-40B4-BE49-F238E27FC236}">
              <a16:creationId xmlns:a16="http://schemas.microsoft.com/office/drawing/2014/main" id="{40A3D684-CFC7-49A4-BFD8-BB9F838E110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89" name="CasetăText 1">
          <a:extLst>
            <a:ext uri="{FF2B5EF4-FFF2-40B4-BE49-F238E27FC236}">
              <a16:creationId xmlns:a16="http://schemas.microsoft.com/office/drawing/2014/main" id="{A70AC531-5F28-46BC-A5C2-5772461A8485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90" name="CasetăText 1">
          <a:extLst>
            <a:ext uri="{FF2B5EF4-FFF2-40B4-BE49-F238E27FC236}">
              <a16:creationId xmlns:a16="http://schemas.microsoft.com/office/drawing/2014/main" id="{7F7F3F5E-8D9B-4855-A387-EC6C88EA0D3F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91" name="CasetăText 1">
          <a:extLst>
            <a:ext uri="{FF2B5EF4-FFF2-40B4-BE49-F238E27FC236}">
              <a16:creationId xmlns:a16="http://schemas.microsoft.com/office/drawing/2014/main" id="{E6795EAA-A6F0-4605-8FDC-B45665733E9A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92" name="CasetăText 1">
          <a:extLst>
            <a:ext uri="{FF2B5EF4-FFF2-40B4-BE49-F238E27FC236}">
              <a16:creationId xmlns:a16="http://schemas.microsoft.com/office/drawing/2014/main" id="{AF298967-11EA-45FC-AF8D-B53A2C550F5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93" name="CasetăText 1">
          <a:extLst>
            <a:ext uri="{FF2B5EF4-FFF2-40B4-BE49-F238E27FC236}">
              <a16:creationId xmlns:a16="http://schemas.microsoft.com/office/drawing/2014/main" id="{34CB029C-6E6A-4D3F-981A-E63A72CC2C3D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94" name="CasetăText 1">
          <a:extLst>
            <a:ext uri="{FF2B5EF4-FFF2-40B4-BE49-F238E27FC236}">
              <a16:creationId xmlns:a16="http://schemas.microsoft.com/office/drawing/2014/main" id="{1A581429-21B4-4CDF-B8FE-F4FE29D82425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95" name="CasetăText 1">
          <a:extLst>
            <a:ext uri="{FF2B5EF4-FFF2-40B4-BE49-F238E27FC236}">
              <a16:creationId xmlns:a16="http://schemas.microsoft.com/office/drawing/2014/main" id="{50B03D0C-83FE-4B5A-AB2E-19D1ED4B58D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96" name="CasetăText 1">
          <a:extLst>
            <a:ext uri="{FF2B5EF4-FFF2-40B4-BE49-F238E27FC236}">
              <a16:creationId xmlns:a16="http://schemas.microsoft.com/office/drawing/2014/main" id="{5387780E-83A7-4848-958F-66084D1F189F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97" name="CasetăText 1">
          <a:extLst>
            <a:ext uri="{FF2B5EF4-FFF2-40B4-BE49-F238E27FC236}">
              <a16:creationId xmlns:a16="http://schemas.microsoft.com/office/drawing/2014/main" id="{CA1A7C01-18AB-4802-B39C-55B52298C733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98" name="CasetăText 1">
          <a:extLst>
            <a:ext uri="{FF2B5EF4-FFF2-40B4-BE49-F238E27FC236}">
              <a16:creationId xmlns:a16="http://schemas.microsoft.com/office/drawing/2014/main" id="{B21AD130-41BE-4CCB-801D-608DECF95EDC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99" name="CasetăText 1">
          <a:extLst>
            <a:ext uri="{FF2B5EF4-FFF2-40B4-BE49-F238E27FC236}">
              <a16:creationId xmlns:a16="http://schemas.microsoft.com/office/drawing/2014/main" id="{7C355809-65D2-4062-9ABE-E4C35F5A3AC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00" name="CasetăText 1">
          <a:extLst>
            <a:ext uri="{FF2B5EF4-FFF2-40B4-BE49-F238E27FC236}">
              <a16:creationId xmlns:a16="http://schemas.microsoft.com/office/drawing/2014/main" id="{4F06878B-8AF0-4DB1-B406-795936042A1D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01" name="CasetăText 1">
          <a:extLst>
            <a:ext uri="{FF2B5EF4-FFF2-40B4-BE49-F238E27FC236}">
              <a16:creationId xmlns:a16="http://schemas.microsoft.com/office/drawing/2014/main" id="{121FA4C1-4A71-41C3-82C3-23819663923E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02" name="CasetăText 1">
          <a:extLst>
            <a:ext uri="{FF2B5EF4-FFF2-40B4-BE49-F238E27FC236}">
              <a16:creationId xmlns:a16="http://schemas.microsoft.com/office/drawing/2014/main" id="{FC332627-38CF-41AD-8EB7-75FD45280CDC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03" name="CasetăText 1">
          <a:extLst>
            <a:ext uri="{FF2B5EF4-FFF2-40B4-BE49-F238E27FC236}">
              <a16:creationId xmlns:a16="http://schemas.microsoft.com/office/drawing/2014/main" id="{6ECD8D97-565F-49CF-BD81-0242A28E15C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04" name="CasetăText 1">
          <a:extLst>
            <a:ext uri="{FF2B5EF4-FFF2-40B4-BE49-F238E27FC236}">
              <a16:creationId xmlns:a16="http://schemas.microsoft.com/office/drawing/2014/main" id="{80937E80-94B1-42B2-A65A-E8193F9F63D9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05" name="CasetăText 1">
          <a:extLst>
            <a:ext uri="{FF2B5EF4-FFF2-40B4-BE49-F238E27FC236}">
              <a16:creationId xmlns:a16="http://schemas.microsoft.com/office/drawing/2014/main" id="{1BEE6E8B-E61C-4AE0-AE91-80D631D719C8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06" name="CasetăText 1">
          <a:extLst>
            <a:ext uri="{FF2B5EF4-FFF2-40B4-BE49-F238E27FC236}">
              <a16:creationId xmlns:a16="http://schemas.microsoft.com/office/drawing/2014/main" id="{3B16D58C-72F7-4CE6-8176-8E85C67A1572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07" name="CasetăText 1">
          <a:extLst>
            <a:ext uri="{FF2B5EF4-FFF2-40B4-BE49-F238E27FC236}">
              <a16:creationId xmlns:a16="http://schemas.microsoft.com/office/drawing/2014/main" id="{A5FDC280-8783-44A2-AE7B-2079CF4B4B0B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08" name="CasetăText 1">
          <a:extLst>
            <a:ext uri="{FF2B5EF4-FFF2-40B4-BE49-F238E27FC236}">
              <a16:creationId xmlns:a16="http://schemas.microsoft.com/office/drawing/2014/main" id="{D3E55A81-3408-46EC-BBA8-D14A378EF7AE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09" name="CasetăText 1">
          <a:extLst>
            <a:ext uri="{FF2B5EF4-FFF2-40B4-BE49-F238E27FC236}">
              <a16:creationId xmlns:a16="http://schemas.microsoft.com/office/drawing/2014/main" id="{E4AB7FCE-07B3-42E0-9B2C-4AB7AADAC814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10" name="CasetăText 1">
          <a:extLst>
            <a:ext uri="{FF2B5EF4-FFF2-40B4-BE49-F238E27FC236}">
              <a16:creationId xmlns:a16="http://schemas.microsoft.com/office/drawing/2014/main" id="{008CFD86-A57F-4E0D-892F-071EBFD33B9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11" name="CasetăText 1">
          <a:extLst>
            <a:ext uri="{FF2B5EF4-FFF2-40B4-BE49-F238E27FC236}">
              <a16:creationId xmlns:a16="http://schemas.microsoft.com/office/drawing/2014/main" id="{396E25B2-A21E-4282-95AD-BE8C568092C8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12" name="CasetăText 1">
          <a:extLst>
            <a:ext uri="{FF2B5EF4-FFF2-40B4-BE49-F238E27FC236}">
              <a16:creationId xmlns:a16="http://schemas.microsoft.com/office/drawing/2014/main" id="{D5376868-7271-43A9-8F2B-24D4056C9582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13" name="CasetăText 1">
          <a:extLst>
            <a:ext uri="{FF2B5EF4-FFF2-40B4-BE49-F238E27FC236}">
              <a16:creationId xmlns:a16="http://schemas.microsoft.com/office/drawing/2014/main" id="{64D743FB-700F-4F4E-9E32-878ABC3E559B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14" name="CasetăText 1">
          <a:extLst>
            <a:ext uri="{FF2B5EF4-FFF2-40B4-BE49-F238E27FC236}">
              <a16:creationId xmlns:a16="http://schemas.microsoft.com/office/drawing/2014/main" id="{D717AAC5-2780-4BF5-9077-D9DC01BA2EDD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15" name="CasetăText 1">
          <a:extLst>
            <a:ext uri="{FF2B5EF4-FFF2-40B4-BE49-F238E27FC236}">
              <a16:creationId xmlns:a16="http://schemas.microsoft.com/office/drawing/2014/main" id="{BB3FB91D-D97F-460E-A858-0A4D400832DC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16" name="CasetăText 1">
          <a:extLst>
            <a:ext uri="{FF2B5EF4-FFF2-40B4-BE49-F238E27FC236}">
              <a16:creationId xmlns:a16="http://schemas.microsoft.com/office/drawing/2014/main" id="{6BD9953A-2918-48E4-AAEF-42C6B75C8D8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17" name="CasetăText 1">
          <a:extLst>
            <a:ext uri="{FF2B5EF4-FFF2-40B4-BE49-F238E27FC236}">
              <a16:creationId xmlns:a16="http://schemas.microsoft.com/office/drawing/2014/main" id="{67EEA45B-E91F-4A2E-B7C9-D7AD435207B9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18" name="CasetăText 1">
          <a:extLst>
            <a:ext uri="{FF2B5EF4-FFF2-40B4-BE49-F238E27FC236}">
              <a16:creationId xmlns:a16="http://schemas.microsoft.com/office/drawing/2014/main" id="{E4480A32-DE7E-4EAE-857F-CC7D8598E57A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19" name="CasetăText 1">
          <a:extLst>
            <a:ext uri="{FF2B5EF4-FFF2-40B4-BE49-F238E27FC236}">
              <a16:creationId xmlns:a16="http://schemas.microsoft.com/office/drawing/2014/main" id="{0743197D-9432-40EA-A56B-41928E29C8A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20" name="CasetăText 1">
          <a:extLst>
            <a:ext uri="{FF2B5EF4-FFF2-40B4-BE49-F238E27FC236}">
              <a16:creationId xmlns:a16="http://schemas.microsoft.com/office/drawing/2014/main" id="{50DA435A-D0EE-4FAD-BAE9-EA66795422B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21" name="CasetăText 1">
          <a:extLst>
            <a:ext uri="{FF2B5EF4-FFF2-40B4-BE49-F238E27FC236}">
              <a16:creationId xmlns:a16="http://schemas.microsoft.com/office/drawing/2014/main" id="{2C498D32-D2B2-4AC3-9F56-E19F5CF51615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22" name="CasetăText 1">
          <a:extLst>
            <a:ext uri="{FF2B5EF4-FFF2-40B4-BE49-F238E27FC236}">
              <a16:creationId xmlns:a16="http://schemas.microsoft.com/office/drawing/2014/main" id="{1DFEBF49-0A8B-40F5-97E7-F19ED7BC7F63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23" name="CasetăText 1">
          <a:extLst>
            <a:ext uri="{FF2B5EF4-FFF2-40B4-BE49-F238E27FC236}">
              <a16:creationId xmlns:a16="http://schemas.microsoft.com/office/drawing/2014/main" id="{0D668710-19B6-4094-B274-41E1C578BED3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24" name="CasetăText 1">
          <a:extLst>
            <a:ext uri="{FF2B5EF4-FFF2-40B4-BE49-F238E27FC236}">
              <a16:creationId xmlns:a16="http://schemas.microsoft.com/office/drawing/2014/main" id="{0DB3430A-CE77-4D86-A90E-7427FFF90AC8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25" name="CasetăText 1">
          <a:extLst>
            <a:ext uri="{FF2B5EF4-FFF2-40B4-BE49-F238E27FC236}">
              <a16:creationId xmlns:a16="http://schemas.microsoft.com/office/drawing/2014/main" id="{CE83EED9-B7B3-4E68-9B46-04D327D743CB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26" name="CasetăText 1">
          <a:extLst>
            <a:ext uri="{FF2B5EF4-FFF2-40B4-BE49-F238E27FC236}">
              <a16:creationId xmlns:a16="http://schemas.microsoft.com/office/drawing/2014/main" id="{25520DFA-3BE6-4A3C-BD18-2D629098E2D3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27" name="CasetăText 1">
          <a:extLst>
            <a:ext uri="{FF2B5EF4-FFF2-40B4-BE49-F238E27FC236}">
              <a16:creationId xmlns:a16="http://schemas.microsoft.com/office/drawing/2014/main" id="{E11DDB73-2EEE-48AB-B1C4-DF9B14E2933D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28" name="CasetăText 1">
          <a:extLst>
            <a:ext uri="{FF2B5EF4-FFF2-40B4-BE49-F238E27FC236}">
              <a16:creationId xmlns:a16="http://schemas.microsoft.com/office/drawing/2014/main" id="{AF82351B-9814-4185-B828-358292A5F5BA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29" name="CasetăText 1">
          <a:extLst>
            <a:ext uri="{FF2B5EF4-FFF2-40B4-BE49-F238E27FC236}">
              <a16:creationId xmlns:a16="http://schemas.microsoft.com/office/drawing/2014/main" id="{03C78E0B-BCE5-41CA-9054-01818E4D4BDA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9049" cy="264560"/>
    <xdr:sp macro="" textlink="">
      <xdr:nvSpPr>
        <xdr:cNvPr id="330" name="CasetăText 1">
          <a:extLst>
            <a:ext uri="{FF2B5EF4-FFF2-40B4-BE49-F238E27FC236}">
              <a16:creationId xmlns:a16="http://schemas.microsoft.com/office/drawing/2014/main" id="{49382DC8-4E8F-4E03-A4F5-9B8C447F9A60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9049" cy="264560"/>
    <xdr:sp macro="" textlink="">
      <xdr:nvSpPr>
        <xdr:cNvPr id="331" name="CasetăText 1">
          <a:extLst>
            <a:ext uri="{FF2B5EF4-FFF2-40B4-BE49-F238E27FC236}">
              <a16:creationId xmlns:a16="http://schemas.microsoft.com/office/drawing/2014/main" id="{927DF48A-1259-447C-9327-6DE2F94005C6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9049" cy="264560"/>
    <xdr:sp macro="" textlink="">
      <xdr:nvSpPr>
        <xdr:cNvPr id="332" name="CasetăText 1">
          <a:extLst>
            <a:ext uri="{FF2B5EF4-FFF2-40B4-BE49-F238E27FC236}">
              <a16:creationId xmlns:a16="http://schemas.microsoft.com/office/drawing/2014/main" id="{B33F4989-A629-428D-85A0-CEA93D45FD9B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9049" cy="264560"/>
    <xdr:sp macro="" textlink="">
      <xdr:nvSpPr>
        <xdr:cNvPr id="333" name="CasetăText 1">
          <a:extLst>
            <a:ext uri="{FF2B5EF4-FFF2-40B4-BE49-F238E27FC236}">
              <a16:creationId xmlns:a16="http://schemas.microsoft.com/office/drawing/2014/main" id="{2F928EC2-B59A-45CB-91AF-EDC1645E5C27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00795" cy="264560"/>
    <xdr:sp macro="" textlink="">
      <xdr:nvSpPr>
        <xdr:cNvPr id="334" name="CasetăText 1">
          <a:extLst>
            <a:ext uri="{FF2B5EF4-FFF2-40B4-BE49-F238E27FC236}">
              <a16:creationId xmlns:a16="http://schemas.microsoft.com/office/drawing/2014/main" id="{38B3EB00-0FC4-427C-BC25-588FD4AEBF11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00795" cy="264560"/>
    <xdr:sp macro="" textlink="">
      <xdr:nvSpPr>
        <xdr:cNvPr id="335" name="CasetăText 1">
          <a:extLst>
            <a:ext uri="{FF2B5EF4-FFF2-40B4-BE49-F238E27FC236}">
              <a16:creationId xmlns:a16="http://schemas.microsoft.com/office/drawing/2014/main" id="{88B05303-A84A-4145-B0FE-ACDBFF7C2ED4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00795" cy="264560"/>
    <xdr:sp macro="" textlink="">
      <xdr:nvSpPr>
        <xdr:cNvPr id="336" name="CasetăText 1">
          <a:extLst>
            <a:ext uri="{FF2B5EF4-FFF2-40B4-BE49-F238E27FC236}">
              <a16:creationId xmlns:a16="http://schemas.microsoft.com/office/drawing/2014/main" id="{695DF6A6-B50F-41FD-B896-D20B41821BCC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00795" cy="264560"/>
    <xdr:sp macro="" textlink="">
      <xdr:nvSpPr>
        <xdr:cNvPr id="337" name="CasetăText 1">
          <a:extLst>
            <a:ext uri="{FF2B5EF4-FFF2-40B4-BE49-F238E27FC236}">
              <a16:creationId xmlns:a16="http://schemas.microsoft.com/office/drawing/2014/main" id="{87184BC5-0D45-4EED-A707-8C6768BEFC75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9049" cy="264560"/>
    <xdr:sp macro="" textlink="">
      <xdr:nvSpPr>
        <xdr:cNvPr id="338" name="CasetăText 1">
          <a:extLst>
            <a:ext uri="{FF2B5EF4-FFF2-40B4-BE49-F238E27FC236}">
              <a16:creationId xmlns:a16="http://schemas.microsoft.com/office/drawing/2014/main" id="{A8124292-1827-4E04-9D0E-83428A078FC3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9049" cy="264560"/>
    <xdr:sp macro="" textlink="">
      <xdr:nvSpPr>
        <xdr:cNvPr id="339" name="CasetăText 1">
          <a:extLst>
            <a:ext uri="{FF2B5EF4-FFF2-40B4-BE49-F238E27FC236}">
              <a16:creationId xmlns:a16="http://schemas.microsoft.com/office/drawing/2014/main" id="{AC55F9AA-0CE5-4057-A9BE-ADE575067B1A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00795" cy="264560"/>
    <xdr:sp macro="" textlink="">
      <xdr:nvSpPr>
        <xdr:cNvPr id="340" name="CasetăText 1">
          <a:extLst>
            <a:ext uri="{FF2B5EF4-FFF2-40B4-BE49-F238E27FC236}">
              <a16:creationId xmlns:a16="http://schemas.microsoft.com/office/drawing/2014/main" id="{D7566C25-8044-4A04-B381-3B327D09655D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00795" cy="264560"/>
    <xdr:sp macro="" textlink="">
      <xdr:nvSpPr>
        <xdr:cNvPr id="341" name="CasetăText 1">
          <a:extLst>
            <a:ext uri="{FF2B5EF4-FFF2-40B4-BE49-F238E27FC236}">
              <a16:creationId xmlns:a16="http://schemas.microsoft.com/office/drawing/2014/main" id="{59E0249B-DD3C-484C-9117-AB85433A46E8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42" name="CasetăText 1">
          <a:extLst>
            <a:ext uri="{FF2B5EF4-FFF2-40B4-BE49-F238E27FC236}">
              <a16:creationId xmlns:a16="http://schemas.microsoft.com/office/drawing/2014/main" id="{EDE5750C-0854-4D96-9BD9-19E33EC69D5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43" name="CasetăText 1">
          <a:extLst>
            <a:ext uri="{FF2B5EF4-FFF2-40B4-BE49-F238E27FC236}">
              <a16:creationId xmlns:a16="http://schemas.microsoft.com/office/drawing/2014/main" id="{4D13FAE8-7C83-41A6-A827-D223A7734EF2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44" name="CasetăText 1">
          <a:extLst>
            <a:ext uri="{FF2B5EF4-FFF2-40B4-BE49-F238E27FC236}">
              <a16:creationId xmlns:a16="http://schemas.microsoft.com/office/drawing/2014/main" id="{8248C3AA-3560-4DEE-A046-652D17D2B5E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45" name="CasetăText 1">
          <a:extLst>
            <a:ext uri="{FF2B5EF4-FFF2-40B4-BE49-F238E27FC236}">
              <a16:creationId xmlns:a16="http://schemas.microsoft.com/office/drawing/2014/main" id="{69603FD7-F5ED-4FE3-8683-50EE26812074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46" name="CasetăText 1">
          <a:extLst>
            <a:ext uri="{FF2B5EF4-FFF2-40B4-BE49-F238E27FC236}">
              <a16:creationId xmlns:a16="http://schemas.microsoft.com/office/drawing/2014/main" id="{10509B66-919F-418D-95CF-CB074141785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47" name="CasetăText 1">
          <a:extLst>
            <a:ext uri="{FF2B5EF4-FFF2-40B4-BE49-F238E27FC236}">
              <a16:creationId xmlns:a16="http://schemas.microsoft.com/office/drawing/2014/main" id="{BE48E0CE-6B18-446E-AC1D-048C2929F622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48" name="CasetăText 1">
          <a:extLst>
            <a:ext uri="{FF2B5EF4-FFF2-40B4-BE49-F238E27FC236}">
              <a16:creationId xmlns:a16="http://schemas.microsoft.com/office/drawing/2014/main" id="{4637CAD5-A0F1-4135-94DF-97B7B985B6F9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49" name="CasetăText 1">
          <a:extLst>
            <a:ext uri="{FF2B5EF4-FFF2-40B4-BE49-F238E27FC236}">
              <a16:creationId xmlns:a16="http://schemas.microsoft.com/office/drawing/2014/main" id="{C7FA5323-595B-49EC-BB21-AC3BFFFDAB0B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50" name="CasetăText 1">
          <a:extLst>
            <a:ext uri="{FF2B5EF4-FFF2-40B4-BE49-F238E27FC236}">
              <a16:creationId xmlns:a16="http://schemas.microsoft.com/office/drawing/2014/main" id="{E330E27A-87FE-4F8D-8890-4F0336B69F82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51" name="CasetăText 1">
          <a:extLst>
            <a:ext uri="{FF2B5EF4-FFF2-40B4-BE49-F238E27FC236}">
              <a16:creationId xmlns:a16="http://schemas.microsoft.com/office/drawing/2014/main" id="{39E2BA6E-315F-4540-B53F-6B48D61602AA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52" name="CasetăText 1">
          <a:extLst>
            <a:ext uri="{FF2B5EF4-FFF2-40B4-BE49-F238E27FC236}">
              <a16:creationId xmlns:a16="http://schemas.microsoft.com/office/drawing/2014/main" id="{AD28A5A9-0F2E-4DB2-8BEB-8FC014765E45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53" name="CasetăText 1">
          <a:extLst>
            <a:ext uri="{FF2B5EF4-FFF2-40B4-BE49-F238E27FC236}">
              <a16:creationId xmlns:a16="http://schemas.microsoft.com/office/drawing/2014/main" id="{639F9923-088A-4186-86B4-24CBE9483C94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54" name="CasetăText 1">
          <a:extLst>
            <a:ext uri="{FF2B5EF4-FFF2-40B4-BE49-F238E27FC236}">
              <a16:creationId xmlns:a16="http://schemas.microsoft.com/office/drawing/2014/main" id="{C643571E-CC62-4238-9314-B3CE86A92478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55" name="CasetăText 1">
          <a:extLst>
            <a:ext uri="{FF2B5EF4-FFF2-40B4-BE49-F238E27FC236}">
              <a16:creationId xmlns:a16="http://schemas.microsoft.com/office/drawing/2014/main" id="{75055586-AD9F-444E-8376-4A8A5137E02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56" name="CasetăText 1">
          <a:extLst>
            <a:ext uri="{FF2B5EF4-FFF2-40B4-BE49-F238E27FC236}">
              <a16:creationId xmlns:a16="http://schemas.microsoft.com/office/drawing/2014/main" id="{086A11EB-D9E6-4F73-B37A-4A2F769634D8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57" name="CasetăText 1">
          <a:extLst>
            <a:ext uri="{FF2B5EF4-FFF2-40B4-BE49-F238E27FC236}">
              <a16:creationId xmlns:a16="http://schemas.microsoft.com/office/drawing/2014/main" id="{3449B1B9-5A1A-4B06-97FF-F0A0ED4E727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58" name="CasetăText 1">
          <a:extLst>
            <a:ext uri="{FF2B5EF4-FFF2-40B4-BE49-F238E27FC236}">
              <a16:creationId xmlns:a16="http://schemas.microsoft.com/office/drawing/2014/main" id="{98EFDF1B-4144-4C0A-B9FA-EDEEFFB00A0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59" name="CasetăText 1">
          <a:extLst>
            <a:ext uri="{FF2B5EF4-FFF2-40B4-BE49-F238E27FC236}">
              <a16:creationId xmlns:a16="http://schemas.microsoft.com/office/drawing/2014/main" id="{EFEAA7CC-883C-4DF5-9949-0AF0317B93FB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60" name="CasetăText 1">
          <a:extLst>
            <a:ext uri="{FF2B5EF4-FFF2-40B4-BE49-F238E27FC236}">
              <a16:creationId xmlns:a16="http://schemas.microsoft.com/office/drawing/2014/main" id="{6DEA58A4-0BB2-4E79-B9A8-CA27F7F03C0E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61" name="CasetăText 1">
          <a:extLst>
            <a:ext uri="{FF2B5EF4-FFF2-40B4-BE49-F238E27FC236}">
              <a16:creationId xmlns:a16="http://schemas.microsoft.com/office/drawing/2014/main" id="{FB9DF493-F399-448E-9EDA-CC21190A58F9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62" name="CasetăText 1">
          <a:extLst>
            <a:ext uri="{FF2B5EF4-FFF2-40B4-BE49-F238E27FC236}">
              <a16:creationId xmlns:a16="http://schemas.microsoft.com/office/drawing/2014/main" id="{9B5BAE2B-1328-494A-81D6-9FB12939A03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63" name="CasetăText 1">
          <a:extLst>
            <a:ext uri="{FF2B5EF4-FFF2-40B4-BE49-F238E27FC236}">
              <a16:creationId xmlns:a16="http://schemas.microsoft.com/office/drawing/2014/main" id="{23DADC41-A87F-44CF-A50B-7B1E3685557A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64" name="CasetăText 1">
          <a:extLst>
            <a:ext uri="{FF2B5EF4-FFF2-40B4-BE49-F238E27FC236}">
              <a16:creationId xmlns:a16="http://schemas.microsoft.com/office/drawing/2014/main" id="{6C0C8233-FB68-4CB2-879A-13DD32D80E9C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65" name="CasetăText 1">
          <a:extLst>
            <a:ext uri="{FF2B5EF4-FFF2-40B4-BE49-F238E27FC236}">
              <a16:creationId xmlns:a16="http://schemas.microsoft.com/office/drawing/2014/main" id="{F4E7183A-A4F4-4E03-89F1-CB690182E2DC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66" name="CasetăText 1">
          <a:extLst>
            <a:ext uri="{FF2B5EF4-FFF2-40B4-BE49-F238E27FC236}">
              <a16:creationId xmlns:a16="http://schemas.microsoft.com/office/drawing/2014/main" id="{F7F936AE-AC6E-41EB-AB43-ACB2E524808B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67" name="CasetăText 1">
          <a:extLst>
            <a:ext uri="{FF2B5EF4-FFF2-40B4-BE49-F238E27FC236}">
              <a16:creationId xmlns:a16="http://schemas.microsoft.com/office/drawing/2014/main" id="{49813817-A1E5-4209-A328-80D6A699F3A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68" name="CasetăText 1">
          <a:extLst>
            <a:ext uri="{FF2B5EF4-FFF2-40B4-BE49-F238E27FC236}">
              <a16:creationId xmlns:a16="http://schemas.microsoft.com/office/drawing/2014/main" id="{AE8AC21E-7BDD-4028-B811-CC9D51ED9BEE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69" name="CasetăText 1">
          <a:extLst>
            <a:ext uri="{FF2B5EF4-FFF2-40B4-BE49-F238E27FC236}">
              <a16:creationId xmlns:a16="http://schemas.microsoft.com/office/drawing/2014/main" id="{BC48A603-B34A-478A-B47A-C9F20549004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70" name="CasetăText 1">
          <a:extLst>
            <a:ext uri="{FF2B5EF4-FFF2-40B4-BE49-F238E27FC236}">
              <a16:creationId xmlns:a16="http://schemas.microsoft.com/office/drawing/2014/main" id="{F5EE08C6-195D-4C28-8ACA-07A7DBA40AB5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71" name="CasetăText 1">
          <a:extLst>
            <a:ext uri="{FF2B5EF4-FFF2-40B4-BE49-F238E27FC236}">
              <a16:creationId xmlns:a16="http://schemas.microsoft.com/office/drawing/2014/main" id="{B50F1DEC-2227-4433-AEE6-0754F9B3D2D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72" name="CasetăText 1">
          <a:extLst>
            <a:ext uri="{FF2B5EF4-FFF2-40B4-BE49-F238E27FC236}">
              <a16:creationId xmlns:a16="http://schemas.microsoft.com/office/drawing/2014/main" id="{5DD1FA38-15EE-4BB9-9459-E62EBD3ECC05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73" name="CasetăText 1">
          <a:extLst>
            <a:ext uri="{FF2B5EF4-FFF2-40B4-BE49-F238E27FC236}">
              <a16:creationId xmlns:a16="http://schemas.microsoft.com/office/drawing/2014/main" id="{556AD22E-BD26-4D55-82FB-4D5F1562136B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74" name="CasetăText 1">
          <a:extLst>
            <a:ext uri="{FF2B5EF4-FFF2-40B4-BE49-F238E27FC236}">
              <a16:creationId xmlns:a16="http://schemas.microsoft.com/office/drawing/2014/main" id="{BCD15CBF-9CC9-4518-B673-DC2C48C77B33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75" name="CasetăText 1">
          <a:extLst>
            <a:ext uri="{FF2B5EF4-FFF2-40B4-BE49-F238E27FC236}">
              <a16:creationId xmlns:a16="http://schemas.microsoft.com/office/drawing/2014/main" id="{AD4455CE-0F47-45C0-9BAC-959FB2D224CE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76" name="CasetăText 1">
          <a:extLst>
            <a:ext uri="{FF2B5EF4-FFF2-40B4-BE49-F238E27FC236}">
              <a16:creationId xmlns:a16="http://schemas.microsoft.com/office/drawing/2014/main" id="{78EF77B2-7973-437D-9717-9DBCD9C531CF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77" name="CasetăText 1">
          <a:extLst>
            <a:ext uri="{FF2B5EF4-FFF2-40B4-BE49-F238E27FC236}">
              <a16:creationId xmlns:a16="http://schemas.microsoft.com/office/drawing/2014/main" id="{ACF8B431-6F84-4562-8FA0-ADFF3F06C84E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78" name="CasetăText 1">
          <a:extLst>
            <a:ext uri="{FF2B5EF4-FFF2-40B4-BE49-F238E27FC236}">
              <a16:creationId xmlns:a16="http://schemas.microsoft.com/office/drawing/2014/main" id="{7A04C865-33EB-4983-B37C-D6D48C6FC6BC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79" name="CasetăText 1">
          <a:extLst>
            <a:ext uri="{FF2B5EF4-FFF2-40B4-BE49-F238E27FC236}">
              <a16:creationId xmlns:a16="http://schemas.microsoft.com/office/drawing/2014/main" id="{2C44823E-2C59-431B-94AC-3D01D4BA61C3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80" name="CasetăText 1">
          <a:extLst>
            <a:ext uri="{FF2B5EF4-FFF2-40B4-BE49-F238E27FC236}">
              <a16:creationId xmlns:a16="http://schemas.microsoft.com/office/drawing/2014/main" id="{52EAAE56-0410-4A86-81BD-67CA0EFBD418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81" name="CasetăText 1">
          <a:extLst>
            <a:ext uri="{FF2B5EF4-FFF2-40B4-BE49-F238E27FC236}">
              <a16:creationId xmlns:a16="http://schemas.microsoft.com/office/drawing/2014/main" id="{69626F8D-EF79-4112-87A0-36C4F9AF46A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82" name="CasetăText 1">
          <a:extLst>
            <a:ext uri="{FF2B5EF4-FFF2-40B4-BE49-F238E27FC236}">
              <a16:creationId xmlns:a16="http://schemas.microsoft.com/office/drawing/2014/main" id="{E3305565-0EB5-41D1-BEDC-EEC12F71F35F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83" name="CasetăText 1">
          <a:extLst>
            <a:ext uri="{FF2B5EF4-FFF2-40B4-BE49-F238E27FC236}">
              <a16:creationId xmlns:a16="http://schemas.microsoft.com/office/drawing/2014/main" id="{BE7C555B-E036-4AFE-B5F9-8E7F1806197C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84" name="CasetăText 1">
          <a:extLst>
            <a:ext uri="{FF2B5EF4-FFF2-40B4-BE49-F238E27FC236}">
              <a16:creationId xmlns:a16="http://schemas.microsoft.com/office/drawing/2014/main" id="{D9D5DC82-61EF-4AD7-840C-AD1400BB419B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85" name="CasetăText 1">
          <a:extLst>
            <a:ext uri="{FF2B5EF4-FFF2-40B4-BE49-F238E27FC236}">
              <a16:creationId xmlns:a16="http://schemas.microsoft.com/office/drawing/2014/main" id="{642FFAE4-79F1-41F0-88FC-F66076094725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86" name="CasetăText 1">
          <a:extLst>
            <a:ext uri="{FF2B5EF4-FFF2-40B4-BE49-F238E27FC236}">
              <a16:creationId xmlns:a16="http://schemas.microsoft.com/office/drawing/2014/main" id="{D1F918E7-560F-4F58-A41F-B92D30FC20E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87" name="CasetăText 1">
          <a:extLst>
            <a:ext uri="{FF2B5EF4-FFF2-40B4-BE49-F238E27FC236}">
              <a16:creationId xmlns:a16="http://schemas.microsoft.com/office/drawing/2014/main" id="{591FBFCB-9A5C-4B20-B207-195FE125D46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88" name="CasetăText 1">
          <a:extLst>
            <a:ext uri="{FF2B5EF4-FFF2-40B4-BE49-F238E27FC236}">
              <a16:creationId xmlns:a16="http://schemas.microsoft.com/office/drawing/2014/main" id="{82463927-483A-454A-A438-CC59A347FAFA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89" name="CasetăText 1">
          <a:extLst>
            <a:ext uri="{FF2B5EF4-FFF2-40B4-BE49-F238E27FC236}">
              <a16:creationId xmlns:a16="http://schemas.microsoft.com/office/drawing/2014/main" id="{E7B096D0-56F5-4913-A06D-255BC4794FA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90" name="CasetăText 1">
          <a:extLst>
            <a:ext uri="{FF2B5EF4-FFF2-40B4-BE49-F238E27FC236}">
              <a16:creationId xmlns:a16="http://schemas.microsoft.com/office/drawing/2014/main" id="{CD6F80D5-7A99-473B-B813-048757FD417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91" name="CasetăText 1">
          <a:extLst>
            <a:ext uri="{FF2B5EF4-FFF2-40B4-BE49-F238E27FC236}">
              <a16:creationId xmlns:a16="http://schemas.microsoft.com/office/drawing/2014/main" id="{E29353A7-3C1F-46BF-BEE0-3D99293329B5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92" name="CasetăText 1">
          <a:extLst>
            <a:ext uri="{FF2B5EF4-FFF2-40B4-BE49-F238E27FC236}">
              <a16:creationId xmlns:a16="http://schemas.microsoft.com/office/drawing/2014/main" id="{39E596E7-D9B4-4643-A93B-9379C64B0892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93" name="CasetăText 1">
          <a:extLst>
            <a:ext uri="{FF2B5EF4-FFF2-40B4-BE49-F238E27FC236}">
              <a16:creationId xmlns:a16="http://schemas.microsoft.com/office/drawing/2014/main" id="{FE599888-727C-47F0-BEF1-8CFF99903A6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94" name="CasetăText 1">
          <a:extLst>
            <a:ext uri="{FF2B5EF4-FFF2-40B4-BE49-F238E27FC236}">
              <a16:creationId xmlns:a16="http://schemas.microsoft.com/office/drawing/2014/main" id="{142F0E2B-8D63-400C-AC04-5B28E364F97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95" name="CasetăText 1">
          <a:extLst>
            <a:ext uri="{FF2B5EF4-FFF2-40B4-BE49-F238E27FC236}">
              <a16:creationId xmlns:a16="http://schemas.microsoft.com/office/drawing/2014/main" id="{F326A4E9-9F15-420B-A9E7-1D3FAF3D9D89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96" name="CasetăText 1">
          <a:extLst>
            <a:ext uri="{FF2B5EF4-FFF2-40B4-BE49-F238E27FC236}">
              <a16:creationId xmlns:a16="http://schemas.microsoft.com/office/drawing/2014/main" id="{CC4B45EB-5315-42F2-ACEF-1E18325EE33F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97" name="CasetăText 1">
          <a:extLst>
            <a:ext uri="{FF2B5EF4-FFF2-40B4-BE49-F238E27FC236}">
              <a16:creationId xmlns:a16="http://schemas.microsoft.com/office/drawing/2014/main" id="{688CFD26-F955-4509-A133-12A5E4D751F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9049" cy="264560"/>
    <xdr:sp macro="" textlink="">
      <xdr:nvSpPr>
        <xdr:cNvPr id="398" name="CasetăText 1">
          <a:extLst>
            <a:ext uri="{FF2B5EF4-FFF2-40B4-BE49-F238E27FC236}">
              <a16:creationId xmlns:a16="http://schemas.microsoft.com/office/drawing/2014/main" id="{324076E3-6D20-4792-AC9D-4B7E5786EC5A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9049" cy="264560"/>
    <xdr:sp macro="" textlink="">
      <xdr:nvSpPr>
        <xdr:cNvPr id="399" name="CasetăText 1">
          <a:extLst>
            <a:ext uri="{FF2B5EF4-FFF2-40B4-BE49-F238E27FC236}">
              <a16:creationId xmlns:a16="http://schemas.microsoft.com/office/drawing/2014/main" id="{FE1F93EB-DFD7-488F-9DE9-059A21CB123A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9049" cy="264560"/>
    <xdr:sp macro="" textlink="">
      <xdr:nvSpPr>
        <xdr:cNvPr id="400" name="CasetăText 1">
          <a:extLst>
            <a:ext uri="{FF2B5EF4-FFF2-40B4-BE49-F238E27FC236}">
              <a16:creationId xmlns:a16="http://schemas.microsoft.com/office/drawing/2014/main" id="{EE1D9C16-EFEC-4129-98DE-3845741AAFD8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9049" cy="264560"/>
    <xdr:sp macro="" textlink="">
      <xdr:nvSpPr>
        <xdr:cNvPr id="401" name="CasetăText 1">
          <a:extLst>
            <a:ext uri="{FF2B5EF4-FFF2-40B4-BE49-F238E27FC236}">
              <a16:creationId xmlns:a16="http://schemas.microsoft.com/office/drawing/2014/main" id="{3998AF4A-E577-4BA4-91A2-FB6E8B3AFD5F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00795" cy="264560"/>
    <xdr:sp macro="" textlink="">
      <xdr:nvSpPr>
        <xdr:cNvPr id="402" name="CasetăText 1">
          <a:extLst>
            <a:ext uri="{FF2B5EF4-FFF2-40B4-BE49-F238E27FC236}">
              <a16:creationId xmlns:a16="http://schemas.microsoft.com/office/drawing/2014/main" id="{8AED92F7-F466-4C49-BDA0-4123E65649C2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00795" cy="264560"/>
    <xdr:sp macro="" textlink="">
      <xdr:nvSpPr>
        <xdr:cNvPr id="403" name="CasetăText 1">
          <a:extLst>
            <a:ext uri="{FF2B5EF4-FFF2-40B4-BE49-F238E27FC236}">
              <a16:creationId xmlns:a16="http://schemas.microsoft.com/office/drawing/2014/main" id="{C65A471B-A371-46D8-9ACD-D9E7EFDBC86D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00795" cy="264560"/>
    <xdr:sp macro="" textlink="">
      <xdr:nvSpPr>
        <xdr:cNvPr id="404" name="CasetăText 1">
          <a:extLst>
            <a:ext uri="{FF2B5EF4-FFF2-40B4-BE49-F238E27FC236}">
              <a16:creationId xmlns:a16="http://schemas.microsoft.com/office/drawing/2014/main" id="{A64A61B6-9DDC-4279-855C-DC7A0094794D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00795" cy="264560"/>
    <xdr:sp macro="" textlink="">
      <xdr:nvSpPr>
        <xdr:cNvPr id="405" name="CasetăText 1">
          <a:extLst>
            <a:ext uri="{FF2B5EF4-FFF2-40B4-BE49-F238E27FC236}">
              <a16:creationId xmlns:a16="http://schemas.microsoft.com/office/drawing/2014/main" id="{40313878-7463-4208-99C5-599E9C097EA9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9049" cy="264560"/>
    <xdr:sp macro="" textlink="">
      <xdr:nvSpPr>
        <xdr:cNvPr id="406" name="CasetăText 1">
          <a:extLst>
            <a:ext uri="{FF2B5EF4-FFF2-40B4-BE49-F238E27FC236}">
              <a16:creationId xmlns:a16="http://schemas.microsoft.com/office/drawing/2014/main" id="{B56E5663-8B02-498E-B0DF-9FA70CB10E35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9049" cy="264560"/>
    <xdr:sp macro="" textlink="">
      <xdr:nvSpPr>
        <xdr:cNvPr id="407" name="CasetăText 1">
          <a:extLst>
            <a:ext uri="{FF2B5EF4-FFF2-40B4-BE49-F238E27FC236}">
              <a16:creationId xmlns:a16="http://schemas.microsoft.com/office/drawing/2014/main" id="{0DDCEA9D-19DF-45F7-A51A-88215155E38A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00795" cy="264560"/>
    <xdr:sp macro="" textlink="">
      <xdr:nvSpPr>
        <xdr:cNvPr id="408" name="CasetăText 1">
          <a:extLst>
            <a:ext uri="{FF2B5EF4-FFF2-40B4-BE49-F238E27FC236}">
              <a16:creationId xmlns:a16="http://schemas.microsoft.com/office/drawing/2014/main" id="{7882F009-D8D0-4978-B319-093347C6EB44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00795" cy="264560"/>
    <xdr:sp macro="" textlink="">
      <xdr:nvSpPr>
        <xdr:cNvPr id="409" name="CasetăText 1">
          <a:extLst>
            <a:ext uri="{FF2B5EF4-FFF2-40B4-BE49-F238E27FC236}">
              <a16:creationId xmlns:a16="http://schemas.microsoft.com/office/drawing/2014/main" id="{CD3F2E5C-7878-43F3-822B-B075C0FD4ACC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10" name="CasetăText 1">
          <a:extLst>
            <a:ext uri="{FF2B5EF4-FFF2-40B4-BE49-F238E27FC236}">
              <a16:creationId xmlns:a16="http://schemas.microsoft.com/office/drawing/2014/main" id="{1C877110-B3C8-40A0-AED7-0AC87669C975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11" name="CasetăText 1">
          <a:extLst>
            <a:ext uri="{FF2B5EF4-FFF2-40B4-BE49-F238E27FC236}">
              <a16:creationId xmlns:a16="http://schemas.microsoft.com/office/drawing/2014/main" id="{192E2A98-AA8D-4D25-B56A-589FA607640A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12" name="CasetăText 1">
          <a:extLst>
            <a:ext uri="{FF2B5EF4-FFF2-40B4-BE49-F238E27FC236}">
              <a16:creationId xmlns:a16="http://schemas.microsoft.com/office/drawing/2014/main" id="{55295C22-A068-4510-BF22-C02DB33C189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13" name="CasetăText 1">
          <a:extLst>
            <a:ext uri="{FF2B5EF4-FFF2-40B4-BE49-F238E27FC236}">
              <a16:creationId xmlns:a16="http://schemas.microsoft.com/office/drawing/2014/main" id="{210F59CC-538F-4E15-9C61-021C939282CB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14" name="CasetăText 1">
          <a:extLst>
            <a:ext uri="{FF2B5EF4-FFF2-40B4-BE49-F238E27FC236}">
              <a16:creationId xmlns:a16="http://schemas.microsoft.com/office/drawing/2014/main" id="{6D0DF4CD-8377-4347-BCDA-475B897AC01C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15" name="CasetăText 1">
          <a:extLst>
            <a:ext uri="{FF2B5EF4-FFF2-40B4-BE49-F238E27FC236}">
              <a16:creationId xmlns:a16="http://schemas.microsoft.com/office/drawing/2014/main" id="{4ECE0493-23A0-4418-A5B0-B3A307EC9188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16" name="CasetăText 1">
          <a:extLst>
            <a:ext uri="{FF2B5EF4-FFF2-40B4-BE49-F238E27FC236}">
              <a16:creationId xmlns:a16="http://schemas.microsoft.com/office/drawing/2014/main" id="{10D01809-446F-4658-8AC0-286DAE6E8B94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17" name="CasetăText 1">
          <a:extLst>
            <a:ext uri="{FF2B5EF4-FFF2-40B4-BE49-F238E27FC236}">
              <a16:creationId xmlns:a16="http://schemas.microsoft.com/office/drawing/2014/main" id="{761DFC0A-5707-4013-AD2C-A2C22E041DE8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18" name="CasetăText 1">
          <a:extLst>
            <a:ext uri="{FF2B5EF4-FFF2-40B4-BE49-F238E27FC236}">
              <a16:creationId xmlns:a16="http://schemas.microsoft.com/office/drawing/2014/main" id="{434532B9-D410-4149-93FA-BF0D6F515D6C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19" name="CasetăText 1">
          <a:extLst>
            <a:ext uri="{FF2B5EF4-FFF2-40B4-BE49-F238E27FC236}">
              <a16:creationId xmlns:a16="http://schemas.microsoft.com/office/drawing/2014/main" id="{4D3A438E-7F29-476F-A607-2021DFB61A85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20" name="CasetăText 1">
          <a:extLst>
            <a:ext uri="{FF2B5EF4-FFF2-40B4-BE49-F238E27FC236}">
              <a16:creationId xmlns:a16="http://schemas.microsoft.com/office/drawing/2014/main" id="{B375428B-7AC3-4A00-BDF4-D5342A51127C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21" name="CasetăText 1">
          <a:extLst>
            <a:ext uri="{FF2B5EF4-FFF2-40B4-BE49-F238E27FC236}">
              <a16:creationId xmlns:a16="http://schemas.microsoft.com/office/drawing/2014/main" id="{637B8E0F-40FF-47E7-8B70-F38C54BF2A4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22" name="CasetăText 1">
          <a:extLst>
            <a:ext uri="{FF2B5EF4-FFF2-40B4-BE49-F238E27FC236}">
              <a16:creationId xmlns:a16="http://schemas.microsoft.com/office/drawing/2014/main" id="{3A69784C-274B-4379-AC1D-0E036A2BA0A3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23" name="CasetăText 1">
          <a:extLst>
            <a:ext uri="{FF2B5EF4-FFF2-40B4-BE49-F238E27FC236}">
              <a16:creationId xmlns:a16="http://schemas.microsoft.com/office/drawing/2014/main" id="{7EF45944-43F8-4B7F-B978-1DE61FE6216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24" name="CasetăText 1">
          <a:extLst>
            <a:ext uri="{FF2B5EF4-FFF2-40B4-BE49-F238E27FC236}">
              <a16:creationId xmlns:a16="http://schemas.microsoft.com/office/drawing/2014/main" id="{8E2AB807-711C-4B5F-BF3D-ED21B9EDCCE9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25" name="CasetăText 1">
          <a:extLst>
            <a:ext uri="{FF2B5EF4-FFF2-40B4-BE49-F238E27FC236}">
              <a16:creationId xmlns:a16="http://schemas.microsoft.com/office/drawing/2014/main" id="{D5ED4D6E-4A72-4889-8AE1-7A770173E96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26" name="CasetăText 1">
          <a:extLst>
            <a:ext uri="{FF2B5EF4-FFF2-40B4-BE49-F238E27FC236}">
              <a16:creationId xmlns:a16="http://schemas.microsoft.com/office/drawing/2014/main" id="{D7FE6D73-C8E6-43A4-BEDD-2BC8F23C04DC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27" name="CasetăText 1">
          <a:extLst>
            <a:ext uri="{FF2B5EF4-FFF2-40B4-BE49-F238E27FC236}">
              <a16:creationId xmlns:a16="http://schemas.microsoft.com/office/drawing/2014/main" id="{6EB68DED-C00F-41EE-9E44-EEEEE8FC26E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28" name="CasetăText 1">
          <a:extLst>
            <a:ext uri="{FF2B5EF4-FFF2-40B4-BE49-F238E27FC236}">
              <a16:creationId xmlns:a16="http://schemas.microsoft.com/office/drawing/2014/main" id="{DCAC813A-FB4F-49FB-AEA2-0C04E60C063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29" name="CasetăText 1">
          <a:extLst>
            <a:ext uri="{FF2B5EF4-FFF2-40B4-BE49-F238E27FC236}">
              <a16:creationId xmlns:a16="http://schemas.microsoft.com/office/drawing/2014/main" id="{094AEE3A-023F-4072-B1C9-C5D14C180C5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30" name="CasetăText 1">
          <a:extLst>
            <a:ext uri="{FF2B5EF4-FFF2-40B4-BE49-F238E27FC236}">
              <a16:creationId xmlns:a16="http://schemas.microsoft.com/office/drawing/2014/main" id="{019E8C42-6C07-4631-B130-8AC97F93DAB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31" name="CasetăText 1">
          <a:extLst>
            <a:ext uri="{FF2B5EF4-FFF2-40B4-BE49-F238E27FC236}">
              <a16:creationId xmlns:a16="http://schemas.microsoft.com/office/drawing/2014/main" id="{D65F4681-F99B-4AEE-82F6-268CD9329383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32" name="CasetăText 1">
          <a:extLst>
            <a:ext uri="{FF2B5EF4-FFF2-40B4-BE49-F238E27FC236}">
              <a16:creationId xmlns:a16="http://schemas.microsoft.com/office/drawing/2014/main" id="{258AD66A-6497-427C-9D91-7E646BE517EF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33" name="CasetăText 1">
          <a:extLst>
            <a:ext uri="{FF2B5EF4-FFF2-40B4-BE49-F238E27FC236}">
              <a16:creationId xmlns:a16="http://schemas.microsoft.com/office/drawing/2014/main" id="{BBD43825-76DC-46A5-A01B-ABBC62E26D8E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34" name="CasetăText 1">
          <a:extLst>
            <a:ext uri="{FF2B5EF4-FFF2-40B4-BE49-F238E27FC236}">
              <a16:creationId xmlns:a16="http://schemas.microsoft.com/office/drawing/2014/main" id="{9ADE969A-6555-4B4C-AE61-2EACE510D499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35" name="CasetăText 1">
          <a:extLst>
            <a:ext uri="{FF2B5EF4-FFF2-40B4-BE49-F238E27FC236}">
              <a16:creationId xmlns:a16="http://schemas.microsoft.com/office/drawing/2014/main" id="{38A75FDA-0238-4C1F-B77D-33F579B149D8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36" name="CasetăText 1">
          <a:extLst>
            <a:ext uri="{FF2B5EF4-FFF2-40B4-BE49-F238E27FC236}">
              <a16:creationId xmlns:a16="http://schemas.microsoft.com/office/drawing/2014/main" id="{66F6EF86-B1C8-4717-A94A-621F12A3E78A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37" name="CasetăText 1">
          <a:extLst>
            <a:ext uri="{FF2B5EF4-FFF2-40B4-BE49-F238E27FC236}">
              <a16:creationId xmlns:a16="http://schemas.microsoft.com/office/drawing/2014/main" id="{32D67CC5-6ECA-4592-A93C-A943D3BCFDB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38" name="CasetăText 1">
          <a:extLst>
            <a:ext uri="{FF2B5EF4-FFF2-40B4-BE49-F238E27FC236}">
              <a16:creationId xmlns:a16="http://schemas.microsoft.com/office/drawing/2014/main" id="{C01CDE18-01D0-41F4-8A2F-5F33975BE5B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39" name="CasetăText 1">
          <a:extLst>
            <a:ext uri="{FF2B5EF4-FFF2-40B4-BE49-F238E27FC236}">
              <a16:creationId xmlns:a16="http://schemas.microsoft.com/office/drawing/2014/main" id="{4A23227E-C8F3-4CD7-8546-C0802AB9BE6F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40" name="CasetăText 1">
          <a:extLst>
            <a:ext uri="{FF2B5EF4-FFF2-40B4-BE49-F238E27FC236}">
              <a16:creationId xmlns:a16="http://schemas.microsoft.com/office/drawing/2014/main" id="{C064C5EE-7C62-48F8-B5F6-194ED4A40234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41" name="CasetăText 1">
          <a:extLst>
            <a:ext uri="{FF2B5EF4-FFF2-40B4-BE49-F238E27FC236}">
              <a16:creationId xmlns:a16="http://schemas.microsoft.com/office/drawing/2014/main" id="{8E8E1598-3DD6-444F-8A65-1F61647CEF8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42" name="CasetăText 1">
          <a:extLst>
            <a:ext uri="{FF2B5EF4-FFF2-40B4-BE49-F238E27FC236}">
              <a16:creationId xmlns:a16="http://schemas.microsoft.com/office/drawing/2014/main" id="{CBFF62FD-4302-4D83-B401-161B5B6C7199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43" name="CasetăText 1">
          <a:extLst>
            <a:ext uri="{FF2B5EF4-FFF2-40B4-BE49-F238E27FC236}">
              <a16:creationId xmlns:a16="http://schemas.microsoft.com/office/drawing/2014/main" id="{C3E9E0EB-0241-40C9-8080-A01E9DF2C36D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44" name="CasetăText 1">
          <a:extLst>
            <a:ext uri="{FF2B5EF4-FFF2-40B4-BE49-F238E27FC236}">
              <a16:creationId xmlns:a16="http://schemas.microsoft.com/office/drawing/2014/main" id="{168DDF07-3BCE-4371-9BBE-C97384C2D54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45" name="CasetăText 1">
          <a:extLst>
            <a:ext uri="{FF2B5EF4-FFF2-40B4-BE49-F238E27FC236}">
              <a16:creationId xmlns:a16="http://schemas.microsoft.com/office/drawing/2014/main" id="{BA51416E-4A4E-4FAB-938F-F4E2623E356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46" name="CasetăText 1">
          <a:extLst>
            <a:ext uri="{FF2B5EF4-FFF2-40B4-BE49-F238E27FC236}">
              <a16:creationId xmlns:a16="http://schemas.microsoft.com/office/drawing/2014/main" id="{B02EA29E-3306-4A77-BD02-4CEBD6DD8C39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47" name="CasetăText 1">
          <a:extLst>
            <a:ext uri="{FF2B5EF4-FFF2-40B4-BE49-F238E27FC236}">
              <a16:creationId xmlns:a16="http://schemas.microsoft.com/office/drawing/2014/main" id="{C8A86C74-2C7D-4105-AA43-D060CC4CBDB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48" name="CasetăText 1">
          <a:extLst>
            <a:ext uri="{FF2B5EF4-FFF2-40B4-BE49-F238E27FC236}">
              <a16:creationId xmlns:a16="http://schemas.microsoft.com/office/drawing/2014/main" id="{720F19F4-F0FB-4688-A5C4-0B25B76ADF5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49" name="CasetăText 1">
          <a:extLst>
            <a:ext uri="{FF2B5EF4-FFF2-40B4-BE49-F238E27FC236}">
              <a16:creationId xmlns:a16="http://schemas.microsoft.com/office/drawing/2014/main" id="{A707A3E7-CC28-43A3-A7EE-6BB895545CC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50" name="CasetăText 1">
          <a:extLst>
            <a:ext uri="{FF2B5EF4-FFF2-40B4-BE49-F238E27FC236}">
              <a16:creationId xmlns:a16="http://schemas.microsoft.com/office/drawing/2014/main" id="{FC0F4BCA-698C-40FD-9C84-DF84A0EBD803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51" name="CasetăText 1">
          <a:extLst>
            <a:ext uri="{FF2B5EF4-FFF2-40B4-BE49-F238E27FC236}">
              <a16:creationId xmlns:a16="http://schemas.microsoft.com/office/drawing/2014/main" id="{AAE4163E-7A17-4CCB-8B94-F927D96F92A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52" name="CasetăText 1">
          <a:extLst>
            <a:ext uri="{FF2B5EF4-FFF2-40B4-BE49-F238E27FC236}">
              <a16:creationId xmlns:a16="http://schemas.microsoft.com/office/drawing/2014/main" id="{8549E7A6-EAFD-47DC-9616-96FFE16CA0F8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53" name="CasetăText 1">
          <a:extLst>
            <a:ext uri="{FF2B5EF4-FFF2-40B4-BE49-F238E27FC236}">
              <a16:creationId xmlns:a16="http://schemas.microsoft.com/office/drawing/2014/main" id="{634459B7-F6AD-42A4-BDA0-88F09A0D725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54" name="CasetăText 1">
          <a:extLst>
            <a:ext uri="{FF2B5EF4-FFF2-40B4-BE49-F238E27FC236}">
              <a16:creationId xmlns:a16="http://schemas.microsoft.com/office/drawing/2014/main" id="{7135DA2A-2656-4DAB-8CB2-0BD8E280779F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55" name="CasetăText 1">
          <a:extLst>
            <a:ext uri="{FF2B5EF4-FFF2-40B4-BE49-F238E27FC236}">
              <a16:creationId xmlns:a16="http://schemas.microsoft.com/office/drawing/2014/main" id="{A21CBC57-44D4-4752-8171-87F22AAFB12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56" name="CasetăText 1">
          <a:extLst>
            <a:ext uri="{FF2B5EF4-FFF2-40B4-BE49-F238E27FC236}">
              <a16:creationId xmlns:a16="http://schemas.microsoft.com/office/drawing/2014/main" id="{7CFC9540-201B-4930-9801-7E1596F5856D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57" name="CasetăText 1">
          <a:extLst>
            <a:ext uri="{FF2B5EF4-FFF2-40B4-BE49-F238E27FC236}">
              <a16:creationId xmlns:a16="http://schemas.microsoft.com/office/drawing/2014/main" id="{3785A163-BD98-42DC-908D-A2AD8396437D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58" name="CasetăText 1">
          <a:extLst>
            <a:ext uri="{FF2B5EF4-FFF2-40B4-BE49-F238E27FC236}">
              <a16:creationId xmlns:a16="http://schemas.microsoft.com/office/drawing/2014/main" id="{DACC2A17-754F-49CB-8BFF-BACEEE2D1723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59" name="CasetăText 1">
          <a:extLst>
            <a:ext uri="{FF2B5EF4-FFF2-40B4-BE49-F238E27FC236}">
              <a16:creationId xmlns:a16="http://schemas.microsoft.com/office/drawing/2014/main" id="{4F611C25-FD7C-458E-87DF-F13117D8FDB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60" name="CasetăText 1">
          <a:extLst>
            <a:ext uri="{FF2B5EF4-FFF2-40B4-BE49-F238E27FC236}">
              <a16:creationId xmlns:a16="http://schemas.microsoft.com/office/drawing/2014/main" id="{17C66468-3ACA-49EB-9ADA-AA2A33C69C7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61" name="CasetăText 1">
          <a:extLst>
            <a:ext uri="{FF2B5EF4-FFF2-40B4-BE49-F238E27FC236}">
              <a16:creationId xmlns:a16="http://schemas.microsoft.com/office/drawing/2014/main" id="{15ADC72C-7A68-4CF4-911C-52F9E04C9B6D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62" name="CasetăText 1">
          <a:extLst>
            <a:ext uri="{FF2B5EF4-FFF2-40B4-BE49-F238E27FC236}">
              <a16:creationId xmlns:a16="http://schemas.microsoft.com/office/drawing/2014/main" id="{D395F464-B8FE-4667-91AA-5A69576F2B29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63" name="CasetăText 1">
          <a:extLst>
            <a:ext uri="{FF2B5EF4-FFF2-40B4-BE49-F238E27FC236}">
              <a16:creationId xmlns:a16="http://schemas.microsoft.com/office/drawing/2014/main" id="{98C2BDCF-F079-4971-8D3D-3C26D3E68CDD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64" name="CasetăText 1">
          <a:extLst>
            <a:ext uri="{FF2B5EF4-FFF2-40B4-BE49-F238E27FC236}">
              <a16:creationId xmlns:a16="http://schemas.microsoft.com/office/drawing/2014/main" id="{EEDCB6B7-B4C8-4ED6-9B26-A77CE8723AC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65" name="CasetăText 1">
          <a:extLst>
            <a:ext uri="{FF2B5EF4-FFF2-40B4-BE49-F238E27FC236}">
              <a16:creationId xmlns:a16="http://schemas.microsoft.com/office/drawing/2014/main" id="{C6BEF962-2415-4455-B296-FC9D4B3DCF4B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9049" cy="264560"/>
    <xdr:sp macro="" textlink="">
      <xdr:nvSpPr>
        <xdr:cNvPr id="466" name="CasetăText 1">
          <a:extLst>
            <a:ext uri="{FF2B5EF4-FFF2-40B4-BE49-F238E27FC236}">
              <a16:creationId xmlns:a16="http://schemas.microsoft.com/office/drawing/2014/main" id="{9DDE90EE-A36E-450B-B05E-B5AC4A654A77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9049" cy="264560"/>
    <xdr:sp macro="" textlink="">
      <xdr:nvSpPr>
        <xdr:cNvPr id="467" name="CasetăText 1">
          <a:extLst>
            <a:ext uri="{FF2B5EF4-FFF2-40B4-BE49-F238E27FC236}">
              <a16:creationId xmlns:a16="http://schemas.microsoft.com/office/drawing/2014/main" id="{693281FC-4252-4505-9D76-CD73A48AF219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9049" cy="264560"/>
    <xdr:sp macro="" textlink="">
      <xdr:nvSpPr>
        <xdr:cNvPr id="468" name="CasetăText 1">
          <a:extLst>
            <a:ext uri="{FF2B5EF4-FFF2-40B4-BE49-F238E27FC236}">
              <a16:creationId xmlns:a16="http://schemas.microsoft.com/office/drawing/2014/main" id="{D452416D-6120-489F-B000-D80A0D72E694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9049" cy="264560"/>
    <xdr:sp macro="" textlink="">
      <xdr:nvSpPr>
        <xdr:cNvPr id="469" name="CasetăText 1">
          <a:extLst>
            <a:ext uri="{FF2B5EF4-FFF2-40B4-BE49-F238E27FC236}">
              <a16:creationId xmlns:a16="http://schemas.microsoft.com/office/drawing/2014/main" id="{F43D4D22-9A7D-45F0-9467-B73CE43245C8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00795" cy="264560"/>
    <xdr:sp macro="" textlink="">
      <xdr:nvSpPr>
        <xdr:cNvPr id="470" name="CasetăText 1">
          <a:extLst>
            <a:ext uri="{FF2B5EF4-FFF2-40B4-BE49-F238E27FC236}">
              <a16:creationId xmlns:a16="http://schemas.microsoft.com/office/drawing/2014/main" id="{7C66861E-367E-4029-B0F5-79EA4E5EDC0C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00795" cy="264560"/>
    <xdr:sp macro="" textlink="">
      <xdr:nvSpPr>
        <xdr:cNvPr id="471" name="CasetăText 1">
          <a:extLst>
            <a:ext uri="{FF2B5EF4-FFF2-40B4-BE49-F238E27FC236}">
              <a16:creationId xmlns:a16="http://schemas.microsoft.com/office/drawing/2014/main" id="{DA572869-8ECD-4CFC-90FA-CA6CD44779DB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00795" cy="264560"/>
    <xdr:sp macro="" textlink="">
      <xdr:nvSpPr>
        <xdr:cNvPr id="472" name="CasetăText 1">
          <a:extLst>
            <a:ext uri="{FF2B5EF4-FFF2-40B4-BE49-F238E27FC236}">
              <a16:creationId xmlns:a16="http://schemas.microsoft.com/office/drawing/2014/main" id="{2B53D014-7D9C-487F-9F25-749DE85073EB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00795" cy="264560"/>
    <xdr:sp macro="" textlink="">
      <xdr:nvSpPr>
        <xdr:cNvPr id="473" name="CasetăText 1">
          <a:extLst>
            <a:ext uri="{FF2B5EF4-FFF2-40B4-BE49-F238E27FC236}">
              <a16:creationId xmlns:a16="http://schemas.microsoft.com/office/drawing/2014/main" id="{60C4A1C4-0647-40C9-B423-40E9F27714EC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9049" cy="264560"/>
    <xdr:sp macro="" textlink="">
      <xdr:nvSpPr>
        <xdr:cNvPr id="474" name="CasetăText 1">
          <a:extLst>
            <a:ext uri="{FF2B5EF4-FFF2-40B4-BE49-F238E27FC236}">
              <a16:creationId xmlns:a16="http://schemas.microsoft.com/office/drawing/2014/main" id="{E462D3D2-B3DC-48BD-8C8E-415BE0C3F6E3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9049" cy="264560"/>
    <xdr:sp macro="" textlink="">
      <xdr:nvSpPr>
        <xdr:cNvPr id="475" name="CasetăText 1">
          <a:extLst>
            <a:ext uri="{FF2B5EF4-FFF2-40B4-BE49-F238E27FC236}">
              <a16:creationId xmlns:a16="http://schemas.microsoft.com/office/drawing/2014/main" id="{535AA191-3A2D-480A-B454-28460226CD27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00795" cy="264560"/>
    <xdr:sp macro="" textlink="">
      <xdr:nvSpPr>
        <xdr:cNvPr id="476" name="CasetăText 1">
          <a:extLst>
            <a:ext uri="{FF2B5EF4-FFF2-40B4-BE49-F238E27FC236}">
              <a16:creationId xmlns:a16="http://schemas.microsoft.com/office/drawing/2014/main" id="{7AB53411-0DF0-4405-9BE0-61BE90634312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00795" cy="264560"/>
    <xdr:sp macro="" textlink="">
      <xdr:nvSpPr>
        <xdr:cNvPr id="477" name="CasetăText 1">
          <a:extLst>
            <a:ext uri="{FF2B5EF4-FFF2-40B4-BE49-F238E27FC236}">
              <a16:creationId xmlns:a16="http://schemas.microsoft.com/office/drawing/2014/main" id="{D5E7C048-C3CF-44C3-912F-2474B2481F42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78" name="CasetăText 1">
          <a:extLst>
            <a:ext uri="{FF2B5EF4-FFF2-40B4-BE49-F238E27FC236}">
              <a16:creationId xmlns:a16="http://schemas.microsoft.com/office/drawing/2014/main" id="{41EE784D-A6CA-4D92-AF2B-45F5E842E2EE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79" name="CasetăText 1">
          <a:extLst>
            <a:ext uri="{FF2B5EF4-FFF2-40B4-BE49-F238E27FC236}">
              <a16:creationId xmlns:a16="http://schemas.microsoft.com/office/drawing/2014/main" id="{8EEAC851-6CF1-423D-B030-6AC373DCF47A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80" name="CasetăText 1">
          <a:extLst>
            <a:ext uri="{FF2B5EF4-FFF2-40B4-BE49-F238E27FC236}">
              <a16:creationId xmlns:a16="http://schemas.microsoft.com/office/drawing/2014/main" id="{5A30C559-3B09-4FF2-8F90-F6E6E3C3051A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81" name="CasetăText 1">
          <a:extLst>
            <a:ext uri="{FF2B5EF4-FFF2-40B4-BE49-F238E27FC236}">
              <a16:creationId xmlns:a16="http://schemas.microsoft.com/office/drawing/2014/main" id="{CAF75F95-7E0A-4FF4-A834-378F17413F05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82" name="CasetăText 1">
          <a:extLst>
            <a:ext uri="{FF2B5EF4-FFF2-40B4-BE49-F238E27FC236}">
              <a16:creationId xmlns:a16="http://schemas.microsoft.com/office/drawing/2014/main" id="{0151C225-8079-4406-93A6-08AC37614FC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83" name="CasetăText 1">
          <a:extLst>
            <a:ext uri="{FF2B5EF4-FFF2-40B4-BE49-F238E27FC236}">
              <a16:creationId xmlns:a16="http://schemas.microsoft.com/office/drawing/2014/main" id="{870060DC-888B-40E9-B8EB-053720851145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84" name="CasetăText 1">
          <a:extLst>
            <a:ext uri="{FF2B5EF4-FFF2-40B4-BE49-F238E27FC236}">
              <a16:creationId xmlns:a16="http://schemas.microsoft.com/office/drawing/2014/main" id="{B633ED50-1543-4933-A2E7-3F2BAE52B2D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85" name="CasetăText 1">
          <a:extLst>
            <a:ext uri="{FF2B5EF4-FFF2-40B4-BE49-F238E27FC236}">
              <a16:creationId xmlns:a16="http://schemas.microsoft.com/office/drawing/2014/main" id="{AD02AD3C-9389-4102-B648-92595203B9CB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86" name="CasetăText 1">
          <a:extLst>
            <a:ext uri="{FF2B5EF4-FFF2-40B4-BE49-F238E27FC236}">
              <a16:creationId xmlns:a16="http://schemas.microsoft.com/office/drawing/2014/main" id="{D08AB8D1-E9A7-4DD7-B677-741AFFC9C373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87" name="CasetăText 1">
          <a:extLst>
            <a:ext uri="{FF2B5EF4-FFF2-40B4-BE49-F238E27FC236}">
              <a16:creationId xmlns:a16="http://schemas.microsoft.com/office/drawing/2014/main" id="{4C2D9588-ABCF-415E-A92E-78C90896A6A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88" name="CasetăText 1">
          <a:extLst>
            <a:ext uri="{FF2B5EF4-FFF2-40B4-BE49-F238E27FC236}">
              <a16:creationId xmlns:a16="http://schemas.microsoft.com/office/drawing/2014/main" id="{9BE92A3C-0105-49AD-B089-CA0A52EA2B74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89" name="CasetăText 1">
          <a:extLst>
            <a:ext uri="{FF2B5EF4-FFF2-40B4-BE49-F238E27FC236}">
              <a16:creationId xmlns:a16="http://schemas.microsoft.com/office/drawing/2014/main" id="{82D8A402-F0D8-422B-A691-4C46AA3667A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90" name="CasetăText 1">
          <a:extLst>
            <a:ext uri="{FF2B5EF4-FFF2-40B4-BE49-F238E27FC236}">
              <a16:creationId xmlns:a16="http://schemas.microsoft.com/office/drawing/2014/main" id="{07514ACC-54CB-4178-9F50-8C1010E51B59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91" name="CasetăText 1">
          <a:extLst>
            <a:ext uri="{FF2B5EF4-FFF2-40B4-BE49-F238E27FC236}">
              <a16:creationId xmlns:a16="http://schemas.microsoft.com/office/drawing/2014/main" id="{F7B4362E-EE6C-4C34-8501-326259965C0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92" name="CasetăText 1">
          <a:extLst>
            <a:ext uri="{FF2B5EF4-FFF2-40B4-BE49-F238E27FC236}">
              <a16:creationId xmlns:a16="http://schemas.microsoft.com/office/drawing/2014/main" id="{61884FAA-C690-4B03-8013-F40003DDA769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93" name="CasetăText 1">
          <a:extLst>
            <a:ext uri="{FF2B5EF4-FFF2-40B4-BE49-F238E27FC236}">
              <a16:creationId xmlns:a16="http://schemas.microsoft.com/office/drawing/2014/main" id="{D7753F96-57D1-4D64-9723-00DD332F8628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94" name="CasetăText 1">
          <a:extLst>
            <a:ext uri="{FF2B5EF4-FFF2-40B4-BE49-F238E27FC236}">
              <a16:creationId xmlns:a16="http://schemas.microsoft.com/office/drawing/2014/main" id="{AFDD6C7A-DD05-4EF7-AA10-AA682BAAC0C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95" name="CasetăText 1">
          <a:extLst>
            <a:ext uri="{FF2B5EF4-FFF2-40B4-BE49-F238E27FC236}">
              <a16:creationId xmlns:a16="http://schemas.microsoft.com/office/drawing/2014/main" id="{E1083119-0D39-49D9-A710-765787284E73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96" name="CasetăText 1">
          <a:extLst>
            <a:ext uri="{FF2B5EF4-FFF2-40B4-BE49-F238E27FC236}">
              <a16:creationId xmlns:a16="http://schemas.microsoft.com/office/drawing/2014/main" id="{B435F279-FC24-4214-B614-5E54100E1A69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97" name="CasetăText 1">
          <a:extLst>
            <a:ext uri="{FF2B5EF4-FFF2-40B4-BE49-F238E27FC236}">
              <a16:creationId xmlns:a16="http://schemas.microsoft.com/office/drawing/2014/main" id="{569880AD-004C-44CB-9675-469C971D32C5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98" name="CasetăText 1">
          <a:extLst>
            <a:ext uri="{FF2B5EF4-FFF2-40B4-BE49-F238E27FC236}">
              <a16:creationId xmlns:a16="http://schemas.microsoft.com/office/drawing/2014/main" id="{6970DEF7-7C32-472D-A31A-6AF573A57BE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99" name="CasetăText 1">
          <a:extLst>
            <a:ext uri="{FF2B5EF4-FFF2-40B4-BE49-F238E27FC236}">
              <a16:creationId xmlns:a16="http://schemas.microsoft.com/office/drawing/2014/main" id="{AE56ACDF-5E66-4C35-A617-A0294E5CDA5D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500" name="CasetăText 1">
          <a:extLst>
            <a:ext uri="{FF2B5EF4-FFF2-40B4-BE49-F238E27FC236}">
              <a16:creationId xmlns:a16="http://schemas.microsoft.com/office/drawing/2014/main" id="{6DF2A21D-9B96-4A21-B82F-BBC91C96EB4F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501" name="CasetăText 1">
          <a:extLst>
            <a:ext uri="{FF2B5EF4-FFF2-40B4-BE49-F238E27FC236}">
              <a16:creationId xmlns:a16="http://schemas.microsoft.com/office/drawing/2014/main" id="{89900433-CFA6-479B-B575-0E0F00D7AD1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502" name="CasetăText 1">
          <a:extLst>
            <a:ext uri="{FF2B5EF4-FFF2-40B4-BE49-F238E27FC236}">
              <a16:creationId xmlns:a16="http://schemas.microsoft.com/office/drawing/2014/main" id="{A130C5C5-5334-450E-98FA-A2CA26656DF2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503" name="CasetăText 1">
          <a:extLst>
            <a:ext uri="{FF2B5EF4-FFF2-40B4-BE49-F238E27FC236}">
              <a16:creationId xmlns:a16="http://schemas.microsoft.com/office/drawing/2014/main" id="{014AF4C8-D1F0-4F68-A84A-AE6C0C1E826F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504" name="CasetăText 1">
          <a:extLst>
            <a:ext uri="{FF2B5EF4-FFF2-40B4-BE49-F238E27FC236}">
              <a16:creationId xmlns:a16="http://schemas.microsoft.com/office/drawing/2014/main" id="{70DD4585-5A2A-4511-B5D5-87AB3FE09B14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505" name="CasetăText 1">
          <a:extLst>
            <a:ext uri="{FF2B5EF4-FFF2-40B4-BE49-F238E27FC236}">
              <a16:creationId xmlns:a16="http://schemas.microsoft.com/office/drawing/2014/main" id="{A078BF9F-40F8-4255-B228-16C57396D288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506" name="CasetăText 1">
          <a:extLst>
            <a:ext uri="{FF2B5EF4-FFF2-40B4-BE49-F238E27FC236}">
              <a16:creationId xmlns:a16="http://schemas.microsoft.com/office/drawing/2014/main" id="{FF7F94F2-3FD7-4563-ADB4-954F2C131C2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507" name="CasetăText 1">
          <a:extLst>
            <a:ext uri="{FF2B5EF4-FFF2-40B4-BE49-F238E27FC236}">
              <a16:creationId xmlns:a16="http://schemas.microsoft.com/office/drawing/2014/main" id="{46469080-EF2E-43DB-ADF0-DE8D856F3533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508" name="CasetăText 1">
          <a:extLst>
            <a:ext uri="{FF2B5EF4-FFF2-40B4-BE49-F238E27FC236}">
              <a16:creationId xmlns:a16="http://schemas.microsoft.com/office/drawing/2014/main" id="{0004F1DC-4F0D-4D9F-88A8-2C886DAE70F4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509" name="CasetăText 1">
          <a:extLst>
            <a:ext uri="{FF2B5EF4-FFF2-40B4-BE49-F238E27FC236}">
              <a16:creationId xmlns:a16="http://schemas.microsoft.com/office/drawing/2014/main" id="{EF92AEBB-8484-4A72-B8C4-138C2C7D067A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510" name="CasetăText 1">
          <a:extLst>
            <a:ext uri="{FF2B5EF4-FFF2-40B4-BE49-F238E27FC236}">
              <a16:creationId xmlns:a16="http://schemas.microsoft.com/office/drawing/2014/main" id="{94C756E0-0EEC-4375-B1F8-7CED4B47D78D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511" name="CasetăText 1">
          <a:extLst>
            <a:ext uri="{FF2B5EF4-FFF2-40B4-BE49-F238E27FC236}">
              <a16:creationId xmlns:a16="http://schemas.microsoft.com/office/drawing/2014/main" id="{B0A6C1A4-946A-4421-B1EA-26AD8C7F4D2B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512" name="CasetăText 1">
          <a:extLst>
            <a:ext uri="{FF2B5EF4-FFF2-40B4-BE49-F238E27FC236}">
              <a16:creationId xmlns:a16="http://schemas.microsoft.com/office/drawing/2014/main" id="{C8F3B165-DAC0-48D2-9663-4C9321F6E27C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513" name="CasetăText 1">
          <a:extLst>
            <a:ext uri="{FF2B5EF4-FFF2-40B4-BE49-F238E27FC236}">
              <a16:creationId xmlns:a16="http://schemas.microsoft.com/office/drawing/2014/main" id="{B8F5310C-D1BD-4671-AFDC-6458D5C1D40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514" name="CasetăText 1">
          <a:extLst>
            <a:ext uri="{FF2B5EF4-FFF2-40B4-BE49-F238E27FC236}">
              <a16:creationId xmlns:a16="http://schemas.microsoft.com/office/drawing/2014/main" id="{08BBA744-4A2B-47DC-827C-A30319A233E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515" name="CasetăText 1">
          <a:extLst>
            <a:ext uri="{FF2B5EF4-FFF2-40B4-BE49-F238E27FC236}">
              <a16:creationId xmlns:a16="http://schemas.microsoft.com/office/drawing/2014/main" id="{D1443506-8F62-453A-8FDB-476E7F343C19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516" name="CasetăText 1">
          <a:extLst>
            <a:ext uri="{FF2B5EF4-FFF2-40B4-BE49-F238E27FC236}">
              <a16:creationId xmlns:a16="http://schemas.microsoft.com/office/drawing/2014/main" id="{7463218F-82C6-4689-A1F7-F37BAE52351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517" name="CasetăText 1">
          <a:extLst>
            <a:ext uri="{FF2B5EF4-FFF2-40B4-BE49-F238E27FC236}">
              <a16:creationId xmlns:a16="http://schemas.microsoft.com/office/drawing/2014/main" id="{152A1EB4-1C2D-41B9-B036-CDBC882B4E1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518" name="CasetăText 1">
          <a:extLst>
            <a:ext uri="{FF2B5EF4-FFF2-40B4-BE49-F238E27FC236}">
              <a16:creationId xmlns:a16="http://schemas.microsoft.com/office/drawing/2014/main" id="{00BFB7BD-3616-4D8A-8C64-69BF33ED0984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519" name="CasetăText 1">
          <a:extLst>
            <a:ext uri="{FF2B5EF4-FFF2-40B4-BE49-F238E27FC236}">
              <a16:creationId xmlns:a16="http://schemas.microsoft.com/office/drawing/2014/main" id="{DA97F0DF-53B7-41B2-9B1F-5AE2A2E601B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520" name="CasetăText 1">
          <a:extLst>
            <a:ext uri="{FF2B5EF4-FFF2-40B4-BE49-F238E27FC236}">
              <a16:creationId xmlns:a16="http://schemas.microsoft.com/office/drawing/2014/main" id="{D5D773F1-3D75-4AA0-9B17-0BABD4D99D9F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521" name="CasetăText 1">
          <a:extLst>
            <a:ext uri="{FF2B5EF4-FFF2-40B4-BE49-F238E27FC236}">
              <a16:creationId xmlns:a16="http://schemas.microsoft.com/office/drawing/2014/main" id="{171A3131-A0CC-41BB-989C-748115C5EF6E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522" name="CasetăText 1">
          <a:extLst>
            <a:ext uri="{FF2B5EF4-FFF2-40B4-BE49-F238E27FC236}">
              <a16:creationId xmlns:a16="http://schemas.microsoft.com/office/drawing/2014/main" id="{820E947E-C4DC-403E-A742-EED8590E3025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523" name="CasetăText 1">
          <a:extLst>
            <a:ext uri="{FF2B5EF4-FFF2-40B4-BE49-F238E27FC236}">
              <a16:creationId xmlns:a16="http://schemas.microsoft.com/office/drawing/2014/main" id="{F75034AF-ECEE-4FF4-A77C-1BC9CA07496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524" name="CasetăText 1">
          <a:extLst>
            <a:ext uri="{FF2B5EF4-FFF2-40B4-BE49-F238E27FC236}">
              <a16:creationId xmlns:a16="http://schemas.microsoft.com/office/drawing/2014/main" id="{1DA6B037-8F94-4447-8A4D-E0FC17539D48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525" name="CasetăText 1">
          <a:extLst>
            <a:ext uri="{FF2B5EF4-FFF2-40B4-BE49-F238E27FC236}">
              <a16:creationId xmlns:a16="http://schemas.microsoft.com/office/drawing/2014/main" id="{883EC6A9-7CEB-4FF6-95CD-121A2A35CB44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526" name="CasetăText 1">
          <a:extLst>
            <a:ext uri="{FF2B5EF4-FFF2-40B4-BE49-F238E27FC236}">
              <a16:creationId xmlns:a16="http://schemas.microsoft.com/office/drawing/2014/main" id="{101A59C8-CACD-4CCC-9404-086FD503F0D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527" name="CasetăText 1">
          <a:extLst>
            <a:ext uri="{FF2B5EF4-FFF2-40B4-BE49-F238E27FC236}">
              <a16:creationId xmlns:a16="http://schemas.microsoft.com/office/drawing/2014/main" id="{E019C624-27B0-41D4-AC71-E11283CBE49D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528" name="CasetăText 1">
          <a:extLst>
            <a:ext uri="{FF2B5EF4-FFF2-40B4-BE49-F238E27FC236}">
              <a16:creationId xmlns:a16="http://schemas.microsoft.com/office/drawing/2014/main" id="{28240565-2957-4E33-85D9-D9A8499CA81F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529" name="CasetăText 1">
          <a:extLst>
            <a:ext uri="{FF2B5EF4-FFF2-40B4-BE49-F238E27FC236}">
              <a16:creationId xmlns:a16="http://schemas.microsoft.com/office/drawing/2014/main" id="{F1DC0173-1E5A-48F3-860A-E5D46517685A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530" name="CasetăText 1">
          <a:extLst>
            <a:ext uri="{FF2B5EF4-FFF2-40B4-BE49-F238E27FC236}">
              <a16:creationId xmlns:a16="http://schemas.microsoft.com/office/drawing/2014/main" id="{DFC2F7C0-22A3-4430-A44C-74EE5835B95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531" name="CasetăText 1">
          <a:extLst>
            <a:ext uri="{FF2B5EF4-FFF2-40B4-BE49-F238E27FC236}">
              <a16:creationId xmlns:a16="http://schemas.microsoft.com/office/drawing/2014/main" id="{9641608C-6F24-4563-9ECB-DE23385B909A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532" name="CasetăText 1">
          <a:extLst>
            <a:ext uri="{FF2B5EF4-FFF2-40B4-BE49-F238E27FC236}">
              <a16:creationId xmlns:a16="http://schemas.microsoft.com/office/drawing/2014/main" id="{D4795A7D-5DA2-458D-B44D-8B2A6A73441F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533" name="CasetăText 1">
          <a:extLst>
            <a:ext uri="{FF2B5EF4-FFF2-40B4-BE49-F238E27FC236}">
              <a16:creationId xmlns:a16="http://schemas.microsoft.com/office/drawing/2014/main" id="{1E9D4D45-D586-4AD4-903D-1C859180F1A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9049" cy="264560"/>
    <xdr:sp macro="" textlink="">
      <xdr:nvSpPr>
        <xdr:cNvPr id="534" name="CasetăText 1">
          <a:extLst>
            <a:ext uri="{FF2B5EF4-FFF2-40B4-BE49-F238E27FC236}">
              <a16:creationId xmlns:a16="http://schemas.microsoft.com/office/drawing/2014/main" id="{7CFD3C69-9261-46D4-8C75-57A33A20184B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9049" cy="264560"/>
    <xdr:sp macro="" textlink="">
      <xdr:nvSpPr>
        <xdr:cNvPr id="535" name="CasetăText 1">
          <a:extLst>
            <a:ext uri="{FF2B5EF4-FFF2-40B4-BE49-F238E27FC236}">
              <a16:creationId xmlns:a16="http://schemas.microsoft.com/office/drawing/2014/main" id="{3CA8F727-556E-462E-B58D-AE2DCA1593DC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9049" cy="264560"/>
    <xdr:sp macro="" textlink="">
      <xdr:nvSpPr>
        <xdr:cNvPr id="536" name="CasetăText 1">
          <a:extLst>
            <a:ext uri="{FF2B5EF4-FFF2-40B4-BE49-F238E27FC236}">
              <a16:creationId xmlns:a16="http://schemas.microsoft.com/office/drawing/2014/main" id="{636F5D39-BEF0-48FE-98CB-7D3A8878AAC8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9049" cy="264560"/>
    <xdr:sp macro="" textlink="">
      <xdr:nvSpPr>
        <xdr:cNvPr id="537" name="CasetăText 1">
          <a:extLst>
            <a:ext uri="{FF2B5EF4-FFF2-40B4-BE49-F238E27FC236}">
              <a16:creationId xmlns:a16="http://schemas.microsoft.com/office/drawing/2014/main" id="{73FB2B81-7BE8-4BCD-9AEF-D790E098A085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00795" cy="264560"/>
    <xdr:sp macro="" textlink="">
      <xdr:nvSpPr>
        <xdr:cNvPr id="538" name="CasetăText 1">
          <a:extLst>
            <a:ext uri="{FF2B5EF4-FFF2-40B4-BE49-F238E27FC236}">
              <a16:creationId xmlns:a16="http://schemas.microsoft.com/office/drawing/2014/main" id="{C9199814-AE12-4F3C-ACDB-5EE0ACFC40B9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00795" cy="264560"/>
    <xdr:sp macro="" textlink="">
      <xdr:nvSpPr>
        <xdr:cNvPr id="539" name="CasetăText 1">
          <a:extLst>
            <a:ext uri="{FF2B5EF4-FFF2-40B4-BE49-F238E27FC236}">
              <a16:creationId xmlns:a16="http://schemas.microsoft.com/office/drawing/2014/main" id="{140C978F-1CC3-4995-8E6C-E3D52291F4C4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00795" cy="264560"/>
    <xdr:sp macro="" textlink="">
      <xdr:nvSpPr>
        <xdr:cNvPr id="540" name="CasetăText 1">
          <a:extLst>
            <a:ext uri="{FF2B5EF4-FFF2-40B4-BE49-F238E27FC236}">
              <a16:creationId xmlns:a16="http://schemas.microsoft.com/office/drawing/2014/main" id="{22E8C396-FF31-48C6-992C-122C8FF5E27E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00795" cy="264560"/>
    <xdr:sp macro="" textlink="">
      <xdr:nvSpPr>
        <xdr:cNvPr id="541" name="CasetăText 1">
          <a:extLst>
            <a:ext uri="{FF2B5EF4-FFF2-40B4-BE49-F238E27FC236}">
              <a16:creationId xmlns:a16="http://schemas.microsoft.com/office/drawing/2014/main" id="{01E08DC9-4DCD-485C-B1BF-472231957363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9049" cy="264560"/>
    <xdr:sp macro="" textlink="">
      <xdr:nvSpPr>
        <xdr:cNvPr id="542" name="CasetăText 1">
          <a:extLst>
            <a:ext uri="{FF2B5EF4-FFF2-40B4-BE49-F238E27FC236}">
              <a16:creationId xmlns:a16="http://schemas.microsoft.com/office/drawing/2014/main" id="{8462DA23-09EB-4470-9D3F-42A2DDC77CC2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9049" cy="264560"/>
    <xdr:sp macro="" textlink="">
      <xdr:nvSpPr>
        <xdr:cNvPr id="543" name="CasetăText 1">
          <a:extLst>
            <a:ext uri="{FF2B5EF4-FFF2-40B4-BE49-F238E27FC236}">
              <a16:creationId xmlns:a16="http://schemas.microsoft.com/office/drawing/2014/main" id="{FC3A5D6F-0AAD-4F37-9815-C85059B8A3D9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00795" cy="264560"/>
    <xdr:sp macro="" textlink="">
      <xdr:nvSpPr>
        <xdr:cNvPr id="544" name="CasetăText 1">
          <a:extLst>
            <a:ext uri="{FF2B5EF4-FFF2-40B4-BE49-F238E27FC236}">
              <a16:creationId xmlns:a16="http://schemas.microsoft.com/office/drawing/2014/main" id="{20773C4D-0642-45F6-B88F-350D908F0A1E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200795" cy="264560"/>
    <xdr:sp macro="" textlink="">
      <xdr:nvSpPr>
        <xdr:cNvPr id="545" name="CasetăText 1">
          <a:extLst>
            <a:ext uri="{FF2B5EF4-FFF2-40B4-BE49-F238E27FC236}">
              <a16:creationId xmlns:a16="http://schemas.microsoft.com/office/drawing/2014/main" id="{BB9F6362-5B79-4A72-B677-3D1F759502F4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377</xdr:row>
      <xdr:rowOff>0</xdr:rowOff>
    </xdr:from>
    <xdr:ext cx="191233" cy="264560"/>
    <xdr:sp macro="" textlink="">
      <xdr:nvSpPr>
        <xdr:cNvPr id="546" name="CasetăText 1">
          <a:extLst>
            <a:ext uri="{FF2B5EF4-FFF2-40B4-BE49-F238E27FC236}">
              <a16:creationId xmlns:a16="http://schemas.microsoft.com/office/drawing/2014/main" id="{E19E67C1-2123-4B23-9DCA-D06DB54038F0}"/>
            </a:ext>
          </a:extLst>
        </xdr:cNvPr>
        <xdr:cNvSpPr txBox="1"/>
      </xdr:nvSpPr>
      <xdr:spPr>
        <a:xfrm>
          <a:off x="725424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377</xdr:row>
      <xdr:rowOff>0</xdr:rowOff>
    </xdr:from>
    <xdr:ext cx="190755" cy="264560"/>
    <xdr:sp macro="" textlink="">
      <xdr:nvSpPr>
        <xdr:cNvPr id="547" name="CasetăText 1">
          <a:extLst>
            <a:ext uri="{FF2B5EF4-FFF2-40B4-BE49-F238E27FC236}">
              <a16:creationId xmlns:a16="http://schemas.microsoft.com/office/drawing/2014/main" id="{3489AD9C-3B55-4D0E-8A4E-DDCA3BAF9586}"/>
            </a:ext>
          </a:extLst>
        </xdr:cNvPr>
        <xdr:cNvSpPr txBox="1"/>
      </xdr:nvSpPr>
      <xdr:spPr>
        <a:xfrm>
          <a:off x="7254240" y="406298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377</xdr:row>
      <xdr:rowOff>0</xdr:rowOff>
    </xdr:from>
    <xdr:ext cx="190755" cy="264560"/>
    <xdr:sp macro="" textlink="">
      <xdr:nvSpPr>
        <xdr:cNvPr id="548" name="CasetăText 1">
          <a:extLst>
            <a:ext uri="{FF2B5EF4-FFF2-40B4-BE49-F238E27FC236}">
              <a16:creationId xmlns:a16="http://schemas.microsoft.com/office/drawing/2014/main" id="{DA416BDD-74A5-4749-A53D-56485BF6A82A}"/>
            </a:ext>
          </a:extLst>
        </xdr:cNvPr>
        <xdr:cNvSpPr txBox="1"/>
      </xdr:nvSpPr>
      <xdr:spPr>
        <a:xfrm>
          <a:off x="7254240" y="406298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377</xdr:row>
      <xdr:rowOff>0</xdr:rowOff>
    </xdr:from>
    <xdr:ext cx="191233" cy="264560"/>
    <xdr:sp macro="" textlink="">
      <xdr:nvSpPr>
        <xdr:cNvPr id="549" name="CasetăText 1">
          <a:extLst>
            <a:ext uri="{FF2B5EF4-FFF2-40B4-BE49-F238E27FC236}">
              <a16:creationId xmlns:a16="http://schemas.microsoft.com/office/drawing/2014/main" id="{EFDFD8C9-594B-43B7-88D6-7575138EF904}"/>
            </a:ext>
          </a:extLst>
        </xdr:cNvPr>
        <xdr:cNvSpPr txBox="1"/>
      </xdr:nvSpPr>
      <xdr:spPr>
        <a:xfrm>
          <a:off x="725424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377</xdr:row>
      <xdr:rowOff>0</xdr:rowOff>
    </xdr:from>
    <xdr:ext cx="191233" cy="264560"/>
    <xdr:sp macro="" textlink="">
      <xdr:nvSpPr>
        <xdr:cNvPr id="550" name="CasetăText 1">
          <a:extLst>
            <a:ext uri="{FF2B5EF4-FFF2-40B4-BE49-F238E27FC236}">
              <a16:creationId xmlns:a16="http://schemas.microsoft.com/office/drawing/2014/main" id="{866F0A21-003E-443B-8CD6-B6B89B9FFD8F}"/>
            </a:ext>
          </a:extLst>
        </xdr:cNvPr>
        <xdr:cNvSpPr txBox="1"/>
      </xdr:nvSpPr>
      <xdr:spPr>
        <a:xfrm>
          <a:off x="725424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377</xdr:row>
      <xdr:rowOff>0</xdr:rowOff>
    </xdr:from>
    <xdr:ext cx="192428" cy="264560"/>
    <xdr:sp macro="" textlink="">
      <xdr:nvSpPr>
        <xdr:cNvPr id="551" name="CasetăText 1">
          <a:extLst>
            <a:ext uri="{FF2B5EF4-FFF2-40B4-BE49-F238E27FC236}">
              <a16:creationId xmlns:a16="http://schemas.microsoft.com/office/drawing/2014/main" id="{9F050D69-E936-4E70-9C7A-80C6A59FFF09}"/>
            </a:ext>
          </a:extLst>
        </xdr:cNvPr>
        <xdr:cNvSpPr txBox="1"/>
      </xdr:nvSpPr>
      <xdr:spPr>
        <a:xfrm>
          <a:off x="7254240" y="40629840"/>
          <a:ext cx="1924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377</xdr:row>
      <xdr:rowOff>0</xdr:rowOff>
    </xdr:from>
    <xdr:ext cx="191233" cy="264560"/>
    <xdr:sp macro="" textlink="">
      <xdr:nvSpPr>
        <xdr:cNvPr id="552" name="CasetăText 1">
          <a:extLst>
            <a:ext uri="{FF2B5EF4-FFF2-40B4-BE49-F238E27FC236}">
              <a16:creationId xmlns:a16="http://schemas.microsoft.com/office/drawing/2014/main" id="{28786B2D-7FCF-4E96-9198-1661845564D0}"/>
            </a:ext>
          </a:extLst>
        </xdr:cNvPr>
        <xdr:cNvSpPr txBox="1"/>
      </xdr:nvSpPr>
      <xdr:spPr>
        <a:xfrm>
          <a:off x="725424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640080</xdr:colOff>
      <xdr:row>377</xdr:row>
      <xdr:rowOff>0</xdr:rowOff>
    </xdr:from>
    <xdr:ext cx="199049" cy="264560"/>
    <xdr:sp macro="" textlink="">
      <xdr:nvSpPr>
        <xdr:cNvPr id="553" name="CasetăText 1">
          <a:extLst>
            <a:ext uri="{FF2B5EF4-FFF2-40B4-BE49-F238E27FC236}">
              <a16:creationId xmlns:a16="http://schemas.microsoft.com/office/drawing/2014/main" id="{33790E25-EED6-4266-A444-EBADFAA2D8FC}"/>
            </a:ext>
          </a:extLst>
        </xdr:cNvPr>
        <xdr:cNvSpPr txBox="1"/>
      </xdr:nvSpPr>
      <xdr:spPr>
        <a:xfrm>
          <a:off x="7894320" y="406298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640080</xdr:colOff>
      <xdr:row>377</xdr:row>
      <xdr:rowOff>0</xdr:rowOff>
    </xdr:from>
    <xdr:ext cx="199049" cy="264560"/>
    <xdr:sp macro="" textlink="">
      <xdr:nvSpPr>
        <xdr:cNvPr id="554" name="CasetăText 1">
          <a:extLst>
            <a:ext uri="{FF2B5EF4-FFF2-40B4-BE49-F238E27FC236}">
              <a16:creationId xmlns:a16="http://schemas.microsoft.com/office/drawing/2014/main" id="{5FD730EC-A169-4130-86FD-CEAC2FB6B077}"/>
            </a:ext>
          </a:extLst>
        </xdr:cNvPr>
        <xdr:cNvSpPr txBox="1"/>
      </xdr:nvSpPr>
      <xdr:spPr>
        <a:xfrm>
          <a:off x="7894320" y="406298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377</xdr:row>
      <xdr:rowOff>0</xdr:rowOff>
    </xdr:from>
    <xdr:ext cx="191233" cy="264560"/>
    <xdr:sp macro="" textlink="">
      <xdr:nvSpPr>
        <xdr:cNvPr id="555" name="CasetăText 1">
          <a:extLst>
            <a:ext uri="{FF2B5EF4-FFF2-40B4-BE49-F238E27FC236}">
              <a16:creationId xmlns:a16="http://schemas.microsoft.com/office/drawing/2014/main" id="{7B30D263-979C-4064-B1AD-D0621B66C243}"/>
            </a:ext>
          </a:extLst>
        </xdr:cNvPr>
        <xdr:cNvSpPr txBox="1"/>
      </xdr:nvSpPr>
      <xdr:spPr>
        <a:xfrm>
          <a:off x="725424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377</xdr:row>
      <xdr:rowOff>0</xdr:rowOff>
    </xdr:from>
    <xdr:ext cx="190755" cy="264560"/>
    <xdr:sp macro="" textlink="">
      <xdr:nvSpPr>
        <xdr:cNvPr id="556" name="CasetăText 1">
          <a:extLst>
            <a:ext uri="{FF2B5EF4-FFF2-40B4-BE49-F238E27FC236}">
              <a16:creationId xmlns:a16="http://schemas.microsoft.com/office/drawing/2014/main" id="{1D5EB5FB-4892-404A-81B7-A6905AC3744B}"/>
            </a:ext>
          </a:extLst>
        </xdr:cNvPr>
        <xdr:cNvSpPr txBox="1"/>
      </xdr:nvSpPr>
      <xdr:spPr>
        <a:xfrm>
          <a:off x="7254240" y="406298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377</xdr:row>
      <xdr:rowOff>0</xdr:rowOff>
    </xdr:from>
    <xdr:ext cx="190755" cy="264560"/>
    <xdr:sp macro="" textlink="">
      <xdr:nvSpPr>
        <xdr:cNvPr id="557" name="CasetăText 1">
          <a:extLst>
            <a:ext uri="{FF2B5EF4-FFF2-40B4-BE49-F238E27FC236}">
              <a16:creationId xmlns:a16="http://schemas.microsoft.com/office/drawing/2014/main" id="{33122441-2870-4D37-BE92-FA1D725348AC}"/>
            </a:ext>
          </a:extLst>
        </xdr:cNvPr>
        <xdr:cNvSpPr txBox="1"/>
      </xdr:nvSpPr>
      <xdr:spPr>
        <a:xfrm>
          <a:off x="7254240" y="406298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377</xdr:row>
      <xdr:rowOff>0</xdr:rowOff>
    </xdr:from>
    <xdr:ext cx="191233" cy="264560"/>
    <xdr:sp macro="" textlink="">
      <xdr:nvSpPr>
        <xdr:cNvPr id="558" name="CasetăText 1">
          <a:extLst>
            <a:ext uri="{FF2B5EF4-FFF2-40B4-BE49-F238E27FC236}">
              <a16:creationId xmlns:a16="http://schemas.microsoft.com/office/drawing/2014/main" id="{5EB4265E-83B7-42CC-BCC8-452A423B39D2}"/>
            </a:ext>
          </a:extLst>
        </xdr:cNvPr>
        <xdr:cNvSpPr txBox="1"/>
      </xdr:nvSpPr>
      <xdr:spPr>
        <a:xfrm>
          <a:off x="725424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377</xdr:row>
      <xdr:rowOff>0</xdr:rowOff>
    </xdr:from>
    <xdr:ext cx="191233" cy="264560"/>
    <xdr:sp macro="" textlink="">
      <xdr:nvSpPr>
        <xdr:cNvPr id="559" name="CasetăText 1">
          <a:extLst>
            <a:ext uri="{FF2B5EF4-FFF2-40B4-BE49-F238E27FC236}">
              <a16:creationId xmlns:a16="http://schemas.microsoft.com/office/drawing/2014/main" id="{50E68F4A-449D-4A76-B768-49350A34A69C}"/>
            </a:ext>
          </a:extLst>
        </xdr:cNvPr>
        <xdr:cNvSpPr txBox="1"/>
      </xdr:nvSpPr>
      <xdr:spPr>
        <a:xfrm>
          <a:off x="725424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377</xdr:row>
      <xdr:rowOff>0</xdr:rowOff>
    </xdr:from>
    <xdr:ext cx="192428" cy="264560"/>
    <xdr:sp macro="" textlink="">
      <xdr:nvSpPr>
        <xdr:cNvPr id="560" name="CasetăText 1">
          <a:extLst>
            <a:ext uri="{FF2B5EF4-FFF2-40B4-BE49-F238E27FC236}">
              <a16:creationId xmlns:a16="http://schemas.microsoft.com/office/drawing/2014/main" id="{7C66501C-570C-4366-8AD8-57DA0BCF816A}"/>
            </a:ext>
          </a:extLst>
        </xdr:cNvPr>
        <xdr:cNvSpPr txBox="1"/>
      </xdr:nvSpPr>
      <xdr:spPr>
        <a:xfrm>
          <a:off x="7254240" y="40629840"/>
          <a:ext cx="1924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377</xdr:row>
      <xdr:rowOff>0</xdr:rowOff>
    </xdr:from>
    <xdr:ext cx="191233" cy="264560"/>
    <xdr:sp macro="" textlink="">
      <xdr:nvSpPr>
        <xdr:cNvPr id="561" name="CasetăText 1">
          <a:extLst>
            <a:ext uri="{FF2B5EF4-FFF2-40B4-BE49-F238E27FC236}">
              <a16:creationId xmlns:a16="http://schemas.microsoft.com/office/drawing/2014/main" id="{DAA9A5FB-4E92-40DC-8518-FBF430C8D96C}"/>
            </a:ext>
          </a:extLst>
        </xdr:cNvPr>
        <xdr:cNvSpPr txBox="1"/>
      </xdr:nvSpPr>
      <xdr:spPr>
        <a:xfrm>
          <a:off x="725424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640080</xdr:colOff>
      <xdr:row>377</xdr:row>
      <xdr:rowOff>0</xdr:rowOff>
    </xdr:from>
    <xdr:ext cx="199049" cy="264560"/>
    <xdr:sp macro="" textlink="">
      <xdr:nvSpPr>
        <xdr:cNvPr id="562" name="CasetăText 1">
          <a:extLst>
            <a:ext uri="{FF2B5EF4-FFF2-40B4-BE49-F238E27FC236}">
              <a16:creationId xmlns:a16="http://schemas.microsoft.com/office/drawing/2014/main" id="{20B65A5E-9B28-4CEF-A785-204E87C37476}"/>
            </a:ext>
          </a:extLst>
        </xdr:cNvPr>
        <xdr:cNvSpPr txBox="1"/>
      </xdr:nvSpPr>
      <xdr:spPr>
        <a:xfrm>
          <a:off x="7894320" y="406298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640080</xdr:colOff>
      <xdr:row>377</xdr:row>
      <xdr:rowOff>0</xdr:rowOff>
    </xdr:from>
    <xdr:ext cx="199049" cy="264560"/>
    <xdr:sp macro="" textlink="">
      <xdr:nvSpPr>
        <xdr:cNvPr id="563" name="CasetăText 1">
          <a:extLst>
            <a:ext uri="{FF2B5EF4-FFF2-40B4-BE49-F238E27FC236}">
              <a16:creationId xmlns:a16="http://schemas.microsoft.com/office/drawing/2014/main" id="{80AA5CF3-5C11-460F-BFA8-C24A4B12C527}"/>
            </a:ext>
          </a:extLst>
        </xdr:cNvPr>
        <xdr:cNvSpPr txBox="1"/>
      </xdr:nvSpPr>
      <xdr:spPr>
        <a:xfrm>
          <a:off x="7894320" y="406298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377</xdr:row>
      <xdr:rowOff>0</xdr:rowOff>
    </xdr:from>
    <xdr:ext cx="191233" cy="264560"/>
    <xdr:sp macro="" textlink="">
      <xdr:nvSpPr>
        <xdr:cNvPr id="564" name="CasetăText 1">
          <a:extLst>
            <a:ext uri="{FF2B5EF4-FFF2-40B4-BE49-F238E27FC236}">
              <a16:creationId xmlns:a16="http://schemas.microsoft.com/office/drawing/2014/main" id="{84AC4DAE-E5BA-42E6-BBE3-FC410F090EB8}"/>
            </a:ext>
          </a:extLst>
        </xdr:cNvPr>
        <xdr:cNvSpPr txBox="1"/>
      </xdr:nvSpPr>
      <xdr:spPr>
        <a:xfrm>
          <a:off x="831342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377</xdr:row>
      <xdr:rowOff>0</xdr:rowOff>
    </xdr:from>
    <xdr:ext cx="190755" cy="264560"/>
    <xdr:sp macro="" textlink="">
      <xdr:nvSpPr>
        <xdr:cNvPr id="565" name="CasetăText 1">
          <a:extLst>
            <a:ext uri="{FF2B5EF4-FFF2-40B4-BE49-F238E27FC236}">
              <a16:creationId xmlns:a16="http://schemas.microsoft.com/office/drawing/2014/main" id="{C67CC399-08F8-492F-A1CD-992310064007}"/>
            </a:ext>
          </a:extLst>
        </xdr:cNvPr>
        <xdr:cNvSpPr txBox="1"/>
      </xdr:nvSpPr>
      <xdr:spPr>
        <a:xfrm>
          <a:off x="8313420" y="406298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377</xdr:row>
      <xdr:rowOff>0</xdr:rowOff>
    </xdr:from>
    <xdr:ext cx="190755" cy="264560"/>
    <xdr:sp macro="" textlink="">
      <xdr:nvSpPr>
        <xdr:cNvPr id="566" name="CasetăText 1">
          <a:extLst>
            <a:ext uri="{FF2B5EF4-FFF2-40B4-BE49-F238E27FC236}">
              <a16:creationId xmlns:a16="http://schemas.microsoft.com/office/drawing/2014/main" id="{893E140C-2B27-4B8C-AABD-DD2EAE6E29DE}"/>
            </a:ext>
          </a:extLst>
        </xdr:cNvPr>
        <xdr:cNvSpPr txBox="1"/>
      </xdr:nvSpPr>
      <xdr:spPr>
        <a:xfrm>
          <a:off x="8313420" y="406298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377</xdr:row>
      <xdr:rowOff>0</xdr:rowOff>
    </xdr:from>
    <xdr:ext cx="191233" cy="264560"/>
    <xdr:sp macro="" textlink="">
      <xdr:nvSpPr>
        <xdr:cNvPr id="567" name="CasetăText 1">
          <a:extLst>
            <a:ext uri="{FF2B5EF4-FFF2-40B4-BE49-F238E27FC236}">
              <a16:creationId xmlns:a16="http://schemas.microsoft.com/office/drawing/2014/main" id="{434AF8AB-9C03-4DBB-B8BF-4D54853E645E}"/>
            </a:ext>
          </a:extLst>
        </xdr:cNvPr>
        <xdr:cNvSpPr txBox="1"/>
      </xdr:nvSpPr>
      <xdr:spPr>
        <a:xfrm>
          <a:off x="831342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377</xdr:row>
      <xdr:rowOff>0</xdr:rowOff>
    </xdr:from>
    <xdr:ext cx="191233" cy="264560"/>
    <xdr:sp macro="" textlink="">
      <xdr:nvSpPr>
        <xdr:cNvPr id="568" name="CasetăText 1">
          <a:extLst>
            <a:ext uri="{FF2B5EF4-FFF2-40B4-BE49-F238E27FC236}">
              <a16:creationId xmlns:a16="http://schemas.microsoft.com/office/drawing/2014/main" id="{E092B527-7454-44C4-8A25-49DA9347FABF}"/>
            </a:ext>
          </a:extLst>
        </xdr:cNvPr>
        <xdr:cNvSpPr txBox="1"/>
      </xdr:nvSpPr>
      <xdr:spPr>
        <a:xfrm>
          <a:off x="831342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377</xdr:row>
      <xdr:rowOff>0</xdr:rowOff>
    </xdr:from>
    <xdr:ext cx="192428" cy="264560"/>
    <xdr:sp macro="" textlink="">
      <xdr:nvSpPr>
        <xdr:cNvPr id="569" name="CasetăText 1">
          <a:extLst>
            <a:ext uri="{FF2B5EF4-FFF2-40B4-BE49-F238E27FC236}">
              <a16:creationId xmlns:a16="http://schemas.microsoft.com/office/drawing/2014/main" id="{029BB760-FECB-4409-9774-D4ADA21E8AFB}"/>
            </a:ext>
          </a:extLst>
        </xdr:cNvPr>
        <xdr:cNvSpPr txBox="1"/>
      </xdr:nvSpPr>
      <xdr:spPr>
        <a:xfrm>
          <a:off x="8313420" y="40629840"/>
          <a:ext cx="1924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377</xdr:row>
      <xdr:rowOff>0</xdr:rowOff>
    </xdr:from>
    <xdr:ext cx="191233" cy="264560"/>
    <xdr:sp macro="" textlink="">
      <xdr:nvSpPr>
        <xdr:cNvPr id="570" name="CasetăText 1">
          <a:extLst>
            <a:ext uri="{FF2B5EF4-FFF2-40B4-BE49-F238E27FC236}">
              <a16:creationId xmlns:a16="http://schemas.microsoft.com/office/drawing/2014/main" id="{8C55C176-0412-4C83-83B1-58D2C3983E74}"/>
            </a:ext>
          </a:extLst>
        </xdr:cNvPr>
        <xdr:cNvSpPr txBox="1"/>
      </xdr:nvSpPr>
      <xdr:spPr>
        <a:xfrm>
          <a:off x="831342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640080</xdr:colOff>
      <xdr:row>377</xdr:row>
      <xdr:rowOff>0</xdr:rowOff>
    </xdr:from>
    <xdr:ext cx="199049" cy="264560"/>
    <xdr:sp macro="" textlink="">
      <xdr:nvSpPr>
        <xdr:cNvPr id="571" name="CasetăText 1">
          <a:extLst>
            <a:ext uri="{FF2B5EF4-FFF2-40B4-BE49-F238E27FC236}">
              <a16:creationId xmlns:a16="http://schemas.microsoft.com/office/drawing/2014/main" id="{F06D49C9-6701-49E3-95E6-E6D46B302AAD}"/>
            </a:ext>
          </a:extLst>
        </xdr:cNvPr>
        <xdr:cNvSpPr txBox="1"/>
      </xdr:nvSpPr>
      <xdr:spPr>
        <a:xfrm>
          <a:off x="8953500" y="406298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640080</xdr:colOff>
      <xdr:row>377</xdr:row>
      <xdr:rowOff>0</xdr:rowOff>
    </xdr:from>
    <xdr:ext cx="199049" cy="264560"/>
    <xdr:sp macro="" textlink="">
      <xdr:nvSpPr>
        <xdr:cNvPr id="572" name="CasetăText 1">
          <a:extLst>
            <a:ext uri="{FF2B5EF4-FFF2-40B4-BE49-F238E27FC236}">
              <a16:creationId xmlns:a16="http://schemas.microsoft.com/office/drawing/2014/main" id="{99582F31-D219-462C-A8F1-44DAB3FFAB62}"/>
            </a:ext>
          </a:extLst>
        </xdr:cNvPr>
        <xdr:cNvSpPr txBox="1"/>
      </xdr:nvSpPr>
      <xdr:spPr>
        <a:xfrm>
          <a:off x="8953500" y="406298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377</xdr:row>
      <xdr:rowOff>0</xdr:rowOff>
    </xdr:from>
    <xdr:ext cx="191233" cy="264560"/>
    <xdr:sp macro="" textlink="">
      <xdr:nvSpPr>
        <xdr:cNvPr id="573" name="CasetăText 1">
          <a:extLst>
            <a:ext uri="{FF2B5EF4-FFF2-40B4-BE49-F238E27FC236}">
              <a16:creationId xmlns:a16="http://schemas.microsoft.com/office/drawing/2014/main" id="{2FDCCE87-967E-4BFE-B6BF-E29BAE091CEF}"/>
            </a:ext>
          </a:extLst>
        </xdr:cNvPr>
        <xdr:cNvSpPr txBox="1"/>
      </xdr:nvSpPr>
      <xdr:spPr>
        <a:xfrm>
          <a:off x="831342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377</xdr:row>
      <xdr:rowOff>0</xdr:rowOff>
    </xdr:from>
    <xdr:ext cx="190755" cy="264560"/>
    <xdr:sp macro="" textlink="">
      <xdr:nvSpPr>
        <xdr:cNvPr id="574" name="CasetăText 1">
          <a:extLst>
            <a:ext uri="{FF2B5EF4-FFF2-40B4-BE49-F238E27FC236}">
              <a16:creationId xmlns:a16="http://schemas.microsoft.com/office/drawing/2014/main" id="{B5F63439-617D-42FE-B927-8A7618929BB3}"/>
            </a:ext>
          </a:extLst>
        </xdr:cNvPr>
        <xdr:cNvSpPr txBox="1"/>
      </xdr:nvSpPr>
      <xdr:spPr>
        <a:xfrm>
          <a:off x="8313420" y="406298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377</xdr:row>
      <xdr:rowOff>0</xdr:rowOff>
    </xdr:from>
    <xdr:ext cx="190755" cy="264560"/>
    <xdr:sp macro="" textlink="">
      <xdr:nvSpPr>
        <xdr:cNvPr id="575" name="CasetăText 1">
          <a:extLst>
            <a:ext uri="{FF2B5EF4-FFF2-40B4-BE49-F238E27FC236}">
              <a16:creationId xmlns:a16="http://schemas.microsoft.com/office/drawing/2014/main" id="{8587AF13-77DE-4220-8219-8F144433ECAA}"/>
            </a:ext>
          </a:extLst>
        </xdr:cNvPr>
        <xdr:cNvSpPr txBox="1"/>
      </xdr:nvSpPr>
      <xdr:spPr>
        <a:xfrm>
          <a:off x="8313420" y="406298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377</xdr:row>
      <xdr:rowOff>0</xdr:rowOff>
    </xdr:from>
    <xdr:ext cx="191233" cy="264560"/>
    <xdr:sp macro="" textlink="">
      <xdr:nvSpPr>
        <xdr:cNvPr id="271" name="CasetăText 1">
          <a:extLst>
            <a:ext uri="{FF2B5EF4-FFF2-40B4-BE49-F238E27FC236}">
              <a16:creationId xmlns:a16="http://schemas.microsoft.com/office/drawing/2014/main" id="{80812293-0C6F-4DF4-B21F-18BC505AB9D8}"/>
            </a:ext>
          </a:extLst>
        </xdr:cNvPr>
        <xdr:cNvSpPr txBox="1"/>
      </xdr:nvSpPr>
      <xdr:spPr>
        <a:xfrm>
          <a:off x="831342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377</xdr:row>
      <xdr:rowOff>0</xdr:rowOff>
    </xdr:from>
    <xdr:ext cx="191233" cy="264560"/>
    <xdr:sp macro="" textlink="">
      <xdr:nvSpPr>
        <xdr:cNvPr id="272" name="CasetăText 1">
          <a:extLst>
            <a:ext uri="{FF2B5EF4-FFF2-40B4-BE49-F238E27FC236}">
              <a16:creationId xmlns:a16="http://schemas.microsoft.com/office/drawing/2014/main" id="{68D5CBDE-A355-47A1-AE6B-04DD601C226A}"/>
            </a:ext>
          </a:extLst>
        </xdr:cNvPr>
        <xdr:cNvSpPr txBox="1"/>
      </xdr:nvSpPr>
      <xdr:spPr>
        <a:xfrm>
          <a:off x="831342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377</xdr:row>
      <xdr:rowOff>0</xdr:rowOff>
    </xdr:from>
    <xdr:ext cx="192428" cy="264560"/>
    <xdr:sp macro="" textlink="">
      <xdr:nvSpPr>
        <xdr:cNvPr id="273" name="CasetăText 1">
          <a:extLst>
            <a:ext uri="{FF2B5EF4-FFF2-40B4-BE49-F238E27FC236}">
              <a16:creationId xmlns:a16="http://schemas.microsoft.com/office/drawing/2014/main" id="{7C698755-E78B-4287-8B34-2F948EFF2F33}"/>
            </a:ext>
          </a:extLst>
        </xdr:cNvPr>
        <xdr:cNvSpPr txBox="1"/>
      </xdr:nvSpPr>
      <xdr:spPr>
        <a:xfrm>
          <a:off x="8313420" y="40629840"/>
          <a:ext cx="1924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377</xdr:row>
      <xdr:rowOff>0</xdr:rowOff>
    </xdr:from>
    <xdr:ext cx="191233" cy="264560"/>
    <xdr:sp macro="" textlink="">
      <xdr:nvSpPr>
        <xdr:cNvPr id="576" name="CasetăText 1">
          <a:extLst>
            <a:ext uri="{FF2B5EF4-FFF2-40B4-BE49-F238E27FC236}">
              <a16:creationId xmlns:a16="http://schemas.microsoft.com/office/drawing/2014/main" id="{D08ED002-8D38-49F6-B736-34988581EDC5}"/>
            </a:ext>
          </a:extLst>
        </xdr:cNvPr>
        <xdr:cNvSpPr txBox="1"/>
      </xdr:nvSpPr>
      <xdr:spPr>
        <a:xfrm>
          <a:off x="831342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640080</xdr:colOff>
      <xdr:row>377</xdr:row>
      <xdr:rowOff>0</xdr:rowOff>
    </xdr:from>
    <xdr:ext cx="199049" cy="264560"/>
    <xdr:sp macro="" textlink="">
      <xdr:nvSpPr>
        <xdr:cNvPr id="577" name="CasetăText 1">
          <a:extLst>
            <a:ext uri="{FF2B5EF4-FFF2-40B4-BE49-F238E27FC236}">
              <a16:creationId xmlns:a16="http://schemas.microsoft.com/office/drawing/2014/main" id="{1ECA8019-FCCC-4070-8325-9DB40A16C441}"/>
            </a:ext>
          </a:extLst>
        </xdr:cNvPr>
        <xdr:cNvSpPr txBox="1"/>
      </xdr:nvSpPr>
      <xdr:spPr>
        <a:xfrm>
          <a:off x="8953500" y="406298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640080</xdr:colOff>
      <xdr:row>377</xdr:row>
      <xdr:rowOff>0</xdr:rowOff>
    </xdr:from>
    <xdr:ext cx="199049" cy="264560"/>
    <xdr:sp macro="" textlink="">
      <xdr:nvSpPr>
        <xdr:cNvPr id="578" name="CasetăText 1">
          <a:extLst>
            <a:ext uri="{FF2B5EF4-FFF2-40B4-BE49-F238E27FC236}">
              <a16:creationId xmlns:a16="http://schemas.microsoft.com/office/drawing/2014/main" id="{AD63C5B0-6427-4BE5-AC46-B2C54D762575}"/>
            </a:ext>
          </a:extLst>
        </xdr:cNvPr>
        <xdr:cNvSpPr txBox="1"/>
      </xdr:nvSpPr>
      <xdr:spPr>
        <a:xfrm>
          <a:off x="8953500" y="406298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377</xdr:row>
      <xdr:rowOff>0</xdr:rowOff>
    </xdr:from>
    <xdr:ext cx="191233" cy="264560"/>
    <xdr:sp macro="" textlink="">
      <xdr:nvSpPr>
        <xdr:cNvPr id="579" name="CasetăText 1">
          <a:extLst>
            <a:ext uri="{FF2B5EF4-FFF2-40B4-BE49-F238E27FC236}">
              <a16:creationId xmlns:a16="http://schemas.microsoft.com/office/drawing/2014/main" id="{0EBEE05C-8337-4902-88FD-0E9B5702FBAB}"/>
            </a:ext>
          </a:extLst>
        </xdr:cNvPr>
        <xdr:cNvSpPr txBox="1"/>
      </xdr:nvSpPr>
      <xdr:spPr>
        <a:xfrm>
          <a:off x="534162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377</xdr:row>
      <xdr:rowOff>0</xdr:rowOff>
    </xdr:from>
    <xdr:ext cx="190755" cy="264560"/>
    <xdr:sp macro="" textlink="">
      <xdr:nvSpPr>
        <xdr:cNvPr id="580" name="CasetăText 1">
          <a:extLst>
            <a:ext uri="{FF2B5EF4-FFF2-40B4-BE49-F238E27FC236}">
              <a16:creationId xmlns:a16="http://schemas.microsoft.com/office/drawing/2014/main" id="{75DAF677-53B2-4E14-837A-CA45653DE491}"/>
            </a:ext>
          </a:extLst>
        </xdr:cNvPr>
        <xdr:cNvSpPr txBox="1"/>
      </xdr:nvSpPr>
      <xdr:spPr>
        <a:xfrm>
          <a:off x="5341620" y="406298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377</xdr:row>
      <xdr:rowOff>0</xdr:rowOff>
    </xdr:from>
    <xdr:ext cx="190755" cy="264560"/>
    <xdr:sp macro="" textlink="">
      <xdr:nvSpPr>
        <xdr:cNvPr id="581" name="CasetăText 1">
          <a:extLst>
            <a:ext uri="{FF2B5EF4-FFF2-40B4-BE49-F238E27FC236}">
              <a16:creationId xmlns:a16="http://schemas.microsoft.com/office/drawing/2014/main" id="{7149B429-C22B-4B1B-968E-EE2EBBB022B9}"/>
            </a:ext>
          </a:extLst>
        </xdr:cNvPr>
        <xdr:cNvSpPr txBox="1"/>
      </xdr:nvSpPr>
      <xdr:spPr>
        <a:xfrm>
          <a:off x="5341620" y="406298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377</xdr:row>
      <xdr:rowOff>0</xdr:rowOff>
    </xdr:from>
    <xdr:ext cx="191233" cy="264560"/>
    <xdr:sp macro="" textlink="">
      <xdr:nvSpPr>
        <xdr:cNvPr id="582" name="CasetăText 1">
          <a:extLst>
            <a:ext uri="{FF2B5EF4-FFF2-40B4-BE49-F238E27FC236}">
              <a16:creationId xmlns:a16="http://schemas.microsoft.com/office/drawing/2014/main" id="{B68F6E04-15D6-4AE4-84D2-8EAF55B6B9BF}"/>
            </a:ext>
          </a:extLst>
        </xdr:cNvPr>
        <xdr:cNvSpPr txBox="1"/>
      </xdr:nvSpPr>
      <xdr:spPr>
        <a:xfrm>
          <a:off x="534162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377</xdr:row>
      <xdr:rowOff>0</xdr:rowOff>
    </xdr:from>
    <xdr:ext cx="191233" cy="264560"/>
    <xdr:sp macro="" textlink="">
      <xdr:nvSpPr>
        <xdr:cNvPr id="583" name="CasetăText 1">
          <a:extLst>
            <a:ext uri="{FF2B5EF4-FFF2-40B4-BE49-F238E27FC236}">
              <a16:creationId xmlns:a16="http://schemas.microsoft.com/office/drawing/2014/main" id="{4D5ABAFA-4DE3-4511-8167-B217B3B8D590}"/>
            </a:ext>
          </a:extLst>
        </xdr:cNvPr>
        <xdr:cNvSpPr txBox="1"/>
      </xdr:nvSpPr>
      <xdr:spPr>
        <a:xfrm>
          <a:off x="534162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377</xdr:row>
      <xdr:rowOff>0</xdr:rowOff>
    </xdr:from>
    <xdr:ext cx="192428" cy="264560"/>
    <xdr:sp macro="" textlink="">
      <xdr:nvSpPr>
        <xdr:cNvPr id="584" name="CasetăText 1">
          <a:extLst>
            <a:ext uri="{FF2B5EF4-FFF2-40B4-BE49-F238E27FC236}">
              <a16:creationId xmlns:a16="http://schemas.microsoft.com/office/drawing/2014/main" id="{CFB0848A-EAB8-4108-A792-09427E6BEF19}"/>
            </a:ext>
          </a:extLst>
        </xdr:cNvPr>
        <xdr:cNvSpPr txBox="1"/>
      </xdr:nvSpPr>
      <xdr:spPr>
        <a:xfrm>
          <a:off x="5341620" y="40629840"/>
          <a:ext cx="1924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377</xdr:row>
      <xdr:rowOff>0</xdr:rowOff>
    </xdr:from>
    <xdr:ext cx="191233" cy="264560"/>
    <xdr:sp macro="" textlink="">
      <xdr:nvSpPr>
        <xdr:cNvPr id="585" name="CasetăText 1">
          <a:extLst>
            <a:ext uri="{FF2B5EF4-FFF2-40B4-BE49-F238E27FC236}">
              <a16:creationId xmlns:a16="http://schemas.microsoft.com/office/drawing/2014/main" id="{30BD8456-5885-4F91-B0E0-3DFCDBC9F7D9}"/>
            </a:ext>
          </a:extLst>
        </xdr:cNvPr>
        <xdr:cNvSpPr txBox="1"/>
      </xdr:nvSpPr>
      <xdr:spPr>
        <a:xfrm>
          <a:off x="534162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640080</xdr:colOff>
      <xdr:row>377</xdr:row>
      <xdr:rowOff>0</xdr:rowOff>
    </xdr:from>
    <xdr:ext cx="199049" cy="264560"/>
    <xdr:sp macro="" textlink="">
      <xdr:nvSpPr>
        <xdr:cNvPr id="586" name="CasetăText 1">
          <a:extLst>
            <a:ext uri="{FF2B5EF4-FFF2-40B4-BE49-F238E27FC236}">
              <a16:creationId xmlns:a16="http://schemas.microsoft.com/office/drawing/2014/main" id="{A506CE23-07E8-4928-8C10-ADF2F2D2CC69}"/>
            </a:ext>
          </a:extLst>
        </xdr:cNvPr>
        <xdr:cNvSpPr txBox="1"/>
      </xdr:nvSpPr>
      <xdr:spPr>
        <a:xfrm>
          <a:off x="5981700" y="406298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640080</xdr:colOff>
      <xdr:row>377</xdr:row>
      <xdr:rowOff>0</xdr:rowOff>
    </xdr:from>
    <xdr:ext cx="199049" cy="264560"/>
    <xdr:sp macro="" textlink="">
      <xdr:nvSpPr>
        <xdr:cNvPr id="587" name="CasetăText 1">
          <a:extLst>
            <a:ext uri="{FF2B5EF4-FFF2-40B4-BE49-F238E27FC236}">
              <a16:creationId xmlns:a16="http://schemas.microsoft.com/office/drawing/2014/main" id="{5FA88F50-55A1-4C30-B39B-F91F2D498CDA}"/>
            </a:ext>
          </a:extLst>
        </xdr:cNvPr>
        <xdr:cNvSpPr txBox="1"/>
      </xdr:nvSpPr>
      <xdr:spPr>
        <a:xfrm>
          <a:off x="5981700" y="406298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377</xdr:row>
      <xdr:rowOff>0</xdr:rowOff>
    </xdr:from>
    <xdr:ext cx="191233" cy="264560"/>
    <xdr:sp macro="" textlink="">
      <xdr:nvSpPr>
        <xdr:cNvPr id="588" name="CasetăText 1">
          <a:extLst>
            <a:ext uri="{FF2B5EF4-FFF2-40B4-BE49-F238E27FC236}">
              <a16:creationId xmlns:a16="http://schemas.microsoft.com/office/drawing/2014/main" id="{5B384A5E-CBB3-44FB-A2C6-DE28E528F544}"/>
            </a:ext>
          </a:extLst>
        </xdr:cNvPr>
        <xdr:cNvSpPr txBox="1"/>
      </xdr:nvSpPr>
      <xdr:spPr>
        <a:xfrm>
          <a:off x="534162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377</xdr:row>
      <xdr:rowOff>0</xdr:rowOff>
    </xdr:from>
    <xdr:ext cx="190755" cy="264560"/>
    <xdr:sp macro="" textlink="">
      <xdr:nvSpPr>
        <xdr:cNvPr id="589" name="CasetăText 1">
          <a:extLst>
            <a:ext uri="{FF2B5EF4-FFF2-40B4-BE49-F238E27FC236}">
              <a16:creationId xmlns:a16="http://schemas.microsoft.com/office/drawing/2014/main" id="{635413AE-995B-426A-A825-D50F523579CD}"/>
            </a:ext>
          </a:extLst>
        </xdr:cNvPr>
        <xdr:cNvSpPr txBox="1"/>
      </xdr:nvSpPr>
      <xdr:spPr>
        <a:xfrm>
          <a:off x="5341620" y="406298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377</xdr:row>
      <xdr:rowOff>0</xdr:rowOff>
    </xdr:from>
    <xdr:ext cx="190755" cy="264560"/>
    <xdr:sp macro="" textlink="">
      <xdr:nvSpPr>
        <xdr:cNvPr id="590" name="CasetăText 1">
          <a:extLst>
            <a:ext uri="{FF2B5EF4-FFF2-40B4-BE49-F238E27FC236}">
              <a16:creationId xmlns:a16="http://schemas.microsoft.com/office/drawing/2014/main" id="{207DD384-A3AB-46DB-8DEE-AB458A5CE008}"/>
            </a:ext>
          </a:extLst>
        </xdr:cNvPr>
        <xdr:cNvSpPr txBox="1"/>
      </xdr:nvSpPr>
      <xdr:spPr>
        <a:xfrm>
          <a:off x="5341620" y="406298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377</xdr:row>
      <xdr:rowOff>0</xdr:rowOff>
    </xdr:from>
    <xdr:ext cx="191233" cy="264560"/>
    <xdr:sp macro="" textlink="">
      <xdr:nvSpPr>
        <xdr:cNvPr id="591" name="CasetăText 1">
          <a:extLst>
            <a:ext uri="{FF2B5EF4-FFF2-40B4-BE49-F238E27FC236}">
              <a16:creationId xmlns:a16="http://schemas.microsoft.com/office/drawing/2014/main" id="{C1098AC9-B315-4799-9A16-D5292605696B}"/>
            </a:ext>
          </a:extLst>
        </xdr:cNvPr>
        <xdr:cNvSpPr txBox="1"/>
      </xdr:nvSpPr>
      <xdr:spPr>
        <a:xfrm>
          <a:off x="534162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377</xdr:row>
      <xdr:rowOff>0</xdr:rowOff>
    </xdr:from>
    <xdr:ext cx="191233" cy="264560"/>
    <xdr:sp macro="" textlink="">
      <xdr:nvSpPr>
        <xdr:cNvPr id="592" name="CasetăText 1">
          <a:extLst>
            <a:ext uri="{FF2B5EF4-FFF2-40B4-BE49-F238E27FC236}">
              <a16:creationId xmlns:a16="http://schemas.microsoft.com/office/drawing/2014/main" id="{226FA8E5-CE97-4409-B077-5BC200895F2C}"/>
            </a:ext>
          </a:extLst>
        </xdr:cNvPr>
        <xdr:cNvSpPr txBox="1"/>
      </xdr:nvSpPr>
      <xdr:spPr>
        <a:xfrm>
          <a:off x="534162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377</xdr:row>
      <xdr:rowOff>0</xdr:rowOff>
    </xdr:from>
    <xdr:ext cx="192428" cy="264560"/>
    <xdr:sp macro="" textlink="">
      <xdr:nvSpPr>
        <xdr:cNvPr id="593" name="CasetăText 1">
          <a:extLst>
            <a:ext uri="{FF2B5EF4-FFF2-40B4-BE49-F238E27FC236}">
              <a16:creationId xmlns:a16="http://schemas.microsoft.com/office/drawing/2014/main" id="{BCF3F274-EFDF-415C-89AA-F24DA749F596}"/>
            </a:ext>
          </a:extLst>
        </xdr:cNvPr>
        <xdr:cNvSpPr txBox="1"/>
      </xdr:nvSpPr>
      <xdr:spPr>
        <a:xfrm>
          <a:off x="5341620" y="40629840"/>
          <a:ext cx="1924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377</xdr:row>
      <xdr:rowOff>0</xdr:rowOff>
    </xdr:from>
    <xdr:ext cx="191233" cy="264560"/>
    <xdr:sp macro="" textlink="">
      <xdr:nvSpPr>
        <xdr:cNvPr id="594" name="CasetăText 1">
          <a:extLst>
            <a:ext uri="{FF2B5EF4-FFF2-40B4-BE49-F238E27FC236}">
              <a16:creationId xmlns:a16="http://schemas.microsoft.com/office/drawing/2014/main" id="{84455656-206F-4B84-91D4-69C7A1399038}"/>
            </a:ext>
          </a:extLst>
        </xdr:cNvPr>
        <xdr:cNvSpPr txBox="1"/>
      </xdr:nvSpPr>
      <xdr:spPr>
        <a:xfrm>
          <a:off x="534162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640080</xdr:colOff>
      <xdr:row>377</xdr:row>
      <xdr:rowOff>0</xdr:rowOff>
    </xdr:from>
    <xdr:ext cx="199049" cy="264560"/>
    <xdr:sp macro="" textlink="">
      <xdr:nvSpPr>
        <xdr:cNvPr id="595" name="CasetăText 1">
          <a:extLst>
            <a:ext uri="{FF2B5EF4-FFF2-40B4-BE49-F238E27FC236}">
              <a16:creationId xmlns:a16="http://schemas.microsoft.com/office/drawing/2014/main" id="{E5E9968E-9BBA-4EA0-8C8B-5ED78474BC61}"/>
            </a:ext>
          </a:extLst>
        </xdr:cNvPr>
        <xdr:cNvSpPr txBox="1"/>
      </xdr:nvSpPr>
      <xdr:spPr>
        <a:xfrm>
          <a:off x="5981700" y="406298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640080</xdr:colOff>
      <xdr:row>377</xdr:row>
      <xdr:rowOff>0</xdr:rowOff>
    </xdr:from>
    <xdr:ext cx="199049" cy="264560"/>
    <xdr:sp macro="" textlink="">
      <xdr:nvSpPr>
        <xdr:cNvPr id="596" name="CasetăText 1">
          <a:extLst>
            <a:ext uri="{FF2B5EF4-FFF2-40B4-BE49-F238E27FC236}">
              <a16:creationId xmlns:a16="http://schemas.microsoft.com/office/drawing/2014/main" id="{EAE99F28-9187-4916-B8BC-48183BAF478F}"/>
            </a:ext>
          </a:extLst>
        </xdr:cNvPr>
        <xdr:cNvSpPr txBox="1"/>
      </xdr:nvSpPr>
      <xdr:spPr>
        <a:xfrm>
          <a:off x="5981700" y="406298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7A7EA-1A81-4B7C-A2BA-C66EEC039F7D}">
  <dimension ref="A1:M408"/>
  <sheetViews>
    <sheetView tabSelected="1" zoomScale="110" zoomScaleNormal="110" workbookViewId="0">
      <selection activeCell="K254" sqref="K254"/>
    </sheetView>
  </sheetViews>
  <sheetFormatPr defaultColWidth="9.109375" defaultRowHeight="16.8" x14ac:dyDescent="0.4"/>
  <cols>
    <col min="1" max="1" width="6.88671875" style="51" customWidth="1"/>
    <col min="2" max="2" width="64.6640625" style="52" customWidth="1"/>
    <col min="3" max="3" width="15.44140625" style="47" bestFit="1" customWidth="1"/>
    <col min="4" max="4" width="13.88671875" style="47" bestFit="1" customWidth="1"/>
    <col min="5" max="5" width="15.44140625" style="57" customWidth="1"/>
    <col min="6" max="6" width="14.88671875" style="57" customWidth="1"/>
    <col min="7" max="16384" width="9.109375" style="53"/>
  </cols>
  <sheetData>
    <row r="1" spans="1:11" x14ac:dyDescent="0.4">
      <c r="A1" s="60" t="s">
        <v>0</v>
      </c>
      <c r="B1" s="61"/>
      <c r="C1" s="62"/>
      <c r="D1" s="62"/>
      <c r="E1" s="93" t="s">
        <v>347</v>
      </c>
      <c r="F1" s="93"/>
    </row>
    <row r="2" spans="1:11" x14ac:dyDescent="0.4">
      <c r="A2" s="60" t="s">
        <v>1</v>
      </c>
      <c r="B2" s="61"/>
      <c r="C2" s="62"/>
      <c r="D2" s="67"/>
      <c r="E2" s="94" t="s">
        <v>192</v>
      </c>
      <c r="F2" s="94"/>
      <c r="G2" s="94"/>
    </row>
    <row r="3" spans="1:11" x14ac:dyDescent="0.4">
      <c r="A3" s="60" t="s">
        <v>2</v>
      </c>
      <c r="B3" s="61"/>
      <c r="C3" s="62"/>
      <c r="D3" s="62"/>
    </row>
    <row r="4" spans="1:11" x14ac:dyDescent="0.4">
      <c r="A4" s="63"/>
      <c r="B4" s="61"/>
      <c r="C4" s="62"/>
      <c r="D4" s="62"/>
    </row>
    <row r="5" spans="1:11" ht="16.8" customHeight="1" x14ac:dyDescent="0.4">
      <c r="A5" s="95" t="s">
        <v>193</v>
      </c>
      <c r="B5" s="95"/>
      <c r="C5" s="95"/>
      <c r="D5" s="95"/>
      <c r="E5" s="95"/>
      <c r="F5" s="95"/>
      <c r="G5" s="95"/>
    </row>
    <row r="6" spans="1:11" ht="16.8" customHeight="1" x14ac:dyDescent="0.4">
      <c r="A6" s="85"/>
      <c r="B6" s="94" t="s">
        <v>283</v>
      </c>
      <c r="C6" s="94"/>
      <c r="D6" s="94"/>
      <c r="E6" s="94"/>
      <c r="F6" s="94"/>
      <c r="G6" s="86"/>
      <c r="H6" s="86"/>
      <c r="I6" s="86"/>
      <c r="J6" s="86"/>
      <c r="K6" s="86"/>
    </row>
    <row r="7" spans="1:11" x14ac:dyDescent="0.4">
      <c r="A7" s="63"/>
      <c r="B7" s="64"/>
      <c r="C7" s="54"/>
      <c r="D7" s="54"/>
      <c r="F7" s="57" t="s">
        <v>194</v>
      </c>
    </row>
    <row r="8" spans="1:11" ht="33.6" x14ac:dyDescent="0.4">
      <c r="A8" s="65" t="s">
        <v>3</v>
      </c>
      <c r="B8" s="66" t="s">
        <v>6</v>
      </c>
      <c r="C8" s="68" t="s">
        <v>140</v>
      </c>
      <c r="D8" s="68" t="s">
        <v>141</v>
      </c>
      <c r="E8" s="68" t="s">
        <v>142</v>
      </c>
      <c r="F8" s="68" t="s">
        <v>143</v>
      </c>
    </row>
    <row r="9" spans="1:11" x14ac:dyDescent="0.4">
      <c r="A9" s="48">
        <v>0</v>
      </c>
      <c r="B9" s="49">
        <v>1</v>
      </c>
      <c r="C9" s="69">
        <v>2</v>
      </c>
      <c r="D9" s="69">
        <v>3</v>
      </c>
      <c r="E9" s="69">
        <v>4</v>
      </c>
      <c r="F9" s="69">
        <v>5</v>
      </c>
    </row>
    <row r="10" spans="1:11" x14ac:dyDescent="0.4">
      <c r="A10" s="48"/>
      <c r="B10" s="49"/>
      <c r="C10" s="44"/>
      <c r="D10" s="44"/>
      <c r="E10" s="46"/>
      <c r="F10" s="46"/>
    </row>
    <row r="11" spans="1:11" s="70" customFormat="1" x14ac:dyDescent="0.4">
      <c r="A11" s="87"/>
      <c r="B11" s="43" t="s">
        <v>7</v>
      </c>
      <c r="C11" s="44">
        <f>C13+C21+C29+C67+C294+C338+C348+C360+C368+C376+C397</f>
        <v>39445.480000000003</v>
      </c>
      <c r="D11" s="44">
        <f>D13+D21+D29+D67+D294+D338+D348+D360+D368+D376+D397</f>
        <v>20107.760000000002</v>
      </c>
      <c r="E11" s="44">
        <f>E13+E21+E29+E67+E294+E338+E348+E360+E368+E376+E397</f>
        <v>127874.5787</v>
      </c>
      <c r="F11" s="44">
        <f>SUM(C11:E11)</f>
        <v>187427.8187</v>
      </c>
    </row>
    <row r="12" spans="1:11" x14ac:dyDescent="0.4">
      <c r="A12" s="50"/>
      <c r="B12" s="43"/>
      <c r="C12" s="46"/>
      <c r="D12" s="46"/>
      <c r="E12" s="46"/>
      <c r="F12" s="46"/>
    </row>
    <row r="13" spans="1:11" s="72" customFormat="1" ht="15.75" customHeight="1" x14ac:dyDescent="0.4">
      <c r="A13" s="1"/>
      <c r="B13" s="38" t="s">
        <v>8</v>
      </c>
      <c r="C13" s="71">
        <f>C15</f>
        <v>1500</v>
      </c>
      <c r="D13" s="71">
        <f t="shared" ref="D13:E13" si="0">D15</f>
        <v>0</v>
      </c>
      <c r="E13" s="71">
        <f t="shared" si="0"/>
        <v>0</v>
      </c>
      <c r="F13" s="71">
        <f t="shared" ref="F13:F271" si="1">SUM(C13:E13)</f>
        <v>1500</v>
      </c>
    </row>
    <row r="14" spans="1:11" s="73" customFormat="1" ht="16.2" x14ac:dyDescent="0.4">
      <c r="A14" s="2"/>
      <c r="B14" s="38"/>
      <c r="C14" s="35"/>
      <c r="D14" s="35"/>
      <c r="E14" s="35"/>
      <c r="F14" s="35"/>
    </row>
    <row r="15" spans="1:11" s="72" customFormat="1" ht="16.2" x14ac:dyDescent="0.4">
      <c r="A15" s="1"/>
      <c r="B15" s="12" t="s">
        <v>9</v>
      </c>
      <c r="C15" s="71">
        <f>C16+C18</f>
        <v>1500</v>
      </c>
      <c r="D15" s="71">
        <f t="shared" ref="D15:F15" si="2">D16+D18</f>
        <v>0</v>
      </c>
      <c r="E15" s="71">
        <f t="shared" si="2"/>
        <v>0</v>
      </c>
      <c r="F15" s="71">
        <f t="shared" si="2"/>
        <v>1500</v>
      </c>
    </row>
    <row r="16" spans="1:11" s="73" customFormat="1" ht="16.2" x14ac:dyDescent="0.4">
      <c r="A16" s="5" t="s">
        <v>5</v>
      </c>
      <c r="B16" s="15" t="s">
        <v>43</v>
      </c>
      <c r="C16" s="88">
        <f>C17</f>
        <v>1000</v>
      </c>
      <c r="D16" s="89"/>
      <c r="E16" s="75"/>
      <c r="F16" s="88">
        <f>SUM(C16:E16)</f>
        <v>1000</v>
      </c>
    </row>
    <row r="17" spans="1:6" s="73" customFormat="1" ht="16.2" x14ac:dyDescent="0.4">
      <c r="A17" s="3">
        <v>1</v>
      </c>
      <c r="B17" s="13" t="s">
        <v>11</v>
      </c>
      <c r="C17" s="89">
        <v>1000</v>
      </c>
      <c r="D17" s="89"/>
      <c r="E17" s="75"/>
      <c r="F17" s="89">
        <f>SUM(C17:E17)</f>
        <v>1000</v>
      </c>
    </row>
    <row r="18" spans="1:6" s="73" customFormat="1" ht="16.2" x14ac:dyDescent="0.4">
      <c r="A18" s="5" t="s">
        <v>190</v>
      </c>
      <c r="B18" s="76" t="s">
        <v>191</v>
      </c>
      <c r="C18" s="88">
        <f>C19</f>
        <v>500</v>
      </c>
      <c r="D18" s="89"/>
      <c r="E18" s="75"/>
      <c r="F18" s="88">
        <f>SUM(C18:E18)</f>
        <v>500</v>
      </c>
    </row>
    <row r="19" spans="1:6" s="73" customFormat="1" ht="32.4" x14ac:dyDescent="0.4">
      <c r="A19" s="2">
        <v>1</v>
      </c>
      <c r="B19" s="13" t="s">
        <v>10</v>
      </c>
      <c r="C19" s="89">
        <v>500</v>
      </c>
      <c r="D19" s="89"/>
      <c r="E19" s="75"/>
      <c r="F19" s="89">
        <f>SUM(C19:E19)</f>
        <v>500</v>
      </c>
    </row>
    <row r="20" spans="1:6" s="73" customFormat="1" ht="16.2" x14ac:dyDescent="0.4">
      <c r="A20" s="2"/>
      <c r="B20" s="13"/>
      <c r="C20" s="33"/>
      <c r="D20" s="33"/>
      <c r="E20" s="35"/>
      <c r="F20" s="35"/>
    </row>
    <row r="21" spans="1:6" s="72" customFormat="1" ht="16.2" x14ac:dyDescent="0.4">
      <c r="A21" s="1"/>
      <c r="B21" s="74" t="s">
        <v>12</v>
      </c>
      <c r="C21" s="75">
        <f>C23</f>
        <v>74.3</v>
      </c>
      <c r="D21" s="75">
        <f t="shared" ref="D21:E21" si="3">D23</f>
        <v>0</v>
      </c>
      <c r="E21" s="75">
        <f t="shared" si="3"/>
        <v>0</v>
      </c>
      <c r="F21" s="71">
        <f t="shared" si="1"/>
        <v>74.3</v>
      </c>
    </row>
    <row r="22" spans="1:6" s="73" customFormat="1" ht="16.2" x14ac:dyDescent="0.4">
      <c r="A22" s="2"/>
      <c r="B22" s="38"/>
      <c r="C22" s="35"/>
      <c r="D22" s="35"/>
      <c r="E22" s="35"/>
      <c r="F22" s="35"/>
    </row>
    <row r="23" spans="1:6" s="72" customFormat="1" ht="16.2" x14ac:dyDescent="0.4">
      <c r="A23" s="1"/>
      <c r="B23" s="76" t="s">
        <v>13</v>
      </c>
      <c r="C23" s="77">
        <f>C25+C26+C27</f>
        <v>74.3</v>
      </c>
      <c r="D23" s="77">
        <f t="shared" ref="D23:E23" si="4">D25</f>
        <v>0</v>
      </c>
      <c r="E23" s="77">
        <f t="shared" si="4"/>
        <v>0</v>
      </c>
      <c r="F23" s="71">
        <f t="shared" si="1"/>
        <v>74.3</v>
      </c>
    </row>
    <row r="24" spans="1:6" s="72" customFormat="1" ht="16.2" x14ac:dyDescent="0.4">
      <c r="A24" s="5" t="s">
        <v>5</v>
      </c>
      <c r="B24" s="15" t="s">
        <v>43</v>
      </c>
      <c r="C24" s="77"/>
      <c r="D24" s="77"/>
      <c r="E24" s="77"/>
      <c r="F24" s="71"/>
    </row>
    <row r="25" spans="1:6" s="73" customFormat="1" ht="16.2" x14ac:dyDescent="0.4">
      <c r="A25" s="2">
        <v>1</v>
      </c>
      <c r="B25" s="13" t="s">
        <v>14</v>
      </c>
      <c r="C25" s="33">
        <v>41.5</v>
      </c>
      <c r="D25" s="33">
        <v>0</v>
      </c>
      <c r="E25" s="33">
        <v>0</v>
      </c>
      <c r="F25" s="35">
        <f t="shared" si="1"/>
        <v>41.5</v>
      </c>
    </row>
    <row r="26" spans="1:6" s="73" customFormat="1" ht="16.2" x14ac:dyDescent="0.4">
      <c r="A26" s="2">
        <v>2</v>
      </c>
      <c r="B26" s="13" t="s">
        <v>344</v>
      </c>
      <c r="C26" s="33">
        <v>15</v>
      </c>
      <c r="D26" s="33"/>
      <c r="E26" s="33"/>
      <c r="F26" s="35">
        <f t="shared" si="1"/>
        <v>15</v>
      </c>
    </row>
    <row r="27" spans="1:6" s="73" customFormat="1" ht="16.2" x14ac:dyDescent="0.4">
      <c r="A27" s="2">
        <v>3</v>
      </c>
      <c r="B27" s="13" t="s">
        <v>345</v>
      </c>
      <c r="C27" s="33">
        <v>17.8</v>
      </c>
      <c r="D27" s="33"/>
      <c r="E27" s="33"/>
      <c r="F27" s="35">
        <f t="shared" si="1"/>
        <v>17.8</v>
      </c>
    </row>
    <row r="28" spans="1:6" s="73" customFormat="1" ht="16.2" x14ac:dyDescent="0.4">
      <c r="A28" s="2"/>
      <c r="B28" s="13"/>
      <c r="C28" s="33"/>
      <c r="D28" s="33"/>
      <c r="E28" s="35"/>
      <c r="F28" s="35"/>
    </row>
    <row r="29" spans="1:6" s="72" customFormat="1" ht="16.2" x14ac:dyDescent="0.4">
      <c r="A29" s="5"/>
      <c r="B29" s="74" t="s">
        <v>15</v>
      </c>
      <c r="C29" s="71">
        <f>C31+C35</f>
        <v>30.630000000000003</v>
      </c>
      <c r="D29" s="71">
        <f>D42</f>
        <v>0</v>
      </c>
      <c r="E29" s="71">
        <f>E39</f>
        <v>18455.650000000001</v>
      </c>
      <c r="F29" s="71">
        <f t="shared" si="1"/>
        <v>18486.280000000002</v>
      </c>
    </row>
    <row r="30" spans="1:6" s="72" customFormat="1" ht="16.2" x14ac:dyDescent="0.4">
      <c r="A30" s="5"/>
      <c r="B30" s="74"/>
      <c r="C30" s="71"/>
      <c r="D30" s="71"/>
      <c r="E30" s="71"/>
      <c r="F30" s="71"/>
    </row>
    <row r="31" spans="1:6" s="72" customFormat="1" ht="16.2" x14ac:dyDescent="0.4">
      <c r="A31" s="5"/>
      <c r="B31" s="15" t="s">
        <v>279</v>
      </c>
      <c r="C31" s="79">
        <f>C32</f>
        <v>12.58</v>
      </c>
      <c r="D31" s="79"/>
      <c r="E31" s="79"/>
      <c r="F31" s="71">
        <f t="shared" si="1"/>
        <v>12.58</v>
      </c>
    </row>
    <row r="32" spans="1:6" s="73" customFormat="1" ht="16.2" x14ac:dyDescent="0.4">
      <c r="A32" s="1" t="s">
        <v>4</v>
      </c>
      <c r="B32" s="12" t="s">
        <v>17</v>
      </c>
      <c r="C32" s="29">
        <f>C33</f>
        <v>12.58</v>
      </c>
      <c r="D32" s="29"/>
      <c r="E32" s="29"/>
      <c r="F32" s="35">
        <f t="shared" si="1"/>
        <v>12.58</v>
      </c>
    </row>
    <row r="33" spans="1:13" s="73" customFormat="1" ht="16.2" x14ac:dyDescent="0.4">
      <c r="A33" s="3">
        <v>1</v>
      </c>
      <c r="B33" s="14" t="s">
        <v>280</v>
      </c>
      <c r="C33" s="29">
        <v>12.58</v>
      </c>
      <c r="D33" s="29"/>
      <c r="E33" s="35"/>
      <c r="F33" s="35">
        <f t="shared" si="1"/>
        <v>12.58</v>
      </c>
    </row>
    <row r="34" spans="1:13" s="73" customFormat="1" ht="16.2" x14ac:dyDescent="0.4">
      <c r="A34" s="3"/>
      <c r="B34" s="14"/>
      <c r="C34" s="29"/>
      <c r="D34" s="29"/>
      <c r="E34" s="35"/>
      <c r="F34" s="35"/>
    </row>
    <row r="35" spans="1:13" s="72" customFormat="1" ht="16.2" x14ac:dyDescent="0.4">
      <c r="A35" s="3"/>
      <c r="B35" s="15" t="s">
        <v>297</v>
      </c>
      <c r="C35" s="79">
        <f>C36</f>
        <v>18.05</v>
      </c>
      <c r="D35" s="79"/>
      <c r="E35" s="79"/>
      <c r="F35" s="71">
        <f t="shared" si="1"/>
        <v>18.05</v>
      </c>
    </row>
    <row r="36" spans="1:13" s="73" customFormat="1" ht="16.2" x14ac:dyDescent="0.4">
      <c r="A36" s="1" t="s">
        <v>5</v>
      </c>
      <c r="B36" s="12" t="s">
        <v>43</v>
      </c>
      <c r="C36" s="79">
        <f>C37</f>
        <v>18.05</v>
      </c>
      <c r="D36" s="79"/>
      <c r="E36" s="79"/>
      <c r="F36" s="71">
        <f t="shared" si="1"/>
        <v>18.05</v>
      </c>
    </row>
    <row r="37" spans="1:13" s="73" customFormat="1" ht="16.2" x14ac:dyDescent="0.4">
      <c r="A37" s="3">
        <v>1</v>
      </c>
      <c r="B37" s="14" t="s">
        <v>298</v>
      </c>
      <c r="C37" s="29">
        <v>18.05</v>
      </c>
      <c r="D37" s="29"/>
      <c r="E37" s="35"/>
      <c r="F37" s="35">
        <f t="shared" si="1"/>
        <v>18.05</v>
      </c>
    </row>
    <row r="38" spans="1:13" s="73" customFormat="1" ht="16.2" x14ac:dyDescent="0.4">
      <c r="A38" s="2"/>
      <c r="B38" s="13"/>
      <c r="C38" s="33"/>
      <c r="D38" s="33"/>
      <c r="E38" s="35"/>
      <c r="F38" s="35"/>
    </row>
    <row r="39" spans="1:13" s="72" customFormat="1" ht="16.2" x14ac:dyDescent="0.4">
      <c r="A39" s="1"/>
      <c r="B39" s="76" t="s">
        <v>16</v>
      </c>
      <c r="C39" s="90">
        <f>C42</f>
        <v>0</v>
      </c>
      <c r="D39" s="90">
        <f t="shared" ref="D39" si="5">D42</f>
        <v>0</v>
      </c>
      <c r="E39" s="90">
        <f>E42+E40</f>
        <v>18455.650000000001</v>
      </c>
      <c r="F39" s="71">
        <f t="shared" si="1"/>
        <v>18455.650000000001</v>
      </c>
    </row>
    <row r="40" spans="1:13" s="72" customFormat="1" ht="16.2" x14ac:dyDescent="0.4">
      <c r="A40" s="1" t="s">
        <v>5</v>
      </c>
      <c r="B40" s="76" t="s">
        <v>43</v>
      </c>
      <c r="C40" s="77"/>
      <c r="D40" s="77"/>
      <c r="E40" s="77">
        <f>E41</f>
        <v>3680.47</v>
      </c>
      <c r="F40" s="77">
        <f>F41</f>
        <v>3680.47</v>
      </c>
    </row>
    <row r="41" spans="1:13" s="72" customFormat="1" ht="32.4" x14ac:dyDescent="0.4">
      <c r="A41" s="4">
        <v>1</v>
      </c>
      <c r="B41" s="14" t="s">
        <v>296</v>
      </c>
      <c r="C41" s="29"/>
      <c r="D41" s="29"/>
      <c r="E41" s="29">
        <v>3680.47</v>
      </c>
      <c r="F41" s="35">
        <f t="shared" ref="F41" si="6">SUM(C41:E41)</f>
        <v>3680.47</v>
      </c>
    </row>
    <row r="42" spans="1:13" s="73" customFormat="1" ht="16.2" x14ac:dyDescent="0.4">
      <c r="A42" s="1" t="s">
        <v>4</v>
      </c>
      <c r="B42" s="12" t="s">
        <v>17</v>
      </c>
      <c r="C42" s="35"/>
      <c r="D42" s="35">
        <f>D43</f>
        <v>0</v>
      </c>
      <c r="E42" s="35">
        <f>SUM(E43:E65)</f>
        <v>14775.18</v>
      </c>
      <c r="F42" s="35">
        <f t="shared" si="1"/>
        <v>14775.18</v>
      </c>
      <c r="M42" s="73" t="s">
        <v>149</v>
      </c>
    </row>
    <row r="43" spans="1:13" s="73" customFormat="1" ht="16.2" x14ac:dyDescent="0.4">
      <c r="A43" s="4">
        <v>1</v>
      </c>
      <c r="B43" s="14" t="s">
        <v>18</v>
      </c>
      <c r="C43" s="29"/>
      <c r="D43" s="29">
        <v>0</v>
      </c>
      <c r="E43" s="29">
        <v>240.3</v>
      </c>
      <c r="F43" s="35">
        <f t="shared" si="1"/>
        <v>240.3</v>
      </c>
    </row>
    <row r="44" spans="1:13" s="73" customFormat="1" ht="16.2" x14ac:dyDescent="0.4">
      <c r="A44" s="4">
        <v>2</v>
      </c>
      <c r="B44" s="14" t="s">
        <v>19</v>
      </c>
      <c r="C44" s="29"/>
      <c r="D44" s="29">
        <v>0</v>
      </c>
      <c r="E44" s="29">
        <v>2.9</v>
      </c>
      <c r="F44" s="35">
        <f t="shared" si="1"/>
        <v>2.9</v>
      </c>
    </row>
    <row r="45" spans="1:13" s="73" customFormat="1" ht="30.6" customHeight="1" x14ac:dyDescent="0.4">
      <c r="A45" s="4">
        <v>3</v>
      </c>
      <c r="B45" s="14" t="s">
        <v>20</v>
      </c>
      <c r="C45" s="29"/>
      <c r="D45" s="29">
        <v>0</v>
      </c>
      <c r="E45" s="29">
        <v>15.9</v>
      </c>
      <c r="F45" s="35">
        <f t="shared" si="1"/>
        <v>15.9</v>
      </c>
    </row>
    <row r="46" spans="1:13" s="73" customFormat="1" ht="51.6" customHeight="1" x14ac:dyDescent="0.4">
      <c r="A46" s="4">
        <v>4</v>
      </c>
      <c r="B46" s="14" t="s">
        <v>21</v>
      </c>
      <c r="C46" s="29"/>
      <c r="D46" s="29">
        <v>0</v>
      </c>
      <c r="E46" s="29">
        <v>114</v>
      </c>
      <c r="F46" s="35">
        <f t="shared" si="1"/>
        <v>114</v>
      </c>
    </row>
    <row r="47" spans="1:13" s="73" customFormat="1" ht="32.4" x14ac:dyDescent="0.4">
      <c r="A47" s="4">
        <v>5</v>
      </c>
      <c r="B47" s="14" t="s">
        <v>22</v>
      </c>
      <c r="C47" s="29"/>
      <c r="D47" s="29">
        <v>0</v>
      </c>
      <c r="E47" s="29">
        <v>0.9</v>
      </c>
      <c r="F47" s="35">
        <f t="shared" si="1"/>
        <v>0.9</v>
      </c>
    </row>
    <row r="48" spans="1:13" s="73" customFormat="1" ht="16.2" x14ac:dyDescent="0.4">
      <c r="A48" s="4">
        <v>6</v>
      </c>
      <c r="B48" s="14" t="s">
        <v>23</v>
      </c>
      <c r="C48" s="29"/>
      <c r="D48" s="29">
        <v>0</v>
      </c>
      <c r="E48" s="29">
        <v>9.6</v>
      </c>
      <c r="F48" s="35">
        <f t="shared" si="1"/>
        <v>9.6</v>
      </c>
    </row>
    <row r="49" spans="1:6" s="73" customFormat="1" ht="16.2" x14ac:dyDescent="0.4">
      <c r="A49" s="4">
        <v>7</v>
      </c>
      <c r="B49" s="14" t="s">
        <v>24</v>
      </c>
      <c r="C49" s="29"/>
      <c r="D49" s="29">
        <v>0</v>
      </c>
      <c r="E49" s="29">
        <v>100</v>
      </c>
      <c r="F49" s="35">
        <f t="shared" si="1"/>
        <v>100</v>
      </c>
    </row>
    <row r="50" spans="1:6" s="73" customFormat="1" ht="29.4" customHeight="1" x14ac:dyDescent="0.4">
      <c r="A50" s="4">
        <v>8</v>
      </c>
      <c r="B50" s="14" t="s">
        <v>25</v>
      </c>
      <c r="C50" s="29"/>
      <c r="D50" s="29">
        <v>0</v>
      </c>
      <c r="E50" s="29">
        <v>80</v>
      </c>
      <c r="F50" s="35">
        <f t="shared" si="1"/>
        <v>80</v>
      </c>
    </row>
    <row r="51" spans="1:6" s="73" customFormat="1" ht="16.2" x14ac:dyDescent="0.4">
      <c r="A51" s="4">
        <v>9</v>
      </c>
      <c r="B51" s="14" t="s">
        <v>26</v>
      </c>
      <c r="C51" s="29"/>
      <c r="D51" s="29">
        <v>0</v>
      </c>
      <c r="E51" s="29">
        <v>45</v>
      </c>
      <c r="F51" s="35">
        <f t="shared" si="1"/>
        <v>45</v>
      </c>
    </row>
    <row r="52" spans="1:6" s="73" customFormat="1" ht="32.4" x14ac:dyDescent="0.4">
      <c r="A52" s="4">
        <v>10</v>
      </c>
      <c r="B52" s="14" t="s">
        <v>27</v>
      </c>
      <c r="C52" s="29"/>
      <c r="D52" s="29">
        <v>0</v>
      </c>
      <c r="E52" s="29">
        <v>14</v>
      </c>
      <c r="F52" s="35">
        <f t="shared" si="1"/>
        <v>14</v>
      </c>
    </row>
    <row r="53" spans="1:6" s="73" customFormat="1" ht="16.2" x14ac:dyDescent="0.4">
      <c r="A53" s="4">
        <v>11</v>
      </c>
      <c r="B53" s="14" t="s">
        <v>28</v>
      </c>
      <c r="C53" s="29"/>
      <c r="D53" s="29">
        <v>0</v>
      </c>
      <c r="E53" s="29">
        <v>6.55</v>
      </c>
      <c r="F53" s="35">
        <f t="shared" si="1"/>
        <v>6.55</v>
      </c>
    </row>
    <row r="54" spans="1:6" s="73" customFormat="1" ht="19.8" customHeight="1" x14ac:dyDescent="0.4">
      <c r="A54" s="4">
        <v>12</v>
      </c>
      <c r="B54" s="14" t="s">
        <v>29</v>
      </c>
      <c r="C54" s="29"/>
      <c r="D54" s="29">
        <v>0</v>
      </c>
      <c r="E54" s="29">
        <v>5</v>
      </c>
      <c r="F54" s="35">
        <f t="shared" si="1"/>
        <v>5</v>
      </c>
    </row>
    <row r="55" spans="1:6" s="73" customFormat="1" ht="16.2" x14ac:dyDescent="0.4">
      <c r="A55" s="4">
        <v>13</v>
      </c>
      <c r="B55" s="14" t="s">
        <v>30</v>
      </c>
      <c r="C55" s="29"/>
      <c r="D55" s="29">
        <v>0</v>
      </c>
      <c r="E55" s="29">
        <v>650</v>
      </c>
      <c r="F55" s="35">
        <f t="shared" si="1"/>
        <v>650</v>
      </c>
    </row>
    <row r="56" spans="1:6" s="73" customFormat="1" ht="16.2" x14ac:dyDescent="0.4">
      <c r="A56" s="4">
        <v>14</v>
      </c>
      <c r="B56" s="14" t="s">
        <v>31</v>
      </c>
      <c r="C56" s="29"/>
      <c r="D56" s="29">
        <v>0</v>
      </c>
      <c r="E56" s="29">
        <v>724.4</v>
      </c>
      <c r="F56" s="35">
        <f t="shared" si="1"/>
        <v>724.4</v>
      </c>
    </row>
    <row r="57" spans="1:6" s="73" customFormat="1" ht="30" customHeight="1" x14ac:dyDescent="0.4">
      <c r="A57" s="4">
        <v>15</v>
      </c>
      <c r="B57" s="14" t="s">
        <v>32</v>
      </c>
      <c r="C57" s="29"/>
      <c r="D57" s="29">
        <v>0</v>
      </c>
      <c r="E57" s="29">
        <v>9.41</v>
      </c>
      <c r="F57" s="35">
        <f t="shared" si="1"/>
        <v>9.41</v>
      </c>
    </row>
    <row r="58" spans="1:6" s="73" customFormat="1" ht="31.8" customHeight="1" x14ac:dyDescent="0.4">
      <c r="A58" s="4">
        <v>16</v>
      </c>
      <c r="B58" s="14" t="s">
        <v>33</v>
      </c>
      <c r="C58" s="29"/>
      <c r="D58" s="29">
        <v>0</v>
      </c>
      <c r="E58" s="29">
        <v>9.57</v>
      </c>
      <c r="F58" s="35">
        <f t="shared" si="1"/>
        <v>9.57</v>
      </c>
    </row>
    <row r="59" spans="1:6" s="73" customFormat="1" ht="16.2" x14ac:dyDescent="0.4">
      <c r="A59" s="4">
        <v>17</v>
      </c>
      <c r="B59" s="14" t="s">
        <v>34</v>
      </c>
      <c r="C59" s="29"/>
      <c r="D59" s="29">
        <v>0</v>
      </c>
      <c r="E59" s="29">
        <v>8.5</v>
      </c>
      <c r="F59" s="35">
        <f t="shared" si="1"/>
        <v>8.5</v>
      </c>
    </row>
    <row r="60" spans="1:6" s="73" customFormat="1" ht="16.2" x14ac:dyDescent="0.4">
      <c r="A60" s="4">
        <v>18</v>
      </c>
      <c r="B60" s="14" t="s">
        <v>35</v>
      </c>
      <c r="C60" s="29"/>
      <c r="D60" s="29">
        <v>0</v>
      </c>
      <c r="E60" s="29">
        <v>2.9</v>
      </c>
      <c r="F60" s="35">
        <f t="shared" si="1"/>
        <v>2.9</v>
      </c>
    </row>
    <row r="61" spans="1:6" s="73" customFormat="1" ht="32.4" x14ac:dyDescent="0.4">
      <c r="A61" s="4">
        <v>19</v>
      </c>
      <c r="B61" s="14" t="s">
        <v>36</v>
      </c>
      <c r="C61" s="29"/>
      <c r="D61" s="29">
        <v>0</v>
      </c>
      <c r="E61" s="29">
        <v>55</v>
      </c>
      <c r="F61" s="35">
        <f t="shared" si="1"/>
        <v>55</v>
      </c>
    </row>
    <row r="62" spans="1:6" s="73" customFormat="1" ht="16.2" x14ac:dyDescent="0.4">
      <c r="A62" s="4">
        <v>20</v>
      </c>
      <c r="B62" s="14" t="s">
        <v>37</v>
      </c>
      <c r="C62" s="29"/>
      <c r="D62" s="29">
        <v>0</v>
      </c>
      <c r="E62" s="29">
        <v>11.9</v>
      </c>
      <c r="F62" s="35">
        <f t="shared" si="1"/>
        <v>11.9</v>
      </c>
    </row>
    <row r="63" spans="1:6" s="73" customFormat="1" ht="16.2" x14ac:dyDescent="0.4">
      <c r="A63" s="4">
        <v>21</v>
      </c>
      <c r="B63" s="14" t="s">
        <v>38</v>
      </c>
      <c r="C63" s="29"/>
      <c r="D63" s="29">
        <v>0</v>
      </c>
      <c r="E63" s="29">
        <v>5</v>
      </c>
      <c r="F63" s="35">
        <f t="shared" si="1"/>
        <v>5</v>
      </c>
    </row>
    <row r="64" spans="1:6" s="73" customFormat="1" ht="32.4" x14ac:dyDescent="0.4">
      <c r="A64" s="4">
        <v>22</v>
      </c>
      <c r="B64" s="14" t="s">
        <v>39</v>
      </c>
      <c r="C64" s="29"/>
      <c r="D64" s="29">
        <v>0</v>
      </c>
      <c r="E64" s="29">
        <v>10094.35</v>
      </c>
      <c r="F64" s="35">
        <f t="shared" si="1"/>
        <v>10094.35</v>
      </c>
    </row>
    <row r="65" spans="1:6" s="73" customFormat="1" ht="16.2" x14ac:dyDescent="0.4">
      <c r="A65" s="4">
        <v>23</v>
      </c>
      <c r="B65" s="14" t="s">
        <v>40</v>
      </c>
      <c r="C65" s="29"/>
      <c r="D65" s="29">
        <v>0</v>
      </c>
      <c r="E65" s="29">
        <v>2570</v>
      </c>
      <c r="F65" s="35">
        <f t="shared" si="1"/>
        <v>2570</v>
      </c>
    </row>
    <row r="66" spans="1:6" s="73" customFormat="1" ht="16.2" x14ac:dyDescent="0.4">
      <c r="A66" s="4"/>
      <c r="B66" s="14"/>
      <c r="C66" s="29"/>
      <c r="D66" s="29"/>
      <c r="E66" s="35"/>
      <c r="F66" s="35">
        <f t="shared" si="1"/>
        <v>0</v>
      </c>
    </row>
    <row r="67" spans="1:6" s="72" customFormat="1" ht="16.2" x14ac:dyDescent="0.4">
      <c r="A67" s="78"/>
      <c r="B67" s="74" t="s">
        <v>41</v>
      </c>
      <c r="C67" s="75">
        <f>C69+C265+C85+C136+C171+C193+C261</f>
        <v>3900</v>
      </c>
      <c r="D67" s="75">
        <f t="shared" ref="D67:E67" si="7">D69+D265+D85+D136+D171+D193+D261</f>
        <v>14616.42</v>
      </c>
      <c r="E67" s="75">
        <f t="shared" si="7"/>
        <v>60314.198699999994</v>
      </c>
      <c r="F67" s="71">
        <f t="shared" si="1"/>
        <v>78830.618699999992</v>
      </c>
    </row>
    <row r="68" spans="1:6" s="73" customFormat="1" ht="16.2" x14ac:dyDescent="0.4">
      <c r="A68" s="3"/>
      <c r="B68" s="39"/>
      <c r="C68" s="30"/>
      <c r="D68" s="30"/>
      <c r="E68" s="35"/>
      <c r="F68" s="35">
        <f t="shared" si="1"/>
        <v>0</v>
      </c>
    </row>
    <row r="69" spans="1:6" s="72" customFormat="1" ht="16.2" x14ac:dyDescent="0.4">
      <c r="A69" s="5"/>
      <c r="B69" s="15" t="s">
        <v>42</v>
      </c>
      <c r="C69" s="79">
        <f>C70</f>
        <v>0</v>
      </c>
      <c r="D69" s="79">
        <f>D70</f>
        <v>489.45000000000005</v>
      </c>
      <c r="E69" s="79">
        <f t="shared" ref="E69" si="8">E70</f>
        <v>0</v>
      </c>
      <c r="F69" s="71">
        <f t="shared" si="1"/>
        <v>489.45000000000005</v>
      </c>
    </row>
    <row r="70" spans="1:6" s="73" customFormat="1" ht="16.2" x14ac:dyDescent="0.4">
      <c r="A70" s="5" t="s">
        <v>5</v>
      </c>
      <c r="B70" s="15" t="s">
        <v>43</v>
      </c>
      <c r="C70" s="29"/>
      <c r="D70" s="29">
        <f>SUM(D71:D83)</f>
        <v>489.45000000000005</v>
      </c>
      <c r="E70" s="29"/>
      <c r="F70" s="35">
        <f t="shared" si="1"/>
        <v>489.45000000000005</v>
      </c>
    </row>
    <row r="71" spans="1:6" s="73" customFormat="1" ht="16.2" x14ac:dyDescent="0.4">
      <c r="A71" s="3">
        <v>1</v>
      </c>
      <c r="B71" s="14" t="s">
        <v>44</v>
      </c>
      <c r="C71" s="29"/>
      <c r="D71" s="29">
        <v>62</v>
      </c>
      <c r="E71" s="35"/>
      <c r="F71" s="35">
        <f t="shared" si="1"/>
        <v>62</v>
      </c>
    </row>
    <row r="72" spans="1:6" s="73" customFormat="1" ht="16.2" x14ac:dyDescent="0.4">
      <c r="A72" s="3">
        <v>2</v>
      </c>
      <c r="B72" s="14" t="s">
        <v>45</v>
      </c>
      <c r="C72" s="29"/>
      <c r="D72" s="29">
        <v>66</v>
      </c>
      <c r="E72" s="35"/>
      <c r="F72" s="35">
        <f t="shared" si="1"/>
        <v>66</v>
      </c>
    </row>
    <row r="73" spans="1:6" s="73" customFormat="1" ht="16.2" x14ac:dyDescent="0.4">
      <c r="A73" s="3">
        <v>3</v>
      </c>
      <c r="B73" s="14" t="s">
        <v>46</v>
      </c>
      <c r="C73" s="29"/>
      <c r="D73" s="29">
        <v>38.299999999999997</v>
      </c>
      <c r="E73" s="35"/>
      <c r="F73" s="35">
        <f t="shared" si="1"/>
        <v>38.299999999999997</v>
      </c>
    </row>
    <row r="74" spans="1:6" s="73" customFormat="1" ht="16.2" x14ac:dyDescent="0.4">
      <c r="A74" s="3">
        <v>4</v>
      </c>
      <c r="B74" s="14" t="s">
        <v>47</v>
      </c>
      <c r="C74" s="29"/>
      <c r="D74" s="29">
        <v>12.8</v>
      </c>
      <c r="E74" s="35"/>
      <c r="F74" s="35">
        <f t="shared" si="1"/>
        <v>12.8</v>
      </c>
    </row>
    <row r="75" spans="1:6" s="73" customFormat="1" ht="16.2" x14ac:dyDescent="0.4">
      <c r="A75" s="3">
        <v>5</v>
      </c>
      <c r="B75" s="14" t="s">
        <v>48</v>
      </c>
      <c r="C75" s="29"/>
      <c r="D75" s="29">
        <v>34.35</v>
      </c>
      <c r="E75" s="35"/>
      <c r="F75" s="35">
        <f t="shared" si="1"/>
        <v>34.35</v>
      </c>
    </row>
    <row r="76" spans="1:6" s="73" customFormat="1" ht="16.2" x14ac:dyDescent="0.4">
      <c r="A76" s="3">
        <v>6</v>
      </c>
      <c r="B76" s="14" t="s">
        <v>49</v>
      </c>
      <c r="C76" s="29"/>
      <c r="D76" s="29">
        <v>6</v>
      </c>
      <c r="E76" s="35"/>
      <c r="F76" s="35">
        <f t="shared" si="1"/>
        <v>6</v>
      </c>
    </row>
    <row r="77" spans="1:6" s="73" customFormat="1" ht="16.2" x14ac:dyDescent="0.4">
      <c r="A77" s="3">
        <v>7</v>
      </c>
      <c r="B77" s="14" t="s">
        <v>50</v>
      </c>
      <c r="C77" s="29"/>
      <c r="D77" s="29">
        <v>13</v>
      </c>
      <c r="E77" s="35"/>
      <c r="F77" s="35">
        <f t="shared" si="1"/>
        <v>13</v>
      </c>
    </row>
    <row r="78" spans="1:6" s="73" customFormat="1" ht="16.2" x14ac:dyDescent="0.4">
      <c r="A78" s="3">
        <v>8</v>
      </c>
      <c r="B78" s="14" t="s">
        <v>51</v>
      </c>
      <c r="C78" s="29"/>
      <c r="D78" s="29">
        <v>3</v>
      </c>
      <c r="E78" s="35"/>
      <c r="F78" s="35">
        <f t="shared" si="1"/>
        <v>3</v>
      </c>
    </row>
    <row r="79" spans="1:6" s="73" customFormat="1" ht="16.2" x14ac:dyDescent="0.4">
      <c r="A79" s="3">
        <v>9</v>
      </c>
      <c r="B79" s="14" t="s">
        <v>195</v>
      </c>
      <c r="C79" s="29"/>
      <c r="D79" s="29">
        <v>14</v>
      </c>
      <c r="E79" s="35"/>
      <c r="F79" s="35">
        <f t="shared" si="1"/>
        <v>14</v>
      </c>
    </row>
    <row r="80" spans="1:6" s="73" customFormat="1" ht="16.2" x14ac:dyDescent="0.4">
      <c r="A80" s="3">
        <v>10</v>
      </c>
      <c r="B80" s="14" t="s">
        <v>52</v>
      </c>
      <c r="C80" s="29"/>
      <c r="D80" s="29">
        <v>8</v>
      </c>
      <c r="E80" s="35"/>
      <c r="F80" s="35">
        <f t="shared" si="1"/>
        <v>8</v>
      </c>
    </row>
    <row r="81" spans="1:6" s="73" customFormat="1" ht="16.2" x14ac:dyDescent="0.4">
      <c r="A81" s="3">
        <v>11</v>
      </c>
      <c r="B81" s="14" t="s">
        <v>53</v>
      </c>
      <c r="C81" s="29"/>
      <c r="D81" s="29">
        <v>2</v>
      </c>
      <c r="E81" s="35"/>
      <c r="F81" s="35">
        <f t="shared" si="1"/>
        <v>2</v>
      </c>
    </row>
    <row r="82" spans="1:6" s="73" customFormat="1" ht="32.4" x14ac:dyDescent="0.4">
      <c r="A82" s="3">
        <v>12</v>
      </c>
      <c r="B82" s="14" t="s">
        <v>54</v>
      </c>
      <c r="C82" s="29"/>
      <c r="D82" s="29">
        <v>100</v>
      </c>
      <c r="E82" s="35"/>
      <c r="F82" s="35">
        <f t="shared" si="1"/>
        <v>100</v>
      </c>
    </row>
    <row r="83" spans="1:6" s="73" customFormat="1" ht="32.4" x14ac:dyDescent="0.4">
      <c r="A83" s="3">
        <v>13</v>
      </c>
      <c r="B83" s="14" t="s">
        <v>55</v>
      </c>
      <c r="C83" s="29"/>
      <c r="D83" s="29">
        <v>130</v>
      </c>
      <c r="E83" s="35"/>
      <c r="F83" s="35">
        <f t="shared" si="1"/>
        <v>130</v>
      </c>
    </row>
    <row r="84" spans="1:6" s="73" customFormat="1" ht="16.2" x14ac:dyDescent="0.4">
      <c r="A84" s="3"/>
      <c r="B84" s="14"/>
      <c r="C84" s="29"/>
      <c r="D84" s="29"/>
      <c r="E84" s="35"/>
      <c r="F84" s="35"/>
    </row>
    <row r="85" spans="1:6" s="72" customFormat="1" ht="32.4" x14ac:dyDescent="0.4">
      <c r="A85" s="5"/>
      <c r="B85" s="76" t="s">
        <v>150</v>
      </c>
      <c r="C85" s="79">
        <f>C86+C125+C130</f>
        <v>500</v>
      </c>
      <c r="D85" s="79">
        <f t="shared" ref="D85:F85" si="9">D86+D125+D130</f>
        <v>6137</v>
      </c>
      <c r="E85" s="79">
        <f t="shared" si="9"/>
        <v>0</v>
      </c>
      <c r="F85" s="79">
        <f t="shared" si="9"/>
        <v>6637</v>
      </c>
    </row>
    <row r="86" spans="1:6" s="73" customFormat="1" ht="16.2" x14ac:dyDescent="0.4">
      <c r="A86" s="5" t="s">
        <v>5</v>
      </c>
      <c r="B86" s="15" t="s">
        <v>43</v>
      </c>
      <c r="C86" s="29"/>
      <c r="D86" s="79">
        <f>SUM(D87:D124)</f>
        <v>2480.9999999999995</v>
      </c>
      <c r="E86" s="79"/>
      <c r="F86" s="71">
        <f t="shared" ref="F86:F101" si="10">SUM(C86:E86)</f>
        <v>2480.9999999999995</v>
      </c>
    </row>
    <row r="87" spans="1:6" s="73" customFormat="1" ht="16.2" x14ac:dyDescent="0.4">
      <c r="A87" s="3">
        <v>1</v>
      </c>
      <c r="B87" s="14" t="s">
        <v>152</v>
      </c>
      <c r="C87" s="29"/>
      <c r="D87" s="29">
        <v>12</v>
      </c>
      <c r="E87" s="35"/>
      <c r="F87" s="35">
        <f t="shared" si="10"/>
        <v>12</v>
      </c>
    </row>
    <row r="88" spans="1:6" s="73" customFormat="1" ht="16.2" x14ac:dyDescent="0.4">
      <c r="A88" s="3">
        <v>2</v>
      </c>
      <c r="B88" s="14" t="s">
        <v>153</v>
      </c>
      <c r="C88" s="29"/>
      <c r="D88" s="29">
        <v>28</v>
      </c>
      <c r="E88" s="35"/>
      <c r="F88" s="35">
        <f t="shared" si="10"/>
        <v>28</v>
      </c>
    </row>
    <row r="89" spans="1:6" s="73" customFormat="1" ht="16.2" x14ac:dyDescent="0.4">
      <c r="A89" s="3">
        <v>3</v>
      </c>
      <c r="B89" s="14" t="s">
        <v>154</v>
      </c>
      <c r="C89" s="29"/>
      <c r="D89" s="29">
        <v>85</v>
      </c>
      <c r="E89" s="35"/>
      <c r="F89" s="35">
        <f t="shared" si="10"/>
        <v>85</v>
      </c>
    </row>
    <row r="90" spans="1:6" s="73" customFormat="1" ht="16.2" x14ac:dyDescent="0.4">
      <c r="A90" s="3">
        <v>4</v>
      </c>
      <c r="B90" s="14" t="s">
        <v>153</v>
      </c>
      <c r="C90" s="29"/>
      <c r="D90" s="29">
        <v>28</v>
      </c>
      <c r="E90" s="35"/>
      <c r="F90" s="35">
        <f t="shared" si="10"/>
        <v>28</v>
      </c>
    </row>
    <row r="91" spans="1:6" s="73" customFormat="1" ht="16.2" x14ac:dyDescent="0.4">
      <c r="A91" s="3">
        <v>5</v>
      </c>
      <c r="B91" s="14" t="s">
        <v>155</v>
      </c>
      <c r="C91" s="29"/>
      <c r="D91" s="29">
        <v>89</v>
      </c>
      <c r="E91" s="35"/>
      <c r="F91" s="35">
        <f t="shared" si="10"/>
        <v>89</v>
      </c>
    </row>
    <row r="92" spans="1:6" s="73" customFormat="1" ht="16.2" x14ac:dyDescent="0.4">
      <c r="A92" s="3">
        <v>6</v>
      </c>
      <c r="B92" s="14" t="s">
        <v>158</v>
      </c>
      <c r="C92" s="29"/>
      <c r="D92" s="29">
        <v>18</v>
      </c>
      <c r="E92" s="35"/>
      <c r="F92" s="35">
        <f t="shared" si="10"/>
        <v>18</v>
      </c>
    </row>
    <row r="93" spans="1:6" s="73" customFormat="1" ht="16.2" x14ac:dyDescent="0.4">
      <c r="A93" s="3">
        <v>7</v>
      </c>
      <c r="B93" s="14" t="s">
        <v>159</v>
      </c>
      <c r="C93" s="29"/>
      <c r="D93" s="29">
        <v>0</v>
      </c>
      <c r="E93" s="35"/>
      <c r="F93" s="35">
        <f t="shared" si="10"/>
        <v>0</v>
      </c>
    </row>
    <row r="94" spans="1:6" s="73" customFormat="1" ht="16.2" x14ac:dyDescent="0.4">
      <c r="A94" s="3">
        <v>8</v>
      </c>
      <c r="B94" s="14" t="s">
        <v>160</v>
      </c>
      <c r="C94" s="29"/>
      <c r="D94" s="29">
        <v>5.0999999999999996</v>
      </c>
      <c r="E94" s="35"/>
      <c r="F94" s="35">
        <f t="shared" si="10"/>
        <v>5.0999999999999996</v>
      </c>
    </row>
    <row r="95" spans="1:6" s="73" customFormat="1" ht="16.2" x14ac:dyDescent="0.4">
      <c r="A95" s="3">
        <v>9</v>
      </c>
      <c r="B95" s="14" t="s">
        <v>151</v>
      </c>
      <c r="C95" s="29"/>
      <c r="D95" s="29">
        <v>4.2</v>
      </c>
      <c r="E95" s="35"/>
      <c r="F95" s="35">
        <f t="shared" si="10"/>
        <v>4.2</v>
      </c>
    </row>
    <row r="96" spans="1:6" s="73" customFormat="1" ht="16.2" x14ac:dyDescent="0.4">
      <c r="A96" s="3">
        <v>10</v>
      </c>
      <c r="B96" s="14" t="s">
        <v>161</v>
      </c>
      <c r="C96" s="29"/>
      <c r="D96" s="29">
        <v>4.4000000000000004</v>
      </c>
      <c r="E96" s="35"/>
      <c r="F96" s="35">
        <f t="shared" si="10"/>
        <v>4.4000000000000004</v>
      </c>
    </row>
    <row r="97" spans="1:6" s="73" customFormat="1" ht="16.2" x14ac:dyDescent="0.4">
      <c r="A97" s="3">
        <v>8</v>
      </c>
      <c r="B97" s="14" t="s">
        <v>162</v>
      </c>
      <c r="C97" s="29"/>
      <c r="D97" s="29">
        <v>51</v>
      </c>
      <c r="E97" s="35"/>
      <c r="F97" s="35">
        <f t="shared" ref="F97:F100" si="11">SUM(C97:E97)</f>
        <v>51</v>
      </c>
    </row>
    <row r="98" spans="1:6" s="73" customFormat="1" ht="16.2" x14ac:dyDescent="0.4">
      <c r="A98" s="3">
        <v>9</v>
      </c>
      <c r="B98" s="14" t="s">
        <v>163</v>
      </c>
      <c r="C98" s="29"/>
      <c r="D98" s="29">
        <v>34</v>
      </c>
      <c r="E98" s="35"/>
      <c r="F98" s="35">
        <f t="shared" si="11"/>
        <v>34</v>
      </c>
    </row>
    <row r="99" spans="1:6" s="73" customFormat="1" ht="16.2" x14ac:dyDescent="0.4">
      <c r="A99" s="3">
        <v>10</v>
      </c>
      <c r="B99" s="14" t="s">
        <v>164</v>
      </c>
      <c r="C99" s="29"/>
      <c r="D99" s="29">
        <v>673</v>
      </c>
      <c r="E99" s="35"/>
      <c r="F99" s="35">
        <f t="shared" si="11"/>
        <v>673</v>
      </c>
    </row>
    <row r="100" spans="1:6" s="73" customFormat="1" ht="16.2" x14ac:dyDescent="0.4">
      <c r="A100" s="3">
        <v>11</v>
      </c>
      <c r="B100" s="14" t="s">
        <v>165</v>
      </c>
      <c r="C100" s="29"/>
      <c r="D100" s="29">
        <v>273</v>
      </c>
      <c r="E100" s="35"/>
      <c r="F100" s="35">
        <f t="shared" si="11"/>
        <v>273</v>
      </c>
    </row>
    <row r="101" spans="1:6" s="73" customFormat="1" ht="16.2" x14ac:dyDescent="0.4">
      <c r="A101" s="3">
        <v>12</v>
      </c>
      <c r="B101" s="14" t="s">
        <v>166</v>
      </c>
      <c r="C101" s="29"/>
      <c r="D101" s="29">
        <v>200</v>
      </c>
      <c r="E101" s="35"/>
      <c r="F101" s="35">
        <f t="shared" si="10"/>
        <v>200</v>
      </c>
    </row>
    <row r="102" spans="1:6" s="73" customFormat="1" ht="16.2" x14ac:dyDescent="0.4">
      <c r="A102" s="3">
        <v>13</v>
      </c>
      <c r="B102" s="14" t="s">
        <v>196</v>
      </c>
      <c r="C102" s="29"/>
      <c r="D102" s="29">
        <v>61</v>
      </c>
      <c r="E102" s="35"/>
      <c r="F102" s="35">
        <f t="shared" ref="F102:F124" si="12">SUM(C102:E102)</f>
        <v>61</v>
      </c>
    </row>
    <row r="103" spans="1:6" s="73" customFormat="1" ht="16.2" x14ac:dyDescent="0.4">
      <c r="A103" s="3">
        <v>14</v>
      </c>
      <c r="B103" s="14" t="s">
        <v>197</v>
      </c>
      <c r="C103" s="29"/>
      <c r="D103" s="29">
        <v>15</v>
      </c>
      <c r="E103" s="35"/>
      <c r="F103" s="35">
        <f t="shared" si="12"/>
        <v>15</v>
      </c>
    </row>
    <row r="104" spans="1:6" s="73" customFormat="1" ht="16.2" x14ac:dyDescent="0.4">
      <c r="A104" s="3">
        <v>15</v>
      </c>
      <c r="B104" s="14" t="s">
        <v>198</v>
      </c>
      <c r="C104" s="29"/>
      <c r="D104" s="29">
        <v>3.5</v>
      </c>
      <c r="E104" s="35"/>
      <c r="F104" s="35">
        <f t="shared" si="12"/>
        <v>3.5</v>
      </c>
    </row>
    <row r="105" spans="1:6" s="73" customFormat="1" ht="16.2" x14ac:dyDescent="0.4">
      <c r="A105" s="3">
        <v>16</v>
      </c>
      <c r="B105" s="14" t="s">
        <v>199</v>
      </c>
      <c r="C105" s="29"/>
      <c r="D105" s="29">
        <v>11</v>
      </c>
      <c r="E105" s="35"/>
      <c r="F105" s="35">
        <f t="shared" si="12"/>
        <v>11</v>
      </c>
    </row>
    <row r="106" spans="1:6" s="73" customFormat="1" ht="16.2" x14ac:dyDescent="0.4">
      <c r="A106" s="3">
        <v>17</v>
      </c>
      <c r="B106" s="14" t="s">
        <v>200</v>
      </c>
      <c r="C106" s="29"/>
      <c r="D106" s="29">
        <v>33</v>
      </c>
      <c r="E106" s="35"/>
      <c r="F106" s="35">
        <f t="shared" si="12"/>
        <v>33</v>
      </c>
    </row>
    <row r="107" spans="1:6" s="73" customFormat="1" ht="16.2" x14ac:dyDescent="0.4">
      <c r="A107" s="3">
        <v>18</v>
      </c>
      <c r="B107" s="14" t="s">
        <v>201</v>
      </c>
      <c r="C107" s="29"/>
      <c r="D107" s="29">
        <v>50</v>
      </c>
      <c r="E107" s="35"/>
      <c r="F107" s="35">
        <f t="shared" si="12"/>
        <v>50</v>
      </c>
    </row>
    <row r="108" spans="1:6" s="73" customFormat="1" ht="16.2" x14ac:dyDescent="0.4">
      <c r="A108" s="3">
        <v>19</v>
      </c>
      <c r="B108" s="14" t="s">
        <v>202</v>
      </c>
      <c r="C108" s="29"/>
      <c r="D108" s="29">
        <v>15</v>
      </c>
      <c r="E108" s="35"/>
      <c r="F108" s="35">
        <f t="shared" si="12"/>
        <v>15</v>
      </c>
    </row>
    <row r="109" spans="1:6" s="73" customFormat="1" ht="16.2" x14ac:dyDescent="0.4">
      <c r="A109" s="3">
        <v>20</v>
      </c>
      <c r="B109" s="14" t="s">
        <v>268</v>
      </c>
      <c r="C109" s="29"/>
      <c r="D109" s="29">
        <v>20</v>
      </c>
      <c r="E109" s="35"/>
      <c r="F109" s="35">
        <f t="shared" si="12"/>
        <v>20</v>
      </c>
    </row>
    <row r="110" spans="1:6" s="73" customFormat="1" ht="16.2" x14ac:dyDescent="0.4">
      <c r="A110" s="3">
        <v>21</v>
      </c>
      <c r="B110" s="14" t="s">
        <v>269</v>
      </c>
      <c r="C110" s="29"/>
      <c r="D110" s="29">
        <v>0.25</v>
      </c>
      <c r="E110" s="35"/>
      <c r="F110" s="35">
        <f t="shared" si="12"/>
        <v>0.25</v>
      </c>
    </row>
    <row r="111" spans="1:6" s="73" customFormat="1" ht="16.2" x14ac:dyDescent="0.4">
      <c r="A111" s="3">
        <v>22</v>
      </c>
      <c r="B111" s="14" t="s">
        <v>270</v>
      </c>
      <c r="C111" s="29"/>
      <c r="D111" s="29">
        <v>1.5</v>
      </c>
      <c r="E111" s="35"/>
      <c r="F111" s="35">
        <f t="shared" si="12"/>
        <v>1.5</v>
      </c>
    </row>
    <row r="112" spans="1:6" s="73" customFormat="1" ht="16.2" x14ac:dyDescent="0.4">
      <c r="A112" s="3">
        <v>23</v>
      </c>
      <c r="B112" s="14" t="s">
        <v>271</v>
      </c>
      <c r="C112" s="29"/>
      <c r="D112" s="29">
        <v>4.2</v>
      </c>
      <c r="E112" s="35"/>
      <c r="F112" s="35">
        <f t="shared" si="12"/>
        <v>4.2</v>
      </c>
    </row>
    <row r="113" spans="1:6" s="73" customFormat="1" ht="16.2" x14ac:dyDescent="0.4">
      <c r="A113" s="3">
        <v>24</v>
      </c>
      <c r="B113" s="14" t="s">
        <v>272</v>
      </c>
      <c r="C113" s="29"/>
      <c r="D113" s="29">
        <v>9.85</v>
      </c>
      <c r="E113" s="35"/>
      <c r="F113" s="35">
        <f t="shared" si="12"/>
        <v>9.85</v>
      </c>
    </row>
    <row r="114" spans="1:6" s="73" customFormat="1" ht="16.2" x14ac:dyDescent="0.4">
      <c r="A114" s="3">
        <v>25</v>
      </c>
      <c r="B114" s="14" t="s">
        <v>284</v>
      </c>
      <c r="C114" s="29"/>
      <c r="D114" s="29">
        <v>7.2</v>
      </c>
      <c r="E114" s="35"/>
      <c r="F114" s="35">
        <f t="shared" si="12"/>
        <v>7.2</v>
      </c>
    </row>
    <row r="115" spans="1:6" s="73" customFormat="1" ht="16.2" x14ac:dyDescent="0.4">
      <c r="A115" s="3">
        <v>26</v>
      </c>
      <c r="B115" s="14" t="s">
        <v>285</v>
      </c>
      <c r="C115" s="29"/>
      <c r="D115" s="29">
        <v>100</v>
      </c>
      <c r="E115" s="35"/>
      <c r="F115" s="35">
        <f t="shared" si="12"/>
        <v>100</v>
      </c>
    </row>
    <row r="116" spans="1:6" s="73" customFormat="1" ht="16.2" x14ac:dyDescent="0.4">
      <c r="A116" s="3">
        <v>27</v>
      </c>
      <c r="B116" s="14" t="s">
        <v>299</v>
      </c>
      <c r="C116" s="29"/>
      <c r="D116" s="29">
        <v>5.8</v>
      </c>
      <c r="E116" s="35"/>
      <c r="F116" s="35">
        <f t="shared" si="12"/>
        <v>5.8</v>
      </c>
    </row>
    <row r="117" spans="1:6" s="73" customFormat="1" ht="16.2" x14ac:dyDescent="0.4">
      <c r="A117" s="3">
        <v>28</v>
      </c>
      <c r="B117" s="14" t="s">
        <v>300</v>
      </c>
      <c r="C117" s="29"/>
      <c r="D117" s="29">
        <v>3</v>
      </c>
      <c r="E117" s="35"/>
      <c r="F117" s="35">
        <f t="shared" si="12"/>
        <v>3</v>
      </c>
    </row>
    <row r="118" spans="1:6" s="73" customFormat="1" ht="16.2" x14ac:dyDescent="0.4">
      <c r="A118" s="3">
        <v>29</v>
      </c>
      <c r="B118" s="14" t="s">
        <v>301</v>
      </c>
      <c r="C118" s="29"/>
      <c r="D118" s="29">
        <v>36</v>
      </c>
      <c r="E118" s="35"/>
      <c r="F118" s="35">
        <f t="shared" si="12"/>
        <v>36</v>
      </c>
    </row>
    <row r="119" spans="1:6" s="73" customFormat="1" ht="16.2" x14ac:dyDescent="0.4">
      <c r="A119" s="3">
        <v>30</v>
      </c>
      <c r="B119" s="14" t="s">
        <v>286</v>
      </c>
      <c r="C119" s="29"/>
      <c r="D119" s="29">
        <v>357.7</v>
      </c>
      <c r="E119" s="35"/>
      <c r="F119" s="35">
        <f t="shared" si="12"/>
        <v>357.7</v>
      </c>
    </row>
    <row r="120" spans="1:6" s="73" customFormat="1" ht="16.2" x14ac:dyDescent="0.4">
      <c r="A120" s="3">
        <v>31</v>
      </c>
      <c r="B120" s="14" t="s">
        <v>227</v>
      </c>
      <c r="C120" s="29"/>
      <c r="D120" s="29">
        <v>7.1</v>
      </c>
      <c r="E120" s="35"/>
      <c r="F120" s="35">
        <f t="shared" si="12"/>
        <v>7.1</v>
      </c>
    </row>
    <row r="121" spans="1:6" s="73" customFormat="1" ht="16.2" x14ac:dyDescent="0.4">
      <c r="A121" s="3">
        <v>32</v>
      </c>
      <c r="B121" s="14" t="s">
        <v>287</v>
      </c>
      <c r="C121" s="29"/>
      <c r="D121" s="29">
        <v>8.1999999999999993</v>
      </c>
      <c r="E121" s="35"/>
      <c r="F121" s="35">
        <f t="shared" si="12"/>
        <v>8.1999999999999993</v>
      </c>
    </row>
    <row r="122" spans="1:6" s="73" customFormat="1" ht="16.2" x14ac:dyDescent="0.4">
      <c r="A122" s="3">
        <v>33</v>
      </c>
      <c r="B122" s="14" t="s">
        <v>288</v>
      </c>
      <c r="C122" s="29"/>
      <c r="D122" s="29">
        <v>110</v>
      </c>
      <c r="E122" s="35"/>
      <c r="F122" s="35">
        <f t="shared" si="12"/>
        <v>110</v>
      </c>
    </row>
    <row r="123" spans="1:6" s="73" customFormat="1" ht="32.4" x14ac:dyDescent="0.4">
      <c r="A123" s="3">
        <v>34</v>
      </c>
      <c r="B123" s="14" t="s">
        <v>289</v>
      </c>
      <c r="C123" s="29"/>
      <c r="D123" s="29">
        <v>112</v>
      </c>
      <c r="E123" s="35"/>
      <c r="F123" s="35">
        <f t="shared" si="12"/>
        <v>112</v>
      </c>
    </row>
    <row r="124" spans="1:6" s="73" customFormat="1" ht="16.2" x14ac:dyDescent="0.4">
      <c r="A124" s="3">
        <v>35</v>
      </c>
      <c r="B124" s="14" t="s">
        <v>290</v>
      </c>
      <c r="C124" s="29"/>
      <c r="D124" s="29">
        <v>5</v>
      </c>
      <c r="E124" s="35"/>
      <c r="F124" s="35">
        <f t="shared" si="12"/>
        <v>5</v>
      </c>
    </row>
    <row r="125" spans="1:6" s="73" customFormat="1" ht="16.2" x14ac:dyDescent="0.4">
      <c r="A125" s="5" t="s">
        <v>190</v>
      </c>
      <c r="B125" s="82" t="s">
        <v>189</v>
      </c>
      <c r="C125" s="29"/>
      <c r="D125" s="79">
        <f>D126+D127+D128+D129</f>
        <v>2380</v>
      </c>
      <c r="E125" s="71"/>
      <c r="F125" s="71">
        <f t="shared" ref="F125:F132" si="13">SUM(C125:E125)</f>
        <v>2380</v>
      </c>
    </row>
    <row r="126" spans="1:6" s="73" customFormat="1" ht="16.2" x14ac:dyDescent="0.4">
      <c r="A126" s="3">
        <v>1</v>
      </c>
      <c r="B126" s="22" t="s">
        <v>167</v>
      </c>
      <c r="C126" s="29"/>
      <c r="D126" s="29">
        <v>555</v>
      </c>
      <c r="E126" s="35"/>
      <c r="F126" s="35">
        <f t="shared" si="13"/>
        <v>555</v>
      </c>
    </row>
    <row r="127" spans="1:6" s="73" customFormat="1" ht="48.6" x14ac:dyDescent="0.4">
      <c r="A127" s="3">
        <v>2</v>
      </c>
      <c r="B127" s="22" t="s">
        <v>168</v>
      </c>
      <c r="C127" s="29"/>
      <c r="D127" s="29">
        <v>62</v>
      </c>
      <c r="E127" s="35"/>
      <c r="F127" s="35">
        <f t="shared" si="13"/>
        <v>62</v>
      </c>
    </row>
    <row r="128" spans="1:6" s="73" customFormat="1" ht="48.6" x14ac:dyDescent="0.4">
      <c r="A128" s="3">
        <v>3</v>
      </c>
      <c r="B128" s="22" t="s">
        <v>203</v>
      </c>
      <c r="C128" s="29"/>
      <c r="D128" s="29">
        <v>1630</v>
      </c>
      <c r="E128" s="35"/>
      <c r="F128" s="35">
        <f t="shared" si="13"/>
        <v>1630</v>
      </c>
    </row>
    <row r="129" spans="1:6" s="73" customFormat="1" ht="16.2" x14ac:dyDescent="0.4">
      <c r="A129" s="3">
        <v>4</v>
      </c>
      <c r="B129" s="22" t="s">
        <v>291</v>
      </c>
      <c r="C129" s="29"/>
      <c r="D129" s="29">
        <v>133</v>
      </c>
      <c r="E129" s="35"/>
      <c r="F129" s="35">
        <f t="shared" si="13"/>
        <v>133</v>
      </c>
    </row>
    <row r="130" spans="1:6" s="73" customFormat="1" ht="16.2" x14ac:dyDescent="0.4">
      <c r="A130" s="1" t="s">
        <v>4</v>
      </c>
      <c r="B130" s="16" t="s">
        <v>57</v>
      </c>
      <c r="C130" s="79">
        <f>C131+C132+C133</f>
        <v>500</v>
      </c>
      <c r="D130" s="79">
        <f>D131+D132+D133+D134</f>
        <v>1276</v>
      </c>
      <c r="E130" s="71"/>
      <c r="F130" s="71">
        <f t="shared" si="13"/>
        <v>1776</v>
      </c>
    </row>
    <row r="131" spans="1:6" s="73" customFormat="1" ht="16.2" x14ac:dyDescent="0.4">
      <c r="A131" s="2">
        <v>1</v>
      </c>
      <c r="B131" s="14" t="s">
        <v>156</v>
      </c>
      <c r="C131" s="29"/>
      <c r="D131" s="29">
        <v>6</v>
      </c>
      <c r="E131" s="35"/>
      <c r="F131" s="35">
        <f t="shared" si="13"/>
        <v>6</v>
      </c>
    </row>
    <row r="132" spans="1:6" s="73" customFormat="1" ht="33.6" x14ac:dyDescent="0.4">
      <c r="A132" s="1">
        <v>2</v>
      </c>
      <c r="B132" s="81" t="s">
        <v>157</v>
      </c>
      <c r="C132" s="29"/>
      <c r="D132" s="29">
        <v>13</v>
      </c>
      <c r="E132" s="35"/>
      <c r="F132" s="35">
        <f t="shared" si="13"/>
        <v>13</v>
      </c>
    </row>
    <row r="133" spans="1:6" s="73" customFormat="1" ht="16.2" x14ac:dyDescent="0.4">
      <c r="A133" s="1">
        <v>3</v>
      </c>
      <c r="B133" s="14" t="s">
        <v>302</v>
      </c>
      <c r="C133" s="29">
        <v>500</v>
      </c>
      <c r="D133" s="29">
        <v>1250</v>
      </c>
      <c r="E133" s="35"/>
      <c r="F133" s="35">
        <f t="shared" ref="F133:F134" si="14">SUM(C133:E133)</f>
        <v>1750</v>
      </c>
    </row>
    <row r="134" spans="1:6" s="73" customFormat="1" x14ac:dyDescent="0.4">
      <c r="A134" s="1">
        <v>4</v>
      </c>
      <c r="B134" s="81" t="s">
        <v>204</v>
      </c>
      <c r="C134" s="29"/>
      <c r="D134" s="29">
        <v>7</v>
      </c>
      <c r="E134" s="35"/>
      <c r="F134" s="35">
        <f t="shared" si="14"/>
        <v>7</v>
      </c>
    </row>
    <row r="135" spans="1:6" s="73" customFormat="1" x14ac:dyDescent="0.4">
      <c r="A135" s="1"/>
      <c r="B135" s="81"/>
      <c r="C135" s="29"/>
      <c r="D135" s="29"/>
      <c r="E135" s="35"/>
      <c r="F135" s="35"/>
    </row>
    <row r="136" spans="1:6" s="73" customFormat="1" x14ac:dyDescent="0.4">
      <c r="A136" s="1"/>
      <c r="B136" s="83" t="s">
        <v>169</v>
      </c>
      <c r="C136" s="79">
        <f>C137+C162+C165</f>
        <v>500</v>
      </c>
      <c r="D136" s="79">
        <f>D137+D162+D165</f>
        <v>3181.5899999999997</v>
      </c>
      <c r="E136" s="71"/>
      <c r="F136" s="71">
        <f t="shared" ref="F136" si="15">SUM(C136:E136)</f>
        <v>3681.5899999999997</v>
      </c>
    </row>
    <row r="137" spans="1:6" s="73" customFormat="1" ht="16.2" x14ac:dyDescent="0.4">
      <c r="A137" s="5" t="s">
        <v>5</v>
      </c>
      <c r="B137" s="15" t="s">
        <v>43</v>
      </c>
      <c r="C137" s="29"/>
      <c r="D137" s="79">
        <f>SUM(D138:D161)</f>
        <v>1720.5299999999997</v>
      </c>
      <c r="E137" s="79"/>
      <c r="F137" s="71">
        <f t="shared" ref="F137:F161" si="16">SUM(C137:E137)</f>
        <v>1720.5299999999997</v>
      </c>
    </row>
    <row r="138" spans="1:6" s="73" customFormat="1" ht="16.2" x14ac:dyDescent="0.4">
      <c r="A138" s="3">
        <v>1</v>
      </c>
      <c r="B138" s="14" t="s">
        <v>171</v>
      </c>
      <c r="C138" s="29"/>
      <c r="D138" s="29">
        <v>6.28</v>
      </c>
      <c r="E138" s="35"/>
      <c r="F138" s="35">
        <f t="shared" si="16"/>
        <v>6.28</v>
      </c>
    </row>
    <row r="139" spans="1:6" s="73" customFormat="1" ht="16.2" x14ac:dyDescent="0.4">
      <c r="A139" s="3">
        <v>2</v>
      </c>
      <c r="B139" s="14" t="s">
        <v>172</v>
      </c>
      <c r="C139" s="29"/>
      <c r="D139" s="29">
        <v>37.130000000000003</v>
      </c>
      <c r="E139" s="35"/>
      <c r="F139" s="35">
        <f t="shared" si="16"/>
        <v>37.130000000000003</v>
      </c>
    </row>
    <row r="140" spans="1:6" s="73" customFormat="1" ht="16.2" x14ac:dyDescent="0.4">
      <c r="A140" s="3">
        <v>3</v>
      </c>
      <c r="B140" s="14" t="s">
        <v>173</v>
      </c>
      <c r="C140" s="29"/>
      <c r="D140" s="29">
        <v>41.65</v>
      </c>
      <c r="E140" s="35"/>
      <c r="F140" s="35">
        <f t="shared" si="16"/>
        <v>41.65</v>
      </c>
    </row>
    <row r="141" spans="1:6" s="73" customFormat="1" ht="16.2" x14ac:dyDescent="0.4">
      <c r="A141" s="3">
        <v>4</v>
      </c>
      <c r="B141" s="14" t="s">
        <v>174</v>
      </c>
      <c r="C141" s="29"/>
      <c r="D141" s="29">
        <v>0</v>
      </c>
      <c r="E141" s="35"/>
      <c r="F141" s="35">
        <f t="shared" si="16"/>
        <v>0</v>
      </c>
    </row>
    <row r="142" spans="1:6" s="73" customFormat="1" ht="16.2" x14ac:dyDescent="0.4">
      <c r="A142" s="3">
        <v>5</v>
      </c>
      <c r="B142" s="14" t="s">
        <v>175</v>
      </c>
      <c r="C142" s="29"/>
      <c r="D142" s="29">
        <v>22.97</v>
      </c>
      <c r="E142" s="35"/>
      <c r="F142" s="35">
        <f t="shared" si="16"/>
        <v>22.97</v>
      </c>
    </row>
    <row r="143" spans="1:6" s="73" customFormat="1" ht="16.2" x14ac:dyDescent="0.4">
      <c r="A143" s="3">
        <v>6</v>
      </c>
      <c r="B143" s="14" t="s">
        <v>176</v>
      </c>
      <c r="C143" s="29"/>
      <c r="D143" s="29">
        <v>19.88</v>
      </c>
      <c r="E143" s="35"/>
      <c r="F143" s="35">
        <f t="shared" si="16"/>
        <v>19.88</v>
      </c>
    </row>
    <row r="144" spans="1:6" s="73" customFormat="1" ht="16.2" x14ac:dyDescent="0.4">
      <c r="A144" s="3">
        <v>7</v>
      </c>
      <c r="B144" s="14" t="s">
        <v>177</v>
      </c>
      <c r="C144" s="29"/>
      <c r="D144" s="29">
        <v>11.6</v>
      </c>
      <c r="E144" s="35"/>
      <c r="F144" s="35">
        <f t="shared" si="16"/>
        <v>11.6</v>
      </c>
    </row>
    <row r="145" spans="1:6" s="73" customFormat="1" ht="32.4" x14ac:dyDescent="0.4">
      <c r="A145" s="3">
        <v>8</v>
      </c>
      <c r="B145" s="14" t="s">
        <v>178</v>
      </c>
      <c r="C145" s="29"/>
      <c r="D145" s="29">
        <v>37.479999999999997</v>
      </c>
      <c r="E145" s="35"/>
      <c r="F145" s="35">
        <f t="shared" si="16"/>
        <v>37.479999999999997</v>
      </c>
    </row>
    <row r="146" spans="1:6" s="73" customFormat="1" ht="16.2" x14ac:dyDescent="0.4">
      <c r="A146" s="3">
        <v>9</v>
      </c>
      <c r="B146" s="14" t="s">
        <v>179</v>
      </c>
      <c r="C146" s="29"/>
      <c r="D146" s="29">
        <v>336.57</v>
      </c>
      <c r="E146" s="35"/>
      <c r="F146" s="35">
        <f t="shared" si="16"/>
        <v>336.57</v>
      </c>
    </row>
    <row r="147" spans="1:6" s="73" customFormat="1" ht="16.2" x14ac:dyDescent="0.4">
      <c r="A147" s="3">
        <v>10</v>
      </c>
      <c r="B147" s="14" t="s">
        <v>180</v>
      </c>
      <c r="C147" s="29"/>
      <c r="D147" s="29">
        <v>235.62</v>
      </c>
      <c r="E147" s="35"/>
      <c r="F147" s="35">
        <f t="shared" si="16"/>
        <v>235.62</v>
      </c>
    </row>
    <row r="148" spans="1:6" s="73" customFormat="1" ht="16.2" x14ac:dyDescent="0.4">
      <c r="A148" s="3">
        <v>11</v>
      </c>
      <c r="B148" s="14" t="s">
        <v>181</v>
      </c>
      <c r="C148" s="29"/>
      <c r="D148" s="29">
        <v>95.2</v>
      </c>
      <c r="E148" s="35"/>
      <c r="F148" s="35">
        <f t="shared" si="16"/>
        <v>95.2</v>
      </c>
    </row>
    <row r="149" spans="1:6" s="73" customFormat="1" ht="16.2" x14ac:dyDescent="0.4">
      <c r="A149" s="3">
        <v>12</v>
      </c>
      <c r="B149" s="14" t="s">
        <v>182</v>
      </c>
      <c r="C149" s="29"/>
      <c r="D149" s="29">
        <v>29.75</v>
      </c>
      <c r="E149" s="35"/>
      <c r="F149" s="35">
        <f t="shared" si="16"/>
        <v>29.75</v>
      </c>
    </row>
    <row r="150" spans="1:6" s="73" customFormat="1" ht="16.2" x14ac:dyDescent="0.4">
      <c r="A150" s="3">
        <v>13</v>
      </c>
      <c r="B150" s="14" t="s">
        <v>183</v>
      </c>
      <c r="C150" s="29"/>
      <c r="D150" s="29">
        <v>214.2</v>
      </c>
      <c r="E150" s="35"/>
      <c r="F150" s="35">
        <f t="shared" si="16"/>
        <v>214.2</v>
      </c>
    </row>
    <row r="151" spans="1:6" s="73" customFormat="1" ht="16.2" x14ac:dyDescent="0.4">
      <c r="A151" s="3">
        <v>14</v>
      </c>
      <c r="B151" s="14" t="s">
        <v>184</v>
      </c>
      <c r="C151" s="29"/>
      <c r="D151" s="29">
        <v>16.66</v>
      </c>
      <c r="E151" s="35"/>
      <c r="F151" s="35">
        <f t="shared" si="16"/>
        <v>16.66</v>
      </c>
    </row>
    <row r="152" spans="1:6" s="73" customFormat="1" ht="16.2" x14ac:dyDescent="0.4">
      <c r="A152" s="3">
        <v>15</v>
      </c>
      <c r="B152" s="14" t="s">
        <v>185</v>
      </c>
      <c r="C152" s="29"/>
      <c r="D152" s="29">
        <v>17.260000000000002</v>
      </c>
      <c r="E152" s="35"/>
      <c r="F152" s="35">
        <f t="shared" si="16"/>
        <v>17.260000000000002</v>
      </c>
    </row>
    <row r="153" spans="1:6" s="73" customFormat="1" ht="16.2" x14ac:dyDescent="0.4">
      <c r="A153" s="3">
        <v>16</v>
      </c>
      <c r="B153" s="14" t="s">
        <v>186</v>
      </c>
      <c r="C153" s="29"/>
      <c r="D153" s="29">
        <v>17.260000000000002</v>
      </c>
      <c r="E153" s="35"/>
      <c r="F153" s="35">
        <f t="shared" si="16"/>
        <v>17.260000000000002</v>
      </c>
    </row>
    <row r="154" spans="1:6" s="73" customFormat="1" ht="16.2" x14ac:dyDescent="0.4">
      <c r="A154" s="3">
        <v>17</v>
      </c>
      <c r="B154" s="14" t="s">
        <v>187</v>
      </c>
      <c r="C154" s="29"/>
      <c r="D154" s="29">
        <v>238</v>
      </c>
      <c r="E154" s="35"/>
      <c r="F154" s="35">
        <f t="shared" si="16"/>
        <v>238</v>
      </c>
    </row>
    <row r="155" spans="1:6" s="73" customFormat="1" ht="16.2" x14ac:dyDescent="0.4">
      <c r="A155" s="3">
        <v>18</v>
      </c>
      <c r="B155" s="14" t="s">
        <v>188</v>
      </c>
      <c r="C155" s="29"/>
      <c r="D155" s="29">
        <v>0</v>
      </c>
      <c r="E155" s="35"/>
      <c r="F155" s="35">
        <f t="shared" si="16"/>
        <v>0</v>
      </c>
    </row>
    <row r="156" spans="1:6" s="73" customFormat="1" ht="16.2" x14ac:dyDescent="0.4">
      <c r="A156" s="3">
        <v>19</v>
      </c>
      <c r="B156" s="14" t="s">
        <v>273</v>
      </c>
      <c r="C156" s="29"/>
      <c r="D156" s="29">
        <v>7.09</v>
      </c>
      <c r="E156" s="35"/>
      <c r="F156" s="35">
        <f t="shared" si="16"/>
        <v>7.09</v>
      </c>
    </row>
    <row r="157" spans="1:6" s="73" customFormat="1" ht="16.2" x14ac:dyDescent="0.4">
      <c r="A157" s="3">
        <v>20</v>
      </c>
      <c r="B157" s="14" t="s">
        <v>274</v>
      </c>
      <c r="C157" s="29"/>
      <c r="D157" s="29">
        <v>9.52</v>
      </c>
      <c r="E157" s="35"/>
      <c r="F157" s="35">
        <f t="shared" si="16"/>
        <v>9.52</v>
      </c>
    </row>
    <row r="158" spans="1:6" s="73" customFormat="1" ht="16.2" x14ac:dyDescent="0.4">
      <c r="A158" s="3">
        <v>21</v>
      </c>
      <c r="B158" s="14" t="s">
        <v>275</v>
      </c>
      <c r="C158" s="29"/>
      <c r="D158" s="29">
        <v>9.61</v>
      </c>
      <c r="E158" s="35"/>
      <c r="F158" s="35">
        <f t="shared" si="16"/>
        <v>9.61</v>
      </c>
    </row>
    <row r="159" spans="1:6" s="73" customFormat="1" ht="16.2" x14ac:dyDescent="0.4">
      <c r="A159" s="3">
        <v>22</v>
      </c>
      <c r="B159" s="14" t="s">
        <v>303</v>
      </c>
      <c r="C159" s="29"/>
      <c r="D159" s="29">
        <v>177</v>
      </c>
      <c r="E159" s="35"/>
      <c r="F159" s="35">
        <f t="shared" si="16"/>
        <v>177</v>
      </c>
    </row>
    <row r="160" spans="1:6" s="73" customFormat="1" ht="16.2" x14ac:dyDescent="0.4">
      <c r="A160" s="3">
        <v>23</v>
      </c>
      <c r="B160" s="14" t="s">
        <v>304</v>
      </c>
      <c r="C160" s="29"/>
      <c r="D160" s="29">
        <v>102.3</v>
      </c>
      <c r="E160" s="35"/>
      <c r="F160" s="35">
        <f t="shared" si="16"/>
        <v>102.3</v>
      </c>
    </row>
    <row r="161" spans="1:6" s="73" customFormat="1" ht="16.2" x14ac:dyDescent="0.4">
      <c r="A161" s="3">
        <v>24</v>
      </c>
      <c r="B161" s="14" t="s">
        <v>305</v>
      </c>
      <c r="C161" s="29"/>
      <c r="D161" s="29">
        <v>37.5</v>
      </c>
      <c r="E161" s="35"/>
      <c r="F161" s="35">
        <f t="shared" si="16"/>
        <v>37.5</v>
      </c>
    </row>
    <row r="162" spans="1:6" s="73" customFormat="1" ht="16.2" x14ac:dyDescent="0.4">
      <c r="A162" s="5" t="s">
        <v>190</v>
      </c>
      <c r="B162" s="82" t="s">
        <v>189</v>
      </c>
      <c r="C162" s="29"/>
      <c r="D162" s="79">
        <f>D163+D164</f>
        <v>38.56</v>
      </c>
      <c r="E162" s="71"/>
      <c r="F162" s="71">
        <f t="shared" ref="F162:F169" si="17">SUM(C162:E162)</f>
        <v>38.56</v>
      </c>
    </row>
    <row r="163" spans="1:6" s="73" customFormat="1" ht="16.2" x14ac:dyDescent="0.4">
      <c r="A163" s="3">
        <v>1</v>
      </c>
      <c r="B163" s="22" t="s">
        <v>170</v>
      </c>
      <c r="C163" s="29"/>
      <c r="D163" s="29">
        <v>16.670000000000002</v>
      </c>
      <c r="E163" s="35"/>
      <c r="F163" s="35">
        <f t="shared" si="17"/>
        <v>16.670000000000002</v>
      </c>
    </row>
    <row r="164" spans="1:6" s="73" customFormat="1" ht="32.4" x14ac:dyDescent="0.4">
      <c r="A164" s="3">
        <v>2</v>
      </c>
      <c r="B164" s="22" t="s">
        <v>281</v>
      </c>
      <c r="C164" s="29"/>
      <c r="D164" s="29">
        <v>21.89</v>
      </c>
      <c r="E164" s="35"/>
      <c r="F164" s="35">
        <f t="shared" si="17"/>
        <v>21.89</v>
      </c>
    </row>
    <row r="165" spans="1:6" s="73" customFormat="1" ht="16.2" x14ac:dyDescent="0.4">
      <c r="A165" s="5" t="s">
        <v>4</v>
      </c>
      <c r="B165" s="76" t="s">
        <v>57</v>
      </c>
      <c r="C165" s="79">
        <f>SUM(C166:C169)</f>
        <v>500</v>
      </c>
      <c r="D165" s="79">
        <f t="shared" ref="D165:F165" si="18">SUM(D166:D169)</f>
        <v>1422.5</v>
      </c>
      <c r="E165" s="79">
        <f t="shared" si="18"/>
        <v>0</v>
      </c>
      <c r="F165" s="79">
        <f t="shared" si="18"/>
        <v>1922.5</v>
      </c>
    </row>
    <row r="166" spans="1:6" s="73" customFormat="1" ht="16.2" x14ac:dyDescent="0.4">
      <c r="A166" s="3">
        <v>1</v>
      </c>
      <c r="B166" s="22" t="s">
        <v>306</v>
      </c>
      <c r="C166" s="29">
        <v>500</v>
      </c>
      <c r="D166" s="29">
        <v>900</v>
      </c>
      <c r="E166" s="35"/>
      <c r="F166" s="35">
        <f t="shared" si="17"/>
        <v>1400</v>
      </c>
    </row>
    <row r="167" spans="1:6" s="73" customFormat="1" ht="16.2" x14ac:dyDescent="0.4">
      <c r="A167" s="3">
        <v>2</v>
      </c>
      <c r="B167" s="22" t="s">
        <v>307</v>
      </c>
      <c r="C167" s="29"/>
      <c r="D167" s="29">
        <v>449</v>
      </c>
      <c r="E167" s="35"/>
      <c r="F167" s="35">
        <f t="shared" si="17"/>
        <v>449</v>
      </c>
    </row>
    <row r="168" spans="1:6" s="73" customFormat="1" ht="16.2" x14ac:dyDescent="0.4">
      <c r="A168" s="3">
        <v>3</v>
      </c>
      <c r="B168" s="22" t="s">
        <v>308</v>
      </c>
      <c r="C168" s="29"/>
      <c r="D168" s="29">
        <v>25</v>
      </c>
      <c r="E168" s="35"/>
      <c r="F168" s="35">
        <f t="shared" si="17"/>
        <v>25</v>
      </c>
    </row>
    <row r="169" spans="1:6" s="73" customFormat="1" ht="16.2" x14ac:dyDescent="0.4">
      <c r="A169" s="3">
        <v>4</v>
      </c>
      <c r="B169" s="22" t="s">
        <v>309</v>
      </c>
      <c r="C169" s="29"/>
      <c r="D169" s="29">
        <v>48.5</v>
      </c>
      <c r="E169" s="35"/>
      <c r="F169" s="35">
        <f t="shared" si="17"/>
        <v>48.5</v>
      </c>
    </row>
    <row r="170" spans="1:6" s="73" customFormat="1" ht="16.2" x14ac:dyDescent="0.4">
      <c r="A170" s="3"/>
      <c r="B170" s="22"/>
      <c r="C170" s="29"/>
      <c r="D170" s="29"/>
      <c r="E170" s="35"/>
      <c r="F170" s="35"/>
    </row>
    <row r="171" spans="1:6" s="73" customFormat="1" x14ac:dyDescent="0.4">
      <c r="A171" s="1"/>
      <c r="B171" s="83" t="s">
        <v>205</v>
      </c>
      <c r="C171" s="79">
        <f>C172+C188</f>
        <v>500</v>
      </c>
      <c r="D171" s="79">
        <f>D172+D188</f>
        <v>1231.1200000000001</v>
      </c>
      <c r="E171" s="71"/>
      <c r="F171" s="71">
        <f t="shared" ref="F171:F182" si="19">SUM(C171:E171)</f>
        <v>1731.1200000000001</v>
      </c>
    </row>
    <row r="172" spans="1:6" s="73" customFormat="1" ht="16.2" x14ac:dyDescent="0.4">
      <c r="A172" s="5" t="s">
        <v>5</v>
      </c>
      <c r="B172" s="15" t="s">
        <v>43</v>
      </c>
      <c r="C172" s="79">
        <f>SUM(C173:C187)</f>
        <v>309.59999999999997</v>
      </c>
      <c r="D172" s="79">
        <f>SUM(D173:D185)</f>
        <v>755.72</v>
      </c>
      <c r="E172" s="79"/>
      <c r="F172" s="71">
        <f t="shared" si="19"/>
        <v>1065.32</v>
      </c>
    </row>
    <row r="173" spans="1:6" s="73" customFormat="1" ht="16.2" x14ac:dyDescent="0.4">
      <c r="A173" s="3">
        <v>1</v>
      </c>
      <c r="B173" s="14" t="s">
        <v>206</v>
      </c>
      <c r="C173" s="29"/>
      <c r="D173" s="33">
        <v>18.45</v>
      </c>
      <c r="E173" s="35"/>
      <c r="F173" s="35">
        <f t="shared" si="19"/>
        <v>18.45</v>
      </c>
    </row>
    <row r="174" spans="1:6" s="73" customFormat="1" ht="16.2" x14ac:dyDescent="0.4">
      <c r="A174" s="3">
        <v>2</v>
      </c>
      <c r="B174" s="14" t="s">
        <v>207</v>
      </c>
      <c r="C174" s="29"/>
      <c r="D174" s="33">
        <v>159</v>
      </c>
      <c r="E174" s="35"/>
      <c r="F174" s="35">
        <f t="shared" si="19"/>
        <v>159</v>
      </c>
    </row>
    <row r="175" spans="1:6" s="73" customFormat="1" ht="16.2" x14ac:dyDescent="0.4">
      <c r="A175" s="3"/>
      <c r="B175" s="14" t="s">
        <v>208</v>
      </c>
      <c r="C175" s="29">
        <v>58.28</v>
      </c>
      <c r="D175" s="33">
        <v>58.28</v>
      </c>
      <c r="E175" s="35"/>
      <c r="F175" s="35">
        <f t="shared" si="19"/>
        <v>116.56</v>
      </c>
    </row>
    <row r="176" spans="1:6" s="73" customFormat="1" ht="16.2" x14ac:dyDescent="0.4">
      <c r="A176" s="3">
        <v>4</v>
      </c>
      <c r="B176" s="14" t="s">
        <v>209</v>
      </c>
      <c r="C176" s="29"/>
      <c r="D176" s="33">
        <v>0</v>
      </c>
      <c r="E176" s="35"/>
      <c r="F176" s="35">
        <f t="shared" si="19"/>
        <v>0</v>
      </c>
    </row>
    <row r="177" spans="1:6" s="73" customFormat="1" ht="16.2" x14ac:dyDescent="0.4">
      <c r="A177" s="3">
        <v>5</v>
      </c>
      <c r="B177" s="14" t="s">
        <v>310</v>
      </c>
      <c r="C177" s="29"/>
      <c r="D177" s="33">
        <v>4.17</v>
      </c>
      <c r="E177" s="35"/>
      <c r="F177" s="35">
        <f t="shared" si="19"/>
        <v>4.17</v>
      </c>
    </row>
    <row r="178" spans="1:6" s="73" customFormat="1" ht="16.2" x14ac:dyDescent="0.4">
      <c r="A178" s="3">
        <v>6</v>
      </c>
      <c r="B178" s="14" t="s">
        <v>311</v>
      </c>
      <c r="C178" s="29"/>
      <c r="D178" s="33">
        <v>91.6</v>
      </c>
      <c r="E178" s="35"/>
      <c r="F178" s="35">
        <f t="shared" si="19"/>
        <v>91.6</v>
      </c>
    </row>
    <row r="179" spans="1:6" s="73" customFormat="1" ht="19.8" customHeight="1" x14ac:dyDescent="0.4">
      <c r="A179" s="3">
        <v>7</v>
      </c>
      <c r="B179" s="14" t="s">
        <v>312</v>
      </c>
      <c r="C179" s="29">
        <v>24</v>
      </c>
      <c r="D179" s="33">
        <v>24</v>
      </c>
      <c r="E179" s="35"/>
      <c r="F179" s="35">
        <f t="shared" si="19"/>
        <v>48</v>
      </c>
    </row>
    <row r="180" spans="1:6" s="73" customFormat="1" ht="22.2" customHeight="1" x14ac:dyDescent="0.4">
      <c r="A180" s="3">
        <v>8</v>
      </c>
      <c r="B180" s="14" t="s">
        <v>313</v>
      </c>
      <c r="C180" s="29"/>
      <c r="D180" s="33">
        <v>31</v>
      </c>
      <c r="E180" s="35"/>
      <c r="F180" s="35">
        <f t="shared" si="19"/>
        <v>31</v>
      </c>
    </row>
    <row r="181" spans="1:6" s="73" customFormat="1" ht="16.2" x14ac:dyDescent="0.4">
      <c r="A181" s="3">
        <v>9</v>
      </c>
      <c r="B181" s="14" t="s">
        <v>314</v>
      </c>
      <c r="C181" s="29">
        <v>44.62</v>
      </c>
      <c r="D181" s="33">
        <v>44.62</v>
      </c>
      <c r="E181" s="35"/>
      <c r="F181" s="35">
        <f t="shared" si="19"/>
        <v>89.24</v>
      </c>
    </row>
    <row r="182" spans="1:6" s="73" customFormat="1" ht="16.2" x14ac:dyDescent="0.4">
      <c r="A182" s="3">
        <v>10</v>
      </c>
      <c r="B182" s="14" t="s">
        <v>210</v>
      </c>
      <c r="C182" s="29"/>
      <c r="D182" s="29">
        <v>0</v>
      </c>
      <c r="E182" s="35"/>
      <c r="F182" s="35">
        <f t="shared" si="19"/>
        <v>0</v>
      </c>
    </row>
    <row r="183" spans="1:6" s="73" customFormat="1" x14ac:dyDescent="0.4">
      <c r="A183" s="3">
        <v>11</v>
      </c>
      <c r="B183" s="81" t="s">
        <v>292</v>
      </c>
      <c r="C183" s="29">
        <v>170</v>
      </c>
      <c r="D183" s="29">
        <v>300</v>
      </c>
      <c r="E183" s="35"/>
      <c r="F183" s="35">
        <f>SUM(C183:E183)</f>
        <v>470</v>
      </c>
    </row>
    <row r="184" spans="1:6" s="73" customFormat="1" x14ac:dyDescent="0.4">
      <c r="A184" s="3">
        <v>12</v>
      </c>
      <c r="B184" s="81" t="s">
        <v>293</v>
      </c>
      <c r="C184" s="29"/>
      <c r="D184" s="29">
        <v>10.9</v>
      </c>
      <c r="E184" s="35"/>
      <c r="F184" s="35">
        <f>SUM(C184:E184)</f>
        <v>10.9</v>
      </c>
    </row>
    <row r="185" spans="1:6" s="73" customFormat="1" x14ac:dyDescent="0.4">
      <c r="A185" s="3">
        <v>13</v>
      </c>
      <c r="B185" s="81" t="s">
        <v>315</v>
      </c>
      <c r="C185" s="29"/>
      <c r="D185" s="29">
        <v>13.7</v>
      </c>
      <c r="E185" s="35"/>
      <c r="F185" s="35">
        <f>SUM(C185:E185)</f>
        <v>13.7</v>
      </c>
    </row>
    <row r="186" spans="1:6" s="73" customFormat="1" x14ac:dyDescent="0.4">
      <c r="A186" s="3">
        <v>14</v>
      </c>
      <c r="B186" s="81" t="s">
        <v>316</v>
      </c>
      <c r="C186" s="29">
        <v>5.38</v>
      </c>
      <c r="D186" s="29"/>
      <c r="E186" s="35"/>
      <c r="F186" s="35"/>
    </row>
    <row r="187" spans="1:6" s="73" customFormat="1" x14ac:dyDescent="0.4">
      <c r="A187" s="3">
        <v>15</v>
      </c>
      <c r="B187" s="81" t="s">
        <v>317</v>
      </c>
      <c r="C187" s="29">
        <v>7.32</v>
      </c>
      <c r="D187" s="29"/>
      <c r="E187" s="35"/>
      <c r="F187" s="35"/>
    </row>
    <row r="188" spans="1:6" s="73" customFormat="1" ht="16.2" x14ac:dyDescent="0.4">
      <c r="A188" s="1" t="s">
        <v>4</v>
      </c>
      <c r="B188" s="16" t="s">
        <v>57</v>
      </c>
      <c r="C188" s="79">
        <f>C189+C190+C191</f>
        <v>190.4</v>
      </c>
      <c r="D188" s="79">
        <f>D189+D190</f>
        <v>475.40000000000003</v>
      </c>
      <c r="E188" s="71"/>
      <c r="F188" s="71">
        <f t="shared" ref="F188:F191" si="20">SUM(C188:E188)</f>
        <v>665.80000000000007</v>
      </c>
    </row>
    <row r="189" spans="1:6" s="73" customFormat="1" ht="32.4" x14ac:dyDescent="0.4">
      <c r="A189" s="2">
        <v>1</v>
      </c>
      <c r="B189" s="14" t="s">
        <v>211</v>
      </c>
      <c r="C189" s="29"/>
      <c r="D189" s="33">
        <v>83.3</v>
      </c>
      <c r="E189" s="35"/>
      <c r="F189" s="35">
        <f t="shared" si="20"/>
        <v>83.3</v>
      </c>
    </row>
    <row r="190" spans="1:6" s="73" customFormat="1" ht="33.6" x14ac:dyDescent="0.4">
      <c r="A190" s="1">
        <v>2</v>
      </c>
      <c r="B190" s="81" t="s">
        <v>318</v>
      </c>
      <c r="C190" s="29">
        <v>160.65</v>
      </c>
      <c r="D190" s="33">
        <v>392.1</v>
      </c>
      <c r="E190" s="35"/>
      <c r="F190" s="35">
        <f t="shared" si="20"/>
        <v>552.75</v>
      </c>
    </row>
    <row r="191" spans="1:6" s="73" customFormat="1" x14ac:dyDescent="0.4">
      <c r="A191" s="1">
        <v>3</v>
      </c>
      <c r="B191" s="81" t="s">
        <v>319</v>
      </c>
      <c r="C191" s="29">
        <v>29.75</v>
      </c>
      <c r="D191" s="33"/>
      <c r="E191" s="35"/>
      <c r="F191" s="35">
        <f t="shared" si="20"/>
        <v>29.75</v>
      </c>
    </row>
    <row r="192" spans="1:6" s="73" customFormat="1" x14ac:dyDescent="0.4">
      <c r="A192" s="1"/>
      <c r="B192" s="81"/>
      <c r="C192" s="29"/>
      <c r="D192" s="29"/>
      <c r="E192" s="35"/>
      <c r="F192" s="35"/>
    </row>
    <row r="193" spans="1:6" s="73" customFormat="1" ht="33.6" x14ac:dyDescent="0.4">
      <c r="A193" s="1"/>
      <c r="B193" s="83" t="s">
        <v>215</v>
      </c>
      <c r="C193" s="29">
        <f>SUM(C195:C258)</f>
        <v>500</v>
      </c>
      <c r="D193" s="79">
        <f>D194</f>
        <v>3577.2599999999998</v>
      </c>
      <c r="E193" s="71"/>
      <c r="F193" s="71">
        <f t="shared" ref="F193:F258" si="21">SUM(C193:E193)</f>
        <v>4077.2599999999998</v>
      </c>
    </row>
    <row r="194" spans="1:6" s="73" customFormat="1" ht="16.2" x14ac:dyDescent="0.4">
      <c r="A194" s="5" t="s">
        <v>5</v>
      </c>
      <c r="B194" s="15" t="s">
        <v>43</v>
      </c>
      <c r="C194" s="29"/>
      <c r="D194" s="79">
        <f>SUM(D195:D259)</f>
        <v>3577.2599999999998</v>
      </c>
      <c r="E194" s="79"/>
      <c r="F194" s="71">
        <f t="shared" si="21"/>
        <v>3577.2599999999998</v>
      </c>
    </row>
    <row r="195" spans="1:6" s="73" customFormat="1" ht="32.4" x14ac:dyDescent="0.4">
      <c r="A195" s="3">
        <v>1</v>
      </c>
      <c r="B195" s="14" t="s">
        <v>216</v>
      </c>
      <c r="C195" s="29"/>
      <c r="D195" s="29">
        <v>18.21</v>
      </c>
      <c r="E195" s="35"/>
      <c r="F195" s="35">
        <f t="shared" si="21"/>
        <v>18.21</v>
      </c>
    </row>
    <row r="196" spans="1:6" s="73" customFormat="1" ht="16.2" x14ac:dyDescent="0.4">
      <c r="A196" s="3">
        <v>2</v>
      </c>
      <c r="B196" s="14" t="s">
        <v>217</v>
      </c>
      <c r="C196" s="29"/>
      <c r="D196" s="29">
        <v>35</v>
      </c>
      <c r="E196" s="35"/>
      <c r="F196" s="35">
        <f t="shared" si="21"/>
        <v>35</v>
      </c>
    </row>
    <row r="197" spans="1:6" s="73" customFormat="1" ht="16.2" x14ac:dyDescent="0.4">
      <c r="A197" s="3">
        <v>3</v>
      </c>
      <c r="B197" s="14" t="s">
        <v>218</v>
      </c>
      <c r="C197" s="14"/>
      <c r="D197" s="35">
        <v>446.09</v>
      </c>
      <c r="E197" s="14"/>
      <c r="F197" s="35">
        <f t="shared" si="21"/>
        <v>446.09</v>
      </c>
    </row>
    <row r="198" spans="1:6" s="73" customFormat="1" ht="16.2" x14ac:dyDescent="0.4">
      <c r="A198" s="3">
        <v>4</v>
      </c>
      <c r="B198" s="14" t="s">
        <v>219</v>
      </c>
      <c r="C198" s="14"/>
      <c r="D198" s="35">
        <v>0</v>
      </c>
      <c r="E198" s="14"/>
      <c r="F198" s="35">
        <f t="shared" si="21"/>
        <v>0</v>
      </c>
    </row>
    <row r="199" spans="1:6" s="73" customFormat="1" ht="16.2" x14ac:dyDescent="0.4">
      <c r="A199" s="3">
        <v>5</v>
      </c>
      <c r="B199" s="14" t="s">
        <v>220</v>
      </c>
      <c r="C199" s="14"/>
      <c r="D199" s="35">
        <v>23</v>
      </c>
      <c r="E199" s="14"/>
      <c r="F199" s="35">
        <f t="shared" si="21"/>
        <v>23</v>
      </c>
    </row>
    <row r="200" spans="1:6" s="73" customFormat="1" ht="16.2" x14ac:dyDescent="0.4">
      <c r="A200" s="3">
        <v>6</v>
      </c>
      <c r="B200" s="14" t="s">
        <v>221</v>
      </c>
      <c r="C200" s="14"/>
      <c r="D200" s="35">
        <v>50</v>
      </c>
      <c r="E200" s="14"/>
      <c r="F200" s="35">
        <f t="shared" si="21"/>
        <v>50</v>
      </c>
    </row>
    <row r="201" spans="1:6" s="73" customFormat="1" ht="16.2" x14ac:dyDescent="0.4">
      <c r="A201" s="3">
        <v>7</v>
      </c>
      <c r="B201" s="14" t="s">
        <v>222</v>
      </c>
      <c r="C201" s="14"/>
      <c r="D201" s="35">
        <v>3.7</v>
      </c>
      <c r="E201" s="14"/>
      <c r="F201" s="35">
        <f t="shared" si="21"/>
        <v>3.7</v>
      </c>
    </row>
    <row r="202" spans="1:6" s="73" customFormat="1" ht="16.2" x14ac:dyDescent="0.4">
      <c r="A202" s="3">
        <v>8</v>
      </c>
      <c r="B202" s="14" t="s">
        <v>223</v>
      </c>
      <c r="C202" s="14"/>
      <c r="D202" s="35">
        <v>110</v>
      </c>
      <c r="E202" s="14"/>
      <c r="F202" s="35">
        <f t="shared" si="21"/>
        <v>110</v>
      </c>
    </row>
    <row r="203" spans="1:6" s="73" customFormat="1" ht="16.2" x14ac:dyDescent="0.4">
      <c r="A203" s="3">
        <v>9</v>
      </c>
      <c r="B203" s="14" t="s">
        <v>224</v>
      </c>
      <c r="C203" s="14"/>
      <c r="D203" s="35">
        <v>14.3</v>
      </c>
      <c r="E203" s="14"/>
      <c r="F203" s="35">
        <f t="shared" si="21"/>
        <v>14.3</v>
      </c>
    </row>
    <row r="204" spans="1:6" s="73" customFormat="1" ht="16.2" x14ac:dyDescent="0.4">
      <c r="A204" s="3">
        <v>10</v>
      </c>
      <c r="B204" s="14" t="s">
        <v>225</v>
      </c>
      <c r="C204" s="14"/>
      <c r="D204" s="35">
        <v>53.55</v>
      </c>
      <c r="E204" s="14"/>
      <c r="F204" s="35">
        <f t="shared" si="21"/>
        <v>53.55</v>
      </c>
    </row>
    <row r="205" spans="1:6" s="73" customFormat="1" ht="16.2" x14ac:dyDescent="0.4">
      <c r="A205" s="3">
        <v>11</v>
      </c>
      <c r="B205" s="14" t="s">
        <v>226</v>
      </c>
      <c r="C205" s="14"/>
      <c r="D205" s="35">
        <v>18</v>
      </c>
      <c r="E205" s="14"/>
      <c r="F205" s="35">
        <f t="shared" si="21"/>
        <v>18</v>
      </c>
    </row>
    <row r="206" spans="1:6" s="73" customFormat="1" ht="16.2" x14ac:dyDescent="0.4">
      <c r="A206" s="3">
        <v>12</v>
      </c>
      <c r="B206" s="14" t="s">
        <v>227</v>
      </c>
      <c r="C206" s="14"/>
      <c r="D206" s="35">
        <v>33</v>
      </c>
      <c r="E206" s="14"/>
      <c r="F206" s="35">
        <f t="shared" si="21"/>
        <v>33</v>
      </c>
    </row>
    <row r="207" spans="1:6" s="73" customFormat="1" ht="16.2" x14ac:dyDescent="0.4">
      <c r="A207" s="3">
        <v>13</v>
      </c>
      <c r="B207" s="14" t="s">
        <v>228</v>
      </c>
      <c r="C207" s="14"/>
      <c r="D207" s="35">
        <v>160</v>
      </c>
      <c r="E207" s="14"/>
      <c r="F207" s="35">
        <f t="shared" si="21"/>
        <v>160</v>
      </c>
    </row>
    <row r="208" spans="1:6" s="73" customFormat="1" ht="16.2" x14ac:dyDescent="0.4">
      <c r="A208" s="3">
        <v>14</v>
      </c>
      <c r="B208" s="14" t="s">
        <v>229</v>
      </c>
      <c r="C208" s="14"/>
      <c r="D208" s="35">
        <v>105</v>
      </c>
      <c r="E208" s="14"/>
      <c r="F208" s="35">
        <f t="shared" si="21"/>
        <v>105</v>
      </c>
    </row>
    <row r="209" spans="1:6" s="73" customFormat="1" ht="16.2" x14ac:dyDescent="0.4">
      <c r="A209" s="3">
        <v>15</v>
      </c>
      <c r="B209" s="14" t="s">
        <v>230</v>
      </c>
      <c r="C209" s="14"/>
      <c r="D209" s="35">
        <v>30</v>
      </c>
      <c r="E209" s="14"/>
      <c r="F209" s="35">
        <f t="shared" si="21"/>
        <v>30</v>
      </c>
    </row>
    <row r="210" spans="1:6" s="73" customFormat="1" ht="16.2" x14ac:dyDescent="0.4">
      <c r="A210" s="3">
        <v>16</v>
      </c>
      <c r="B210" s="14" t="s">
        <v>231</v>
      </c>
      <c r="C210" s="14"/>
      <c r="D210" s="35">
        <v>26</v>
      </c>
      <c r="E210" s="14"/>
      <c r="F210" s="35">
        <f t="shared" si="21"/>
        <v>26</v>
      </c>
    </row>
    <row r="211" spans="1:6" s="73" customFormat="1" ht="16.2" x14ac:dyDescent="0.4">
      <c r="A211" s="3">
        <v>17</v>
      </c>
      <c r="B211" s="14" t="s">
        <v>232</v>
      </c>
      <c r="C211" s="14"/>
      <c r="D211" s="35">
        <v>17</v>
      </c>
      <c r="E211" s="14"/>
      <c r="F211" s="35">
        <f t="shared" si="21"/>
        <v>17</v>
      </c>
    </row>
    <row r="212" spans="1:6" s="73" customFormat="1" ht="16.2" x14ac:dyDescent="0.4">
      <c r="A212" s="3">
        <v>18</v>
      </c>
      <c r="B212" s="14" t="s">
        <v>233</v>
      </c>
      <c r="C212" s="14"/>
      <c r="D212" s="35">
        <v>53</v>
      </c>
      <c r="E212" s="14"/>
      <c r="F212" s="35">
        <f t="shared" si="21"/>
        <v>53</v>
      </c>
    </row>
    <row r="213" spans="1:6" s="73" customFormat="1" ht="16.2" x14ac:dyDescent="0.4">
      <c r="A213" s="3">
        <v>19</v>
      </c>
      <c r="B213" s="14" t="s">
        <v>234</v>
      </c>
      <c r="C213" s="14"/>
      <c r="D213" s="35">
        <v>40</v>
      </c>
      <c r="E213" s="14"/>
      <c r="F213" s="35">
        <f t="shared" si="21"/>
        <v>40</v>
      </c>
    </row>
    <row r="214" spans="1:6" s="73" customFormat="1" ht="16.2" x14ac:dyDescent="0.4">
      <c r="A214" s="3">
        <v>20</v>
      </c>
      <c r="B214" s="14" t="s">
        <v>235</v>
      </c>
      <c r="C214" s="14"/>
      <c r="D214" s="35">
        <v>6.8</v>
      </c>
      <c r="E214" s="14"/>
      <c r="F214" s="35">
        <f t="shared" si="21"/>
        <v>6.8</v>
      </c>
    </row>
    <row r="215" spans="1:6" s="73" customFormat="1" ht="16.2" x14ac:dyDescent="0.4">
      <c r="A215" s="3">
        <v>21</v>
      </c>
      <c r="B215" s="14" t="s">
        <v>236</v>
      </c>
      <c r="C215" s="14"/>
      <c r="D215" s="35">
        <v>12.2</v>
      </c>
      <c r="E215" s="14"/>
      <c r="F215" s="35">
        <f t="shared" si="21"/>
        <v>12.2</v>
      </c>
    </row>
    <row r="216" spans="1:6" s="73" customFormat="1" ht="16.2" x14ac:dyDescent="0.4">
      <c r="A216" s="3">
        <v>22</v>
      </c>
      <c r="B216" s="14" t="s">
        <v>237</v>
      </c>
      <c r="C216" s="14"/>
      <c r="D216" s="29">
        <v>36</v>
      </c>
      <c r="E216" s="14"/>
      <c r="F216" s="35">
        <f t="shared" si="21"/>
        <v>36</v>
      </c>
    </row>
    <row r="217" spans="1:6" s="73" customFormat="1" ht="16.2" x14ac:dyDescent="0.4">
      <c r="A217" s="3">
        <v>23</v>
      </c>
      <c r="B217" s="14" t="s">
        <v>238</v>
      </c>
      <c r="C217" s="14"/>
      <c r="D217" s="29">
        <v>37</v>
      </c>
      <c r="E217" s="14"/>
      <c r="F217" s="35">
        <f t="shared" si="21"/>
        <v>37</v>
      </c>
    </row>
    <row r="218" spans="1:6" s="73" customFormat="1" ht="16.2" x14ac:dyDescent="0.4">
      <c r="A218" s="3">
        <v>24</v>
      </c>
      <c r="B218" s="14" t="s">
        <v>239</v>
      </c>
      <c r="C218" s="14"/>
      <c r="D218" s="29">
        <v>20.399999999999999</v>
      </c>
      <c r="E218" s="14"/>
      <c r="F218" s="35">
        <f t="shared" si="21"/>
        <v>20.399999999999999</v>
      </c>
    </row>
    <row r="219" spans="1:6" s="73" customFormat="1" ht="16.2" x14ac:dyDescent="0.4">
      <c r="A219" s="3">
        <v>25</v>
      </c>
      <c r="B219" s="14" t="s">
        <v>240</v>
      </c>
      <c r="C219" s="14"/>
      <c r="D219" s="29">
        <v>22.61</v>
      </c>
      <c r="E219" s="14"/>
      <c r="F219" s="35">
        <f t="shared" si="21"/>
        <v>22.61</v>
      </c>
    </row>
    <row r="220" spans="1:6" s="73" customFormat="1" ht="16.2" x14ac:dyDescent="0.4">
      <c r="A220" s="3">
        <v>26</v>
      </c>
      <c r="B220" s="14" t="s">
        <v>241</v>
      </c>
      <c r="C220" s="14"/>
      <c r="D220" s="29">
        <v>10</v>
      </c>
      <c r="E220" s="14"/>
      <c r="F220" s="35">
        <f t="shared" si="21"/>
        <v>10</v>
      </c>
    </row>
    <row r="221" spans="1:6" s="73" customFormat="1" ht="16.2" x14ac:dyDescent="0.4">
      <c r="A221" s="3">
        <v>27</v>
      </c>
      <c r="B221" s="14" t="s">
        <v>242</v>
      </c>
      <c r="C221" s="14"/>
      <c r="D221" s="29">
        <v>5.5</v>
      </c>
      <c r="E221" s="14"/>
      <c r="F221" s="35">
        <f t="shared" si="21"/>
        <v>5.5</v>
      </c>
    </row>
    <row r="222" spans="1:6" s="73" customFormat="1" ht="16.2" x14ac:dyDescent="0.4">
      <c r="A222" s="3">
        <v>28</v>
      </c>
      <c r="B222" s="14" t="s">
        <v>243</v>
      </c>
      <c r="C222" s="14"/>
      <c r="D222" s="29">
        <v>80</v>
      </c>
      <c r="E222" s="14"/>
      <c r="F222" s="35">
        <f t="shared" si="21"/>
        <v>80</v>
      </c>
    </row>
    <row r="223" spans="1:6" s="73" customFormat="1" ht="16.2" x14ac:dyDescent="0.4">
      <c r="A223" s="3">
        <v>29</v>
      </c>
      <c r="B223" s="14" t="s">
        <v>244</v>
      </c>
      <c r="C223" s="14"/>
      <c r="D223" s="29">
        <v>20</v>
      </c>
      <c r="E223" s="14"/>
      <c r="F223" s="35">
        <f t="shared" si="21"/>
        <v>20</v>
      </c>
    </row>
    <row r="224" spans="1:6" s="73" customFormat="1" ht="16.2" x14ac:dyDescent="0.4">
      <c r="A224" s="3">
        <v>30</v>
      </c>
      <c r="B224" s="14" t="s">
        <v>245</v>
      </c>
      <c r="C224" s="14"/>
      <c r="D224" s="29">
        <v>20</v>
      </c>
      <c r="E224" s="14"/>
      <c r="F224" s="35">
        <f t="shared" si="21"/>
        <v>20</v>
      </c>
    </row>
    <row r="225" spans="1:11" s="73" customFormat="1" ht="16.2" x14ac:dyDescent="0.4">
      <c r="A225" s="3">
        <v>31</v>
      </c>
      <c r="B225" s="14" t="s">
        <v>246</v>
      </c>
      <c r="C225" s="14"/>
      <c r="D225" s="29">
        <v>250</v>
      </c>
      <c r="E225" s="14"/>
      <c r="F225" s="35">
        <f t="shared" si="21"/>
        <v>250</v>
      </c>
    </row>
    <row r="226" spans="1:11" s="73" customFormat="1" ht="16.2" x14ac:dyDescent="0.4">
      <c r="A226" s="3">
        <v>32</v>
      </c>
      <c r="B226" s="14" t="s">
        <v>247</v>
      </c>
      <c r="C226" s="14"/>
      <c r="D226" s="29">
        <v>60</v>
      </c>
      <c r="E226" s="14"/>
      <c r="F226" s="35">
        <f t="shared" si="21"/>
        <v>60</v>
      </c>
    </row>
    <row r="227" spans="1:11" s="73" customFormat="1" ht="16.2" x14ac:dyDescent="0.4">
      <c r="A227" s="3">
        <v>33</v>
      </c>
      <c r="B227" s="14" t="s">
        <v>248</v>
      </c>
      <c r="C227" s="14"/>
      <c r="D227" s="29">
        <v>300</v>
      </c>
      <c r="E227" s="14"/>
      <c r="F227" s="35">
        <f t="shared" si="21"/>
        <v>300</v>
      </c>
    </row>
    <row r="228" spans="1:11" s="73" customFormat="1" ht="16.2" x14ac:dyDescent="0.4">
      <c r="A228" s="3">
        <v>34</v>
      </c>
      <c r="B228" s="14" t="s">
        <v>249</v>
      </c>
      <c r="C228" s="14"/>
      <c r="D228" s="29">
        <v>80</v>
      </c>
      <c r="E228" s="14"/>
      <c r="F228" s="35">
        <f t="shared" si="21"/>
        <v>80</v>
      </c>
    </row>
    <row r="229" spans="1:11" s="73" customFormat="1" ht="16.2" x14ac:dyDescent="0.4">
      <c r="A229" s="3">
        <v>35</v>
      </c>
      <c r="B229" s="14" t="s">
        <v>250</v>
      </c>
      <c r="C229" s="14"/>
      <c r="D229" s="29">
        <v>92</v>
      </c>
      <c r="E229" s="14"/>
      <c r="F229" s="35">
        <f t="shared" si="21"/>
        <v>92</v>
      </c>
    </row>
    <row r="230" spans="1:11" s="73" customFormat="1" ht="16.2" x14ac:dyDescent="0.4">
      <c r="A230" s="3">
        <v>36</v>
      </c>
      <c r="B230" s="14" t="s">
        <v>251</v>
      </c>
      <c r="C230" s="14"/>
      <c r="D230" s="29">
        <v>8</v>
      </c>
      <c r="E230" s="14"/>
      <c r="F230" s="35">
        <f t="shared" si="21"/>
        <v>8</v>
      </c>
    </row>
    <row r="231" spans="1:11" s="73" customFormat="1" ht="16.2" x14ac:dyDescent="0.4">
      <c r="A231" s="3">
        <v>37</v>
      </c>
      <c r="B231" s="14" t="s">
        <v>252</v>
      </c>
      <c r="C231" s="14"/>
      <c r="D231" s="29">
        <v>4</v>
      </c>
      <c r="E231" s="14"/>
      <c r="F231" s="35">
        <f t="shared" si="21"/>
        <v>4</v>
      </c>
    </row>
    <row r="232" spans="1:11" s="73" customFormat="1" ht="16.2" x14ac:dyDescent="0.4">
      <c r="A232" s="3">
        <v>38</v>
      </c>
      <c r="B232" s="14" t="s">
        <v>253</v>
      </c>
      <c r="C232" s="14"/>
      <c r="D232" s="29">
        <v>4</v>
      </c>
      <c r="E232" s="14"/>
      <c r="F232" s="35">
        <f t="shared" si="21"/>
        <v>4</v>
      </c>
    </row>
    <row r="233" spans="1:11" s="73" customFormat="1" ht="16.2" x14ac:dyDescent="0.4">
      <c r="A233" s="3">
        <v>39</v>
      </c>
      <c r="B233" s="14" t="s">
        <v>254</v>
      </c>
      <c r="C233" s="14"/>
      <c r="D233" s="29">
        <v>4.8</v>
      </c>
      <c r="E233" s="14"/>
      <c r="F233" s="35">
        <f t="shared" si="21"/>
        <v>4.8</v>
      </c>
    </row>
    <row r="234" spans="1:11" s="73" customFormat="1" ht="16.2" x14ac:dyDescent="0.4">
      <c r="A234" s="3">
        <v>40</v>
      </c>
      <c r="B234" s="14" t="s">
        <v>255</v>
      </c>
      <c r="C234" s="14"/>
      <c r="D234" s="29">
        <v>40.6</v>
      </c>
      <c r="E234" s="14"/>
      <c r="F234" s="35">
        <f t="shared" si="21"/>
        <v>40.6</v>
      </c>
    </row>
    <row r="235" spans="1:11" s="73" customFormat="1" ht="16.2" x14ac:dyDescent="0.4">
      <c r="A235" s="3">
        <v>41</v>
      </c>
      <c r="B235" s="14" t="s">
        <v>256</v>
      </c>
      <c r="C235" s="14"/>
      <c r="D235" s="29">
        <v>50</v>
      </c>
      <c r="E235" s="14"/>
      <c r="F235" s="35">
        <f t="shared" si="21"/>
        <v>50</v>
      </c>
    </row>
    <row r="236" spans="1:11" s="73" customFormat="1" ht="16.2" x14ac:dyDescent="0.4">
      <c r="A236" s="3">
        <v>42</v>
      </c>
      <c r="B236" s="14" t="s">
        <v>257</v>
      </c>
      <c r="C236" s="14"/>
      <c r="D236" s="29">
        <v>40</v>
      </c>
      <c r="E236" s="14"/>
      <c r="F236" s="35">
        <f t="shared" si="21"/>
        <v>40</v>
      </c>
    </row>
    <row r="237" spans="1:11" s="73" customFormat="1" ht="16.2" x14ac:dyDescent="0.4">
      <c r="A237" s="3">
        <v>43</v>
      </c>
      <c r="B237" s="14" t="s">
        <v>258</v>
      </c>
      <c r="C237" s="14"/>
      <c r="D237" s="29">
        <v>17</v>
      </c>
      <c r="E237" s="14"/>
      <c r="F237" s="35">
        <f t="shared" si="21"/>
        <v>17</v>
      </c>
      <c r="K237" s="73" t="s">
        <v>320</v>
      </c>
    </row>
    <row r="238" spans="1:11" s="73" customFormat="1" ht="16.2" x14ac:dyDescent="0.4">
      <c r="A238" s="3">
        <v>44</v>
      </c>
      <c r="B238" s="14" t="s">
        <v>259</v>
      </c>
      <c r="C238" s="14"/>
      <c r="D238" s="29">
        <v>16</v>
      </c>
      <c r="E238" s="14"/>
      <c r="F238" s="35">
        <f t="shared" si="21"/>
        <v>16</v>
      </c>
    </row>
    <row r="239" spans="1:11" s="73" customFormat="1" ht="16.2" x14ac:dyDescent="0.4">
      <c r="A239" s="3">
        <v>45</v>
      </c>
      <c r="B239" s="14" t="s">
        <v>260</v>
      </c>
      <c r="C239" s="14"/>
      <c r="D239" s="29">
        <v>10</v>
      </c>
      <c r="E239" s="14"/>
      <c r="F239" s="35">
        <f t="shared" si="21"/>
        <v>10</v>
      </c>
    </row>
    <row r="240" spans="1:11" s="73" customFormat="1" ht="16.2" x14ac:dyDescent="0.4">
      <c r="A240" s="3">
        <v>46</v>
      </c>
      <c r="B240" s="14" t="s">
        <v>261</v>
      </c>
      <c r="C240" s="14"/>
      <c r="D240" s="29">
        <v>10</v>
      </c>
      <c r="E240" s="14"/>
      <c r="F240" s="35">
        <f t="shared" si="21"/>
        <v>10</v>
      </c>
    </row>
    <row r="241" spans="1:6" s="73" customFormat="1" ht="16.2" x14ac:dyDescent="0.4">
      <c r="A241" s="3">
        <v>47</v>
      </c>
      <c r="B241" s="14" t="s">
        <v>262</v>
      </c>
      <c r="C241" s="14"/>
      <c r="D241" s="29">
        <v>5</v>
      </c>
      <c r="E241" s="14"/>
      <c r="F241" s="35">
        <f t="shared" si="21"/>
        <v>5</v>
      </c>
    </row>
    <row r="242" spans="1:6" s="73" customFormat="1" ht="16.2" x14ac:dyDescent="0.4">
      <c r="A242" s="3">
        <v>48</v>
      </c>
      <c r="B242" s="14" t="s">
        <v>263</v>
      </c>
      <c r="C242" s="14"/>
      <c r="D242" s="29">
        <v>21</v>
      </c>
      <c r="E242" s="14"/>
      <c r="F242" s="35">
        <f t="shared" si="21"/>
        <v>21</v>
      </c>
    </row>
    <row r="243" spans="1:6" s="73" customFormat="1" ht="16.2" x14ac:dyDescent="0.4">
      <c r="A243" s="3">
        <v>49</v>
      </c>
      <c r="B243" s="14" t="s">
        <v>264</v>
      </c>
      <c r="C243" s="14"/>
      <c r="D243" s="29">
        <v>71</v>
      </c>
      <c r="E243" s="14"/>
      <c r="F243" s="35">
        <f t="shared" si="21"/>
        <v>71</v>
      </c>
    </row>
    <row r="244" spans="1:6" s="73" customFormat="1" ht="16.2" x14ac:dyDescent="0.4">
      <c r="A244" s="3">
        <v>50</v>
      </c>
      <c r="B244" s="14" t="s">
        <v>321</v>
      </c>
      <c r="C244" s="14"/>
      <c r="D244" s="29">
        <v>10</v>
      </c>
      <c r="E244" s="14"/>
      <c r="F244" s="35">
        <f t="shared" si="21"/>
        <v>10</v>
      </c>
    </row>
    <row r="245" spans="1:6" s="73" customFormat="1" ht="16.2" x14ac:dyDescent="0.4">
      <c r="A245" s="3">
        <v>51</v>
      </c>
      <c r="B245" s="14" t="s">
        <v>322</v>
      </c>
      <c r="C245" s="14"/>
      <c r="D245" s="29">
        <v>20</v>
      </c>
      <c r="E245" s="14"/>
      <c r="F245" s="35">
        <f t="shared" si="21"/>
        <v>20</v>
      </c>
    </row>
    <row r="246" spans="1:6" s="73" customFormat="1" ht="16.2" x14ac:dyDescent="0.4">
      <c r="A246" s="3">
        <v>52</v>
      </c>
      <c r="B246" s="14" t="s">
        <v>323</v>
      </c>
      <c r="C246" s="14"/>
      <c r="D246" s="29">
        <v>33</v>
      </c>
      <c r="E246" s="14"/>
      <c r="F246" s="35">
        <f t="shared" si="21"/>
        <v>33</v>
      </c>
    </row>
    <row r="247" spans="1:6" s="73" customFormat="1" ht="16.2" x14ac:dyDescent="0.4">
      <c r="A247" s="3">
        <v>53</v>
      </c>
      <c r="B247" s="14" t="s">
        <v>324</v>
      </c>
      <c r="C247" s="14"/>
      <c r="D247" s="29">
        <v>24</v>
      </c>
      <c r="E247" s="14"/>
      <c r="F247" s="35">
        <f t="shared" si="21"/>
        <v>24</v>
      </c>
    </row>
    <row r="248" spans="1:6" s="73" customFormat="1" ht="16.2" x14ac:dyDescent="0.4">
      <c r="A248" s="3">
        <v>54</v>
      </c>
      <c r="B248" s="14" t="s">
        <v>325</v>
      </c>
      <c r="C248" s="14"/>
      <c r="D248" s="29">
        <v>4</v>
      </c>
      <c r="E248" s="14"/>
      <c r="F248" s="35">
        <f t="shared" si="21"/>
        <v>4</v>
      </c>
    </row>
    <row r="249" spans="1:6" s="73" customFormat="1" ht="16.2" x14ac:dyDescent="0.4">
      <c r="A249" s="3">
        <v>55</v>
      </c>
      <c r="B249" s="14" t="s">
        <v>326</v>
      </c>
      <c r="C249" s="14"/>
      <c r="D249" s="29">
        <v>8</v>
      </c>
      <c r="E249" s="14"/>
      <c r="F249" s="35">
        <f t="shared" si="21"/>
        <v>8</v>
      </c>
    </row>
    <row r="250" spans="1:6" s="73" customFormat="1" ht="16.2" x14ac:dyDescent="0.4">
      <c r="A250" s="3">
        <v>56</v>
      </c>
      <c r="B250" s="14" t="s">
        <v>327</v>
      </c>
      <c r="C250" s="14"/>
      <c r="D250" s="29">
        <v>32</v>
      </c>
      <c r="E250" s="14"/>
      <c r="F250" s="35">
        <f t="shared" si="21"/>
        <v>32</v>
      </c>
    </row>
    <row r="251" spans="1:6" s="73" customFormat="1" ht="16.2" x14ac:dyDescent="0.4">
      <c r="A251" s="3">
        <v>57</v>
      </c>
      <c r="B251" s="91" t="s">
        <v>328</v>
      </c>
      <c r="C251" s="14"/>
      <c r="D251" s="29">
        <v>17.5</v>
      </c>
      <c r="E251" s="14"/>
      <c r="F251" s="35">
        <f t="shared" si="21"/>
        <v>17.5</v>
      </c>
    </row>
    <row r="252" spans="1:6" s="73" customFormat="1" ht="16.2" x14ac:dyDescent="0.4">
      <c r="A252" s="3">
        <v>58</v>
      </c>
      <c r="B252" s="91" t="s">
        <v>329</v>
      </c>
      <c r="C252" s="14"/>
      <c r="D252" s="29">
        <v>832</v>
      </c>
      <c r="E252" s="14"/>
      <c r="F252" s="35">
        <f t="shared" si="21"/>
        <v>832</v>
      </c>
    </row>
    <row r="253" spans="1:6" s="73" customFormat="1" ht="16.2" x14ac:dyDescent="0.4">
      <c r="A253" s="3">
        <v>59</v>
      </c>
      <c r="B253" s="91" t="s">
        <v>330</v>
      </c>
      <c r="C253" s="29">
        <v>7.5</v>
      </c>
      <c r="D253" s="29"/>
      <c r="E253" s="14"/>
      <c r="F253" s="35">
        <f t="shared" si="21"/>
        <v>7.5</v>
      </c>
    </row>
    <row r="254" spans="1:6" s="73" customFormat="1" ht="16.2" x14ac:dyDescent="0.4">
      <c r="A254" s="3">
        <v>60</v>
      </c>
      <c r="B254" s="91" t="s">
        <v>331</v>
      </c>
      <c r="C254" s="29">
        <v>77</v>
      </c>
      <c r="D254" s="29"/>
      <c r="E254" s="14"/>
      <c r="F254" s="35">
        <f t="shared" si="21"/>
        <v>77</v>
      </c>
    </row>
    <row r="255" spans="1:6" s="73" customFormat="1" ht="16.2" x14ac:dyDescent="0.4">
      <c r="A255" s="3">
        <v>61</v>
      </c>
      <c r="B255" s="91" t="s">
        <v>228</v>
      </c>
      <c r="C255" s="29">
        <v>43</v>
      </c>
      <c r="D255" s="29"/>
      <c r="E255" s="14"/>
      <c r="F255" s="35">
        <f t="shared" si="21"/>
        <v>43</v>
      </c>
    </row>
    <row r="256" spans="1:6" s="73" customFormat="1" ht="16.2" x14ac:dyDescent="0.4">
      <c r="A256" s="3">
        <v>62</v>
      </c>
      <c r="B256" s="91" t="s">
        <v>332</v>
      </c>
      <c r="C256" s="29">
        <v>46</v>
      </c>
      <c r="D256" s="29"/>
      <c r="E256" s="14"/>
      <c r="F256" s="35">
        <f t="shared" si="21"/>
        <v>46</v>
      </c>
    </row>
    <row r="257" spans="1:6" s="73" customFormat="1" ht="16.2" x14ac:dyDescent="0.4">
      <c r="A257" s="3">
        <v>63</v>
      </c>
      <c r="B257" s="91" t="s">
        <v>165</v>
      </c>
      <c r="C257" s="29">
        <v>300</v>
      </c>
      <c r="D257" s="29"/>
      <c r="E257" s="14"/>
      <c r="F257" s="35">
        <f t="shared" si="21"/>
        <v>300</v>
      </c>
    </row>
    <row r="258" spans="1:6" s="73" customFormat="1" ht="16.2" x14ac:dyDescent="0.4">
      <c r="A258" s="3">
        <v>64</v>
      </c>
      <c r="B258" s="91" t="s">
        <v>333</v>
      </c>
      <c r="C258" s="29">
        <v>26.5</v>
      </c>
      <c r="D258" s="29"/>
      <c r="E258" s="14"/>
      <c r="F258" s="35">
        <f t="shared" si="21"/>
        <v>26.5</v>
      </c>
    </row>
    <row r="259" spans="1:6" s="73" customFormat="1" ht="16.2" x14ac:dyDescent="0.4">
      <c r="A259" s="3">
        <v>65</v>
      </c>
      <c r="B259" s="91" t="s">
        <v>226</v>
      </c>
      <c r="C259" s="29"/>
      <c r="D259" s="29">
        <v>7</v>
      </c>
      <c r="E259" s="14"/>
      <c r="F259" s="35">
        <f t="shared" ref="F259" si="22">SUM(C259:E259)</f>
        <v>7</v>
      </c>
    </row>
    <row r="260" spans="1:6" s="73" customFormat="1" ht="16.2" x14ac:dyDescent="0.4">
      <c r="A260" s="3"/>
      <c r="B260" s="91"/>
      <c r="C260" s="29"/>
      <c r="D260" s="29"/>
      <c r="E260" s="14"/>
      <c r="F260" s="35"/>
    </row>
    <row r="261" spans="1:6" s="73" customFormat="1" ht="16.2" x14ac:dyDescent="0.4">
      <c r="A261" s="3"/>
      <c r="B261" s="92" t="s">
        <v>334</v>
      </c>
      <c r="C261" s="79">
        <f>C263</f>
        <v>1900</v>
      </c>
      <c r="D261" s="79">
        <f t="shared" ref="D261:F261" si="23">D263</f>
        <v>0</v>
      </c>
      <c r="E261" s="79">
        <f t="shared" si="23"/>
        <v>0</v>
      </c>
      <c r="F261" s="79">
        <f t="shared" si="23"/>
        <v>1900</v>
      </c>
    </row>
    <row r="262" spans="1:6" s="73" customFormat="1" ht="16.2" x14ac:dyDescent="0.4">
      <c r="A262" s="5" t="s">
        <v>5</v>
      </c>
      <c r="B262" s="92" t="s">
        <v>43</v>
      </c>
      <c r="C262" s="29"/>
      <c r="D262" s="29"/>
      <c r="E262" s="14"/>
      <c r="F262" s="35"/>
    </row>
    <row r="263" spans="1:6" s="73" customFormat="1" ht="16.2" x14ac:dyDescent="0.4">
      <c r="A263" s="3">
        <v>1</v>
      </c>
      <c r="B263" s="91" t="s">
        <v>335</v>
      </c>
      <c r="C263" s="29">
        <v>1900</v>
      </c>
      <c r="D263" s="29"/>
      <c r="E263" s="14"/>
      <c r="F263" s="35">
        <f t="shared" ref="F263" si="24">SUM(C263:E263)</f>
        <v>1900</v>
      </c>
    </row>
    <row r="264" spans="1:6" s="73" customFormat="1" ht="16.2" x14ac:dyDescent="0.4">
      <c r="A264" s="3"/>
      <c r="B264" s="14"/>
      <c r="C264" s="29"/>
      <c r="D264" s="29"/>
      <c r="E264" s="35"/>
      <c r="F264" s="35"/>
    </row>
    <row r="265" spans="1:6" s="72" customFormat="1" ht="16.2" x14ac:dyDescent="0.4">
      <c r="A265" s="1"/>
      <c r="B265" s="76" t="s">
        <v>56</v>
      </c>
      <c r="C265" s="77">
        <f>C266</f>
        <v>0</v>
      </c>
      <c r="D265" s="77">
        <f t="shared" ref="D265" si="25">D266</f>
        <v>0</v>
      </c>
      <c r="E265" s="77">
        <f>E266</f>
        <v>60314.198699999994</v>
      </c>
      <c r="F265" s="71">
        <f t="shared" si="1"/>
        <v>60314.198699999994</v>
      </c>
    </row>
    <row r="266" spans="1:6" s="73" customFormat="1" ht="16.2" x14ac:dyDescent="0.4">
      <c r="A266" s="1" t="s">
        <v>4</v>
      </c>
      <c r="B266" s="16" t="s">
        <v>57</v>
      </c>
      <c r="C266" s="45">
        <f>SUM(C267:C291)</f>
        <v>0</v>
      </c>
      <c r="D266" s="45">
        <f t="shared" ref="D266" si="26">SUM(D267:D291)</f>
        <v>0</v>
      </c>
      <c r="E266" s="45">
        <f>SUM(E267:E292)</f>
        <v>60314.198699999994</v>
      </c>
      <c r="F266" s="35">
        <f t="shared" si="1"/>
        <v>60314.198699999994</v>
      </c>
    </row>
    <row r="267" spans="1:6" s="73" customFormat="1" ht="16.2" x14ac:dyDescent="0.4">
      <c r="A267" s="6">
        <v>1</v>
      </c>
      <c r="B267" s="17" t="s">
        <v>58</v>
      </c>
      <c r="C267" s="29"/>
      <c r="D267" s="29"/>
      <c r="E267" s="29">
        <v>415</v>
      </c>
      <c r="F267" s="35">
        <f t="shared" si="1"/>
        <v>415</v>
      </c>
    </row>
    <row r="268" spans="1:6" s="73" customFormat="1" ht="32.4" x14ac:dyDescent="0.4">
      <c r="A268" s="6">
        <v>2</v>
      </c>
      <c r="B268" s="17" t="s">
        <v>59</v>
      </c>
      <c r="C268" s="29"/>
      <c r="D268" s="29"/>
      <c r="E268" s="29">
        <v>29.52</v>
      </c>
      <c r="F268" s="35">
        <f t="shared" si="1"/>
        <v>29.52</v>
      </c>
    </row>
    <row r="269" spans="1:6" s="73" customFormat="1" ht="16.2" x14ac:dyDescent="0.4">
      <c r="A269" s="6">
        <v>3</v>
      </c>
      <c r="B269" s="17" t="s">
        <v>60</v>
      </c>
      <c r="C269" s="29"/>
      <c r="D269" s="29"/>
      <c r="E269" s="29">
        <v>35</v>
      </c>
      <c r="F269" s="35">
        <f t="shared" si="1"/>
        <v>35</v>
      </c>
    </row>
    <row r="270" spans="1:6" s="73" customFormat="1" ht="32.4" x14ac:dyDescent="0.4">
      <c r="A270" s="6">
        <v>4</v>
      </c>
      <c r="B270" s="17" t="s">
        <v>61</v>
      </c>
      <c r="C270" s="29"/>
      <c r="D270" s="29"/>
      <c r="E270" s="29">
        <v>10</v>
      </c>
      <c r="F270" s="35">
        <f t="shared" si="1"/>
        <v>10</v>
      </c>
    </row>
    <row r="271" spans="1:6" s="73" customFormat="1" ht="16.2" x14ac:dyDescent="0.4">
      <c r="A271" s="6">
        <v>5</v>
      </c>
      <c r="B271" s="17" t="s">
        <v>62</v>
      </c>
      <c r="C271" s="29"/>
      <c r="D271" s="29"/>
      <c r="E271" s="29">
        <v>500</v>
      </c>
      <c r="F271" s="35">
        <f t="shared" si="1"/>
        <v>500</v>
      </c>
    </row>
    <row r="272" spans="1:6" s="73" customFormat="1" ht="16.2" x14ac:dyDescent="0.4">
      <c r="A272" s="6">
        <v>6</v>
      </c>
      <c r="B272" s="17" t="s">
        <v>63</v>
      </c>
      <c r="C272" s="29"/>
      <c r="D272" s="29"/>
      <c r="E272" s="29">
        <v>14.28</v>
      </c>
      <c r="F272" s="35">
        <f t="shared" ref="F272:F349" si="27">SUM(C272:E272)</f>
        <v>14.28</v>
      </c>
    </row>
    <row r="273" spans="1:6" s="73" customFormat="1" ht="16.2" x14ac:dyDescent="0.4">
      <c r="A273" s="6">
        <v>7</v>
      </c>
      <c r="B273" s="17" t="s">
        <v>64</v>
      </c>
      <c r="C273" s="29"/>
      <c r="D273" s="29"/>
      <c r="E273" s="29">
        <v>14.28</v>
      </c>
      <c r="F273" s="35">
        <f t="shared" si="27"/>
        <v>14.28</v>
      </c>
    </row>
    <row r="274" spans="1:6" s="73" customFormat="1" ht="16.2" x14ac:dyDescent="0.4">
      <c r="A274" s="6">
        <v>8</v>
      </c>
      <c r="B274" s="17" t="s">
        <v>65</v>
      </c>
      <c r="C274" s="29"/>
      <c r="D274" s="29"/>
      <c r="E274" s="29">
        <v>40</v>
      </c>
      <c r="F274" s="35">
        <f t="shared" si="27"/>
        <v>40</v>
      </c>
    </row>
    <row r="275" spans="1:6" s="73" customFormat="1" ht="32.4" x14ac:dyDescent="0.4">
      <c r="A275" s="6">
        <v>9</v>
      </c>
      <c r="B275" s="17" t="s">
        <v>66</v>
      </c>
      <c r="C275" s="29"/>
      <c r="D275" s="29"/>
      <c r="E275" s="29">
        <v>12310.2</v>
      </c>
      <c r="F275" s="35">
        <f t="shared" si="27"/>
        <v>12310.2</v>
      </c>
    </row>
    <row r="276" spans="1:6" s="73" customFormat="1" ht="16.2" x14ac:dyDescent="0.4">
      <c r="A276" s="6">
        <v>10</v>
      </c>
      <c r="B276" s="17" t="s">
        <v>67</v>
      </c>
      <c r="C276" s="29"/>
      <c r="D276" s="29"/>
      <c r="E276" s="29">
        <v>3374</v>
      </c>
      <c r="F276" s="35">
        <f t="shared" si="27"/>
        <v>3374</v>
      </c>
    </row>
    <row r="277" spans="1:6" s="73" customFormat="1" ht="16.2" x14ac:dyDescent="0.4">
      <c r="A277" s="6">
        <v>11</v>
      </c>
      <c r="B277" s="17" t="s">
        <v>68</v>
      </c>
      <c r="C277" s="29"/>
      <c r="D277" s="29"/>
      <c r="E277" s="29">
        <v>50</v>
      </c>
      <c r="F277" s="35">
        <f t="shared" si="27"/>
        <v>50</v>
      </c>
    </row>
    <row r="278" spans="1:6" s="73" customFormat="1" ht="29.4" customHeight="1" x14ac:dyDescent="0.4">
      <c r="A278" s="6">
        <v>12</v>
      </c>
      <c r="B278" s="17" t="s">
        <v>69</v>
      </c>
      <c r="C278" s="29"/>
      <c r="D278" s="29"/>
      <c r="E278" s="29">
        <v>261.8</v>
      </c>
      <c r="F278" s="35">
        <f t="shared" si="27"/>
        <v>261.8</v>
      </c>
    </row>
    <row r="279" spans="1:6" s="73" customFormat="1" ht="28.2" customHeight="1" x14ac:dyDescent="0.4">
      <c r="A279" s="6">
        <v>13</v>
      </c>
      <c r="B279" s="17" t="s">
        <v>70</v>
      </c>
      <c r="C279" s="29"/>
      <c r="D279" s="29"/>
      <c r="E279" s="29">
        <v>8.75</v>
      </c>
      <c r="F279" s="35">
        <f t="shared" si="27"/>
        <v>8.75</v>
      </c>
    </row>
    <row r="280" spans="1:6" s="73" customFormat="1" ht="45" customHeight="1" x14ac:dyDescent="0.4">
      <c r="A280" s="6">
        <v>14</v>
      </c>
      <c r="B280" s="18" t="s">
        <v>71</v>
      </c>
      <c r="C280" s="34"/>
      <c r="D280" s="34"/>
      <c r="E280" s="29">
        <v>6490.46</v>
      </c>
      <c r="F280" s="35">
        <f t="shared" si="27"/>
        <v>6490.46</v>
      </c>
    </row>
    <row r="281" spans="1:6" s="73" customFormat="1" ht="16.2" x14ac:dyDescent="0.4">
      <c r="A281" s="6">
        <v>15</v>
      </c>
      <c r="B281" s="18" t="s">
        <v>72</v>
      </c>
      <c r="C281" s="34"/>
      <c r="D281" s="34"/>
      <c r="E281" s="29">
        <v>59.5</v>
      </c>
      <c r="F281" s="35">
        <f t="shared" si="27"/>
        <v>59.5</v>
      </c>
    </row>
    <row r="282" spans="1:6" s="73" customFormat="1" ht="16.2" x14ac:dyDescent="0.4">
      <c r="A282" s="6">
        <v>16</v>
      </c>
      <c r="B282" s="18" t="s">
        <v>73</v>
      </c>
      <c r="C282" s="34"/>
      <c r="D282" s="34"/>
      <c r="E282" s="29">
        <v>5.95</v>
      </c>
      <c r="F282" s="35">
        <f t="shared" si="27"/>
        <v>5.95</v>
      </c>
    </row>
    <row r="283" spans="1:6" s="73" customFormat="1" ht="32.4" x14ac:dyDescent="0.4">
      <c r="A283" s="6">
        <v>17</v>
      </c>
      <c r="B283" s="18" t="s">
        <v>74</v>
      </c>
      <c r="C283" s="34"/>
      <c r="D283" s="34"/>
      <c r="E283" s="29">
        <v>1.57</v>
      </c>
      <c r="F283" s="35">
        <f t="shared" si="27"/>
        <v>1.57</v>
      </c>
    </row>
    <row r="284" spans="1:6" s="73" customFormat="1" ht="16.2" x14ac:dyDescent="0.4">
      <c r="A284" s="6">
        <v>18</v>
      </c>
      <c r="B284" s="18" t="s">
        <v>75</v>
      </c>
      <c r="C284" s="34"/>
      <c r="D284" s="34"/>
      <c r="E284" s="29">
        <f>20*1.19</f>
        <v>23.799999999999997</v>
      </c>
      <c r="F284" s="35">
        <f t="shared" si="27"/>
        <v>23.799999999999997</v>
      </c>
    </row>
    <row r="285" spans="1:6" s="73" customFormat="1" ht="16.2" x14ac:dyDescent="0.4">
      <c r="A285" s="6">
        <v>19</v>
      </c>
      <c r="B285" s="18" t="s">
        <v>76</v>
      </c>
      <c r="C285" s="34"/>
      <c r="D285" s="34"/>
      <c r="E285" s="29">
        <v>83.3</v>
      </c>
      <c r="F285" s="35">
        <f t="shared" si="27"/>
        <v>83.3</v>
      </c>
    </row>
    <row r="286" spans="1:6" s="73" customFormat="1" ht="32.4" x14ac:dyDescent="0.4">
      <c r="A286" s="6">
        <v>20</v>
      </c>
      <c r="B286" s="18" t="s">
        <v>77</v>
      </c>
      <c r="C286" s="34"/>
      <c r="D286" s="34"/>
      <c r="E286" s="29">
        <f>1000.73*1.19</f>
        <v>1190.8687</v>
      </c>
      <c r="F286" s="35">
        <f t="shared" si="27"/>
        <v>1190.8687</v>
      </c>
    </row>
    <row r="287" spans="1:6" s="73" customFormat="1" ht="32.4" x14ac:dyDescent="0.4">
      <c r="A287" s="6">
        <v>21</v>
      </c>
      <c r="B287" s="18" t="s">
        <v>78</v>
      </c>
      <c r="C287" s="34"/>
      <c r="D287" s="34"/>
      <c r="E287" s="29">
        <f>65*1.19</f>
        <v>77.349999999999994</v>
      </c>
      <c r="F287" s="35">
        <f t="shared" si="27"/>
        <v>77.349999999999994</v>
      </c>
    </row>
    <row r="288" spans="1:6" s="73" customFormat="1" ht="16.2" x14ac:dyDescent="0.4">
      <c r="A288" s="6">
        <v>22</v>
      </c>
      <c r="B288" s="18" t="s">
        <v>79</v>
      </c>
      <c r="C288" s="34"/>
      <c r="D288" s="34"/>
      <c r="E288" s="29">
        <f>70*1.19</f>
        <v>83.3</v>
      </c>
      <c r="F288" s="35">
        <f t="shared" si="27"/>
        <v>83.3</v>
      </c>
    </row>
    <row r="289" spans="1:6" s="73" customFormat="1" ht="16.2" x14ac:dyDescent="0.4">
      <c r="A289" s="6">
        <v>23</v>
      </c>
      <c r="B289" s="18" t="s">
        <v>80</v>
      </c>
      <c r="C289" s="34"/>
      <c r="D289" s="34"/>
      <c r="E289" s="29">
        <v>8831.67</v>
      </c>
      <c r="F289" s="35">
        <f t="shared" si="27"/>
        <v>8831.67</v>
      </c>
    </row>
    <row r="290" spans="1:6" s="73" customFormat="1" ht="16.2" x14ac:dyDescent="0.4">
      <c r="A290" s="6">
        <v>24</v>
      </c>
      <c r="B290" s="18" t="s">
        <v>81</v>
      </c>
      <c r="C290" s="34"/>
      <c r="D290" s="34"/>
      <c r="E290" s="29">
        <f>150*1.19</f>
        <v>178.5</v>
      </c>
      <c r="F290" s="35">
        <f t="shared" si="27"/>
        <v>178.5</v>
      </c>
    </row>
    <row r="291" spans="1:6" s="73" customFormat="1" ht="16.2" x14ac:dyDescent="0.4">
      <c r="A291" s="6">
        <v>25</v>
      </c>
      <c r="B291" s="18" t="s">
        <v>82</v>
      </c>
      <c r="C291" s="34"/>
      <c r="D291" s="34"/>
      <c r="E291" s="29">
        <v>11602.97</v>
      </c>
      <c r="F291" s="35">
        <f t="shared" si="27"/>
        <v>11602.97</v>
      </c>
    </row>
    <row r="292" spans="1:6" s="73" customFormat="1" ht="32.4" x14ac:dyDescent="0.4">
      <c r="A292" s="6">
        <v>26</v>
      </c>
      <c r="B292" s="18" t="s">
        <v>265</v>
      </c>
      <c r="C292" s="34"/>
      <c r="D292" s="34"/>
      <c r="E292" s="29">
        <v>14622.13</v>
      </c>
      <c r="F292" s="35">
        <f t="shared" si="27"/>
        <v>14622.13</v>
      </c>
    </row>
    <row r="293" spans="1:6" s="73" customFormat="1" ht="16.2" x14ac:dyDescent="0.4">
      <c r="A293" s="6"/>
      <c r="B293" s="17"/>
      <c r="C293" s="29"/>
      <c r="D293" s="29"/>
      <c r="E293" s="35"/>
      <c r="F293" s="35">
        <f t="shared" si="27"/>
        <v>0</v>
      </c>
    </row>
    <row r="294" spans="1:6" s="72" customFormat="1" ht="16.2" x14ac:dyDescent="0.4">
      <c r="A294" s="1"/>
      <c r="B294" s="40" t="s">
        <v>83</v>
      </c>
      <c r="C294" s="77">
        <f>C296+C312+C301+C326</f>
        <v>375</v>
      </c>
      <c r="D294" s="77">
        <f>D296+D312+D301+D326+D321+D317</f>
        <v>623.34</v>
      </c>
      <c r="E294" s="77">
        <f>E296+E312+E301+E326+E322</f>
        <v>31477.86</v>
      </c>
      <c r="F294" s="71">
        <f t="shared" si="27"/>
        <v>32476.2</v>
      </c>
    </row>
    <row r="295" spans="1:6" s="73" customFormat="1" ht="16.2" x14ac:dyDescent="0.4">
      <c r="A295" s="2"/>
      <c r="B295" s="40"/>
      <c r="C295" s="33"/>
      <c r="D295" s="33"/>
      <c r="E295" s="35"/>
      <c r="F295" s="35">
        <f t="shared" si="27"/>
        <v>0</v>
      </c>
    </row>
    <row r="296" spans="1:6" s="72" customFormat="1" ht="32.4" x14ac:dyDescent="0.4">
      <c r="A296" s="1"/>
      <c r="B296" s="76" t="s">
        <v>84</v>
      </c>
      <c r="C296" s="77">
        <f>C297</f>
        <v>0</v>
      </c>
      <c r="D296" s="77">
        <f t="shared" ref="D296:E296" si="28">D297</f>
        <v>3.5</v>
      </c>
      <c r="E296" s="77">
        <f t="shared" si="28"/>
        <v>0</v>
      </c>
      <c r="F296" s="71">
        <f t="shared" si="27"/>
        <v>3.5</v>
      </c>
    </row>
    <row r="297" spans="1:6" s="73" customFormat="1" ht="16.2" x14ac:dyDescent="0.4">
      <c r="A297" s="2"/>
      <c r="B297" s="41" t="s">
        <v>85</v>
      </c>
      <c r="C297" s="30">
        <f>C299</f>
        <v>0</v>
      </c>
      <c r="D297" s="30">
        <f t="shared" ref="D297:E297" si="29">D299</f>
        <v>3.5</v>
      </c>
      <c r="E297" s="30">
        <f t="shared" si="29"/>
        <v>0</v>
      </c>
      <c r="F297" s="35">
        <f t="shared" si="27"/>
        <v>3.5</v>
      </c>
    </row>
    <row r="298" spans="1:6" s="73" customFormat="1" ht="16.2" x14ac:dyDescent="0.4">
      <c r="A298" s="1" t="s">
        <v>5</v>
      </c>
      <c r="B298" s="41" t="s">
        <v>43</v>
      </c>
      <c r="C298" s="30"/>
      <c r="D298" s="30"/>
      <c r="E298" s="30"/>
      <c r="F298" s="35"/>
    </row>
    <row r="299" spans="1:6" s="73" customFormat="1" ht="16.2" x14ac:dyDescent="0.4">
      <c r="A299" s="2">
        <v>1</v>
      </c>
      <c r="B299" s="19" t="s">
        <v>86</v>
      </c>
      <c r="C299" s="30"/>
      <c r="D299" s="30">
        <v>3.5</v>
      </c>
      <c r="E299" s="35"/>
      <c r="F299" s="35">
        <f t="shared" si="27"/>
        <v>3.5</v>
      </c>
    </row>
    <row r="300" spans="1:6" s="73" customFormat="1" ht="16.2" x14ac:dyDescent="0.4">
      <c r="A300" s="2"/>
      <c r="B300" s="19"/>
      <c r="C300" s="30"/>
      <c r="D300" s="30"/>
      <c r="E300" s="35"/>
      <c r="F300" s="35">
        <f t="shared" si="27"/>
        <v>0</v>
      </c>
    </row>
    <row r="301" spans="1:6" s="72" customFormat="1" ht="16.2" x14ac:dyDescent="0.4">
      <c r="A301" s="1"/>
      <c r="B301" s="76" t="s">
        <v>87</v>
      </c>
      <c r="C301" s="77">
        <f>C302</f>
        <v>0</v>
      </c>
      <c r="D301" s="77">
        <f t="shared" ref="D301:E301" si="30">D302</f>
        <v>223.34</v>
      </c>
      <c r="E301" s="77">
        <f t="shared" si="30"/>
        <v>0</v>
      </c>
      <c r="F301" s="71">
        <f t="shared" si="27"/>
        <v>223.34</v>
      </c>
    </row>
    <row r="302" spans="1:6" s="73" customFormat="1" ht="16.2" x14ac:dyDescent="0.4">
      <c r="A302" s="2"/>
      <c r="B302" s="41" t="s">
        <v>85</v>
      </c>
      <c r="C302" s="30">
        <f>SUM(C304:C310)</f>
        <v>0</v>
      </c>
      <c r="D302" s="30">
        <f t="shared" ref="D302:F302" si="31">SUM(D304:D310)</f>
        <v>223.34</v>
      </c>
      <c r="E302" s="30">
        <f t="shared" si="31"/>
        <v>0</v>
      </c>
      <c r="F302" s="30">
        <f t="shared" si="31"/>
        <v>223.34</v>
      </c>
    </row>
    <row r="303" spans="1:6" s="73" customFormat="1" ht="16.2" x14ac:dyDescent="0.4">
      <c r="A303" s="1" t="s">
        <v>5</v>
      </c>
      <c r="B303" s="41" t="s">
        <v>43</v>
      </c>
      <c r="C303" s="30"/>
      <c r="D303" s="30"/>
      <c r="E303" s="30"/>
      <c r="F303" s="35"/>
    </row>
    <row r="304" spans="1:6" s="73" customFormat="1" ht="16.2" x14ac:dyDescent="0.4">
      <c r="A304" s="7">
        <v>1</v>
      </c>
      <c r="B304" s="19" t="s">
        <v>88</v>
      </c>
      <c r="C304" s="30"/>
      <c r="D304" s="30">
        <v>24.94</v>
      </c>
      <c r="E304" s="35"/>
      <c r="F304" s="35">
        <f t="shared" ref="F304:F310" si="32">SUM(C304:E304)</f>
        <v>24.94</v>
      </c>
    </row>
    <row r="305" spans="1:6" s="73" customFormat="1" ht="16.2" x14ac:dyDescent="0.4">
      <c r="A305" s="7">
        <v>2</v>
      </c>
      <c r="B305" s="19" t="s">
        <v>89</v>
      </c>
      <c r="C305" s="30"/>
      <c r="D305" s="30">
        <v>25</v>
      </c>
      <c r="E305" s="35"/>
      <c r="F305" s="35">
        <f t="shared" si="32"/>
        <v>25</v>
      </c>
    </row>
    <row r="306" spans="1:6" s="73" customFormat="1" ht="16.2" x14ac:dyDescent="0.4">
      <c r="A306" s="7">
        <v>3</v>
      </c>
      <c r="B306" s="19" t="s">
        <v>90</v>
      </c>
      <c r="C306" s="30"/>
      <c r="D306" s="30">
        <v>25</v>
      </c>
      <c r="E306" s="35"/>
      <c r="F306" s="35">
        <f t="shared" si="32"/>
        <v>25</v>
      </c>
    </row>
    <row r="307" spans="1:6" s="73" customFormat="1" ht="16.2" x14ac:dyDescent="0.4">
      <c r="A307" s="7">
        <v>4</v>
      </c>
      <c r="B307" s="19" t="s">
        <v>91</v>
      </c>
      <c r="C307" s="30"/>
      <c r="D307" s="30">
        <v>74.400000000000006</v>
      </c>
      <c r="E307" s="35"/>
      <c r="F307" s="35">
        <f t="shared" si="32"/>
        <v>74.400000000000006</v>
      </c>
    </row>
    <row r="308" spans="1:6" s="73" customFormat="1" ht="16.2" x14ac:dyDescent="0.4">
      <c r="A308" s="7">
        <v>5</v>
      </c>
      <c r="B308" s="19" t="s">
        <v>92</v>
      </c>
      <c r="C308" s="30"/>
      <c r="D308" s="30">
        <v>36</v>
      </c>
      <c r="E308" s="35"/>
      <c r="F308" s="35">
        <f t="shared" si="32"/>
        <v>36</v>
      </c>
    </row>
    <row r="309" spans="1:6" s="73" customFormat="1" ht="16.2" x14ac:dyDescent="0.4">
      <c r="A309" s="7">
        <v>6</v>
      </c>
      <c r="B309" s="19" t="s">
        <v>93</v>
      </c>
      <c r="C309" s="30"/>
      <c r="D309" s="30">
        <v>20</v>
      </c>
      <c r="E309" s="35"/>
      <c r="F309" s="35">
        <f t="shared" si="32"/>
        <v>20</v>
      </c>
    </row>
    <row r="310" spans="1:6" s="73" customFormat="1" ht="16.2" x14ac:dyDescent="0.4">
      <c r="A310" s="7">
        <v>7</v>
      </c>
      <c r="B310" s="19" t="s">
        <v>346</v>
      </c>
      <c r="C310" s="30"/>
      <c r="D310" s="30">
        <v>18</v>
      </c>
      <c r="E310" s="35"/>
      <c r="F310" s="35">
        <f t="shared" si="32"/>
        <v>18</v>
      </c>
    </row>
    <row r="311" spans="1:6" s="73" customFormat="1" ht="16.2" x14ac:dyDescent="0.4">
      <c r="A311" s="2"/>
      <c r="B311" s="19"/>
      <c r="C311" s="30"/>
      <c r="D311" s="30"/>
      <c r="E311" s="35"/>
      <c r="F311" s="35"/>
    </row>
    <row r="312" spans="1:6" s="72" customFormat="1" ht="16.2" x14ac:dyDescent="0.4">
      <c r="A312" s="1"/>
      <c r="B312" s="76" t="s">
        <v>94</v>
      </c>
      <c r="C312" s="77">
        <f>C313</f>
        <v>0</v>
      </c>
      <c r="D312" s="77">
        <f t="shared" ref="D312:E312" si="33">D313</f>
        <v>370</v>
      </c>
      <c r="E312" s="77">
        <f t="shared" si="33"/>
        <v>0</v>
      </c>
      <c r="F312" s="71">
        <f t="shared" si="27"/>
        <v>370</v>
      </c>
    </row>
    <row r="313" spans="1:6" s="73" customFormat="1" ht="16.2" x14ac:dyDescent="0.4">
      <c r="A313" s="2"/>
      <c r="B313" s="41" t="s">
        <v>85</v>
      </c>
      <c r="C313" s="30">
        <f>C315</f>
        <v>0</v>
      </c>
      <c r="D313" s="30">
        <f t="shared" ref="D313:E313" si="34">D315</f>
        <v>370</v>
      </c>
      <c r="E313" s="30">
        <f t="shared" si="34"/>
        <v>0</v>
      </c>
      <c r="F313" s="35">
        <f t="shared" si="27"/>
        <v>370</v>
      </c>
    </row>
    <row r="314" spans="1:6" s="73" customFormat="1" ht="16.2" x14ac:dyDescent="0.4">
      <c r="A314" s="1" t="s">
        <v>5</v>
      </c>
      <c r="B314" s="41" t="s">
        <v>43</v>
      </c>
      <c r="C314" s="30"/>
      <c r="D314" s="30"/>
      <c r="E314" s="30"/>
      <c r="F314" s="35"/>
    </row>
    <row r="315" spans="1:6" s="73" customFormat="1" ht="16.2" x14ac:dyDescent="0.4">
      <c r="A315" s="2">
        <v>1</v>
      </c>
      <c r="B315" s="19" t="s">
        <v>95</v>
      </c>
      <c r="C315" s="30"/>
      <c r="D315" s="30">
        <v>370</v>
      </c>
      <c r="E315" s="35"/>
      <c r="F315" s="35">
        <f t="shared" si="27"/>
        <v>370</v>
      </c>
    </row>
    <row r="316" spans="1:6" s="73" customFormat="1" ht="16.2" x14ac:dyDescent="0.4">
      <c r="A316" s="2"/>
      <c r="B316" s="19"/>
      <c r="C316" s="30"/>
      <c r="D316" s="30"/>
      <c r="E316" s="35"/>
      <c r="F316" s="35"/>
    </row>
    <row r="317" spans="1:6" s="72" customFormat="1" ht="16.2" x14ac:dyDescent="0.4">
      <c r="A317" s="1"/>
      <c r="B317" s="76" t="s">
        <v>294</v>
      </c>
      <c r="C317" s="77">
        <f>C318</f>
        <v>0</v>
      </c>
      <c r="D317" s="77">
        <f t="shared" ref="D317:E318" si="35">D318</f>
        <v>13.5</v>
      </c>
      <c r="E317" s="77">
        <f t="shared" si="35"/>
        <v>0</v>
      </c>
      <c r="F317" s="71">
        <f t="shared" si="27"/>
        <v>13.5</v>
      </c>
    </row>
    <row r="318" spans="1:6" s="73" customFormat="1" ht="16.2" x14ac:dyDescent="0.4">
      <c r="A318" s="2"/>
      <c r="B318" s="41" t="s">
        <v>85</v>
      </c>
      <c r="C318" s="30">
        <f>C319</f>
        <v>0</v>
      </c>
      <c r="D318" s="30">
        <f t="shared" si="35"/>
        <v>13.5</v>
      </c>
      <c r="E318" s="30">
        <f t="shared" si="35"/>
        <v>0</v>
      </c>
      <c r="F318" s="35">
        <f t="shared" si="27"/>
        <v>13.5</v>
      </c>
    </row>
    <row r="319" spans="1:6" s="73" customFormat="1" ht="16.2" x14ac:dyDescent="0.4">
      <c r="A319" s="2">
        <v>1</v>
      </c>
      <c r="B319" s="19" t="s">
        <v>295</v>
      </c>
      <c r="C319" s="30"/>
      <c r="D319" s="30">
        <v>13.5</v>
      </c>
      <c r="E319" s="35"/>
      <c r="F319" s="35">
        <f t="shared" si="27"/>
        <v>13.5</v>
      </c>
    </row>
    <row r="320" spans="1:6" s="73" customFormat="1" ht="16.2" x14ac:dyDescent="0.4">
      <c r="A320" s="2"/>
      <c r="B320" s="19"/>
      <c r="C320" s="30"/>
      <c r="D320" s="30"/>
      <c r="E320" s="35"/>
      <c r="F320" s="35"/>
    </row>
    <row r="321" spans="1:6" s="72" customFormat="1" ht="16.2" x14ac:dyDescent="0.4">
      <c r="A321" s="1"/>
      <c r="B321" s="41" t="s">
        <v>212</v>
      </c>
      <c r="C321" s="77">
        <f>C322</f>
        <v>0</v>
      </c>
      <c r="D321" s="77">
        <f t="shared" ref="D321:E321" si="36">D322</f>
        <v>13</v>
      </c>
      <c r="E321" s="77">
        <f t="shared" si="36"/>
        <v>7</v>
      </c>
      <c r="F321" s="71">
        <f t="shared" si="27"/>
        <v>20</v>
      </c>
    </row>
    <row r="322" spans="1:6" s="73" customFormat="1" ht="16.2" x14ac:dyDescent="0.4">
      <c r="A322" s="2"/>
      <c r="B322" s="41" t="s">
        <v>85</v>
      </c>
      <c r="C322" s="30">
        <f>SUM(C323:C324)</f>
        <v>0</v>
      </c>
      <c r="D322" s="30">
        <f>SUM(D323:D324)</f>
        <v>13</v>
      </c>
      <c r="E322" s="30">
        <f>SUM(E323:E324)</f>
        <v>7</v>
      </c>
      <c r="F322" s="35">
        <f t="shared" si="27"/>
        <v>20</v>
      </c>
    </row>
    <row r="323" spans="1:6" s="73" customFormat="1" ht="16.2" x14ac:dyDescent="0.4">
      <c r="A323" s="7">
        <v>1</v>
      </c>
      <c r="B323" s="19" t="s">
        <v>213</v>
      </c>
      <c r="C323" s="30"/>
      <c r="D323" s="30"/>
      <c r="E323" s="35">
        <v>7</v>
      </c>
      <c r="F323" s="35">
        <f t="shared" si="27"/>
        <v>7</v>
      </c>
    </row>
    <row r="324" spans="1:6" s="73" customFormat="1" ht="16.2" x14ac:dyDescent="0.4">
      <c r="A324" s="7">
        <v>2</v>
      </c>
      <c r="B324" s="19" t="s">
        <v>214</v>
      </c>
      <c r="C324" s="30"/>
      <c r="D324" s="30">
        <v>13</v>
      </c>
      <c r="E324" s="35"/>
      <c r="F324" s="35">
        <f t="shared" si="27"/>
        <v>13</v>
      </c>
    </row>
    <row r="325" spans="1:6" s="73" customFormat="1" ht="16.2" x14ac:dyDescent="0.4">
      <c r="A325" s="2"/>
      <c r="B325" s="40"/>
      <c r="C325" s="33"/>
      <c r="D325" s="33"/>
      <c r="E325" s="35"/>
      <c r="F325" s="35">
        <f t="shared" si="27"/>
        <v>0</v>
      </c>
    </row>
    <row r="326" spans="1:6" s="72" customFormat="1" ht="16.2" x14ac:dyDescent="0.4">
      <c r="A326" s="1"/>
      <c r="B326" s="12" t="s">
        <v>9</v>
      </c>
      <c r="C326" s="71">
        <f>C327</f>
        <v>375</v>
      </c>
      <c r="D326" s="71">
        <f t="shared" ref="D326:E326" si="37">D327</f>
        <v>0</v>
      </c>
      <c r="E326" s="71">
        <f t="shared" si="37"/>
        <v>31470.86</v>
      </c>
      <c r="F326" s="71">
        <f t="shared" si="27"/>
        <v>31845.86</v>
      </c>
    </row>
    <row r="327" spans="1:6" s="73" customFormat="1" ht="16.2" x14ac:dyDescent="0.4">
      <c r="A327" s="1" t="s">
        <v>4</v>
      </c>
      <c r="B327" s="12" t="s">
        <v>57</v>
      </c>
      <c r="C327" s="35">
        <f>SUM(C328:C336)</f>
        <v>375</v>
      </c>
      <c r="D327" s="35">
        <f t="shared" ref="D327:E327" si="38">SUM(D328:D336)</f>
        <v>0</v>
      </c>
      <c r="E327" s="35">
        <f t="shared" si="38"/>
        <v>31470.86</v>
      </c>
      <c r="F327" s="35">
        <f t="shared" si="27"/>
        <v>31845.86</v>
      </c>
    </row>
    <row r="328" spans="1:6" s="73" customFormat="1" ht="32.4" x14ac:dyDescent="0.4">
      <c r="A328" s="2">
        <v>1</v>
      </c>
      <c r="B328" s="20" t="s">
        <v>96</v>
      </c>
      <c r="C328" s="32">
        <v>375</v>
      </c>
      <c r="D328" s="32"/>
      <c r="E328" s="35"/>
      <c r="F328" s="35">
        <f t="shared" si="27"/>
        <v>375</v>
      </c>
    </row>
    <row r="329" spans="1:6" s="73" customFormat="1" ht="16.2" x14ac:dyDescent="0.4">
      <c r="A329" s="2">
        <v>2</v>
      </c>
      <c r="B329" s="19" t="s">
        <v>97</v>
      </c>
      <c r="C329" s="30"/>
      <c r="D329" s="30"/>
      <c r="E329" s="30">
        <v>29927.79</v>
      </c>
      <c r="F329" s="35">
        <f t="shared" si="27"/>
        <v>29927.79</v>
      </c>
    </row>
    <row r="330" spans="1:6" s="73" customFormat="1" ht="16.2" x14ac:dyDescent="0.4">
      <c r="A330" s="2">
        <v>3</v>
      </c>
      <c r="B330" s="19" t="s">
        <v>98</v>
      </c>
      <c r="C330" s="30"/>
      <c r="D330" s="30"/>
      <c r="E330" s="30">
        <v>1239.48</v>
      </c>
      <c r="F330" s="35">
        <f t="shared" si="27"/>
        <v>1239.48</v>
      </c>
    </row>
    <row r="331" spans="1:6" s="73" customFormat="1" ht="16.2" x14ac:dyDescent="0.4">
      <c r="A331" s="2">
        <v>4</v>
      </c>
      <c r="B331" s="19" t="s">
        <v>99</v>
      </c>
      <c r="C331" s="30"/>
      <c r="D331" s="30"/>
      <c r="E331" s="30">
        <v>11.6</v>
      </c>
      <c r="F331" s="35">
        <f t="shared" si="27"/>
        <v>11.6</v>
      </c>
    </row>
    <row r="332" spans="1:6" s="73" customFormat="1" ht="16.2" x14ac:dyDescent="0.4">
      <c r="A332" s="2">
        <v>5</v>
      </c>
      <c r="B332" s="19" t="s">
        <v>100</v>
      </c>
      <c r="C332" s="30"/>
      <c r="D332" s="30"/>
      <c r="E332" s="30">
        <v>100.93</v>
      </c>
      <c r="F332" s="35">
        <f t="shared" si="27"/>
        <v>100.93</v>
      </c>
    </row>
    <row r="333" spans="1:6" s="73" customFormat="1" ht="32.4" x14ac:dyDescent="0.4">
      <c r="A333" s="2">
        <v>6</v>
      </c>
      <c r="B333" s="14" t="s">
        <v>101</v>
      </c>
      <c r="C333" s="29"/>
      <c r="D333" s="29"/>
      <c r="E333" s="30">
        <v>107.7</v>
      </c>
      <c r="F333" s="35">
        <f t="shared" si="27"/>
        <v>107.7</v>
      </c>
    </row>
    <row r="334" spans="1:6" s="73" customFormat="1" ht="16.2" x14ac:dyDescent="0.4">
      <c r="A334" s="2">
        <v>7</v>
      </c>
      <c r="B334" s="19" t="s">
        <v>102</v>
      </c>
      <c r="C334" s="30"/>
      <c r="D334" s="30"/>
      <c r="E334" s="30">
        <v>6.84</v>
      </c>
      <c r="F334" s="35">
        <f t="shared" si="27"/>
        <v>6.84</v>
      </c>
    </row>
    <row r="335" spans="1:6" s="73" customFormat="1" ht="16.2" x14ac:dyDescent="0.4">
      <c r="A335" s="2">
        <v>8</v>
      </c>
      <c r="B335" s="19" t="s">
        <v>103</v>
      </c>
      <c r="C335" s="30"/>
      <c r="D335" s="30"/>
      <c r="E335" s="30">
        <v>9.8800000000000008</v>
      </c>
      <c r="F335" s="35">
        <f t="shared" si="27"/>
        <v>9.8800000000000008</v>
      </c>
    </row>
    <row r="336" spans="1:6" s="73" customFormat="1" ht="16.2" x14ac:dyDescent="0.4">
      <c r="A336" s="2">
        <v>9</v>
      </c>
      <c r="B336" s="19" t="s">
        <v>104</v>
      </c>
      <c r="C336" s="30"/>
      <c r="D336" s="30"/>
      <c r="E336" s="30">
        <v>66.64</v>
      </c>
      <c r="F336" s="35">
        <f t="shared" si="27"/>
        <v>66.64</v>
      </c>
    </row>
    <row r="337" spans="1:6" s="73" customFormat="1" ht="16.2" x14ac:dyDescent="0.4">
      <c r="A337" s="2"/>
      <c r="B337" s="21"/>
      <c r="C337" s="35"/>
      <c r="D337" s="35"/>
      <c r="E337" s="35"/>
      <c r="F337" s="35">
        <f t="shared" si="27"/>
        <v>0</v>
      </c>
    </row>
    <row r="338" spans="1:6" s="72" customFormat="1" ht="16.2" x14ac:dyDescent="0.4">
      <c r="A338" s="1"/>
      <c r="B338" s="38" t="s">
        <v>105</v>
      </c>
      <c r="C338" s="71">
        <f>C340</f>
        <v>4948.93</v>
      </c>
      <c r="D338" s="71">
        <f t="shared" ref="D338:E338" si="39">D340</f>
        <v>0</v>
      </c>
      <c r="E338" s="71">
        <f t="shared" si="39"/>
        <v>0</v>
      </c>
      <c r="F338" s="71">
        <f t="shared" si="27"/>
        <v>4948.93</v>
      </c>
    </row>
    <row r="339" spans="1:6" s="73" customFormat="1" ht="16.2" x14ac:dyDescent="0.4">
      <c r="A339" s="2"/>
      <c r="B339" s="38"/>
      <c r="C339" s="35"/>
      <c r="D339" s="35"/>
      <c r="E339" s="35"/>
      <c r="F339" s="35">
        <f t="shared" si="27"/>
        <v>0</v>
      </c>
    </row>
    <row r="340" spans="1:6" s="72" customFormat="1" ht="32.4" x14ac:dyDescent="0.4">
      <c r="A340" s="1"/>
      <c r="B340" s="76" t="s">
        <v>106</v>
      </c>
      <c r="C340" s="77">
        <f>SUM(C341:C346)</f>
        <v>4948.93</v>
      </c>
      <c r="D340" s="77">
        <f t="shared" ref="D340:E340" si="40">SUM(D341:D343)</f>
        <v>0</v>
      </c>
      <c r="E340" s="77">
        <f t="shared" si="40"/>
        <v>0</v>
      </c>
      <c r="F340" s="71">
        <f t="shared" si="27"/>
        <v>4948.93</v>
      </c>
    </row>
    <row r="341" spans="1:6" s="73" customFormat="1" ht="32.4" x14ac:dyDescent="0.4">
      <c r="A341" s="8">
        <v>1</v>
      </c>
      <c r="B341" s="22" t="s">
        <v>107</v>
      </c>
      <c r="C341" s="31">
        <v>2000.97</v>
      </c>
      <c r="D341" s="33"/>
      <c r="E341" s="35"/>
      <c r="F341" s="35">
        <f t="shared" si="27"/>
        <v>2000.97</v>
      </c>
    </row>
    <row r="342" spans="1:6" s="73" customFormat="1" ht="32.4" x14ac:dyDescent="0.4">
      <c r="A342" s="8">
        <v>2</v>
      </c>
      <c r="B342" s="22" t="s">
        <v>108</v>
      </c>
      <c r="C342" s="31">
        <v>2465.96</v>
      </c>
      <c r="D342" s="33"/>
      <c r="E342" s="35"/>
      <c r="F342" s="35">
        <f t="shared" si="27"/>
        <v>2465.96</v>
      </c>
    </row>
    <row r="343" spans="1:6" s="73" customFormat="1" ht="16.2" x14ac:dyDescent="0.4">
      <c r="A343" s="8">
        <v>3</v>
      </c>
      <c r="B343" s="22" t="s">
        <v>109</v>
      </c>
      <c r="C343" s="31">
        <v>95</v>
      </c>
      <c r="D343" s="33"/>
      <c r="E343" s="35"/>
      <c r="F343" s="35">
        <f t="shared" si="27"/>
        <v>95</v>
      </c>
    </row>
    <row r="344" spans="1:6" s="73" customFormat="1" ht="16.2" x14ac:dyDescent="0.4">
      <c r="A344" s="8">
        <v>4</v>
      </c>
      <c r="B344" s="22" t="s">
        <v>282</v>
      </c>
      <c r="C344" s="31">
        <v>70</v>
      </c>
      <c r="D344" s="33"/>
      <c r="E344" s="35"/>
      <c r="F344" s="35">
        <f t="shared" si="27"/>
        <v>70</v>
      </c>
    </row>
    <row r="345" spans="1:6" s="73" customFormat="1" ht="32.4" x14ac:dyDescent="0.4">
      <c r="A345" s="8">
        <v>5</v>
      </c>
      <c r="B345" s="22" t="s">
        <v>336</v>
      </c>
      <c r="C345" s="31">
        <v>17</v>
      </c>
      <c r="D345" s="33"/>
      <c r="E345" s="35"/>
      <c r="F345" s="35">
        <f t="shared" si="27"/>
        <v>17</v>
      </c>
    </row>
    <row r="346" spans="1:6" s="73" customFormat="1" ht="16.2" x14ac:dyDescent="0.4">
      <c r="A346" s="8">
        <v>6</v>
      </c>
      <c r="B346" s="22" t="s">
        <v>337</v>
      </c>
      <c r="C346" s="31">
        <v>300</v>
      </c>
      <c r="D346" s="33"/>
      <c r="E346" s="35"/>
      <c r="F346" s="35">
        <f t="shared" si="27"/>
        <v>300</v>
      </c>
    </row>
    <row r="347" spans="1:6" s="73" customFormat="1" ht="16.2" x14ac:dyDescent="0.4">
      <c r="A347" s="8"/>
      <c r="B347" s="22"/>
      <c r="C347" s="31"/>
      <c r="D347" s="33"/>
      <c r="E347" s="35"/>
      <c r="F347" s="35"/>
    </row>
    <row r="348" spans="1:6" s="72" customFormat="1" ht="16.2" x14ac:dyDescent="0.4">
      <c r="A348" s="1"/>
      <c r="B348" s="38" t="s">
        <v>110</v>
      </c>
      <c r="C348" s="71">
        <f>C350</f>
        <v>16245</v>
      </c>
      <c r="D348" s="71"/>
      <c r="E348" s="71"/>
      <c r="F348" s="71">
        <f t="shared" si="27"/>
        <v>16245</v>
      </c>
    </row>
    <row r="349" spans="1:6" s="73" customFormat="1" ht="16.2" x14ac:dyDescent="0.4">
      <c r="A349" s="2"/>
      <c r="B349" s="38"/>
      <c r="C349" s="35"/>
      <c r="D349" s="35"/>
      <c r="E349" s="35"/>
      <c r="F349" s="35">
        <f t="shared" si="27"/>
        <v>0</v>
      </c>
    </row>
    <row r="350" spans="1:6" s="72" customFormat="1" ht="16.2" x14ac:dyDescent="0.4">
      <c r="A350" s="1"/>
      <c r="B350" s="12" t="s">
        <v>9</v>
      </c>
      <c r="C350" s="71">
        <f>SUM(C351:C358)</f>
        <v>16245</v>
      </c>
      <c r="D350" s="71"/>
      <c r="E350" s="71"/>
      <c r="F350" s="71">
        <f t="shared" ref="F350" si="41">SUM(F351:F358)</f>
        <v>16245</v>
      </c>
    </row>
    <row r="351" spans="1:6" s="73" customFormat="1" ht="16.2" x14ac:dyDescent="0.4">
      <c r="A351" s="8">
        <v>1</v>
      </c>
      <c r="B351" s="22" t="s">
        <v>111</v>
      </c>
      <c r="C351" s="31">
        <v>6596.52</v>
      </c>
      <c r="D351" s="33"/>
      <c r="E351" s="35"/>
      <c r="F351" s="35">
        <f t="shared" ref="F351:F358" si="42">SUM(C351:E351)</f>
        <v>6596.52</v>
      </c>
    </row>
    <row r="352" spans="1:6" s="73" customFormat="1" ht="32.4" x14ac:dyDescent="0.4">
      <c r="A352" s="8">
        <v>2</v>
      </c>
      <c r="B352" s="23" t="s">
        <v>112</v>
      </c>
      <c r="C352" s="32">
        <v>4921</v>
      </c>
      <c r="D352" s="32"/>
      <c r="E352" s="35"/>
      <c r="F352" s="35">
        <f t="shared" si="42"/>
        <v>4921</v>
      </c>
    </row>
    <row r="353" spans="1:6" s="73" customFormat="1" ht="32.4" x14ac:dyDescent="0.4">
      <c r="A353" s="8">
        <v>3</v>
      </c>
      <c r="B353" s="13" t="s">
        <v>113</v>
      </c>
      <c r="C353" s="32">
        <v>14</v>
      </c>
      <c r="D353" s="33"/>
      <c r="E353" s="35"/>
      <c r="F353" s="35">
        <f t="shared" si="42"/>
        <v>14</v>
      </c>
    </row>
    <row r="354" spans="1:6" s="73" customFormat="1" ht="32.4" x14ac:dyDescent="0.4">
      <c r="A354" s="8">
        <v>4</v>
      </c>
      <c r="B354" s="24" t="s">
        <v>114</v>
      </c>
      <c r="C354" s="31">
        <v>3750</v>
      </c>
      <c r="D354" s="33"/>
      <c r="E354" s="35"/>
      <c r="F354" s="35">
        <f t="shared" si="42"/>
        <v>3750</v>
      </c>
    </row>
    <row r="355" spans="1:6" s="73" customFormat="1" ht="32.4" x14ac:dyDescent="0.4">
      <c r="A355" s="8">
        <v>5</v>
      </c>
      <c r="B355" s="25" t="s">
        <v>115</v>
      </c>
      <c r="C355" s="31">
        <v>250</v>
      </c>
      <c r="D355" s="33"/>
      <c r="E355" s="35"/>
      <c r="F355" s="35">
        <f t="shared" si="42"/>
        <v>250</v>
      </c>
    </row>
    <row r="356" spans="1:6" s="73" customFormat="1" ht="16.2" x14ac:dyDescent="0.4">
      <c r="A356" s="84">
        <v>6</v>
      </c>
      <c r="B356" s="25" t="s">
        <v>266</v>
      </c>
      <c r="C356" s="31">
        <v>120</v>
      </c>
      <c r="D356" s="33"/>
      <c r="E356" s="35"/>
      <c r="F356" s="35">
        <f t="shared" si="42"/>
        <v>120</v>
      </c>
    </row>
    <row r="357" spans="1:6" s="73" customFormat="1" ht="48.6" x14ac:dyDescent="0.4">
      <c r="A357" s="84">
        <v>7</v>
      </c>
      <c r="B357" s="25" t="s">
        <v>267</v>
      </c>
      <c r="C357" s="31">
        <v>334.48</v>
      </c>
      <c r="D357" s="33"/>
      <c r="E357" s="35"/>
      <c r="F357" s="35">
        <f t="shared" si="42"/>
        <v>334.48</v>
      </c>
    </row>
    <row r="358" spans="1:6" s="73" customFormat="1" ht="32.4" x14ac:dyDescent="0.4">
      <c r="A358" s="84">
        <v>8</v>
      </c>
      <c r="B358" s="25" t="s">
        <v>276</v>
      </c>
      <c r="C358" s="31">
        <v>259</v>
      </c>
      <c r="D358" s="33"/>
      <c r="E358" s="35"/>
      <c r="F358" s="35">
        <f t="shared" si="42"/>
        <v>259</v>
      </c>
    </row>
    <row r="359" spans="1:6" s="73" customFormat="1" ht="16.2" x14ac:dyDescent="0.4">
      <c r="A359" s="9"/>
      <c r="B359" s="25"/>
      <c r="C359" s="33"/>
      <c r="D359" s="33"/>
      <c r="E359" s="35"/>
      <c r="F359" s="35">
        <f t="shared" ref="F359:F403" si="43">SUM(C359:E359)</f>
        <v>0</v>
      </c>
    </row>
    <row r="360" spans="1:6" s="72" customFormat="1" ht="16.2" x14ac:dyDescent="0.4">
      <c r="A360" s="1"/>
      <c r="B360" s="38" t="s">
        <v>116</v>
      </c>
      <c r="C360" s="71">
        <f>C362</f>
        <v>12180.62</v>
      </c>
      <c r="D360" s="71">
        <f t="shared" ref="D360:E360" si="44">D362</f>
        <v>0</v>
      </c>
      <c r="E360" s="71">
        <f t="shared" si="44"/>
        <v>10700</v>
      </c>
      <c r="F360" s="71">
        <f t="shared" si="43"/>
        <v>22880.620000000003</v>
      </c>
    </row>
    <row r="361" spans="1:6" s="73" customFormat="1" ht="16.2" x14ac:dyDescent="0.4">
      <c r="A361" s="2"/>
      <c r="B361" s="38"/>
      <c r="C361" s="35"/>
      <c r="D361" s="35"/>
      <c r="E361" s="35"/>
      <c r="F361" s="35">
        <f t="shared" si="43"/>
        <v>0</v>
      </c>
    </row>
    <row r="362" spans="1:6" s="72" customFormat="1" ht="16.2" x14ac:dyDescent="0.4">
      <c r="A362" s="1"/>
      <c r="B362" s="12" t="s">
        <v>9</v>
      </c>
      <c r="C362" s="71">
        <f>C363</f>
        <v>12180.62</v>
      </c>
      <c r="D362" s="71">
        <f t="shared" ref="D362:F362" si="45">D363</f>
        <v>0</v>
      </c>
      <c r="E362" s="71">
        <f t="shared" si="45"/>
        <v>10700</v>
      </c>
      <c r="F362" s="71">
        <f t="shared" si="45"/>
        <v>22880.620000000003</v>
      </c>
    </row>
    <row r="363" spans="1:6" s="73" customFormat="1" ht="16.2" x14ac:dyDescent="0.4">
      <c r="A363" s="10" t="s">
        <v>4</v>
      </c>
      <c r="B363" s="42" t="s">
        <v>117</v>
      </c>
      <c r="C363" s="35">
        <f>C364+C365+C366</f>
        <v>12180.62</v>
      </c>
      <c r="D363" s="35">
        <f t="shared" ref="D363" si="46">D364</f>
        <v>0</v>
      </c>
      <c r="E363" s="35">
        <f>E364+E365</f>
        <v>10700</v>
      </c>
      <c r="F363" s="35">
        <f t="shared" si="43"/>
        <v>22880.620000000003</v>
      </c>
    </row>
    <row r="364" spans="1:6" s="73" customFormat="1" ht="45.6" customHeight="1" x14ac:dyDescent="0.4">
      <c r="A364" s="11">
        <v>1</v>
      </c>
      <c r="B364" s="13" t="s">
        <v>118</v>
      </c>
      <c r="C364" s="33"/>
      <c r="D364" s="33"/>
      <c r="E364" s="35">
        <v>10000</v>
      </c>
      <c r="F364" s="35">
        <f t="shared" si="43"/>
        <v>10000</v>
      </c>
    </row>
    <row r="365" spans="1:6" s="73" customFormat="1" ht="16.2" x14ac:dyDescent="0.4">
      <c r="A365" s="11">
        <v>2</v>
      </c>
      <c r="B365" s="13" t="s">
        <v>338</v>
      </c>
      <c r="C365" s="33"/>
      <c r="D365" s="33"/>
      <c r="E365" s="35">
        <v>700</v>
      </c>
      <c r="F365" s="35">
        <f t="shared" ref="F365:F366" si="47">SUM(C365:E365)</f>
        <v>700</v>
      </c>
    </row>
    <row r="366" spans="1:6" s="73" customFormat="1" ht="32.4" x14ac:dyDescent="0.4">
      <c r="A366" s="11">
        <v>3</v>
      </c>
      <c r="B366" s="13" t="s">
        <v>339</v>
      </c>
      <c r="C366" s="33">
        <v>12180.62</v>
      </c>
      <c r="D366" s="33"/>
      <c r="E366" s="35"/>
      <c r="F366" s="35">
        <f t="shared" si="47"/>
        <v>12180.62</v>
      </c>
    </row>
    <row r="367" spans="1:6" s="73" customFormat="1" ht="16.2" x14ac:dyDescent="0.4">
      <c r="A367" s="10"/>
      <c r="B367" s="42"/>
      <c r="C367" s="35"/>
      <c r="D367" s="35"/>
      <c r="E367" s="35"/>
      <c r="F367" s="35"/>
    </row>
    <row r="368" spans="1:6" s="72" customFormat="1" ht="16.2" x14ac:dyDescent="0.4">
      <c r="A368" s="10"/>
      <c r="B368" s="38" t="s">
        <v>119</v>
      </c>
      <c r="C368" s="71">
        <f>C370</f>
        <v>191</v>
      </c>
      <c r="D368" s="71">
        <f t="shared" ref="D368:E368" si="48">D370</f>
        <v>4868</v>
      </c>
      <c r="E368" s="71">
        <f t="shared" si="48"/>
        <v>0</v>
      </c>
      <c r="F368" s="71">
        <f t="shared" si="43"/>
        <v>5059</v>
      </c>
    </row>
    <row r="369" spans="1:6" s="73" customFormat="1" ht="16.2" x14ac:dyDescent="0.4">
      <c r="A369" s="11"/>
      <c r="B369" s="38"/>
      <c r="C369" s="35"/>
      <c r="D369" s="35"/>
      <c r="E369" s="35"/>
      <c r="F369" s="35">
        <f t="shared" si="43"/>
        <v>0</v>
      </c>
    </row>
    <row r="370" spans="1:6" s="72" customFormat="1" ht="16.2" x14ac:dyDescent="0.4">
      <c r="A370" s="1"/>
      <c r="B370" s="12" t="s">
        <v>9</v>
      </c>
      <c r="C370" s="71">
        <f>C371+C372</f>
        <v>191</v>
      </c>
      <c r="D370" s="71">
        <f t="shared" ref="D370:E370" si="49">D371+D372</f>
        <v>4868</v>
      </c>
      <c r="E370" s="71">
        <f t="shared" si="49"/>
        <v>0</v>
      </c>
      <c r="F370" s="71">
        <f t="shared" si="43"/>
        <v>5059</v>
      </c>
    </row>
    <row r="371" spans="1:6" s="73" customFormat="1" ht="16.2" x14ac:dyDescent="0.4">
      <c r="A371" s="2">
        <v>1</v>
      </c>
      <c r="B371" s="26" t="s">
        <v>120</v>
      </c>
      <c r="C371" s="35">
        <v>191</v>
      </c>
      <c r="D371" s="35"/>
      <c r="E371" s="35"/>
      <c r="F371" s="35">
        <f t="shared" si="43"/>
        <v>191</v>
      </c>
    </row>
    <row r="372" spans="1:6" s="73" customFormat="1" ht="32.4" x14ac:dyDescent="0.4">
      <c r="A372" s="2">
        <v>2</v>
      </c>
      <c r="B372" s="13" t="s">
        <v>121</v>
      </c>
      <c r="C372" s="33">
        <f>SUM(C373:C374)</f>
        <v>0</v>
      </c>
      <c r="D372" s="33">
        <f t="shared" ref="D372:E372" si="50">SUM(D373:D374)</f>
        <v>4868</v>
      </c>
      <c r="E372" s="33">
        <f t="shared" si="50"/>
        <v>0</v>
      </c>
      <c r="F372" s="35">
        <f t="shared" si="43"/>
        <v>4868</v>
      </c>
    </row>
    <row r="373" spans="1:6" s="73" customFormat="1" ht="16.2" x14ac:dyDescent="0.4">
      <c r="A373" s="2">
        <v>2.1</v>
      </c>
      <c r="B373" s="26" t="s">
        <v>122</v>
      </c>
      <c r="C373" s="35"/>
      <c r="D373" s="35">
        <v>2328</v>
      </c>
      <c r="E373" s="35"/>
      <c r="F373" s="35">
        <f t="shared" si="43"/>
        <v>2328</v>
      </c>
    </row>
    <row r="374" spans="1:6" s="73" customFormat="1" ht="32.4" x14ac:dyDescent="0.4">
      <c r="A374" s="2">
        <v>2.2000000000000002</v>
      </c>
      <c r="B374" s="13" t="s">
        <v>123</v>
      </c>
      <c r="C374" s="33"/>
      <c r="D374" s="33">
        <v>2540</v>
      </c>
      <c r="E374" s="35"/>
      <c r="F374" s="35">
        <f t="shared" si="43"/>
        <v>2540</v>
      </c>
    </row>
    <row r="375" spans="1:6" s="73" customFormat="1" ht="16.2" x14ac:dyDescent="0.4">
      <c r="A375" s="2"/>
      <c r="B375" s="21"/>
      <c r="C375" s="35"/>
      <c r="D375" s="35"/>
      <c r="E375" s="35"/>
      <c r="F375" s="35">
        <f t="shared" si="43"/>
        <v>0</v>
      </c>
    </row>
    <row r="376" spans="1:6" s="72" customFormat="1" ht="16.2" x14ac:dyDescent="0.4">
      <c r="A376" s="1"/>
      <c r="B376" s="38" t="s">
        <v>124</v>
      </c>
      <c r="C376" s="71">
        <f>C378</f>
        <v>0</v>
      </c>
      <c r="D376" s="71">
        <f t="shared" ref="D376:E376" si="51">D378</f>
        <v>0</v>
      </c>
      <c r="E376" s="71">
        <f t="shared" si="51"/>
        <v>3989.8699999999994</v>
      </c>
      <c r="F376" s="71">
        <f t="shared" si="43"/>
        <v>3989.8699999999994</v>
      </c>
    </row>
    <row r="377" spans="1:6" s="73" customFormat="1" ht="16.2" x14ac:dyDescent="0.4">
      <c r="A377" s="2"/>
      <c r="B377" s="38"/>
      <c r="C377" s="35"/>
      <c r="D377" s="35"/>
      <c r="E377" s="35"/>
      <c r="F377" s="35">
        <f t="shared" si="43"/>
        <v>0</v>
      </c>
    </row>
    <row r="378" spans="1:6" s="72" customFormat="1" ht="16.2" x14ac:dyDescent="0.4">
      <c r="A378" s="80"/>
      <c r="B378" s="12" t="s">
        <v>9</v>
      </c>
      <c r="C378" s="71"/>
      <c r="D378" s="71"/>
      <c r="E378" s="71">
        <f>SUM(E379:E395)</f>
        <v>3989.8699999999994</v>
      </c>
      <c r="F378" s="71">
        <f t="shared" si="43"/>
        <v>3989.8699999999994</v>
      </c>
    </row>
    <row r="379" spans="1:6" s="73" customFormat="1" ht="28.2" customHeight="1" x14ac:dyDescent="0.4">
      <c r="A379" s="2">
        <v>2</v>
      </c>
      <c r="B379" s="20" t="s">
        <v>125</v>
      </c>
      <c r="C379" s="89"/>
      <c r="D379" s="89"/>
      <c r="E379" s="89">
        <v>375</v>
      </c>
      <c r="F379" s="89">
        <f t="shared" ref="F379:F395" si="52">SUM(C379:E379)</f>
        <v>375</v>
      </c>
    </row>
    <row r="380" spans="1:6" s="73" customFormat="1" ht="28.2" customHeight="1" x14ac:dyDescent="0.4">
      <c r="A380" s="2">
        <v>3</v>
      </c>
      <c r="B380" s="20" t="s">
        <v>126</v>
      </c>
      <c r="C380" s="89"/>
      <c r="D380" s="89"/>
      <c r="E380" s="89">
        <v>110</v>
      </c>
      <c r="F380" s="89">
        <f t="shared" si="52"/>
        <v>110</v>
      </c>
    </row>
    <row r="381" spans="1:6" s="73" customFormat="1" ht="16.2" x14ac:dyDescent="0.4">
      <c r="A381" s="2">
        <v>5</v>
      </c>
      <c r="B381" s="20" t="s">
        <v>127</v>
      </c>
      <c r="C381" s="89"/>
      <c r="D381" s="89"/>
      <c r="E381" s="89">
        <v>2.37</v>
      </c>
      <c r="F381" s="89">
        <f t="shared" si="52"/>
        <v>2.37</v>
      </c>
    </row>
    <row r="382" spans="1:6" s="73" customFormat="1" ht="28.8" customHeight="1" x14ac:dyDescent="0.4">
      <c r="A382" s="2">
        <v>6</v>
      </c>
      <c r="B382" s="20" t="s">
        <v>128</v>
      </c>
      <c r="C382" s="89"/>
      <c r="D382" s="89"/>
      <c r="E382" s="89">
        <v>17.66</v>
      </c>
      <c r="F382" s="89">
        <f t="shared" si="52"/>
        <v>17.66</v>
      </c>
    </row>
    <row r="383" spans="1:6" s="73" customFormat="1" ht="29.4" customHeight="1" x14ac:dyDescent="0.4">
      <c r="A383" s="2">
        <v>8</v>
      </c>
      <c r="B383" s="20" t="s">
        <v>129</v>
      </c>
      <c r="C383" s="89"/>
      <c r="D383" s="89"/>
      <c r="E383" s="89">
        <v>400</v>
      </c>
      <c r="F383" s="89">
        <f t="shared" si="52"/>
        <v>400</v>
      </c>
    </row>
    <row r="384" spans="1:6" s="73" customFormat="1" ht="32.4" x14ac:dyDescent="0.4">
      <c r="A384" s="2">
        <v>10</v>
      </c>
      <c r="B384" s="20" t="s">
        <v>130</v>
      </c>
      <c r="C384" s="89"/>
      <c r="D384" s="89"/>
      <c r="E384" s="89">
        <v>300</v>
      </c>
      <c r="F384" s="89">
        <f t="shared" si="52"/>
        <v>300</v>
      </c>
    </row>
    <row r="385" spans="1:6" s="73" customFormat="1" ht="16.2" x14ac:dyDescent="0.4">
      <c r="A385" s="2">
        <v>13</v>
      </c>
      <c r="B385" s="20" t="s">
        <v>131</v>
      </c>
      <c r="C385" s="89"/>
      <c r="D385" s="89"/>
      <c r="E385" s="89">
        <v>220</v>
      </c>
      <c r="F385" s="89">
        <f t="shared" si="52"/>
        <v>220</v>
      </c>
    </row>
    <row r="386" spans="1:6" s="73" customFormat="1" ht="16.2" x14ac:dyDescent="0.4">
      <c r="A386" s="2">
        <v>14</v>
      </c>
      <c r="B386" s="20" t="s">
        <v>132</v>
      </c>
      <c r="C386" s="89"/>
      <c r="D386" s="89"/>
      <c r="E386" s="89">
        <v>165</v>
      </c>
      <c r="F386" s="89">
        <f t="shared" si="52"/>
        <v>165</v>
      </c>
    </row>
    <row r="387" spans="1:6" s="73" customFormat="1" ht="27.6" customHeight="1" x14ac:dyDescent="0.4">
      <c r="A387" s="2">
        <v>16</v>
      </c>
      <c r="B387" s="20" t="s">
        <v>133</v>
      </c>
      <c r="C387" s="89"/>
      <c r="D387" s="89"/>
      <c r="E387" s="89">
        <v>768</v>
      </c>
      <c r="F387" s="89">
        <f t="shared" si="52"/>
        <v>768</v>
      </c>
    </row>
    <row r="388" spans="1:6" s="73" customFormat="1" ht="28.2" customHeight="1" x14ac:dyDescent="0.4">
      <c r="A388" s="2">
        <v>17</v>
      </c>
      <c r="B388" s="20" t="s">
        <v>134</v>
      </c>
      <c r="C388" s="89"/>
      <c r="D388" s="89"/>
      <c r="E388" s="89">
        <v>300</v>
      </c>
      <c r="F388" s="89">
        <f t="shared" si="52"/>
        <v>300</v>
      </c>
    </row>
    <row r="389" spans="1:6" s="73" customFormat="1" ht="28.8" customHeight="1" x14ac:dyDescent="0.4">
      <c r="A389" s="2">
        <v>18</v>
      </c>
      <c r="B389" s="20" t="s">
        <v>135</v>
      </c>
      <c r="C389" s="89"/>
      <c r="D389" s="89"/>
      <c r="E389" s="89">
        <v>20</v>
      </c>
      <c r="F389" s="89">
        <f t="shared" si="52"/>
        <v>20</v>
      </c>
    </row>
    <row r="390" spans="1:6" s="73" customFormat="1" ht="28.8" customHeight="1" x14ac:dyDescent="0.4">
      <c r="A390" s="2">
        <v>19</v>
      </c>
      <c r="B390" s="20" t="s">
        <v>136</v>
      </c>
      <c r="C390" s="89"/>
      <c r="D390" s="89"/>
      <c r="E390" s="89">
        <v>15</v>
      </c>
      <c r="F390" s="89">
        <f t="shared" si="52"/>
        <v>15</v>
      </c>
    </row>
    <row r="391" spans="1:6" s="73" customFormat="1" ht="16.2" x14ac:dyDescent="0.4">
      <c r="A391" s="2">
        <v>20</v>
      </c>
      <c r="B391" s="20" t="s">
        <v>341</v>
      </c>
      <c r="C391" s="89"/>
      <c r="D391" s="89"/>
      <c r="E391" s="89">
        <v>612.85</v>
      </c>
      <c r="F391" s="89">
        <f t="shared" si="52"/>
        <v>612.85</v>
      </c>
    </row>
    <row r="392" spans="1:6" s="73" customFormat="1" ht="27.6" customHeight="1" x14ac:dyDescent="0.4">
      <c r="A392" s="2">
        <v>21</v>
      </c>
      <c r="B392" s="20" t="s">
        <v>342</v>
      </c>
      <c r="C392" s="89"/>
      <c r="D392" s="89"/>
      <c r="E392" s="89">
        <v>126.02</v>
      </c>
      <c r="F392" s="89">
        <f t="shared" si="52"/>
        <v>126.02</v>
      </c>
    </row>
    <row r="393" spans="1:6" s="73" customFormat="1" ht="16.2" x14ac:dyDescent="0.4">
      <c r="A393" s="2">
        <v>22</v>
      </c>
      <c r="B393" s="20" t="s">
        <v>343</v>
      </c>
      <c r="C393" s="89"/>
      <c r="D393" s="89"/>
      <c r="E393" s="89">
        <v>7.14</v>
      </c>
      <c r="F393" s="89">
        <f t="shared" si="52"/>
        <v>7.14</v>
      </c>
    </row>
    <row r="394" spans="1:6" s="73" customFormat="1" ht="16.2" x14ac:dyDescent="0.4">
      <c r="A394" s="2">
        <v>23</v>
      </c>
      <c r="B394" s="20" t="s">
        <v>277</v>
      </c>
      <c r="C394" s="89"/>
      <c r="D394" s="89"/>
      <c r="E394" s="89">
        <v>14.83</v>
      </c>
      <c r="F394" s="89">
        <f t="shared" si="52"/>
        <v>14.83</v>
      </c>
    </row>
    <row r="395" spans="1:6" s="73" customFormat="1" ht="16.2" x14ac:dyDescent="0.4">
      <c r="A395" s="2">
        <v>24</v>
      </c>
      <c r="B395" s="27" t="s">
        <v>340</v>
      </c>
      <c r="C395" s="89"/>
      <c r="D395" s="89"/>
      <c r="E395" s="89">
        <v>536</v>
      </c>
      <c r="F395" s="89">
        <f t="shared" si="52"/>
        <v>536</v>
      </c>
    </row>
    <row r="396" spans="1:6" s="73" customFormat="1" ht="16.2" x14ac:dyDescent="0.4">
      <c r="A396" s="2"/>
      <c r="B396" s="27"/>
      <c r="C396" s="36"/>
      <c r="D396" s="36"/>
      <c r="E396" s="35"/>
      <c r="F396" s="35">
        <f t="shared" si="43"/>
        <v>0</v>
      </c>
    </row>
    <row r="397" spans="1:6" s="72" customFormat="1" ht="16.2" x14ac:dyDescent="0.4">
      <c r="A397" s="1"/>
      <c r="B397" s="38" t="s">
        <v>137</v>
      </c>
      <c r="C397" s="71">
        <f>C399</f>
        <v>0</v>
      </c>
      <c r="D397" s="71">
        <f t="shared" ref="D397:E397" si="53">D399</f>
        <v>0</v>
      </c>
      <c r="E397" s="71">
        <f t="shared" si="53"/>
        <v>2937</v>
      </c>
      <c r="F397" s="71">
        <f t="shared" si="43"/>
        <v>2937</v>
      </c>
    </row>
    <row r="398" spans="1:6" s="73" customFormat="1" ht="16.2" x14ac:dyDescent="0.4">
      <c r="A398" s="2"/>
      <c r="B398" s="38"/>
      <c r="C398" s="35"/>
      <c r="D398" s="35"/>
      <c r="E398" s="35"/>
      <c r="F398" s="35">
        <f t="shared" si="43"/>
        <v>0</v>
      </c>
    </row>
    <row r="399" spans="1:6" s="72" customFormat="1" ht="16.2" x14ac:dyDescent="0.4">
      <c r="A399" s="80"/>
      <c r="B399" s="12" t="s">
        <v>9</v>
      </c>
      <c r="C399" s="71">
        <f>C400</f>
        <v>0</v>
      </c>
      <c r="D399" s="71">
        <f t="shared" ref="D399:E399" si="54">D400</f>
        <v>0</v>
      </c>
      <c r="E399" s="71">
        <f t="shared" si="54"/>
        <v>2937</v>
      </c>
      <c r="F399" s="71">
        <f t="shared" si="43"/>
        <v>2937</v>
      </c>
    </row>
    <row r="400" spans="1:6" s="73" customFormat="1" ht="16.2" x14ac:dyDescent="0.4">
      <c r="A400" s="10" t="s">
        <v>4</v>
      </c>
      <c r="B400" s="42" t="s">
        <v>117</v>
      </c>
      <c r="C400" s="35">
        <f>SUM(C401:C402)</f>
        <v>0</v>
      </c>
      <c r="D400" s="35">
        <f t="shared" ref="D400" si="55">SUM(D401:D402)</f>
        <v>0</v>
      </c>
      <c r="E400" s="35">
        <f>SUM(E401:E403)</f>
        <v>2937</v>
      </c>
      <c r="F400" s="35">
        <f t="shared" si="43"/>
        <v>2937</v>
      </c>
    </row>
    <row r="401" spans="1:10" s="73" customFormat="1" ht="27.6" customHeight="1" x14ac:dyDescent="0.4">
      <c r="A401" s="2">
        <v>1</v>
      </c>
      <c r="B401" s="28" t="s">
        <v>138</v>
      </c>
      <c r="C401" s="37"/>
      <c r="D401" s="37"/>
      <c r="E401" s="35">
        <v>2</v>
      </c>
      <c r="F401" s="35">
        <f t="shared" si="43"/>
        <v>2</v>
      </c>
    </row>
    <row r="402" spans="1:10" s="73" customFormat="1" ht="30" customHeight="1" x14ac:dyDescent="0.4">
      <c r="A402" s="2">
        <v>2</v>
      </c>
      <c r="B402" s="28" t="s">
        <v>139</v>
      </c>
      <c r="C402" s="37"/>
      <c r="D402" s="37"/>
      <c r="E402" s="35">
        <v>1935</v>
      </c>
      <c r="F402" s="35">
        <f t="shared" si="43"/>
        <v>1935</v>
      </c>
    </row>
    <row r="403" spans="1:10" s="73" customFormat="1" ht="32.4" x14ac:dyDescent="0.4">
      <c r="A403" s="2">
        <v>3</v>
      </c>
      <c r="B403" s="28" t="s">
        <v>278</v>
      </c>
      <c r="C403" s="37"/>
      <c r="D403" s="37"/>
      <c r="E403" s="35">
        <v>1000</v>
      </c>
      <c r="F403" s="35">
        <f t="shared" si="43"/>
        <v>1000</v>
      </c>
    </row>
    <row r="405" spans="1:10" x14ac:dyDescent="0.4">
      <c r="A405" s="53"/>
      <c r="B405" s="55" t="s">
        <v>147</v>
      </c>
      <c r="C405" s="93" t="s">
        <v>144</v>
      </c>
      <c r="D405" s="93"/>
      <c r="E405" s="93"/>
      <c r="F405" s="54"/>
      <c r="G405" s="55"/>
      <c r="H405" s="55"/>
    </row>
    <row r="406" spans="1:10" x14ac:dyDescent="0.4">
      <c r="A406" s="53"/>
      <c r="B406" s="55" t="s">
        <v>148</v>
      </c>
      <c r="C406" s="54"/>
      <c r="D406" s="54"/>
      <c r="E406" s="54" t="s">
        <v>145</v>
      </c>
      <c r="F406" s="54"/>
      <c r="G406" s="56"/>
      <c r="H406" s="56"/>
    </row>
    <row r="407" spans="1:10" x14ac:dyDescent="0.4">
      <c r="A407" s="53"/>
      <c r="B407" s="53"/>
      <c r="C407" s="93" t="s">
        <v>146</v>
      </c>
      <c r="D407" s="93"/>
      <c r="E407" s="93"/>
      <c r="F407" s="54"/>
      <c r="G407" s="56"/>
      <c r="H407" s="56"/>
    </row>
    <row r="408" spans="1:10" x14ac:dyDescent="0.4">
      <c r="A408" s="53"/>
      <c r="B408" s="53"/>
      <c r="C408" s="54"/>
      <c r="D408" s="54"/>
      <c r="F408" s="54"/>
      <c r="G408" s="58"/>
      <c r="H408" s="59"/>
      <c r="I408" s="59"/>
      <c r="J408" s="59"/>
    </row>
  </sheetData>
  <mergeCells count="6">
    <mergeCell ref="C405:E405"/>
    <mergeCell ref="C407:E407"/>
    <mergeCell ref="E1:F1"/>
    <mergeCell ref="E2:G2"/>
    <mergeCell ref="A5:G5"/>
    <mergeCell ref="B6:F6"/>
  </mergeCells>
  <phoneticPr fontId="6" type="noConversion"/>
  <pageMargins left="0.19685039370078741" right="0.11811023622047245" top="0.19685039370078741" bottom="0.19685039370078741" header="0" footer="0"/>
  <pageSetup paperSize="9" orientation="landscape" horizontalDpi="1200" verticalDpi="1200" r:id="rId1"/>
  <headerFooter>
    <oddFooter>&amp;R&amp;P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89362918A98B45BA00257DBE394388" ma:contentTypeVersion="7" ma:contentTypeDescription="Create a new document." ma:contentTypeScope="" ma:versionID="d77395a64b94c7f0771e6c7b247d94ad">
  <xsd:schema xmlns:xsd="http://www.w3.org/2001/XMLSchema" xmlns:xs="http://www.w3.org/2001/XMLSchema" xmlns:p="http://schemas.microsoft.com/office/2006/metadata/properties" xmlns:ns3="cca2c417-a5cf-4a48-a9f8-dfbaf1ea9fe3" targetNamespace="http://schemas.microsoft.com/office/2006/metadata/properties" ma:root="true" ma:fieldsID="6d08c171e63adf81b880938cf56ccaf1" ns3:_="">
    <xsd:import namespace="cca2c417-a5cf-4a48-a9f8-dfbaf1ea9fe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a2c417-a5cf-4a48-a9f8-dfbaf1ea9f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CEDAA6-A766-4AB5-89D0-B3C934CD93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F0971B-AFF2-4955-9944-1EF5EB25B5B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ca2c417-a5cf-4a48-a9f8-dfbaf1ea9fe3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A415CB9-54B7-44B8-8B39-9EC522CE00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a2c417-a5cf-4a48-a9f8-dfbaf1ea9f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Stela Deac</dc:creator>
  <cp:lastModifiedBy>Gabriela Rotaru</cp:lastModifiedBy>
  <cp:lastPrinted>2023-10-19T06:03:01Z</cp:lastPrinted>
  <dcterms:created xsi:type="dcterms:W3CDTF">2023-01-25T12:30:24Z</dcterms:created>
  <dcterms:modified xsi:type="dcterms:W3CDTF">2023-10-19T06:41:17Z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0x0101004189362918A98B45BA00257DBE394388</vt:lpwstr>
  </property>
</Properties>
</file>