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RECTIFICARE DECEMBRIE 2023\"/>
    </mc:Choice>
  </mc:AlternateContent>
  <xr:revisionPtr revIDLastSave="0" documentId="13_ncr:1_{4C474495-F2F1-4712-923E-7F735B59A58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2" l="1"/>
  <c r="F65" i="2"/>
  <c r="F64" i="2"/>
  <c r="F55" i="2"/>
  <c r="F258" i="2"/>
  <c r="F15" i="2"/>
  <c r="F51" i="2" s="1"/>
  <c r="F16" i="2"/>
  <c r="F244" i="2"/>
  <c r="F245" i="2"/>
  <c r="F67" i="2"/>
  <c r="F101" i="2"/>
  <c r="F164" i="2"/>
  <c r="F175" i="2"/>
  <c r="F264" i="2"/>
  <c r="F56" i="2"/>
  <c r="F69" i="2"/>
  <c r="F70" i="2"/>
  <c r="G163" i="2"/>
  <c r="B161" i="2"/>
  <c r="B162" i="2" s="1"/>
  <c r="B163" i="2" s="1"/>
  <c r="B164" i="2" s="1"/>
  <c r="B165" i="2" s="1"/>
  <c r="B166" i="2" s="1"/>
  <c r="B167" i="2" s="1"/>
  <c r="G38" i="2"/>
  <c r="G259" i="2"/>
  <c r="G260" i="2"/>
  <c r="G14" i="2"/>
  <c r="G17" i="2"/>
  <c r="G18" i="2"/>
  <c r="F53" i="2" l="1"/>
  <c r="G16" i="2"/>
  <c r="G15" i="2"/>
  <c r="G65" i="2"/>
  <c r="G162" i="2"/>
  <c r="G244" i="2"/>
  <c r="G151" i="2"/>
  <c r="G66" i="2"/>
  <c r="G41" i="2"/>
  <c r="G42" i="2"/>
  <c r="G43" i="2"/>
  <c r="G150" i="2"/>
  <c r="G283" i="2"/>
  <c r="G40" i="2"/>
  <c r="G253" i="2"/>
  <c r="G243" i="2"/>
  <c r="G75" i="2"/>
  <c r="G280" i="2"/>
  <c r="G146" i="2" l="1"/>
  <c r="G68" i="2"/>
  <c r="G174" i="2"/>
  <c r="G46" i="2"/>
  <c r="G44" i="2"/>
  <c r="G12" i="2"/>
  <c r="G13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9" i="2"/>
  <c r="G45" i="2"/>
  <c r="G48" i="2"/>
  <c r="G49" i="2"/>
  <c r="G50" i="2"/>
  <c r="G52" i="2"/>
  <c r="G71" i="2"/>
  <c r="G72" i="2"/>
  <c r="G73" i="2"/>
  <c r="G74" i="2"/>
  <c r="G79" i="2"/>
  <c r="G80" i="2"/>
  <c r="G81" i="2"/>
  <c r="G83" i="2"/>
  <c r="G84" i="2"/>
  <c r="G85" i="2"/>
  <c r="G87" i="2"/>
  <c r="G88" i="2"/>
  <c r="G90" i="2"/>
  <c r="G92" i="2"/>
  <c r="G93" i="2"/>
  <c r="G94" i="2"/>
  <c r="G97" i="2"/>
  <c r="G100" i="2"/>
  <c r="G104" i="2"/>
  <c r="G105" i="2"/>
  <c r="G106" i="2"/>
  <c r="G107" i="2"/>
  <c r="G109" i="2"/>
  <c r="G110" i="2"/>
  <c r="G111" i="2"/>
  <c r="G113" i="2"/>
  <c r="G114" i="2"/>
  <c r="G115" i="2"/>
  <c r="G117" i="2"/>
  <c r="G118" i="2"/>
  <c r="G119" i="2"/>
  <c r="G120" i="2"/>
  <c r="G121" i="2"/>
  <c r="G123" i="2"/>
  <c r="G124" i="2"/>
  <c r="G125" i="2"/>
  <c r="G126" i="2"/>
  <c r="G128" i="2"/>
  <c r="G129" i="2"/>
  <c r="G130" i="2"/>
  <c r="G131" i="2"/>
  <c r="G133" i="2"/>
  <c r="G134" i="2"/>
  <c r="G135" i="2"/>
  <c r="G136" i="2"/>
  <c r="G137" i="2"/>
  <c r="G139" i="2"/>
  <c r="G140" i="2"/>
  <c r="G141" i="2"/>
  <c r="G143" i="2"/>
  <c r="G144" i="2"/>
  <c r="G145" i="2"/>
  <c r="G147" i="2"/>
  <c r="G148" i="2"/>
  <c r="G149" i="2"/>
  <c r="G153" i="2"/>
  <c r="G155" i="2"/>
  <c r="G156" i="2"/>
  <c r="G157" i="2"/>
  <c r="G158" i="2"/>
  <c r="G159" i="2"/>
  <c r="G160" i="2"/>
  <c r="G161" i="2"/>
  <c r="G166" i="2"/>
  <c r="G167" i="2"/>
  <c r="G168" i="2"/>
  <c r="G169" i="2"/>
  <c r="G170" i="2"/>
  <c r="G171" i="2"/>
  <c r="G172" i="2"/>
  <c r="G173" i="2"/>
  <c r="G179" i="2"/>
  <c r="G180" i="2"/>
  <c r="G181" i="2"/>
  <c r="G182" i="2"/>
  <c r="G185" i="2"/>
  <c r="G186" i="2"/>
  <c r="G187" i="2"/>
  <c r="G190" i="2"/>
  <c r="G191" i="2"/>
  <c r="G192" i="2"/>
  <c r="G195" i="2"/>
  <c r="G196" i="2"/>
  <c r="G197" i="2"/>
  <c r="G198" i="2"/>
  <c r="G201" i="2"/>
  <c r="G202" i="2"/>
  <c r="G203" i="2"/>
  <c r="G206" i="2"/>
  <c r="G207" i="2"/>
  <c r="G208" i="2"/>
  <c r="G211" i="2"/>
  <c r="G212" i="2"/>
  <c r="G213" i="2"/>
  <c r="G214" i="2"/>
  <c r="G217" i="2"/>
  <c r="G218" i="2"/>
  <c r="G219" i="2"/>
  <c r="G222" i="2"/>
  <c r="G223" i="2"/>
  <c r="G226" i="2"/>
  <c r="G227" i="2"/>
  <c r="G230" i="2"/>
  <c r="G232" i="2"/>
  <c r="G235" i="2"/>
  <c r="G237" i="2"/>
  <c r="G239" i="2"/>
  <c r="G240" i="2"/>
  <c r="G241" i="2"/>
  <c r="G242" i="2"/>
  <c r="G246" i="2"/>
  <c r="G247" i="2"/>
  <c r="G248" i="2"/>
  <c r="G249" i="2"/>
  <c r="G250" i="2"/>
  <c r="G251" i="2"/>
  <c r="G252" i="2"/>
  <c r="G255" i="2"/>
  <c r="G256" i="2"/>
  <c r="G257" i="2"/>
  <c r="G262" i="2"/>
  <c r="G263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2" i="2"/>
  <c r="G11" i="2"/>
  <c r="G64" i="2"/>
  <c r="G70" i="2"/>
  <c r="G116" i="2"/>
  <c r="G254" i="2"/>
  <c r="G58" i="2"/>
  <c r="G132" i="2"/>
  <c r="G60" i="2"/>
  <c r="G63" i="2"/>
  <c r="G261" i="2"/>
  <c r="G62" i="2"/>
  <c r="G54" i="2"/>
  <c r="G238" i="2"/>
  <c r="G236" i="2"/>
  <c r="G234" i="2"/>
  <c r="G231" i="2"/>
  <c r="G122" i="2"/>
  <c r="G61" i="2"/>
  <c r="G194" i="2"/>
  <c r="G178" i="2"/>
  <c r="G142" i="2"/>
  <c r="G138" i="2"/>
  <c r="G127" i="2"/>
  <c r="G112" i="2"/>
  <c r="G108" i="2"/>
  <c r="G103" i="2"/>
  <c r="G78" i="2"/>
  <c r="G164" i="2" l="1"/>
  <c r="G165" i="2"/>
  <c r="G55" i="2"/>
  <c r="G233" i="2"/>
  <c r="G57" i="2"/>
  <c r="G216" i="2" l="1"/>
  <c r="G210" i="2"/>
  <c r="G205" i="2"/>
  <c r="G200" i="2"/>
  <c r="G82" i="2"/>
  <c r="G51" i="2" l="1"/>
  <c r="G47" i="2"/>
  <c r="G67" i="2"/>
  <c r="G59" i="2"/>
  <c r="G56" i="2"/>
  <c r="G281" i="2" l="1"/>
  <c r="G258" i="2"/>
  <c r="G215" i="2"/>
  <c r="G209" i="2"/>
  <c r="G204" i="2"/>
  <c r="G199" i="2"/>
  <c r="G193" i="2"/>
  <c r="G177" i="2"/>
  <c r="G154" i="2"/>
  <c r="G152" i="2"/>
  <c r="G91" i="2"/>
  <c r="G89" i="2"/>
  <c r="G86" i="2"/>
  <c r="G77" i="2"/>
  <c r="G69" i="2"/>
  <c r="G228" i="2" l="1"/>
  <c r="G229" i="2"/>
  <c r="G264" i="2"/>
  <c r="G265" i="2"/>
  <c r="G245" i="2"/>
  <c r="G95" i="2"/>
  <c r="G96" i="2"/>
  <c r="G220" i="2"/>
  <c r="G221" i="2"/>
  <c r="G98" i="2"/>
  <c r="G99" i="2"/>
  <c r="G183" i="2"/>
  <c r="G184" i="2"/>
  <c r="G224" i="2"/>
  <c r="G225" i="2"/>
  <c r="G188" i="2"/>
  <c r="G189" i="2"/>
  <c r="G76" i="2"/>
  <c r="G101" i="2" l="1"/>
  <c r="G102" i="2"/>
  <c r="B12" i="2"/>
  <c r="B13" i="2" s="1"/>
  <c r="B14" i="2" s="1"/>
  <c r="B15" i="2" s="1"/>
  <c r="B16" i="2" s="1"/>
  <c r="B17" i="2" s="1"/>
  <c r="B18" i="2" s="1"/>
  <c r="G175" i="2" l="1"/>
  <c r="G176" i="2"/>
  <c r="B19" i="2"/>
  <c r="G53" i="2" l="1"/>
  <c r="B20" i="2"/>
  <c r="B21" i="2" l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l="1"/>
  <c r="B34" i="2" s="1"/>
  <c r="B35" i="2" s="1"/>
  <c r="B36" i="2" s="1"/>
  <c r="B37" i="2" s="1"/>
  <c r="B38" i="2" s="1"/>
  <c r="B39" i="2" s="1"/>
  <c r="B40" i="2" s="1"/>
  <c r="B41" i="2" l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l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l="1"/>
  <c r="B149" i="2" s="1"/>
  <c r="B150" i="2" l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8" i="2" l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l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</calcChain>
</file>

<file path=xl/sharedStrings.xml><?xml version="1.0" encoding="utf-8"?>
<sst xmlns="http://schemas.openxmlformats.org/spreadsheetml/2006/main" count="550" uniqueCount="292">
  <si>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</si>
  <si>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</si>
  <si>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</si>
  <si>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</si>
  <si>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</si>
  <si>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</si>
  <si>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</si>
  <si>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</si>
  <si>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</si>
  <si>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</si>
  <si>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</si>
  <si>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</si>
  <si>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</si>
  <si>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</si>
  <si>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</si>
  <si>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</si>
  <si>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</si>
  <si>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</si>
  <si>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</si>
  <si>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</si>
  <si>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</si>
  <si>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</si>
  <si>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</si>
  <si>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</si>
  <si>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</si>
  <si>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</si>
  <si>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</si>
  <si>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</si>
  <si>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</si>
  <si>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</si>
  <si>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</si>
  <si>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</si>
  <si>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</si>
  <si>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</si>
  <si>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</si>
  <si>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</si>
  <si>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</si>
  <si>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</si>
  <si>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</si>
  <si>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</si>
  <si>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</si>
  <si>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</si>
  <si>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</si>
  <si>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</si>
  <si>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</si>
  <si>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</si>
  <si>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</si>
  <si>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</si>
  <si>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</si>
  <si>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</si>
  <si>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</si>
  <si>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</si>
  <si>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</si>
  <si>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</si>
  <si>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</si>
  <si>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</si>
  <si>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</si>
  <si>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</si>
  <si>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</si>
  <si>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</si>
  <si>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</si>
  <si>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</si>
  <si>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</si>
  <si>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</si>
  <si>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</si>
  <si>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</si>
  <si>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</si>
  <si>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</si>
  <si>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</si>
  <si>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</si>
  <si>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</si>
  <si>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</si>
  <si>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</si>
  <si>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</si>
  <si>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</si>
  <si>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</si>
  <si>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</si>
  <si>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</si>
  <si>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</si>
  <si>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</si>
  <si>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</si>
  <si>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</si>
  <si>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</si>
  <si>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</si>
  <si>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</si>
  <si>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</si>
  <si>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</si>
  <si>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</si>
  <si>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</si>
  <si>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</si>
  <si>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</si>
  <si>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</si>
  <si>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</si>
  <si>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</si>
  <si>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</si>
  <si>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</si>
  <si>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</si>
  <si>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</si>
  <si>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</si>
  <si>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</si>
  <si>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</si>
  <si>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</si>
  <si>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</si>
  <si>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</si>
  <si>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</si>
  <si>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</si>
  <si>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</si>
  <si>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</si>
  <si>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</si>
  <si>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</si>
  <si>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</si>
  <si>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</si>
  <si>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</si>
  <si>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</si>
  <si>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</si>
  <si>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</si>
  <si>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</si>
  <si>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</si>
  <si>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</si>
  <si>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</si>
  <si>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</si>
  <si>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</si>
  <si>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</si>
  <si>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</si>
  <si>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</si>
  <si>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</si>
  <si>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</si>
  <si>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</si>
  <si>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</si>
  <si>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</si>
  <si>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</si>
  <si>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</si>
  <si>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</si>
  <si>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</si>
  <si>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</si>
  <si>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</si>
  <si>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</si>
  <si>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</si>
  <si>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</si>
  <si>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</si>
  <si>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</si>
  <si>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</si>
  <si>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</si>
  <si>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</si>
  <si>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</si>
  <si>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</si>
  <si>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</si>
  <si>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</si>
  <si>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</si>
  <si>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</si>
  <si>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</si>
  <si>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</si>
  <si>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</si>
  <si>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</si>
  <si>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</si>
  <si>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</si>
  <si>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</si>
  <si>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</si>
  <si>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</si>
  <si>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</si>
  <si>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</si>
  <si>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</si>
  <si>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</si>
  <si>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</si>
  <si>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</si>
  <si>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</si>
  <si>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</si>
  <si>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</si>
  <si>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</si>
  <si>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</si>
  <si>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</si>
  <si>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</si>
  <si>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</si>
  <si>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</si>
  <si>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</si>
  <si>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</si>
  <si>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</si>
  <si>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</si>
  <si>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</si>
  <si>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</si>
  <si>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</si>
  <si>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</si>
  <si>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</si>
  <si>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</si>
  <si>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</si>
  <si>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</si>
  <si>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</si>
  <si>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</si>
  <si>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</si>
  <si>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</si>
  <si>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</si>
  <si>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</si>
  <si>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</si>
  <si>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</si>
  <si>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</si>
  <si>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</si>
  <si>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</si>
  <si>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</si>
  <si>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</si>
  <si>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</si>
  <si>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</si>
  <si>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</si>
  <si>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</si>
  <si>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</si>
  <si>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</si>
  <si>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</si>
  <si>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</si>
  <si>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</si>
  <si>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</si>
  <si>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</si>
  <si>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</si>
  <si>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</si>
  <si>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</si>
  <si>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</si>
  <si>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</si>
  <si>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</si>
  <si>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</si>
  <si>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</si>
  <si>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</si>
  <si>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</si>
  <si>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</si>
  <si>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</si>
  <si>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</si>
  <si>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</si>
  <si>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</si>
  <si>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</si>
  <si>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</si>
  <si>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</si>
  <si>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</si>
  <si>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</si>
  <si>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</si>
  <si>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</si>
  <si>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70 02 58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</si>
  <si>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</si>
  <si>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</si>
  <si>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</si>
  <si>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</si>
  <si>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</si>
  <si>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</si>
  <si>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</si>
  <si>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</si>
  <si>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</si>
  <si>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</si>
  <si>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</si>
  <si>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</si>
  <si>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</si>
  <si>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</si>
  <si>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</si>
  <si>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</si>
  <si>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</si>
  <si>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 xml:space="preserve"> BUGET APROBAT 2023</t>
  </si>
  <si>
    <t>INFLUENȚE</t>
  </si>
  <si>
    <t>BUGET RECTIFICAT 2023</t>
  </si>
  <si>
    <t>Donații și sponsorizări</t>
  </si>
  <si>
    <t>37 02 01</t>
  </si>
  <si>
    <t>42 02 93 03</t>
  </si>
  <si>
    <t>Subvenții de la bugetul de stat către bugetele locale  necesare derulării proiectelor finanțate din FEN postaderare, aferente perioadei de programare 2021-2027</t>
  </si>
  <si>
    <t xml:space="preserve">46 02 05 </t>
  </si>
  <si>
    <t>Alte sume primite din fonduri europene în contul cheltuielilor devenite eligibile aferente PNRR</t>
  </si>
  <si>
    <t>Dotarea Ambulatoriului Spitalului Clinic de Recuperare Cluj-Napoca</t>
  </si>
  <si>
    <t>66 02 60</t>
  </si>
  <si>
    <t>Proiecte PNRR</t>
  </si>
  <si>
    <t>Plăți an precedent recuperare în anul curent</t>
  </si>
  <si>
    <t>68.02.85.SF</t>
  </si>
  <si>
    <t>84.02.85.SF</t>
  </si>
  <si>
    <t>51.02.85.SF</t>
  </si>
  <si>
    <t>67.02.85.SF</t>
  </si>
  <si>
    <t>85 F</t>
  </si>
  <si>
    <t>42 02 88 01</t>
  </si>
  <si>
    <t>42 02 88 03</t>
  </si>
  <si>
    <t>Alocări de sume din PNRR-Fonduri europene nerambursabile</t>
  </si>
  <si>
    <t>Alocări de sume din PNRR-Sume aferente TVA</t>
  </si>
  <si>
    <t>Proiect PNRR-VELO APUSENI</t>
  </si>
  <si>
    <t>87 02 60</t>
  </si>
  <si>
    <t>65 02 61</t>
  </si>
  <si>
    <t>Proiecte cu finanțare din sumele aferente componentei de împrumuturi a PNRR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</si>
  <si>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</si>
  <si>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</si>
  <si>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</si>
  <si>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</si>
  <si>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</si>
  <si>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>Proiect PNRR -Dotare cu mobilier, materiale didactice și echipamente digitale a unităților de învățământ special din Județul Cluj</t>
  </si>
  <si>
    <t>65 02 60</t>
  </si>
  <si>
    <t>Sume repartizate pentru finanțarea instituțiilor de spectacole și concerte</t>
  </si>
  <si>
    <t>04 02 06</t>
  </si>
  <si>
    <t>CJC- Cofinantare proiect FEN Compania de apă- Proiect regional de dezvoltare a infrastructurii de apă și apă uzată din județele Cluj și Sălaj în perioada 2014-2020</t>
  </si>
  <si>
    <t>74 02 70</t>
  </si>
  <si>
    <t>42 02 52</t>
  </si>
  <si>
    <t>Subvenţii de la  bug de stat pt finanțarea investițiilor instituțiilor publice de asistență socială</t>
  </si>
  <si>
    <t>Proiect PNRR -Microbuze electrice pentru elevii din Județul Cluj</t>
  </si>
  <si>
    <t>la Hotărârea  nr.    /2023</t>
  </si>
  <si>
    <t>Alte venituri pt finanțarea secțiunii de dezvoltare(trageri din credit aprobate MFP pt  2023, emisiune obligațiuni)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</si>
</sst>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theme="1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0" borderId="1" xfId="1" applyFont="1" applyBorder="1" applyAlignment="1">
      <alignment vertical="top" wrapText="1"/>
    </xf>
    <xf numFmtId="0" fontId="3" fillId="3" borderId="1" xfId="1" applyFont="1" applyFill="1" applyBorder="1" applyAlignment="1">
      <alignment wrapText="1"/>
    </xf>
    <xf numFmtId="4" fontId="3" fillId="0" borderId="0" xfId="0" applyNumberFormat="1" applyFont="1"/>
    <xf numFmtId="0" fontId="2" fillId="0" borderId="1" xfId="1" applyFont="1" applyBorder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0" fontId="3" fillId="3" borderId="0" xfId="0" applyFont="1" applyFill="1"/>
    <xf numFmtId="0" fontId="3" fillId="0" borderId="1" xfId="1" applyFont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6" fillId="0" borderId="1" xfId="1" applyFont="1" applyBorder="1"/>
    <xf numFmtId="0" fontId="2" fillId="3" borderId="1" xfId="1" applyFont="1" applyFill="1" applyBorder="1"/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91"/>
  <sheetViews>
    <sheetView tabSelected="1" topLeftCell="A46" zoomScaleNormal="100" workbookViewId="0">
      <selection activeCell="I55" sqref="I55"/>
    </sheetView>
  </sheetViews>
  <sheetFormatPr defaultColWidth="9.109375" defaultRowHeight="15"/>
  <cols>
    <col min="1" max="1" width="0.5546875" style="2" customWidth="1"/>
    <col min="2" max="2" width="7.109375" style="38" customWidth="1"/>
    <col min="3" max="3" width="46" style="2" customWidth="1"/>
    <col min="4" max="4" width="12.5546875" style="2" customWidth="1"/>
    <col min="5" max="5" width="14.33203125" style="2" customWidth="1"/>
    <col min="6" max="6" width="13.6640625" style="2" customWidth="1"/>
    <col min="7" max="7" width="16.44140625" style="2" customWidth="1"/>
    <col min="8" max="8" width="14.6640625" style="2" customWidth="1"/>
    <col min="9" max="9" width="15.109375" style="2" customWidth="1"/>
    <col min="10" max="16384" width="9.109375" style="2"/>
  </cols>
  <sheetData>
    <row r="1" spans="2:7" ht="15.6">
      <c r="B1" s="43" t="s">
        <v>0</v>
      </c>
      <c r="C1" s="43"/>
      <c r="D1" s="40"/>
      <c r="E1" s="40"/>
    </row>
    <row r="2" spans="2:7" ht="15.6">
      <c r="B2" s="43" t="s">
        <v>1</v>
      </c>
      <c r="C2" s="43"/>
      <c r="D2" s="40"/>
      <c r="E2" s="40"/>
      <c r="F2" s="40" t="s">
        <v>221</v>
      </c>
      <c r="G2" s="40"/>
    </row>
    <row r="3" spans="2:7" ht="15.6">
      <c r="B3" s="43" t="s">
        <v>2</v>
      </c>
      <c r="C3" s="43"/>
      <c r="D3" s="41"/>
      <c r="E3" s="41"/>
      <c r="F3" s="41" t="s">
        <v>290</v>
      </c>
      <c r="G3" s="41"/>
    </row>
    <row r="4" spans="2:7" ht="15.6">
      <c r="B4" s="1"/>
      <c r="C4" s="1"/>
      <c r="D4" s="3"/>
      <c r="E4" s="3"/>
    </row>
    <row r="5" spans="2:7" ht="39" customHeight="1">
      <c r="B5" s="4"/>
      <c r="C5" s="42" t="s">
        <v>241</v>
      </c>
      <c r="D5" s="42"/>
      <c r="E5" s="42"/>
      <c r="F5" s="42"/>
      <c r="G5" s="42"/>
    </row>
    <row r="6" spans="2:7" ht="15.6">
      <c r="B6" s="5"/>
      <c r="C6" s="6"/>
      <c r="D6" s="7"/>
      <c r="E6" s="8"/>
      <c r="G6" s="8" t="s">
        <v>113</v>
      </c>
    </row>
    <row r="7" spans="2:7" ht="15.75" customHeight="1">
      <c r="B7" s="44" t="s">
        <v>3</v>
      </c>
      <c r="C7" s="48" t="s">
        <v>4</v>
      </c>
      <c r="D7" s="48" t="s">
        <v>5</v>
      </c>
      <c r="E7" s="44" t="s">
        <v>250</v>
      </c>
      <c r="F7" s="44" t="s">
        <v>251</v>
      </c>
      <c r="G7" s="44" t="s">
        <v>252</v>
      </c>
    </row>
    <row r="8" spans="2:7">
      <c r="B8" s="45"/>
      <c r="C8" s="49"/>
      <c r="D8" s="49"/>
      <c r="E8" s="45"/>
      <c r="F8" s="45"/>
      <c r="G8" s="45"/>
    </row>
    <row r="9" spans="2:7" ht="7.95" customHeight="1">
      <c r="B9" s="45"/>
      <c r="C9" s="49"/>
      <c r="D9" s="49"/>
      <c r="E9" s="45"/>
      <c r="F9" s="45"/>
      <c r="G9" s="45"/>
    </row>
    <row r="10" spans="2:7" ht="8.4" customHeight="1">
      <c r="B10" s="46"/>
      <c r="C10" s="50"/>
      <c r="D10" s="50"/>
      <c r="E10" s="46"/>
      <c r="F10" s="46"/>
      <c r="G10" s="46"/>
    </row>
    <row r="11" spans="2:7">
      <c r="B11" s="9">
        <v>1</v>
      </c>
      <c r="C11" s="10" t="s">
        <v>6</v>
      </c>
      <c r="D11" s="11" t="s">
        <v>7</v>
      </c>
      <c r="E11" s="12">
        <v>2860.0299999999997</v>
      </c>
      <c r="F11" s="12"/>
      <c r="G11" s="12">
        <f>E11+F11</f>
        <v>2860.0299999999997</v>
      </c>
    </row>
    <row r="12" spans="2:7" ht="19.95" customHeight="1">
      <c r="B12" s="9">
        <f t="shared" ref="B12:B98" si="0">B11+1</f>
        <v>2</v>
      </c>
      <c r="C12" s="13" t="s">
        <v>8</v>
      </c>
      <c r="D12" s="10" t="s">
        <v>9</v>
      </c>
      <c r="E12" s="12">
        <v>323305</v>
      </c>
      <c r="F12" s="12"/>
      <c r="G12" s="12">
        <f t="shared" ref="G12:G87" si="1">E12+F12</f>
        <v>323305</v>
      </c>
    </row>
    <row r="13" spans="2:7" ht="30">
      <c r="B13" s="9">
        <f t="shared" si="0"/>
        <v>3</v>
      </c>
      <c r="C13" s="13" t="s">
        <v>151</v>
      </c>
      <c r="D13" s="10" t="s">
        <v>10</v>
      </c>
      <c r="E13" s="12">
        <v>45263</v>
      </c>
      <c r="F13" s="12"/>
      <c r="G13" s="12">
        <f t="shared" si="1"/>
        <v>45263</v>
      </c>
    </row>
    <row r="14" spans="2:7" ht="34.200000000000003" customHeight="1">
      <c r="B14" s="9">
        <f t="shared" si="0"/>
        <v>4</v>
      </c>
      <c r="C14" s="13" t="s">
        <v>283</v>
      </c>
      <c r="D14" s="10" t="s">
        <v>284</v>
      </c>
      <c r="E14" s="12">
        <v>22357.22</v>
      </c>
      <c r="F14" s="12"/>
      <c r="G14" s="12">
        <f t="shared" si="1"/>
        <v>22357.22</v>
      </c>
    </row>
    <row r="15" spans="2:7">
      <c r="B15" s="9">
        <f t="shared" si="0"/>
        <v>5</v>
      </c>
      <c r="C15" s="13" t="s">
        <v>11</v>
      </c>
      <c r="D15" s="10" t="s">
        <v>12</v>
      </c>
      <c r="E15" s="12">
        <v>139692.37</v>
      </c>
      <c r="F15" s="12">
        <f>F16+F26+F27</f>
        <v>3036</v>
      </c>
      <c r="G15" s="12">
        <f t="shared" si="1"/>
        <v>142728.37</v>
      </c>
    </row>
    <row r="16" spans="2:7" ht="45">
      <c r="B16" s="9">
        <f t="shared" si="0"/>
        <v>6</v>
      </c>
      <c r="C16" s="13" t="s">
        <v>13</v>
      </c>
      <c r="D16" s="10" t="s">
        <v>14</v>
      </c>
      <c r="E16" s="12">
        <v>110653.37</v>
      </c>
      <c r="F16" s="12">
        <f>F17+F18+F19+F20+F21+F22+F23+F24+F25</f>
        <v>3036</v>
      </c>
      <c r="G16" s="12">
        <f t="shared" si="1"/>
        <v>113689.37</v>
      </c>
    </row>
    <row r="17" spans="1:43" ht="17.399999999999999" customHeight="1">
      <c r="B17" s="9">
        <f t="shared" si="0"/>
        <v>7</v>
      </c>
      <c r="C17" s="13" t="s">
        <v>143</v>
      </c>
      <c r="D17" s="10" t="s">
        <v>14</v>
      </c>
      <c r="E17" s="12">
        <v>4386.37</v>
      </c>
      <c r="F17" s="12"/>
      <c r="G17" s="12">
        <f t="shared" si="1"/>
        <v>4386.37</v>
      </c>
      <c r="I17" s="17"/>
    </row>
    <row r="18" spans="1:43" ht="32.25" customHeight="1">
      <c r="B18" s="9">
        <f t="shared" si="0"/>
        <v>8</v>
      </c>
      <c r="C18" s="13" t="s">
        <v>144</v>
      </c>
      <c r="D18" s="10" t="s">
        <v>14</v>
      </c>
      <c r="E18" s="12">
        <v>8569.08</v>
      </c>
      <c r="F18" s="12"/>
      <c r="G18" s="12">
        <f t="shared" si="1"/>
        <v>8569.08</v>
      </c>
    </row>
    <row r="19" spans="1:43" s="13" customFormat="1" ht="31.2" customHeight="1">
      <c r="A19" s="14"/>
      <c r="B19" s="9">
        <f t="shared" si="0"/>
        <v>9</v>
      </c>
      <c r="C19" s="13" t="s">
        <v>160</v>
      </c>
      <c r="D19" s="13" t="s">
        <v>14</v>
      </c>
      <c r="E19" s="12">
        <v>8315</v>
      </c>
      <c r="F19" s="12"/>
      <c r="G19" s="12">
        <f t="shared" si="1"/>
        <v>8315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14" customFormat="1" ht="30">
      <c r="B20" s="9">
        <f t="shared" si="0"/>
        <v>10</v>
      </c>
      <c r="C20" s="13" t="s">
        <v>215</v>
      </c>
      <c r="D20" s="13" t="s">
        <v>14</v>
      </c>
      <c r="E20" s="12">
        <v>1359.92</v>
      </c>
      <c r="F20" s="12"/>
      <c r="G20" s="12">
        <f t="shared" si="1"/>
        <v>1359.92</v>
      </c>
    </row>
    <row r="21" spans="1:43" s="14" customFormat="1" ht="30">
      <c r="B21" s="9">
        <f t="shared" si="0"/>
        <v>11</v>
      </c>
      <c r="C21" s="13" t="s">
        <v>249</v>
      </c>
      <c r="D21" s="13" t="s">
        <v>14</v>
      </c>
      <c r="E21" s="12">
        <v>39</v>
      </c>
      <c r="F21" s="12"/>
      <c r="G21" s="12">
        <f t="shared" si="1"/>
        <v>39</v>
      </c>
    </row>
    <row r="22" spans="1:43" ht="28.95" customHeight="1">
      <c r="B22" s="9">
        <f t="shared" si="0"/>
        <v>12</v>
      </c>
      <c r="C22" s="13" t="s">
        <v>138</v>
      </c>
      <c r="D22" s="10" t="s">
        <v>14</v>
      </c>
      <c r="E22" s="12">
        <v>3092</v>
      </c>
      <c r="F22" s="12"/>
      <c r="G22" s="12">
        <f t="shared" si="1"/>
        <v>3092</v>
      </c>
      <c r="I22" s="17"/>
    </row>
    <row r="23" spans="1:43" ht="30">
      <c r="B23" s="9">
        <f t="shared" si="0"/>
        <v>13</v>
      </c>
      <c r="C23" s="13" t="s">
        <v>161</v>
      </c>
      <c r="D23" s="10" t="s">
        <v>14</v>
      </c>
      <c r="E23" s="12">
        <v>25709</v>
      </c>
      <c r="F23" s="12"/>
      <c r="G23" s="12">
        <f t="shared" si="1"/>
        <v>25709</v>
      </c>
    </row>
    <row r="24" spans="1:43" ht="30" customHeight="1">
      <c r="B24" s="9">
        <f t="shared" si="0"/>
        <v>14</v>
      </c>
      <c r="C24" s="13" t="s">
        <v>191</v>
      </c>
      <c r="D24" s="10" t="s">
        <v>14</v>
      </c>
      <c r="E24" s="12">
        <v>32258</v>
      </c>
      <c r="F24" s="12">
        <v>3036</v>
      </c>
      <c r="G24" s="12">
        <f t="shared" si="1"/>
        <v>35294</v>
      </c>
    </row>
    <row r="25" spans="1:43" ht="30" customHeight="1">
      <c r="B25" s="9">
        <f t="shared" si="0"/>
        <v>15</v>
      </c>
      <c r="C25" s="13" t="s">
        <v>192</v>
      </c>
      <c r="D25" s="10" t="s">
        <v>14</v>
      </c>
      <c r="E25" s="12">
        <v>26925</v>
      </c>
      <c r="F25" s="12"/>
      <c r="G25" s="12">
        <f t="shared" si="1"/>
        <v>26925</v>
      </c>
    </row>
    <row r="26" spans="1:43">
      <c r="B26" s="9">
        <f t="shared" si="0"/>
        <v>16</v>
      </c>
      <c r="C26" s="13" t="s">
        <v>15</v>
      </c>
      <c r="D26" s="10" t="s">
        <v>16</v>
      </c>
      <c r="E26" s="12">
        <v>25619</v>
      </c>
      <c r="F26" s="12"/>
      <c r="G26" s="12">
        <f t="shared" si="1"/>
        <v>25619</v>
      </c>
    </row>
    <row r="27" spans="1:43" ht="63.6" customHeight="1">
      <c r="B27" s="9">
        <f t="shared" si="0"/>
        <v>17</v>
      </c>
      <c r="C27" s="15" t="s">
        <v>234</v>
      </c>
      <c r="D27" s="10" t="s">
        <v>233</v>
      </c>
      <c r="E27" s="12">
        <v>3420</v>
      </c>
      <c r="F27" s="12"/>
      <c r="G27" s="12">
        <f t="shared" si="1"/>
        <v>3420</v>
      </c>
    </row>
    <row r="28" spans="1:43">
      <c r="B28" s="9">
        <f t="shared" si="0"/>
        <v>18</v>
      </c>
      <c r="C28" s="10" t="s">
        <v>17</v>
      </c>
      <c r="D28" s="10" t="s">
        <v>18</v>
      </c>
      <c r="E28" s="12">
        <v>4300</v>
      </c>
      <c r="F28" s="12"/>
      <c r="G28" s="12">
        <f t="shared" si="1"/>
        <v>4300</v>
      </c>
    </row>
    <row r="29" spans="1:43">
      <c r="B29" s="9">
        <f t="shared" si="0"/>
        <v>19</v>
      </c>
      <c r="C29" s="10" t="s">
        <v>19</v>
      </c>
      <c r="D29" s="10" t="s">
        <v>20</v>
      </c>
      <c r="E29" s="12">
        <v>34307</v>
      </c>
      <c r="F29" s="12">
        <v>3647.65</v>
      </c>
      <c r="G29" s="12">
        <f t="shared" si="1"/>
        <v>37954.65</v>
      </c>
    </row>
    <row r="30" spans="1:43" ht="16.5" customHeight="1">
      <c r="B30" s="9">
        <f t="shared" si="0"/>
        <v>20</v>
      </c>
      <c r="C30" s="13" t="s">
        <v>135</v>
      </c>
      <c r="D30" s="10" t="s">
        <v>134</v>
      </c>
      <c r="E30" s="12">
        <v>2518</v>
      </c>
      <c r="F30" s="12"/>
      <c r="G30" s="12">
        <f t="shared" si="1"/>
        <v>2518</v>
      </c>
    </row>
    <row r="31" spans="1:43">
      <c r="B31" s="9">
        <f t="shared" si="0"/>
        <v>21</v>
      </c>
      <c r="C31" s="10" t="s">
        <v>21</v>
      </c>
      <c r="D31" s="10" t="s">
        <v>22</v>
      </c>
      <c r="E31" s="12">
        <v>300</v>
      </c>
      <c r="F31" s="12"/>
      <c r="G31" s="12">
        <f t="shared" si="1"/>
        <v>300</v>
      </c>
    </row>
    <row r="32" spans="1:43">
      <c r="B32" s="9">
        <f t="shared" si="0"/>
        <v>22</v>
      </c>
      <c r="C32" s="10" t="s">
        <v>23</v>
      </c>
      <c r="D32" s="10" t="s">
        <v>193</v>
      </c>
      <c r="E32" s="12">
        <v>180</v>
      </c>
      <c r="F32" s="12"/>
      <c r="G32" s="12">
        <f t="shared" si="1"/>
        <v>180</v>
      </c>
    </row>
    <row r="33" spans="2:7" ht="46.2" customHeight="1">
      <c r="B33" s="9">
        <f t="shared" ref="B33:B79" si="2">B32+1</f>
        <v>23</v>
      </c>
      <c r="C33" s="13" t="s">
        <v>291</v>
      </c>
      <c r="D33" s="10" t="s">
        <v>216</v>
      </c>
      <c r="E33" s="12">
        <v>15293.44</v>
      </c>
      <c r="F33" s="12">
        <v>379200</v>
      </c>
      <c r="G33" s="12">
        <f t="shared" si="1"/>
        <v>394493.44</v>
      </c>
    </row>
    <row r="34" spans="2:7">
      <c r="B34" s="9">
        <f t="shared" si="2"/>
        <v>24</v>
      </c>
      <c r="C34" s="10" t="s">
        <v>164</v>
      </c>
      <c r="D34" s="10" t="s">
        <v>163</v>
      </c>
      <c r="E34" s="12">
        <v>5700</v>
      </c>
      <c r="F34" s="12"/>
      <c r="G34" s="12">
        <f t="shared" si="1"/>
        <v>5700</v>
      </c>
    </row>
    <row r="35" spans="2:7">
      <c r="B35" s="9">
        <f t="shared" si="2"/>
        <v>25</v>
      </c>
      <c r="C35" s="10" t="s">
        <v>253</v>
      </c>
      <c r="D35" s="10" t="s">
        <v>254</v>
      </c>
      <c r="E35" s="12">
        <v>12</v>
      </c>
      <c r="F35" s="12"/>
      <c r="G35" s="12">
        <f t="shared" si="1"/>
        <v>12</v>
      </c>
    </row>
    <row r="36" spans="2:7" ht="30">
      <c r="B36" s="9">
        <f t="shared" si="2"/>
        <v>26</v>
      </c>
      <c r="C36" s="13" t="s">
        <v>24</v>
      </c>
      <c r="D36" s="10" t="s">
        <v>25</v>
      </c>
      <c r="E36" s="12">
        <v>6640</v>
      </c>
      <c r="F36" s="12"/>
      <c r="G36" s="12">
        <f t="shared" si="1"/>
        <v>6640</v>
      </c>
    </row>
    <row r="37" spans="2:7" ht="60">
      <c r="B37" s="9">
        <f t="shared" si="2"/>
        <v>27</v>
      </c>
      <c r="C37" s="16" t="s">
        <v>220</v>
      </c>
      <c r="D37" s="10" t="s">
        <v>219</v>
      </c>
      <c r="E37" s="12">
        <v>4553.93</v>
      </c>
      <c r="F37" s="12"/>
      <c r="G37" s="12">
        <f t="shared" si="1"/>
        <v>4553.93</v>
      </c>
    </row>
    <row r="38" spans="2:7" ht="45">
      <c r="B38" s="9">
        <f t="shared" si="2"/>
        <v>28</v>
      </c>
      <c r="C38" s="13" t="s">
        <v>288</v>
      </c>
      <c r="D38" s="10" t="s">
        <v>287</v>
      </c>
      <c r="E38" s="12">
        <v>467.79</v>
      </c>
      <c r="F38" s="12"/>
      <c r="G38" s="12">
        <f t="shared" si="1"/>
        <v>467.79</v>
      </c>
    </row>
    <row r="39" spans="2:7" ht="36" customHeight="1">
      <c r="B39" s="9">
        <f t="shared" si="2"/>
        <v>29</v>
      </c>
      <c r="C39" s="13" t="s">
        <v>203</v>
      </c>
      <c r="D39" s="10" t="s">
        <v>204</v>
      </c>
      <c r="E39" s="12">
        <v>42500.58</v>
      </c>
      <c r="F39" s="12"/>
      <c r="G39" s="12">
        <f t="shared" si="1"/>
        <v>42500.58</v>
      </c>
    </row>
    <row r="40" spans="2:7" ht="36" customHeight="1">
      <c r="B40" s="9">
        <f t="shared" si="2"/>
        <v>30</v>
      </c>
      <c r="C40" s="13" t="s">
        <v>270</v>
      </c>
      <c r="D40" s="10" t="s">
        <v>268</v>
      </c>
      <c r="E40" s="12">
        <v>46393.25</v>
      </c>
      <c r="F40" s="12"/>
      <c r="G40" s="12">
        <f t="shared" si="1"/>
        <v>46393.25</v>
      </c>
    </row>
    <row r="41" spans="2:7" ht="30.75" customHeight="1">
      <c r="B41" s="9">
        <f t="shared" si="2"/>
        <v>31</v>
      </c>
      <c r="C41" s="13" t="s">
        <v>271</v>
      </c>
      <c r="D41" s="10" t="s">
        <v>269</v>
      </c>
      <c r="E41" s="12">
        <v>8814.69</v>
      </c>
      <c r="F41" s="12"/>
      <c r="G41" s="12">
        <f t="shared" si="1"/>
        <v>8814.69</v>
      </c>
    </row>
    <row r="42" spans="2:7" ht="45" customHeight="1">
      <c r="B42" s="9">
        <f t="shared" si="2"/>
        <v>32</v>
      </c>
      <c r="C42" s="13" t="s">
        <v>276</v>
      </c>
      <c r="D42" s="10" t="s">
        <v>277</v>
      </c>
      <c r="E42" s="12">
        <v>77.22</v>
      </c>
      <c r="F42" s="12"/>
      <c r="G42" s="12">
        <f t="shared" si="1"/>
        <v>77.22</v>
      </c>
    </row>
    <row r="43" spans="2:7" ht="34.5" customHeight="1">
      <c r="B43" s="9">
        <f t="shared" si="2"/>
        <v>33</v>
      </c>
      <c r="C43" s="13" t="s">
        <v>278</v>
      </c>
      <c r="D43" s="10" t="s">
        <v>279</v>
      </c>
      <c r="E43" s="12">
        <v>12.28</v>
      </c>
      <c r="F43" s="12"/>
      <c r="G43" s="12">
        <f t="shared" si="1"/>
        <v>12.28</v>
      </c>
    </row>
    <row r="44" spans="2:7" ht="59.4" customHeight="1">
      <c r="B44" s="9">
        <f t="shared" si="2"/>
        <v>34</v>
      </c>
      <c r="C44" s="13" t="s">
        <v>256</v>
      </c>
      <c r="D44" s="10" t="s">
        <v>255</v>
      </c>
      <c r="E44" s="12">
        <v>0</v>
      </c>
      <c r="F44" s="12"/>
      <c r="G44" s="12">
        <f t="shared" si="1"/>
        <v>0</v>
      </c>
    </row>
    <row r="45" spans="2:7" ht="16.5" customHeight="1">
      <c r="B45" s="9">
        <f t="shared" si="2"/>
        <v>35</v>
      </c>
      <c r="C45" s="10" t="s">
        <v>201</v>
      </c>
      <c r="D45" s="10" t="s">
        <v>202</v>
      </c>
      <c r="E45" s="12">
        <v>50</v>
      </c>
      <c r="F45" s="12"/>
      <c r="G45" s="12">
        <f t="shared" si="1"/>
        <v>50</v>
      </c>
    </row>
    <row r="46" spans="2:7" ht="45.6" customHeight="1">
      <c r="B46" s="9">
        <f t="shared" si="2"/>
        <v>36</v>
      </c>
      <c r="C46" s="13" t="s">
        <v>258</v>
      </c>
      <c r="D46" s="10" t="s">
        <v>257</v>
      </c>
      <c r="E46" s="12">
        <v>0</v>
      </c>
      <c r="F46" s="12"/>
      <c r="G46" s="12">
        <f t="shared" si="1"/>
        <v>0</v>
      </c>
    </row>
    <row r="47" spans="2:7" ht="31.95" customHeight="1">
      <c r="B47" s="9">
        <f t="shared" si="2"/>
        <v>37</v>
      </c>
      <c r="C47" s="13" t="s">
        <v>211</v>
      </c>
      <c r="D47" s="13" t="s">
        <v>212</v>
      </c>
      <c r="E47" s="12">
        <v>246041.91</v>
      </c>
      <c r="F47" s="12"/>
      <c r="G47" s="12">
        <f t="shared" si="1"/>
        <v>246041.91</v>
      </c>
    </row>
    <row r="48" spans="2:7" ht="20.25" customHeight="1">
      <c r="B48" s="9">
        <f t="shared" si="2"/>
        <v>38</v>
      </c>
      <c r="C48" s="13" t="s">
        <v>205</v>
      </c>
      <c r="D48" s="10" t="s">
        <v>206</v>
      </c>
      <c r="E48" s="12">
        <v>232874</v>
      </c>
      <c r="F48" s="12"/>
      <c r="G48" s="12">
        <f t="shared" si="1"/>
        <v>232874</v>
      </c>
    </row>
    <row r="49" spans="2:9" ht="18.75" customHeight="1">
      <c r="B49" s="9">
        <f t="shared" si="2"/>
        <v>39</v>
      </c>
      <c r="C49" s="10" t="s">
        <v>207</v>
      </c>
      <c r="D49" s="10" t="s">
        <v>208</v>
      </c>
      <c r="E49" s="12">
        <v>6795.46</v>
      </c>
      <c r="F49" s="12"/>
      <c r="G49" s="12">
        <f t="shared" si="1"/>
        <v>6795.46</v>
      </c>
    </row>
    <row r="50" spans="2:9" ht="15.75" customHeight="1">
      <c r="B50" s="9">
        <f t="shared" si="2"/>
        <v>40</v>
      </c>
      <c r="C50" s="10" t="s">
        <v>209</v>
      </c>
      <c r="D50" s="10" t="s">
        <v>210</v>
      </c>
      <c r="E50" s="12">
        <v>6372.45</v>
      </c>
      <c r="F50" s="12"/>
      <c r="G50" s="12">
        <f t="shared" si="1"/>
        <v>6372.45</v>
      </c>
    </row>
    <row r="51" spans="2:9" ht="17.25" customHeight="1">
      <c r="B51" s="9">
        <f t="shared" si="2"/>
        <v>41</v>
      </c>
      <c r="C51" s="18" t="s">
        <v>26</v>
      </c>
      <c r="D51" s="10"/>
      <c r="E51" s="19">
        <v>951639.71</v>
      </c>
      <c r="F51" s="19">
        <f>F11+F12+F13+F14+F15+F28+F29+F30+F31+F32+F33+F34+F35+F36+F37+F38+F39+F40+F41+F42+F43+F44+F45+F46+F47</f>
        <v>385883.65</v>
      </c>
      <c r="G51" s="19">
        <f t="shared" si="1"/>
        <v>1337523.3599999999</v>
      </c>
      <c r="I51" s="17"/>
    </row>
    <row r="52" spans="2:9" ht="16.5" customHeight="1">
      <c r="B52" s="9">
        <f t="shared" si="2"/>
        <v>42</v>
      </c>
      <c r="C52" s="18" t="s">
        <v>237</v>
      </c>
      <c r="D52" s="18"/>
      <c r="E52" s="19">
        <v>27739.39</v>
      </c>
      <c r="F52" s="12"/>
      <c r="G52" s="19">
        <f t="shared" si="1"/>
        <v>27739.39</v>
      </c>
    </row>
    <row r="53" spans="2:9" ht="15.6">
      <c r="B53" s="9">
        <f t="shared" si="2"/>
        <v>43</v>
      </c>
      <c r="C53" s="18" t="s">
        <v>139</v>
      </c>
      <c r="D53" s="10"/>
      <c r="E53" s="19">
        <v>979379.1</v>
      </c>
      <c r="F53" s="19">
        <f>F69+F76+F95+F98+F101+F164+F175+F244+F254+F258+F261+F264+F281</f>
        <v>385883.65</v>
      </c>
      <c r="G53" s="19">
        <f t="shared" si="1"/>
        <v>1365262.75</v>
      </c>
      <c r="I53" s="17"/>
    </row>
    <row r="54" spans="2:9" ht="15.6">
      <c r="B54" s="9">
        <f t="shared" si="2"/>
        <v>44</v>
      </c>
      <c r="C54" s="18" t="s">
        <v>30</v>
      </c>
      <c r="D54" s="18">
        <v>10</v>
      </c>
      <c r="E54" s="19">
        <v>226209.42</v>
      </c>
      <c r="F54" s="12"/>
      <c r="G54" s="19">
        <f t="shared" si="1"/>
        <v>226209.42</v>
      </c>
      <c r="H54" s="17"/>
      <c r="I54" s="17"/>
    </row>
    <row r="55" spans="2:9" ht="15.6">
      <c r="B55" s="9">
        <f t="shared" si="2"/>
        <v>45</v>
      </c>
      <c r="C55" s="18" t="s">
        <v>31</v>
      </c>
      <c r="D55" s="18">
        <v>20</v>
      </c>
      <c r="E55" s="19">
        <v>123665.62</v>
      </c>
      <c r="F55" s="19">
        <f>F72+F247</f>
        <v>336</v>
      </c>
      <c r="G55" s="19">
        <f t="shared" si="1"/>
        <v>124001.62</v>
      </c>
      <c r="H55" s="17"/>
      <c r="I55" s="17"/>
    </row>
    <row r="56" spans="2:9" ht="15.6">
      <c r="B56" s="9">
        <f t="shared" si="2"/>
        <v>46</v>
      </c>
      <c r="C56" s="18" t="s">
        <v>142</v>
      </c>
      <c r="D56" s="18">
        <v>30</v>
      </c>
      <c r="E56" s="19">
        <v>18500</v>
      </c>
      <c r="F56" s="19">
        <f>F278</f>
        <v>2000</v>
      </c>
      <c r="G56" s="19">
        <f t="shared" si="1"/>
        <v>20500</v>
      </c>
    </row>
    <row r="57" spans="2:9" ht="15.6">
      <c r="B57" s="9">
        <f t="shared" si="2"/>
        <v>47</v>
      </c>
      <c r="C57" s="18" t="s">
        <v>214</v>
      </c>
      <c r="D57" s="18">
        <v>50</v>
      </c>
      <c r="E57" s="19">
        <v>1500</v>
      </c>
      <c r="F57" s="12"/>
      <c r="G57" s="19">
        <f t="shared" si="1"/>
        <v>1500</v>
      </c>
      <c r="H57" s="17"/>
    </row>
    <row r="58" spans="2:9" ht="15.6">
      <c r="B58" s="9">
        <f t="shared" si="2"/>
        <v>48</v>
      </c>
      <c r="C58" s="21" t="s">
        <v>112</v>
      </c>
      <c r="D58" s="22" t="s">
        <v>127</v>
      </c>
      <c r="E58" s="19">
        <v>6940</v>
      </c>
      <c r="F58" s="12"/>
      <c r="G58" s="19">
        <f t="shared" si="1"/>
        <v>6940</v>
      </c>
    </row>
    <row r="59" spans="2:9" ht="15.6">
      <c r="B59" s="9">
        <f t="shared" si="2"/>
        <v>49</v>
      </c>
      <c r="C59" s="21" t="s">
        <v>112</v>
      </c>
      <c r="D59" s="22" t="s">
        <v>128</v>
      </c>
      <c r="E59" s="19">
        <v>3900</v>
      </c>
      <c r="F59" s="12"/>
      <c r="G59" s="19">
        <f t="shared" si="1"/>
        <v>3900</v>
      </c>
      <c r="H59" s="17"/>
    </row>
    <row r="60" spans="2:9" ht="15.6">
      <c r="B60" s="9">
        <f t="shared" si="2"/>
        <v>50</v>
      </c>
      <c r="C60" s="18" t="s">
        <v>123</v>
      </c>
      <c r="D60" s="22" t="s">
        <v>126</v>
      </c>
      <c r="E60" s="19">
        <v>14755.900000000001</v>
      </c>
      <c r="F60" s="12"/>
      <c r="G60" s="19">
        <f t="shared" si="1"/>
        <v>14755.900000000001</v>
      </c>
    </row>
    <row r="61" spans="2:9" ht="15.6">
      <c r="B61" s="9">
        <f t="shared" si="2"/>
        <v>51</v>
      </c>
      <c r="C61" s="18" t="s">
        <v>62</v>
      </c>
      <c r="D61" s="18">
        <v>57</v>
      </c>
      <c r="E61" s="19">
        <v>12994.45</v>
      </c>
      <c r="F61" s="12"/>
      <c r="G61" s="19">
        <f t="shared" si="1"/>
        <v>12994.45</v>
      </c>
    </row>
    <row r="62" spans="2:9" ht="15.6">
      <c r="B62" s="9">
        <f t="shared" si="2"/>
        <v>52</v>
      </c>
      <c r="C62" s="18" t="s">
        <v>90</v>
      </c>
      <c r="D62" s="18">
        <v>59</v>
      </c>
      <c r="E62" s="19">
        <v>34876.92</v>
      </c>
      <c r="F62" s="12"/>
      <c r="G62" s="19">
        <f t="shared" si="1"/>
        <v>34876.92</v>
      </c>
    </row>
    <row r="63" spans="2:9" ht="15.6">
      <c r="B63" s="9">
        <f t="shared" si="2"/>
        <v>53</v>
      </c>
      <c r="C63" s="18" t="s">
        <v>32</v>
      </c>
      <c r="D63" s="18">
        <v>70</v>
      </c>
      <c r="E63" s="19">
        <v>36313.270000000004</v>
      </c>
      <c r="F63" s="19">
        <f>F259</f>
        <v>-12180.62</v>
      </c>
      <c r="G63" s="19">
        <f t="shared" si="1"/>
        <v>24132.65</v>
      </c>
    </row>
    <row r="64" spans="2:9" ht="15.6">
      <c r="B64" s="9">
        <f t="shared" si="2"/>
        <v>54</v>
      </c>
      <c r="C64" s="18" t="s">
        <v>137</v>
      </c>
      <c r="D64" s="18">
        <v>58</v>
      </c>
      <c r="E64" s="19">
        <v>436708.08</v>
      </c>
      <c r="F64" s="19">
        <f>F161+F169+F171+F241+F269+F270+F271+F273+F274+F170</f>
        <v>169505.27000000002</v>
      </c>
      <c r="G64" s="19">
        <f t="shared" si="1"/>
        <v>606213.35000000009</v>
      </c>
    </row>
    <row r="65" spans="2:9" ht="15.6">
      <c r="B65" s="9">
        <f t="shared" si="2"/>
        <v>55</v>
      </c>
      <c r="C65" s="18" t="s">
        <v>261</v>
      </c>
      <c r="D65" s="18">
        <v>60</v>
      </c>
      <c r="E65" s="19">
        <v>41207.939999999995</v>
      </c>
      <c r="F65" s="19">
        <f>F162</f>
        <v>-3677</v>
      </c>
      <c r="G65" s="19">
        <f t="shared" si="1"/>
        <v>37530.939999999995</v>
      </c>
    </row>
    <row r="66" spans="2:9" ht="15.6">
      <c r="B66" s="9">
        <f t="shared" si="2"/>
        <v>56</v>
      </c>
      <c r="C66" s="18" t="s">
        <v>280</v>
      </c>
      <c r="D66" s="18">
        <v>61</v>
      </c>
      <c r="E66" s="19">
        <v>89.5</v>
      </c>
      <c r="F66" s="12"/>
      <c r="G66" s="19">
        <f t="shared" si="1"/>
        <v>89.5</v>
      </c>
    </row>
    <row r="67" spans="2:9" ht="15.6">
      <c r="B67" s="9">
        <f t="shared" si="2"/>
        <v>57</v>
      </c>
      <c r="C67" s="18" t="s">
        <v>200</v>
      </c>
      <c r="D67" s="18">
        <v>81</v>
      </c>
      <c r="E67" s="19">
        <v>23000</v>
      </c>
      <c r="F67" s="19">
        <f>F279</f>
        <v>229900</v>
      </c>
      <c r="G67" s="19">
        <f t="shared" si="1"/>
        <v>252900</v>
      </c>
    </row>
    <row r="68" spans="2:9" ht="28.2" customHeight="1">
      <c r="B68" s="9">
        <f t="shared" si="2"/>
        <v>58</v>
      </c>
      <c r="C68" s="31" t="s">
        <v>262</v>
      </c>
      <c r="D68" s="22" t="s">
        <v>267</v>
      </c>
      <c r="E68" s="19">
        <v>-1282</v>
      </c>
      <c r="F68" s="12"/>
      <c r="G68" s="19">
        <f t="shared" si="1"/>
        <v>-1282</v>
      </c>
    </row>
    <row r="69" spans="2:9" ht="15.6">
      <c r="B69" s="9">
        <f t="shared" si="2"/>
        <v>59</v>
      </c>
      <c r="C69" s="18" t="s">
        <v>27</v>
      </c>
      <c r="D69" s="18" t="s">
        <v>28</v>
      </c>
      <c r="E69" s="19">
        <v>62433</v>
      </c>
      <c r="F69" s="19">
        <f>F70</f>
        <v>-2700</v>
      </c>
      <c r="G69" s="19">
        <f t="shared" si="1"/>
        <v>59733</v>
      </c>
    </row>
    <row r="70" spans="2:9" ht="15.6">
      <c r="B70" s="9">
        <f t="shared" si="2"/>
        <v>60</v>
      </c>
      <c r="C70" s="18" t="s">
        <v>29</v>
      </c>
      <c r="D70" s="18" t="s">
        <v>28</v>
      </c>
      <c r="E70" s="19">
        <v>62433</v>
      </c>
      <c r="F70" s="19">
        <f>F71+F72+F73+F74+F75</f>
        <v>-2700</v>
      </c>
      <c r="G70" s="19">
        <f t="shared" si="1"/>
        <v>59733</v>
      </c>
    </row>
    <row r="71" spans="2:9">
      <c r="B71" s="9">
        <f t="shared" si="2"/>
        <v>61</v>
      </c>
      <c r="C71" s="10" t="s">
        <v>30</v>
      </c>
      <c r="D71" s="10" t="s">
        <v>188</v>
      </c>
      <c r="E71" s="12">
        <v>42947</v>
      </c>
      <c r="F71" s="12"/>
      <c r="G71" s="12">
        <f t="shared" si="1"/>
        <v>42947</v>
      </c>
    </row>
    <row r="72" spans="2:9">
      <c r="B72" s="9">
        <f t="shared" si="2"/>
        <v>62</v>
      </c>
      <c r="C72" s="10" t="s">
        <v>31</v>
      </c>
      <c r="D72" s="10" t="s">
        <v>187</v>
      </c>
      <c r="E72" s="12">
        <v>17770</v>
      </c>
      <c r="F72" s="12">
        <v>-2700</v>
      </c>
      <c r="G72" s="12">
        <f t="shared" si="1"/>
        <v>15070</v>
      </c>
    </row>
    <row r="73" spans="2:9" ht="15.6" customHeight="1">
      <c r="B73" s="9">
        <f t="shared" si="2"/>
        <v>63</v>
      </c>
      <c r="C73" s="13" t="s">
        <v>152</v>
      </c>
      <c r="D73" s="10" t="s">
        <v>189</v>
      </c>
      <c r="E73" s="12">
        <v>350</v>
      </c>
      <c r="F73" s="12"/>
      <c r="G73" s="12">
        <f t="shared" si="1"/>
        <v>350</v>
      </c>
      <c r="I73" s="17"/>
    </row>
    <row r="74" spans="2:9">
      <c r="B74" s="9">
        <f t="shared" si="2"/>
        <v>64</v>
      </c>
      <c r="C74" s="10" t="s">
        <v>32</v>
      </c>
      <c r="D74" s="10" t="s">
        <v>190</v>
      </c>
      <c r="E74" s="12">
        <v>1500</v>
      </c>
      <c r="F74" s="12"/>
      <c r="G74" s="12">
        <f t="shared" si="1"/>
        <v>1500</v>
      </c>
    </row>
    <row r="75" spans="2:9">
      <c r="B75" s="9">
        <f t="shared" si="2"/>
        <v>65</v>
      </c>
      <c r="C75" s="39" t="s">
        <v>262</v>
      </c>
      <c r="D75" s="10" t="s">
        <v>265</v>
      </c>
      <c r="E75" s="12">
        <v>-134</v>
      </c>
      <c r="F75" s="12"/>
      <c r="G75" s="12">
        <f t="shared" si="1"/>
        <v>-134</v>
      </c>
    </row>
    <row r="76" spans="2:9" ht="34.200000000000003" customHeight="1">
      <c r="B76" s="9">
        <f t="shared" si="2"/>
        <v>66</v>
      </c>
      <c r="C76" s="21" t="s">
        <v>33</v>
      </c>
      <c r="D76" s="18" t="s">
        <v>34</v>
      </c>
      <c r="E76" s="19">
        <v>16669.5</v>
      </c>
      <c r="F76" s="12"/>
      <c r="G76" s="19">
        <f t="shared" si="1"/>
        <v>16669.5</v>
      </c>
    </row>
    <row r="77" spans="2:9" ht="15.6">
      <c r="B77" s="9">
        <f t="shared" si="2"/>
        <v>67</v>
      </c>
      <c r="C77" s="21" t="s">
        <v>35</v>
      </c>
      <c r="D77" s="18" t="s">
        <v>36</v>
      </c>
      <c r="E77" s="19">
        <v>5437</v>
      </c>
      <c r="F77" s="12"/>
      <c r="G77" s="19">
        <f t="shared" si="1"/>
        <v>5437</v>
      </c>
    </row>
    <row r="78" spans="2:9" ht="15.75" customHeight="1">
      <c r="B78" s="9">
        <f t="shared" si="2"/>
        <v>68</v>
      </c>
      <c r="C78" s="13" t="s">
        <v>37</v>
      </c>
      <c r="D78" s="10" t="s">
        <v>38</v>
      </c>
      <c r="E78" s="12">
        <v>5437</v>
      </c>
      <c r="F78" s="12"/>
      <c r="G78" s="12">
        <f t="shared" si="1"/>
        <v>5437</v>
      </c>
    </row>
    <row r="79" spans="2:9">
      <c r="B79" s="9">
        <f t="shared" si="2"/>
        <v>69</v>
      </c>
      <c r="C79" s="10" t="s">
        <v>39</v>
      </c>
      <c r="D79" s="10" t="s">
        <v>40</v>
      </c>
      <c r="E79" s="12">
        <v>4937</v>
      </c>
      <c r="F79" s="12"/>
      <c r="G79" s="12">
        <f t="shared" si="1"/>
        <v>4937</v>
      </c>
    </row>
    <row r="80" spans="2:9">
      <c r="B80" s="9">
        <f t="shared" si="0"/>
        <v>70</v>
      </c>
      <c r="C80" s="10" t="s">
        <v>31</v>
      </c>
      <c r="D80" s="10" t="s">
        <v>41</v>
      </c>
      <c r="E80" s="12">
        <v>500</v>
      </c>
      <c r="F80" s="12"/>
      <c r="G80" s="12">
        <f t="shared" si="1"/>
        <v>500</v>
      </c>
    </row>
    <row r="81" spans="2:8">
      <c r="B81" s="9">
        <f t="shared" si="0"/>
        <v>71</v>
      </c>
      <c r="C81" s="10" t="s">
        <v>32</v>
      </c>
      <c r="D81" s="10" t="s">
        <v>46</v>
      </c>
      <c r="E81" s="12">
        <v>0</v>
      </c>
      <c r="F81" s="12"/>
      <c r="G81" s="12">
        <f t="shared" si="1"/>
        <v>0</v>
      </c>
    </row>
    <row r="82" spans="2:8" ht="15.6">
      <c r="B82" s="9">
        <f t="shared" si="0"/>
        <v>72</v>
      </c>
      <c r="C82" s="18" t="s">
        <v>42</v>
      </c>
      <c r="D82" s="18" t="s">
        <v>36</v>
      </c>
      <c r="E82" s="19">
        <v>4202.5</v>
      </c>
      <c r="F82" s="12"/>
      <c r="G82" s="19">
        <f t="shared" si="1"/>
        <v>4202.5</v>
      </c>
    </row>
    <row r="83" spans="2:8">
      <c r="B83" s="9">
        <f t="shared" si="0"/>
        <v>73</v>
      </c>
      <c r="C83" s="10" t="s">
        <v>39</v>
      </c>
      <c r="D83" s="10" t="s">
        <v>43</v>
      </c>
      <c r="E83" s="12">
        <v>2791</v>
      </c>
      <c r="F83" s="12"/>
      <c r="G83" s="12">
        <f t="shared" si="1"/>
        <v>2791</v>
      </c>
    </row>
    <row r="84" spans="2:8">
      <c r="B84" s="9">
        <f t="shared" si="0"/>
        <v>74</v>
      </c>
      <c r="C84" s="10" t="s">
        <v>44</v>
      </c>
      <c r="D84" s="10" t="s">
        <v>45</v>
      </c>
      <c r="E84" s="12">
        <v>1337.2</v>
      </c>
      <c r="F84" s="12"/>
      <c r="G84" s="12">
        <f t="shared" si="1"/>
        <v>1337.2</v>
      </c>
      <c r="H84" s="23"/>
    </row>
    <row r="85" spans="2:8">
      <c r="B85" s="9">
        <f t="shared" si="0"/>
        <v>75</v>
      </c>
      <c r="C85" s="10" t="s">
        <v>32</v>
      </c>
      <c r="D85" s="10" t="s">
        <v>46</v>
      </c>
      <c r="E85" s="12">
        <v>74.3</v>
      </c>
      <c r="F85" s="12"/>
      <c r="G85" s="12">
        <f t="shared" si="1"/>
        <v>74.3</v>
      </c>
    </row>
    <row r="86" spans="2:8" ht="15.6">
      <c r="B86" s="9">
        <f t="shared" si="0"/>
        <v>76</v>
      </c>
      <c r="C86" s="18" t="s">
        <v>47</v>
      </c>
      <c r="D86" s="18" t="s">
        <v>36</v>
      </c>
      <c r="E86" s="19">
        <v>5430</v>
      </c>
      <c r="F86" s="12"/>
      <c r="G86" s="19">
        <f t="shared" si="1"/>
        <v>5430</v>
      </c>
    </row>
    <row r="87" spans="2:8">
      <c r="B87" s="9">
        <f t="shared" si="0"/>
        <v>77</v>
      </c>
      <c r="C87" s="10" t="s">
        <v>31</v>
      </c>
      <c r="D87" s="10" t="s">
        <v>45</v>
      </c>
      <c r="E87" s="12">
        <v>5400</v>
      </c>
      <c r="F87" s="12"/>
      <c r="G87" s="12">
        <f t="shared" si="1"/>
        <v>5400</v>
      </c>
    </row>
    <row r="88" spans="2:8">
      <c r="B88" s="9">
        <f t="shared" si="0"/>
        <v>78</v>
      </c>
      <c r="C88" s="10" t="s">
        <v>120</v>
      </c>
      <c r="D88" s="10" t="s">
        <v>124</v>
      </c>
      <c r="E88" s="12">
        <v>30</v>
      </c>
      <c r="F88" s="12"/>
      <c r="G88" s="12">
        <f t="shared" ref="G88:G153" si="3">E88+F88</f>
        <v>30</v>
      </c>
    </row>
    <row r="89" spans="2:8" ht="15.6">
      <c r="B89" s="9">
        <f t="shared" si="0"/>
        <v>79</v>
      </c>
      <c r="C89" s="18" t="s">
        <v>131</v>
      </c>
      <c r="D89" s="18" t="s">
        <v>34</v>
      </c>
      <c r="E89" s="19">
        <v>40</v>
      </c>
      <c r="F89" s="12"/>
      <c r="G89" s="19">
        <f t="shared" si="3"/>
        <v>40</v>
      </c>
    </row>
    <row r="90" spans="2:8">
      <c r="B90" s="9">
        <f t="shared" si="0"/>
        <v>80</v>
      </c>
      <c r="C90" s="10" t="s">
        <v>44</v>
      </c>
      <c r="D90" s="10" t="s">
        <v>45</v>
      </c>
      <c r="E90" s="12">
        <v>40</v>
      </c>
      <c r="F90" s="12"/>
      <c r="G90" s="12">
        <f t="shared" si="3"/>
        <v>40</v>
      </c>
    </row>
    <row r="91" spans="2:8" ht="15.6">
      <c r="B91" s="9">
        <f t="shared" si="0"/>
        <v>81</v>
      </c>
      <c r="C91" s="18" t="s">
        <v>147</v>
      </c>
      <c r="D91" s="18" t="s">
        <v>34</v>
      </c>
      <c r="E91" s="19">
        <v>60</v>
      </c>
      <c r="F91" s="12"/>
      <c r="G91" s="19">
        <f t="shared" si="3"/>
        <v>60</v>
      </c>
    </row>
    <row r="92" spans="2:8">
      <c r="B92" s="9">
        <f t="shared" si="0"/>
        <v>82</v>
      </c>
      <c r="C92" s="10" t="s">
        <v>44</v>
      </c>
      <c r="D92" s="10" t="s">
        <v>45</v>
      </c>
      <c r="E92" s="12">
        <v>60</v>
      </c>
      <c r="F92" s="12"/>
      <c r="G92" s="12">
        <f t="shared" si="3"/>
        <v>60</v>
      </c>
    </row>
    <row r="93" spans="2:8">
      <c r="B93" s="9">
        <f t="shared" si="0"/>
        <v>83</v>
      </c>
      <c r="C93" s="10" t="s">
        <v>32</v>
      </c>
      <c r="D93" s="10" t="s">
        <v>46</v>
      </c>
      <c r="E93" s="12">
        <v>0</v>
      </c>
      <c r="F93" s="12"/>
      <c r="G93" s="12">
        <f t="shared" si="3"/>
        <v>0</v>
      </c>
    </row>
    <row r="94" spans="2:8" ht="15.6">
      <c r="B94" s="9">
        <f t="shared" si="0"/>
        <v>84</v>
      </c>
      <c r="C94" s="18" t="s">
        <v>214</v>
      </c>
      <c r="D94" s="18" t="s">
        <v>34</v>
      </c>
      <c r="E94" s="19">
        <v>1500</v>
      </c>
      <c r="F94" s="12"/>
      <c r="G94" s="19">
        <f t="shared" si="3"/>
        <v>1500</v>
      </c>
    </row>
    <row r="95" spans="2:8" ht="15.6">
      <c r="B95" s="9">
        <f t="shared" si="0"/>
        <v>85</v>
      </c>
      <c r="C95" s="18" t="s">
        <v>48</v>
      </c>
      <c r="D95" s="18" t="s">
        <v>49</v>
      </c>
      <c r="E95" s="19">
        <v>800</v>
      </c>
      <c r="F95" s="12"/>
      <c r="G95" s="19">
        <f t="shared" si="3"/>
        <v>800</v>
      </c>
    </row>
    <row r="96" spans="2:8" ht="15.6">
      <c r="B96" s="9">
        <f t="shared" si="0"/>
        <v>86</v>
      </c>
      <c r="C96" s="18" t="s">
        <v>50</v>
      </c>
      <c r="D96" s="18" t="s">
        <v>49</v>
      </c>
      <c r="E96" s="19">
        <v>800</v>
      </c>
      <c r="F96" s="12"/>
      <c r="G96" s="19">
        <f t="shared" si="3"/>
        <v>800</v>
      </c>
    </row>
    <row r="97" spans="2:11">
      <c r="B97" s="9">
        <f t="shared" si="0"/>
        <v>87</v>
      </c>
      <c r="C97" s="10" t="s">
        <v>31</v>
      </c>
      <c r="D97" s="10" t="s">
        <v>51</v>
      </c>
      <c r="E97" s="12">
        <v>800</v>
      </c>
      <c r="F97" s="12"/>
      <c r="G97" s="12">
        <f t="shared" si="3"/>
        <v>800</v>
      </c>
    </row>
    <row r="98" spans="2:11" ht="35.25" customHeight="1">
      <c r="B98" s="9">
        <f t="shared" si="0"/>
        <v>88</v>
      </c>
      <c r="C98" s="21" t="s">
        <v>107</v>
      </c>
      <c r="D98" s="18" t="s">
        <v>52</v>
      </c>
      <c r="E98" s="19">
        <v>50</v>
      </c>
      <c r="F98" s="12"/>
      <c r="G98" s="19">
        <f t="shared" si="3"/>
        <v>50</v>
      </c>
    </row>
    <row r="99" spans="2:11" ht="39" customHeight="1">
      <c r="B99" s="9">
        <f t="shared" ref="B99:B166" si="4">B98+1</f>
        <v>89</v>
      </c>
      <c r="C99" s="21" t="s">
        <v>53</v>
      </c>
      <c r="D99" s="18" t="s">
        <v>52</v>
      </c>
      <c r="E99" s="19">
        <v>50</v>
      </c>
      <c r="F99" s="12"/>
      <c r="G99" s="19">
        <f t="shared" si="3"/>
        <v>50</v>
      </c>
    </row>
    <row r="100" spans="2:11">
      <c r="B100" s="9">
        <f t="shared" si="4"/>
        <v>90</v>
      </c>
      <c r="C100" s="10" t="s">
        <v>31</v>
      </c>
      <c r="D100" s="10" t="s">
        <v>54</v>
      </c>
      <c r="E100" s="12">
        <v>50</v>
      </c>
      <c r="F100" s="12"/>
      <c r="G100" s="12">
        <f t="shared" si="3"/>
        <v>50</v>
      </c>
      <c r="H100" s="17"/>
      <c r="I100" s="17"/>
      <c r="J100" s="17"/>
    </row>
    <row r="101" spans="2:11" ht="15.6">
      <c r="B101" s="9">
        <f t="shared" si="4"/>
        <v>91</v>
      </c>
      <c r="C101" s="18" t="s">
        <v>55</v>
      </c>
      <c r="D101" s="18" t="s">
        <v>56</v>
      </c>
      <c r="E101" s="19">
        <v>78007.200000000012</v>
      </c>
      <c r="F101" s="19">
        <f>F102+F154+F156+F157+F158+F159+F160+F161+F162+F163</f>
        <v>1023</v>
      </c>
      <c r="G101" s="19">
        <f t="shared" si="3"/>
        <v>79030.200000000012</v>
      </c>
    </row>
    <row r="102" spans="2:11" ht="15.6">
      <c r="B102" s="9">
        <f t="shared" si="4"/>
        <v>92</v>
      </c>
      <c r="C102" s="18" t="s">
        <v>121</v>
      </c>
      <c r="D102" s="18" t="s">
        <v>56</v>
      </c>
      <c r="E102" s="19">
        <v>19259.839999999997</v>
      </c>
      <c r="F102" s="12"/>
      <c r="G102" s="19">
        <f t="shared" si="3"/>
        <v>19259.839999999997</v>
      </c>
      <c r="I102" s="17"/>
    </row>
    <row r="103" spans="2:11" ht="33.6" customHeight="1">
      <c r="B103" s="9">
        <f t="shared" si="4"/>
        <v>93</v>
      </c>
      <c r="C103" s="21" t="s">
        <v>115</v>
      </c>
      <c r="D103" s="18" t="s">
        <v>57</v>
      </c>
      <c r="E103" s="19">
        <v>2771.06</v>
      </c>
      <c r="F103" s="12"/>
      <c r="G103" s="19">
        <f t="shared" si="3"/>
        <v>2771.06</v>
      </c>
      <c r="I103" s="17"/>
    </row>
    <row r="104" spans="2:11">
      <c r="B104" s="9">
        <f t="shared" si="4"/>
        <v>94</v>
      </c>
      <c r="C104" s="10" t="s">
        <v>31</v>
      </c>
      <c r="D104" s="10" t="s">
        <v>58</v>
      </c>
      <c r="E104" s="12">
        <v>1350</v>
      </c>
      <c r="F104" s="12"/>
      <c r="G104" s="12">
        <f t="shared" si="3"/>
        <v>1350</v>
      </c>
      <c r="H104" s="17"/>
      <c r="I104" s="17"/>
    </row>
    <row r="105" spans="2:11">
      <c r="B105" s="9">
        <f t="shared" si="4"/>
        <v>95</v>
      </c>
      <c r="C105" s="10" t="s">
        <v>140</v>
      </c>
      <c r="D105" s="24" t="s">
        <v>63</v>
      </c>
      <c r="E105" s="12">
        <v>1208.08</v>
      </c>
      <c r="F105" s="12"/>
      <c r="G105" s="12">
        <f t="shared" si="3"/>
        <v>1208.08</v>
      </c>
      <c r="I105" s="17"/>
      <c r="K105" s="23"/>
    </row>
    <row r="106" spans="2:11">
      <c r="B106" s="9">
        <f t="shared" si="4"/>
        <v>96</v>
      </c>
      <c r="C106" s="10" t="s">
        <v>217</v>
      </c>
      <c r="D106" s="24" t="s">
        <v>218</v>
      </c>
      <c r="E106" s="12">
        <v>212.98</v>
      </c>
      <c r="F106" s="12"/>
      <c r="G106" s="12">
        <f t="shared" si="3"/>
        <v>212.98</v>
      </c>
    </row>
    <row r="107" spans="2:11">
      <c r="B107" s="9">
        <f t="shared" si="4"/>
        <v>97</v>
      </c>
      <c r="C107" s="10" t="s">
        <v>32</v>
      </c>
      <c r="D107" s="10" t="s">
        <v>110</v>
      </c>
      <c r="E107" s="12">
        <v>0</v>
      </c>
      <c r="F107" s="12"/>
      <c r="G107" s="12">
        <f t="shared" si="3"/>
        <v>0</v>
      </c>
      <c r="H107" s="17"/>
      <c r="I107" s="17"/>
    </row>
    <row r="108" spans="2:11" ht="31.2">
      <c r="B108" s="9">
        <f t="shared" si="4"/>
        <v>98</v>
      </c>
      <c r="C108" s="21" t="s">
        <v>114</v>
      </c>
      <c r="D108" s="18" t="s">
        <v>56</v>
      </c>
      <c r="E108" s="19">
        <v>1737.24</v>
      </c>
      <c r="F108" s="12"/>
      <c r="G108" s="19">
        <f t="shared" si="3"/>
        <v>1737.24</v>
      </c>
      <c r="I108" s="17"/>
      <c r="K108" s="23"/>
    </row>
    <row r="109" spans="2:11">
      <c r="B109" s="9">
        <f t="shared" si="4"/>
        <v>99</v>
      </c>
      <c r="C109" s="10" t="s">
        <v>59</v>
      </c>
      <c r="D109" s="10" t="s">
        <v>58</v>
      </c>
      <c r="E109" s="12">
        <v>670</v>
      </c>
      <c r="F109" s="12"/>
      <c r="G109" s="12">
        <f t="shared" si="3"/>
        <v>670</v>
      </c>
    </row>
    <row r="110" spans="2:11">
      <c r="B110" s="9">
        <f t="shared" si="4"/>
        <v>100</v>
      </c>
      <c r="C110" s="10" t="s">
        <v>140</v>
      </c>
      <c r="D110" s="24" t="s">
        <v>63</v>
      </c>
      <c r="E110" s="12">
        <v>970</v>
      </c>
      <c r="F110" s="12"/>
      <c r="G110" s="12">
        <f t="shared" si="3"/>
        <v>970</v>
      </c>
      <c r="I110" s="17"/>
      <c r="K110" s="23"/>
    </row>
    <row r="111" spans="2:11">
      <c r="B111" s="9">
        <f t="shared" si="4"/>
        <v>101</v>
      </c>
      <c r="C111" s="10" t="s">
        <v>217</v>
      </c>
      <c r="D111" s="24" t="s">
        <v>218</v>
      </c>
      <c r="E111" s="12">
        <v>97.240000000000009</v>
      </c>
      <c r="F111" s="12"/>
      <c r="G111" s="12">
        <f t="shared" si="3"/>
        <v>97.240000000000009</v>
      </c>
    </row>
    <row r="112" spans="2:11" ht="24" customHeight="1">
      <c r="B112" s="9">
        <f t="shared" si="4"/>
        <v>102</v>
      </c>
      <c r="C112" s="21" t="s">
        <v>116</v>
      </c>
      <c r="D112" s="18" t="s">
        <v>56</v>
      </c>
      <c r="E112" s="19">
        <v>2662.48</v>
      </c>
      <c r="F112" s="12"/>
      <c r="G112" s="19">
        <f t="shared" si="3"/>
        <v>2662.48</v>
      </c>
    </row>
    <row r="113" spans="2:7">
      <c r="B113" s="9">
        <f t="shared" si="4"/>
        <v>103</v>
      </c>
      <c r="C113" s="10" t="s">
        <v>31</v>
      </c>
      <c r="D113" s="10" t="s">
        <v>58</v>
      </c>
      <c r="E113" s="12">
        <v>1183</v>
      </c>
      <c r="F113" s="12"/>
      <c r="G113" s="12">
        <f t="shared" si="3"/>
        <v>1183</v>
      </c>
    </row>
    <row r="114" spans="2:7">
      <c r="B114" s="9">
        <f t="shared" si="4"/>
        <v>104</v>
      </c>
      <c r="C114" s="10" t="s">
        <v>140</v>
      </c>
      <c r="D114" s="24" t="s">
        <v>63</v>
      </c>
      <c r="E114" s="12">
        <v>1239</v>
      </c>
      <c r="F114" s="12"/>
      <c r="G114" s="12">
        <f t="shared" si="3"/>
        <v>1239</v>
      </c>
    </row>
    <row r="115" spans="2:7">
      <c r="B115" s="9">
        <f t="shared" si="4"/>
        <v>105</v>
      </c>
      <c r="C115" s="10" t="s">
        <v>217</v>
      </c>
      <c r="D115" s="24" t="s">
        <v>218</v>
      </c>
      <c r="E115" s="12">
        <v>240.48000000000002</v>
      </c>
      <c r="F115" s="12"/>
      <c r="G115" s="12">
        <f t="shared" si="3"/>
        <v>240.48000000000002</v>
      </c>
    </row>
    <row r="116" spans="2:7" ht="15.6">
      <c r="B116" s="9">
        <f t="shared" si="4"/>
        <v>106</v>
      </c>
      <c r="C116" s="21" t="s">
        <v>157</v>
      </c>
      <c r="D116" s="18" t="s">
        <v>56</v>
      </c>
      <c r="E116" s="19">
        <v>2745.86</v>
      </c>
      <c r="F116" s="12"/>
      <c r="G116" s="19">
        <f t="shared" si="3"/>
        <v>2745.86</v>
      </c>
    </row>
    <row r="117" spans="2:7">
      <c r="B117" s="9">
        <f t="shared" si="4"/>
        <v>107</v>
      </c>
      <c r="C117" s="10" t="s">
        <v>31</v>
      </c>
      <c r="D117" s="10" t="s">
        <v>58</v>
      </c>
      <c r="E117" s="12">
        <v>1350</v>
      </c>
      <c r="F117" s="12"/>
      <c r="G117" s="12">
        <f t="shared" si="3"/>
        <v>1350</v>
      </c>
    </row>
    <row r="118" spans="2:7">
      <c r="B118" s="9">
        <f t="shared" si="4"/>
        <v>108</v>
      </c>
      <c r="C118" s="10" t="s">
        <v>140</v>
      </c>
      <c r="D118" s="24" t="s">
        <v>63</v>
      </c>
      <c r="E118" s="12">
        <v>1100</v>
      </c>
      <c r="F118" s="12"/>
      <c r="G118" s="12">
        <f t="shared" si="3"/>
        <v>1100</v>
      </c>
    </row>
    <row r="119" spans="2:7">
      <c r="B119" s="9">
        <f t="shared" si="4"/>
        <v>109</v>
      </c>
      <c r="C119" s="10" t="s">
        <v>217</v>
      </c>
      <c r="D119" s="24" t="s">
        <v>218</v>
      </c>
      <c r="E119" s="12">
        <v>73.92</v>
      </c>
      <c r="F119" s="12"/>
      <c r="G119" s="12">
        <f t="shared" si="3"/>
        <v>73.92</v>
      </c>
    </row>
    <row r="120" spans="2:7">
      <c r="B120" s="9">
        <f t="shared" si="4"/>
        <v>110</v>
      </c>
      <c r="C120" s="10" t="s">
        <v>32</v>
      </c>
      <c r="D120" s="10" t="s">
        <v>110</v>
      </c>
      <c r="E120" s="12">
        <v>0</v>
      </c>
      <c r="F120" s="12"/>
      <c r="G120" s="12">
        <f t="shared" si="3"/>
        <v>0</v>
      </c>
    </row>
    <row r="121" spans="2:7">
      <c r="B121" s="9">
        <f t="shared" si="4"/>
        <v>111</v>
      </c>
      <c r="C121" s="10" t="s">
        <v>236</v>
      </c>
      <c r="D121" s="10" t="s">
        <v>156</v>
      </c>
      <c r="E121" s="12">
        <v>221.94</v>
      </c>
      <c r="F121" s="12"/>
      <c r="G121" s="12">
        <f t="shared" si="3"/>
        <v>221.94</v>
      </c>
    </row>
    <row r="122" spans="2:7" ht="18" customHeight="1">
      <c r="B122" s="9">
        <f t="shared" si="4"/>
        <v>112</v>
      </c>
      <c r="C122" s="21" t="s">
        <v>60</v>
      </c>
      <c r="D122" s="18" t="s">
        <v>56</v>
      </c>
      <c r="E122" s="19">
        <v>2197.1999999999998</v>
      </c>
      <c r="F122" s="12"/>
      <c r="G122" s="19">
        <f t="shared" si="3"/>
        <v>2197.1999999999998</v>
      </c>
    </row>
    <row r="123" spans="2:7">
      <c r="B123" s="9">
        <f t="shared" si="4"/>
        <v>113</v>
      </c>
      <c r="C123" s="10" t="s">
        <v>31</v>
      </c>
      <c r="D123" s="10" t="s">
        <v>58</v>
      </c>
      <c r="E123" s="12">
        <v>860</v>
      </c>
      <c r="F123" s="12"/>
      <c r="G123" s="12">
        <f t="shared" si="3"/>
        <v>860</v>
      </c>
    </row>
    <row r="124" spans="2:7">
      <c r="B124" s="9">
        <f t="shared" si="4"/>
        <v>114</v>
      </c>
      <c r="C124" s="10" t="s">
        <v>140</v>
      </c>
      <c r="D124" s="24" t="s">
        <v>63</v>
      </c>
      <c r="E124" s="12">
        <v>1150</v>
      </c>
      <c r="F124" s="12"/>
      <c r="G124" s="12">
        <f t="shared" si="3"/>
        <v>1150</v>
      </c>
    </row>
    <row r="125" spans="2:7">
      <c r="B125" s="9">
        <f t="shared" si="4"/>
        <v>115</v>
      </c>
      <c r="C125" s="10" t="s">
        <v>217</v>
      </c>
      <c r="D125" s="24" t="s">
        <v>218</v>
      </c>
      <c r="E125" s="12">
        <v>187.2</v>
      </c>
      <c r="F125" s="12"/>
      <c r="G125" s="12">
        <f t="shared" si="3"/>
        <v>187.2</v>
      </c>
    </row>
    <row r="126" spans="2:7">
      <c r="B126" s="9">
        <f t="shared" si="4"/>
        <v>116</v>
      </c>
      <c r="C126" s="10" t="s">
        <v>32</v>
      </c>
      <c r="D126" s="10" t="s">
        <v>110</v>
      </c>
      <c r="E126" s="12">
        <v>0</v>
      </c>
      <c r="F126" s="12"/>
      <c r="G126" s="12">
        <f t="shared" si="3"/>
        <v>0</v>
      </c>
    </row>
    <row r="127" spans="2:7" ht="31.2">
      <c r="B127" s="9">
        <f t="shared" si="4"/>
        <v>117</v>
      </c>
      <c r="C127" s="21" t="s">
        <v>117</v>
      </c>
      <c r="D127" s="18" t="s">
        <v>56</v>
      </c>
      <c r="E127" s="19">
        <v>845.8</v>
      </c>
      <c r="F127" s="12"/>
      <c r="G127" s="19">
        <f t="shared" si="3"/>
        <v>845.8</v>
      </c>
    </row>
    <row r="128" spans="2:7">
      <c r="B128" s="9">
        <f t="shared" si="4"/>
        <v>118</v>
      </c>
      <c r="C128" s="10" t="s">
        <v>31</v>
      </c>
      <c r="D128" s="10" t="s">
        <v>58</v>
      </c>
      <c r="E128" s="12">
        <v>380</v>
      </c>
      <c r="F128" s="12"/>
      <c r="G128" s="12">
        <f t="shared" si="3"/>
        <v>380</v>
      </c>
    </row>
    <row r="129" spans="2:7">
      <c r="B129" s="9">
        <f t="shared" si="4"/>
        <v>119</v>
      </c>
      <c r="C129" s="10" t="s">
        <v>140</v>
      </c>
      <c r="D129" s="24" t="s">
        <v>63</v>
      </c>
      <c r="E129" s="12">
        <v>400</v>
      </c>
      <c r="F129" s="12"/>
      <c r="G129" s="12">
        <f t="shared" si="3"/>
        <v>400</v>
      </c>
    </row>
    <row r="130" spans="2:7">
      <c r="B130" s="9">
        <f t="shared" si="4"/>
        <v>120</v>
      </c>
      <c r="C130" s="10" t="s">
        <v>217</v>
      </c>
      <c r="D130" s="24" t="s">
        <v>218</v>
      </c>
      <c r="E130" s="12">
        <v>65.8</v>
      </c>
      <c r="F130" s="12"/>
      <c r="G130" s="12">
        <f t="shared" si="3"/>
        <v>65.8</v>
      </c>
    </row>
    <row r="131" spans="2:7">
      <c r="B131" s="9">
        <f t="shared" si="4"/>
        <v>121</v>
      </c>
      <c r="C131" s="10" t="s">
        <v>32</v>
      </c>
      <c r="D131" s="10" t="s">
        <v>110</v>
      </c>
      <c r="E131" s="12">
        <v>0</v>
      </c>
      <c r="F131" s="12"/>
      <c r="G131" s="12">
        <f t="shared" si="3"/>
        <v>0</v>
      </c>
    </row>
    <row r="132" spans="2:7" ht="15.6">
      <c r="B132" s="9">
        <f t="shared" si="4"/>
        <v>122</v>
      </c>
      <c r="C132" s="25" t="s">
        <v>158</v>
      </c>
      <c r="D132" s="18" t="s">
        <v>56</v>
      </c>
      <c r="E132" s="19">
        <v>1996.8999999999999</v>
      </c>
      <c r="F132" s="12"/>
      <c r="G132" s="19">
        <f t="shared" si="3"/>
        <v>1996.8999999999999</v>
      </c>
    </row>
    <row r="133" spans="2:7">
      <c r="B133" s="9">
        <f t="shared" si="4"/>
        <v>123</v>
      </c>
      <c r="C133" s="10" t="s">
        <v>31</v>
      </c>
      <c r="D133" s="10" t="s">
        <v>58</v>
      </c>
      <c r="E133" s="12">
        <v>760</v>
      </c>
      <c r="F133" s="12"/>
      <c r="G133" s="12">
        <f t="shared" si="3"/>
        <v>760</v>
      </c>
    </row>
    <row r="134" spans="2:7">
      <c r="B134" s="9">
        <f t="shared" si="4"/>
        <v>124</v>
      </c>
      <c r="C134" s="10" t="s">
        <v>140</v>
      </c>
      <c r="D134" s="24" t="s">
        <v>63</v>
      </c>
      <c r="E134" s="12">
        <v>750</v>
      </c>
      <c r="F134" s="12"/>
      <c r="G134" s="12">
        <f t="shared" si="3"/>
        <v>750</v>
      </c>
    </row>
    <row r="135" spans="2:7">
      <c r="B135" s="9">
        <f t="shared" si="4"/>
        <v>125</v>
      </c>
      <c r="C135" s="10" t="s">
        <v>217</v>
      </c>
      <c r="D135" s="24" t="s">
        <v>218</v>
      </c>
      <c r="E135" s="12">
        <v>191.5</v>
      </c>
      <c r="F135" s="12"/>
      <c r="G135" s="12">
        <f t="shared" si="3"/>
        <v>191.5</v>
      </c>
    </row>
    <row r="136" spans="2:7">
      <c r="B136" s="9">
        <f t="shared" si="4"/>
        <v>126</v>
      </c>
      <c r="C136" s="10" t="s">
        <v>32</v>
      </c>
      <c r="D136" s="10" t="s">
        <v>110</v>
      </c>
      <c r="E136" s="12">
        <v>18.05</v>
      </c>
      <c r="F136" s="12"/>
      <c r="G136" s="12">
        <f t="shared" si="3"/>
        <v>18.05</v>
      </c>
    </row>
    <row r="137" spans="2:7">
      <c r="B137" s="9">
        <f t="shared" si="4"/>
        <v>127</v>
      </c>
      <c r="C137" s="10" t="s">
        <v>236</v>
      </c>
      <c r="D137" s="10" t="s">
        <v>156</v>
      </c>
      <c r="E137" s="12">
        <v>277.35000000000002</v>
      </c>
      <c r="F137" s="12"/>
      <c r="G137" s="12">
        <f t="shared" si="3"/>
        <v>277.35000000000002</v>
      </c>
    </row>
    <row r="138" spans="2:7" ht="15.6">
      <c r="B138" s="9">
        <f t="shared" si="4"/>
        <v>128</v>
      </c>
      <c r="C138" s="26" t="s">
        <v>235</v>
      </c>
      <c r="D138" s="18" t="s">
        <v>56</v>
      </c>
      <c r="E138" s="19">
        <v>2234</v>
      </c>
      <c r="F138" s="12"/>
      <c r="G138" s="19">
        <f t="shared" si="3"/>
        <v>2234</v>
      </c>
    </row>
    <row r="139" spans="2:7">
      <c r="B139" s="9">
        <f t="shared" si="4"/>
        <v>129</v>
      </c>
      <c r="C139" s="10" t="s">
        <v>31</v>
      </c>
      <c r="D139" s="10" t="s">
        <v>58</v>
      </c>
      <c r="E139" s="12">
        <v>950</v>
      </c>
      <c r="F139" s="12"/>
      <c r="G139" s="12">
        <f t="shared" si="3"/>
        <v>950</v>
      </c>
    </row>
    <row r="140" spans="2:7">
      <c r="B140" s="9">
        <f t="shared" si="4"/>
        <v>130</v>
      </c>
      <c r="C140" s="10" t="s">
        <v>140</v>
      </c>
      <c r="D140" s="24" t="s">
        <v>63</v>
      </c>
      <c r="E140" s="12">
        <v>1100</v>
      </c>
      <c r="F140" s="12"/>
      <c r="G140" s="12">
        <f t="shared" si="3"/>
        <v>1100</v>
      </c>
    </row>
    <row r="141" spans="2:7">
      <c r="B141" s="9">
        <f t="shared" si="4"/>
        <v>131</v>
      </c>
      <c r="C141" s="10" t="s">
        <v>217</v>
      </c>
      <c r="D141" s="24" t="s">
        <v>218</v>
      </c>
      <c r="E141" s="12">
        <v>184</v>
      </c>
      <c r="F141" s="12"/>
      <c r="G141" s="12">
        <f t="shared" si="3"/>
        <v>184</v>
      </c>
    </row>
    <row r="142" spans="2:7" ht="15.6">
      <c r="B142" s="9">
        <f t="shared" si="4"/>
        <v>132</v>
      </c>
      <c r="C142" s="25" t="s">
        <v>119</v>
      </c>
      <c r="D142" s="18" t="s">
        <v>56</v>
      </c>
      <c r="E142" s="19">
        <v>532</v>
      </c>
      <c r="F142" s="12"/>
      <c r="G142" s="19">
        <f t="shared" si="3"/>
        <v>532</v>
      </c>
    </row>
    <row r="143" spans="2:7">
      <c r="B143" s="9">
        <f t="shared" si="4"/>
        <v>133</v>
      </c>
      <c r="C143" s="10" t="s">
        <v>31</v>
      </c>
      <c r="D143" s="10" t="s">
        <v>58</v>
      </c>
      <c r="E143" s="12">
        <v>232</v>
      </c>
      <c r="F143" s="12"/>
      <c r="G143" s="12">
        <f t="shared" si="3"/>
        <v>232</v>
      </c>
    </row>
    <row r="144" spans="2:7">
      <c r="B144" s="9">
        <f t="shared" si="4"/>
        <v>134</v>
      </c>
      <c r="C144" s="10" t="s">
        <v>140</v>
      </c>
      <c r="D144" s="24" t="s">
        <v>63</v>
      </c>
      <c r="E144" s="12">
        <v>300</v>
      </c>
      <c r="F144" s="12"/>
      <c r="G144" s="12">
        <f t="shared" si="3"/>
        <v>300</v>
      </c>
    </row>
    <row r="145" spans="2:7">
      <c r="B145" s="9">
        <f t="shared" si="4"/>
        <v>135</v>
      </c>
      <c r="C145" s="10" t="s">
        <v>32</v>
      </c>
      <c r="D145" s="10" t="s">
        <v>110</v>
      </c>
      <c r="E145" s="12">
        <v>0</v>
      </c>
      <c r="F145" s="12"/>
      <c r="G145" s="12">
        <f t="shared" si="3"/>
        <v>0</v>
      </c>
    </row>
    <row r="146" spans="2:7" ht="15.6">
      <c r="B146" s="9">
        <f t="shared" si="4"/>
        <v>136</v>
      </c>
      <c r="C146" s="25" t="s">
        <v>118</v>
      </c>
      <c r="D146" s="18" t="s">
        <v>56</v>
      </c>
      <c r="E146" s="19">
        <v>1347.3</v>
      </c>
      <c r="F146" s="12"/>
      <c r="G146" s="19">
        <f>E146+F146</f>
        <v>1347.3</v>
      </c>
    </row>
    <row r="147" spans="2:7">
      <c r="B147" s="9">
        <f t="shared" si="4"/>
        <v>137</v>
      </c>
      <c r="C147" s="10" t="s">
        <v>31</v>
      </c>
      <c r="D147" s="10" t="s">
        <v>58</v>
      </c>
      <c r="E147" s="12">
        <v>747.42000000000007</v>
      </c>
      <c r="F147" s="12"/>
      <c r="G147" s="12">
        <f t="shared" si="3"/>
        <v>747.42000000000007</v>
      </c>
    </row>
    <row r="148" spans="2:7">
      <c r="B148" s="9">
        <f t="shared" si="4"/>
        <v>138</v>
      </c>
      <c r="C148" s="10" t="s">
        <v>140</v>
      </c>
      <c r="D148" s="24" t="s">
        <v>63</v>
      </c>
      <c r="E148" s="12">
        <v>391</v>
      </c>
      <c r="F148" s="12"/>
      <c r="G148" s="12">
        <f t="shared" si="3"/>
        <v>391</v>
      </c>
    </row>
    <row r="149" spans="2:7">
      <c r="B149" s="9">
        <f t="shared" si="4"/>
        <v>139</v>
      </c>
      <c r="C149" s="10" t="s">
        <v>217</v>
      </c>
      <c r="D149" s="24" t="s">
        <v>218</v>
      </c>
      <c r="E149" s="12">
        <v>106.8</v>
      </c>
      <c r="F149" s="12"/>
      <c r="G149" s="12">
        <f t="shared" si="3"/>
        <v>106.8</v>
      </c>
    </row>
    <row r="150" spans="2:7" ht="33.75" customHeight="1">
      <c r="B150" s="9">
        <f t="shared" si="4"/>
        <v>140</v>
      </c>
      <c r="C150" s="13" t="s">
        <v>275</v>
      </c>
      <c r="D150" s="24" t="s">
        <v>274</v>
      </c>
      <c r="E150" s="12">
        <v>89.5</v>
      </c>
      <c r="F150" s="12"/>
      <c r="G150" s="12">
        <f t="shared" si="3"/>
        <v>89.5</v>
      </c>
    </row>
    <row r="151" spans="2:7" ht="19.5" customHeight="1">
      <c r="B151" s="9">
        <f t="shared" si="4"/>
        <v>141</v>
      </c>
      <c r="C151" s="10" t="s">
        <v>32</v>
      </c>
      <c r="D151" s="10" t="s">
        <v>110</v>
      </c>
      <c r="E151" s="12">
        <v>12.58</v>
      </c>
      <c r="F151" s="12"/>
      <c r="G151" s="12">
        <f t="shared" si="3"/>
        <v>12.58</v>
      </c>
    </row>
    <row r="152" spans="2:7" ht="31.2">
      <c r="B152" s="9">
        <f t="shared" si="4"/>
        <v>142</v>
      </c>
      <c r="C152" s="21" t="s">
        <v>61</v>
      </c>
      <c r="D152" s="18" t="s">
        <v>56</v>
      </c>
      <c r="E152" s="19">
        <v>190</v>
      </c>
      <c r="F152" s="12"/>
      <c r="G152" s="19">
        <f t="shared" si="3"/>
        <v>190</v>
      </c>
    </row>
    <row r="153" spans="2:7">
      <c r="B153" s="9">
        <f t="shared" si="4"/>
        <v>143</v>
      </c>
      <c r="C153" s="10" t="s">
        <v>31</v>
      </c>
      <c r="D153" s="10" t="s">
        <v>58</v>
      </c>
      <c r="E153" s="12">
        <v>190</v>
      </c>
      <c r="F153" s="12"/>
      <c r="G153" s="12">
        <f t="shared" si="3"/>
        <v>190</v>
      </c>
    </row>
    <row r="154" spans="2:7" ht="15.6">
      <c r="B154" s="9">
        <f t="shared" si="4"/>
        <v>144</v>
      </c>
      <c r="C154" s="18" t="s">
        <v>143</v>
      </c>
      <c r="D154" s="18" t="s">
        <v>56</v>
      </c>
      <c r="E154" s="19">
        <v>4386.37</v>
      </c>
      <c r="F154" s="12"/>
      <c r="G154" s="19">
        <f t="shared" ref="G154:G220" si="5">E154+F154</f>
        <v>4386.37</v>
      </c>
    </row>
    <row r="155" spans="2:7">
      <c r="B155" s="9">
        <f t="shared" si="4"/>
        <v>145</v>
      </c>
      <c r="C155" s="10" t="s">
        <v>62</v>
      </c>
      <c r="D155" s="10" t="s">
        <v>63</v>
      </c>
      <c r="E155" s="12">
        <v>4386.37</v>
      </c>
      <c r="F155" s="12"/>
      <c r="G155" s="12">
        <f t="shared" si="5"/>
        <v>4386.37</v>
      </c>
    </row>
    <row r="156" spans="2:7" ht="67.5" customHeight="1">
      <c r="B156" s="9">
        <f t="shared" si="4"/>
        <v>146</v>
      </c>
      <c r="C156" s="21" t="s">
        <v>165</v>
      </c>
      <c r="D156" s="18" t="s">
        <v>156</v>
      </c>
      <c r="E156" s="19">
        <v>0</v>
      </c>
      <c r="F156" s="12"/>
      <c r="G156" s="19">
        <f t="shared" si="5"/>
        <v>0</v>
      </c>
    </row>
    <row r="157" spans="2:7" ht="62.4" customHeight="1">
      <c r="B157" s="9">
        <f t="shared" si="4"/>
        <v>147</v>
      </c>
      <c r="C157" s="21" t="s">
        <v>166</v>
      </c>
      <c r="D157" s="18" t="s">
        <v>156</v>
      </c>
      <c r="E157" s="19">
        <v>383.6</v>
      </c>
      <c r="F157" s="12"/>
      <c r="G157" s="19">
        <f t="shared" si="5"/>
        <v>383.6</v>
      </c>
    </row>
    <row r="158" spans="2:7" ht="48" customHeight="1">
      <c r="B158" s="9">
        <f t="shared" si="4"/>
        <v>148</v>
      </c>
      <c r="C158" s="21" t="s">
        <v>167</v>
      </c>
      <c r="D158" s="18" t="s">
        <v>156</v>
      </c>
      <c r="E158" s="19">
        <v>250.55</v>
      </c>
      <c r="F158" s="12"/>
      <c r="G158" s="19">
        <f t="shared" si="5"/>
        <v>250.55</v>
      </c>
    </row>
    <row r="159" spans="2:7" ht="34.200000000000003" customHeight="1">
      <c r="B159" s="9">
        <f t="shared" si="4"/>
        <v>149</v>
      </c>
      <c r="C159" s="21" t="s">
        <v>168</v>
      </c>
      <c r="D159" s="18" t="s">
        <v>156</v>
      </c>
      <c r="E159" s="19">
        <v>0</v>
      </c>
      <c r="F159" s="12"/>
      <c r="G159" s="19">
        <f t="shared" si="5"/>
        <v>0</v>
      </c>
    </row>
    <row r="160" spans="2:7" ht="36" customHeight="1">
      <c r="B160" s="9">
        <f t="shared" si="4"/>
        <v>150</v>
      </c>
      <c r="C160" s="21" t="s">
        <v>169</v>
      </c>
      <c r="D160" s="18" t="s">
        <v>156</v>
      </c>
      <c r="E160" s="19">
        <v>1404.78</v>
      </c>
      <c r="F160" s="12"/>
      <c r="G160" s="19">
        <f t="shared" si="5"/>
        <v>1404.78</v>
      </c>
    </row>
    <row r="161" spans="2:9" ht="31.95" customHeight="1">
      <c r="B161" s="9">
        <f t="shared" si="4"/>
        <v>151</v>
      </c>
      <c r="C161" s="21" t="s">
        <v>170</v>
      </c>
      <c r="D161" s="18" t="s">
        <v>156</v>
      </c>
      <c r="E161" s="19">
        <v>12736.25</v>
      </c>
      <c r="F161" s="19">
        <v>4700</v>
      </c>
      <c r="G161" s="19">
        <f t="shared" si="5"/>
        <v>17436.25</v>
      </c>
    </row>
    <row r="162" spans="2:9" ht="46.2" customHeight="1">
      <c r="B162" s="9">
        <f t="shared" si="4"/>
        <v>152</v>
      </c>
      <c r="C162" s="21" t="s">
        <v>281</v>
      </c>
      <c r="D162" s="18" t="s">
        <v>282</v>
      </c>
      <c r="E162" s="19">
        <v>3680.47</v>
      </c>
      <c r="F162" s="19">
        <v>-3677</v>
      </c>
      <c r="G162" s="19">
        <f t="shared" si="5"/>
        <v>3.4699999999997999</v>
      </c>
    </row>
    <row r="163" spans="2:9" ht="30.6" customHeight="1">
      <c r="B163" s="9">
        <f t="shared" si="4"/>
        <v>153</v>
      </c>
      <c r="C163" s="21" t="s">
        <v>289</v>
      </c>
      <c r="D163" s="18" t="s">
        <v>282</v>
      </c>
      <c r="E163" s="19">
        <v>35905.339999999997</v>
      </c>
      <c r="F163" s="12"/>
      <c r="G163" s="19">
        <f t="shared" si="5"/>
        <v>35905.339999999997</v>
      </c>
    </row>
    <row r="164" spans="2:9" ht="15.6">
      <c r="B164" s="9">
        <f t="shared" si="4"/>
        <v>154</v>
      </c>
      <c r="C164" s="18" t="s">
        <v>64</v>
      </c>
      <c r="D164" s="18" t="s">
        <v>65</v>
      </c>
      <c r="E164" s="19">
        <v>51714.19999999999</v>
      </c>
      <c r="F164" s="19">
        <f>F165+F168+F169+F170+F171+F172+F173+F174</f>
        <v>16077</v>
      </c>
      <c r="G164" s="19">
        <f t="shared" si="5"/>
        <v>67791.199999999983</v>
      </c>
      <c r="I164" s="17"/>
    </row>
    <row r="165" spans="2:9" ht="15.6">
      <c r="B165" s="9">
        <f t="shared" si="4"/>
        <v>155</v>
      </c>
      <c r="C165" s="18" t="s">
        <v>66</v>
      </c>
      <c r="D165" s="18" t="s">
        <v>65</v>
      </c>
      <c r="E165" s="19">
        <v>4200</v>
      </c>
      <c r="F165" s="12"/>
      <c r="G165" s="19">
        <f t="shared" si="5"/>
        <v>4200</v>
      </c>
    </row>
    <row r="166" spans="2:9">
      <c r="B166" s="9">
        <f t="shared" si="4"/>
        <v>156</v>
      </c>
      <c r="C166" s="10" t="s">
        <v>111</v>
      </c>
      <c r="D166" s="10" t="s">
        <v>122</v>
      </c>
      <c r="E166" s="12">
        <v>3900</v>
      </c>
      <c r="F166" s="12"/>
      <c r="G166" s="12">
        <f t="shared" si="5"/>
        <v>3900</v>
      </c>
    </row>
    <row r="167" spans="2:9">
      <c r="B167" s="9">
        <f t="shared" ref="B167" si="6">B166+1</f>
        <v>157</v>
      </c>
      <c r="C167" s="10" t="s">
        <v>238</v>
      </c>
      <c r="D167" s="10" t="s">
        <v>239</v>
      </c>
      <c r="E167" s="12">
        <v>300</v>
      </c>
      <c r="F167" s="12"/>
      <c r="G167" s="12">
        <f t="shared" si="5"/>
        <v>300</v>
      </c>
    </row>
    <row r="168" spans="2:9" ht="79.8" customHeight="1">
      <c r="B168" s="9">
        <f t="shared" ref="B168:B230" si="7">B167+1</f>
        <v>158</v>
      </c>
      <c r="C168" s="21" t="s">
        <v>171</v>
      </c>
      <c r="D168" s="18" t="s">
        <v>159</v>
      </c>
      <c r="E168" s="19">
        <v>489.52</v>
      </c>
      <c r="F168" s="12"/>
      <c r="G168" s="19">
        <f t="shared" si="5"/>
        <v>489.52</v>
      </c>
    </row>
    <row r="169" spans="2:9" ht="72" customHeight="1">
      <c r="B169" s="9">
        <f t="shared" si="7"/>
        <v>159</v>
      </c>
      <c r="C169" s="21" t="s">
        <v>194</v>
      </c>
      <c r="D169" s="18" t="s">
        <v>185</v>
      </c>
      <c r="E169" s="19">
        <v>16036</v>
      </c>
      <c r="F169" s="19">
        <v>2563</v>
      </c>
      <c r="G169" s="19">
        <f t="shared" si="5"/>
        <v>18599</v>
      </c>
    </row>
    <row r="170" spans="2:9" ht="56.25" customHeight="1">
      <c r="B170" s="9">
        <f t="shared" si="7"/>
        <v>160</v>
      </c>
      <c r="C170" s="21" t="s">
        <v>244</v>
      </c>
      <c r="D170" s="18" t="s">
        <v>185</v>
      </c>
      <c r="E170" s="19">
        <v>7757.48</v>
      </c>
      <c r="F170" s="19">
        <v>344</v>
      </c>
      <c r="G170" s="19">
        <f t="shared" si="5"/>
        <v>8101.48</v>
      </c>
    </row>
    <row r="171" spans="2:9" ht="51" customHeight="1">
      <c r="B171" s="9">
        <f t="shared" si="7"/>
        <v>161</v>
      </c>
      <c r="C171" s="21" t="s">
        <v>231</v>
      </c>
      <c r="D171" s="18" t="s">
        <v>185</v>
      </c>
      <c r="E171" s="19">
        <v>22071.759999999998</v>
      </c>
      <c r="F171" s="19">
        <v>13170</v>
      </c>
      <c r="G171" s="19">
        <f t="shared" si="5"/>
        <v>35241.759999999995</v>
      </c>
    </row>
    <row r="172" spans="2:9" ht="31.2">
      <c r="B172" s="9">
        <f t="shared" si="7"/>
        <v>162</v>
      </c>
      <c r="C172" s="21" t="s">
        <v>195</v>
      </c>
      <c r="D172" s="18" t="s">
        <v>185</v>
      </c>
      <c r="E172" s="19">
        <v>528.55999999999995</v>
      </c>
      <c r="F172" s="12"/>
      <c r="G172" s="19">
        <f t="shared" si="5"/>
        <v>528.55999999999995</v>
      </c>
    </row>
    <row r="173" spans="2:9" ht="31.2">
      <c r="B173" s="9">
        <f t="shared" si="7"/>
        <v>163</v>
      </c>
      <c r="C173" s="21" t="s">
        <v>196</v>
      </c>
      <c r="D173" s="18" t="s">
        <v>185</v>
      </c>
      <c r="E173" s="19">
        <v>8.75</v>
      </c>
      <c r="F173" s="12"/>
      <c r="G173" s="19">
        <f t="shared" si="5"/>
        <v>8.75</v>
      </c>
    </row>
    <row r="174" spans="2:9" ht="42.75" customHeight="1">
      <c r="B174" s="9">
        <f t="shared" si="7"/>
        <v>164</v>
      </c>
      <c r="C174" s="21" t="s">
        <v>259</v>
      </c>
      <c r="D174" s="18" t="s">
        <v>260</v>
      </c>
      <c r="E174" s="19">
        <v>622.1299999999992</v>
      </c>
      <c r="F174" s="12"/>
      <c r="G174" s="19">
        <f t="shared" si="5"/>
        <v>622.1299999999992</v>
      </c>
    </row>
    <row r="175" spans="2:9" ht="31.2">
      <c r="B175" s="9">
        <f t="shared" si="7"/>
        <v>165</v>
      </c>
      <c r="C175" s="21" t="s">
        <v>67</v>
      </c>
      <c r="D175" s="27" t="s">
        <v>68</v>
      </c>
      <c r="E175" s="19">
        <v>132435.28</v>
      </c>
      <c r="F175" s="19">
        <f>F176+F228+F233+F240+F241+F242+F243</f>
        <v>10000</v>
      </c>
      <c r="G175" s="19">
        <f t="shared" si="5"/>
        <v>142435.28</v>
      </c>
      <c r="I175" s="17"/>
    </row>
    <row r="176" spans="2:9" ht="15.6">
      <c r="B176" s="9">
        <f t="shared" si="7"/>
        <v>166</v>
      </c>
      <c r="C176" s="28" t="s">
        <v>69</v>
      </c>
      <c r="D176" s="27" t="s">
        <v>68</v>
      </c>
      <c r="E176" s="19">
        <v>69040.42</v>
      </c>
      <c r="F176" s="12"/>
      <c r="G176" s="19">
        <f t="shared" si="5"/>
        <v>69040.42</v>
      </c>
    </row>
    <row r="177" spans="2:7" ht="15.6">
      <c r="B177" s="9">
        <f t="shared" si="7"/>
        <v>167</v>
      </c>
      <c r="C177" s="18" t="s">
        <v>70</v>
      </c>
      <c r="D177" s="27" t="s">
        <v>68</v>
      </c>
      <c r="E177" s="19">
        <v>35217.599999999999</v>
      </c>
      <c r="F177" s="12"/>
      <c r="G177" s="19">
        <f t="shared" si="5"/>
        <v>35217.599999999999</v>
      </c>
    </row>
    <row r="178" spans="2:7" ht="33.6" customHeight="1">
      <c r="B178" s="9">
        <f t="shared" si="7"/>
        <v>168</v>
      </c>
      <c r="C178" s="13" t="s">
        <v>71</v>
      </c>
      <c r="D178" s="10" t="s">
        <v>72</v>
      </c>
      <c r="E178" s="12">
        <v>35217.599999999999</v>
      </c>
      <c r="F178" s="12"/>
      <c r="G178" s="12">
        <f t="shared" si="5"/>
        <v>35217.599999999999</v>
      </c>
    </row>
    <row r="179" spans="2:7">
      <c r="B179" s="9">
        <f t="shared" si="7"/>
        <v>169</v>
      </c>
      <c r="C179" s="10" t="s">
        <v>39</v>
      </c>
      <c r="D179" s="10" t="s">
        <v>73</v>
      </c>
      <c r="E179" s="12">
        <v>33347.599999999999</v>
      </c>
      <c r="F179" s="12"/>
      <c r="G179" s="12">
        <f t="shared" si="5"/>
        <v>33347.599999999999</v>
      </c>
    </row>
    <row r="180" spans="2:7">
      <c r="B180" s="9">
        <f t="shared" si="7"/>
        <v>170</v>
      </c>
      <c r="C180" s="10" t="s">
        <v>31</v>
      </c>
      <c r="D180" s="10" t="s">
        <v>74</v>
      </c>
      <c r="E180" s="12">
        <v>1600</v>
      </c>
      <c r="F180" s="12"/>
      <c r="G180" s="12">
        <f t="shared" si="5"/>
        <v>1600</v>
      </c>
    </row>
    <row r="181" spans="2:7" ht="30" customHeight="1">
      <c r="B181" s="9">
        <f t="shared" si="7"/>
        <v>171</v>
      </c>
      <c r="C181" s="13" t="s">
        <v>152</v>
      </c>
      <c r="D181" s="24" t="s">
        <v>91</v>
      </c>
      <c r="E181" s="12">
        <v>270</v>
      </c>
      <c r="F181" s="12"/>
      <c r="G181" s="12">
        <f t="shared" si="5"/>
        <v>270</v>
      </c>
    </row>
    <row r="182" spans="2:7">
      <c r="B182" s="9">
        <f t="shared" si="7"/>
        <v>172</v>
      </c>
      <c r="C182" s="10" t="s">
        <v>32</v>
      </c>
      <c r="D182" s="10" t="s">
        <v>87</v>
      </c>
      <c r="E182" s="12">
        <v>0</v>
      </c>
      <c r="F182" s="12"/>
      <c r="G182" s="12">
        <f t="shared" si="5"/>
        <v>0</v>
      </c>
    </row>
    <row r="183" spans="2:7" ht="15.6">
      <c r="B183" s="9">
        <f t="shared" si="7"/>
        <v>173</v>
      </c>
      <c r="C183" s="18" t="s">
        <v>75</v>
      </c>
      <c r="D183" s="18" t="s">
        <v>68</v>
      </c>
      <c r="E183" s="19">
        <v>9023.619999999999</v>
      </c>
      <c r="F183" s="12"/>
      <c r="G183" s="19">
        <f t="shared" si="5"/>
        <v>9023.619999999999</v>
      </c>
    </row>
    <row r="184" spans="2:7" ht="30">
      <c r="B184" s="9">
        <f t="shared" si="7"/>
        <v>174</v>
      </c>
      <c r="C184" s="13" t="s">
        <v>71</v>
      </c>
      <c r="D184" s="10" t="s">
        <v>72</v>
      </c>
      <c r="E184" s="12">
        <v>9023.619999999999</v>
      </c>
      <c r="F184" s="12"/>
      <c r="G184" s="12">
        <f t="shared" si="5"/>
        <v>9023.619999999999</v>
      </c>
    </row>
    <row r="185" spans="2:7">
      <c r="B185" s="9">
        <f t="shared" si="7"/>
        <v>175</v>
      </c>
      <c r="C185" s="10" t="s">
        <v>39</v>
      </c>
      <c r="D185" s="10" t="s">
        <v>76</v>
      </c>
      <c r="E185" s="12">
        <v>7373.62</v>
      </c>
      <c r="F185" s="12"/>
      <c r="G185" s="12">
        <f t="shared" si="5"/>
        <v>7373.62</v>
      </c>
    </row>
    <row r="186" spans="2:7">
      <c r="B186" s="9">
        <f t="shared" si="7"/>
        <v>176</v>
      </c>
      <c r="C186" s="10" t="s">
        <v>31</v>
      </c>
      <c r="D186" s="10" t="s">
        <v>74</v>
      </c>
      <c r="E186" s="12">
        <v>1550</v>
      </c>
      <c r="F186" s="12"/>
      <c r="G186" s="12">
        <f t="shared" si="5"/>
        <v>1550</v>
      </c>
    </row>
    <row r="187" spans="2:7" ht="30" customHeight="1">
      <c r="B187" s="9">
        <f t="shared" si="7"/>
        <v>177</v>
      </c>
      <c r="C187" s="13" t="s">
        <v>152</v>
      </c>
      <c r="D187" s="24" t="s">
        <v>91</v>
      </c>
      <c r="E187" s="12">
        <v>100</v>
      </c>
      <c r="F187" s="12"/>
      <c r="G187" s="12">
        <f t="shared" si="5"/>
        <v>100</v>
      </c>
    </row>
    <row r="188" spans="2:7" ht="15.6">
      <c r="B188" s="9">
        <f t="shared" si="7"/>
        <v>178</v>
      </c>
      <c r="C188" s="18" t="s">
        <v>77</v>
      </c>
      <c r="D188" s="18" t="s">
        <v>68</v>
      </c>
      <c r="E188" s="19">
        <v>3172</v>
      </c>
      <c r="F188" s="12"/>
      <c r="G188" s="19">
        <f t="shared" si="5"/>
        <v>3172</v>
      </c>
    </row>
    <row r="189" spans="2:7" ht="30">
      <c r="B189" s="9">
        <f t="shared" si="7"/>
        <v>179</v>
      </c>
      <c r="C189" s="13" t="s">
        <v>71</v>
      </c>
      <c r="D189" s="10" t="s">
        <v>72</v>
      </c>
      <c r="E189" s="12">
        <v>3172</v>
      </c>
      <c r="F189" s="12"/>
      <c r="G189" s="12">
        <f t="shared" si="5"/>
        <v>3172</v>
      </c>
    </row>
    <row r="190" spans="2:7">
      <c r="B190" s="9">
        <f t="shared" si="7"/>
        <v>180</v>
      </c>
      <c r="C190" s="10" t="s">
        <v>39</v>
      </c>
      <c r="D190" s="10" t="s">
        <v>73</v>
      </c>
      <c r="E190" s="12">
        <v>2697</v>
      </c>
      <c r="F190" s="12"/>
      <c r="G190" s="12">
        <f t="shared" si="5"/>
        <v>2697</v>
      </c>
    </row>
    <row r="191" spans="2:7">
      <c r="B191" s="9">
        <f t="shared" si="7"/>
        <v>181</v>
      </c>
      <c r="C191" s="10" t="s">
        <v>31</v>
      </c>
      <c r="D191" s="10" t="s">
        <v>74</v>
      </c>
      <c r="E191" s="12">
        <v>475</v>
      </c>
      <c r="F191" s="12"/>
      <c r="G191" s="12">
        <f t="shared" si="5"/>
        <v>475</v>
      </c>
    </row>
    <row r="192" spans="2:7">
      <c r="B192" s="9">
        <f t="shared" si="7"/>
        <v>182</v>
      </c>
      <c r="C192" s="10" t="s">
        <v>32</v>
      </c>
      <c r="D192" s="10" t="s">
        <v>80</v>
      </c>
      <c r="E192" s="12">
        <v>0</v>
      </c>
      <c r="F192" s="12"/>
      <c r="G192" s="12">
        <f t="shared" si="5"/>
        <v>0</v>
      </c>
    </row>
    <row r="193" spans="2:7" ht="15.6">
      <c r="B193" s="9">
        <f t="shared" si="7"/>
        <v>183</v>
      </c>
      <c r="C193" s="18" t="s">
        <v>78</v>
      </c>
      <c r="D193" s="18" t="s">
        <v>68</v>
      </c>
      <c r="E193" s="19">
        <v>5332.2</v>
      </c>
      <c r="F193" s="12"/>
      <c r="G193" s="19">
        <f t="shared" si="5"/>
        <v>5332.2</v>
      </c>
    </row>
    <row r="194" spans="2:7" ht="30">
      <c r="B194" s="9">
        <f t="shared" si="7"/>
        <v>184</v>
      </c>
      <c r="C194" s="13" t="s">
        <v>79</v>
      </c>
      <c r="D194" s="10" t="s">
        <v>72</v>
      </c>
      <c r="E194" s="12">
        <v>5332.2</v>
      </c>
      <c r="F194" s="12"/>
      <c r="G194" s="12">
        <f t="shared" si="5"/>
        <v>5332.2</v>
      </c>
    </row>
    <row r="195" spans="2:7">
      <c r="B195" s="9">
        <f t="shared" si="7"/>
        <v>185</v>
      </c>
      <c r="C195" s="10" t="s">
        <v>39</v>
      </c>
      <c r="D195" s="10" t="s">
        <v>73</v>
      </c>
      <c r="E195" s="12">
        <v>4263.2</v>
      </c>
      <c r="F195" s="12"/>
      <c r="G195" s="12">
        <f t="shared" si="5"/>
        <v>4263.2</v>
      </c>
    </row>
    <row r="196" spans="2:7">
      <c r="B196" s="9">
        <f t="shared" si="7"/>
        <v>186</v>
      </c>
      <c r="C196" s="10" t="s">
        <v>31</v>
      </c>
      <c r="D196" s="10" t="s">
        <v>74</v>
      </c>
      <c r="E196" s="12">
        <v>1000</v>
      </c>
      <c r="F196" s="12"/>
      <c r="G196" s="12">
        <f t="shared" si="5"/>
        <v>1000</v>
      </c>
    </row>
    <row r="197" spans="2:7" ht="30" customHeight="1">
      <c r="B197" s="9">
        <f t="shared" si="7"/>
        <v>187</v>
      </c>
      <c r="C197" s="13" t="s">
        <v>152</v>
      </c>
      <c r="D197" s="24" t="s">
        <v>91</v>
      </c>
      <c r="E197" s="12">
        <v>69</v>
      </c>
      <c r="F197" s="12"/>
      <c r="G197" s="12">
        <f t="shared" si="5"/>
        <v>69</v>
      </c>
    </row>
    <row r="198" spans="2:7">
      <c r="B198" s="9">
        <f t="shared" si="7"/>
        <v>188</v>
      </c>
      <c r="C198" s="10" t="s">
        <v>32</v>
      </c>
      <c r="D198" s="10" t="s">
        <v>80</v>
      </c>
      <c r="E198" s="12">
        <v>0</v>
      </c>
      <c r="F198" s="12"/>
      <c r="G198" s="12">
        <f t="shared" si="5"/>
        <v>0</v>
      </c>
    </row>
    <row r="199" spans="2:7" ht="24.6" customHeight="1">
      <c r="B199" s="9">
        <f t="shared" si="7"/>
        <v>189</v>
      </c>
      <c r="C199" s="21" t="s">
        <v>81</v>
      </c>
      <c r="D199" s="18" t="s">
        <v>68</v>
      </c>
      <c r="E199" s="19">
        <v>1240</v>
      </c>
      <c r="F199" s="12"/>
      <c r="G199" s="19">
        <f t="shared" si="5"/>
        <v>1240</v>
      </c>
    </row>
    <row r="200" spans="2:7" ht="30">
      <c r="B200" s="9">
        <f t="shared" si="7"/>
        <v>190</v>
      </c>
      <c r="C200" s="13" t="s">
        <v>79</v>
      </c>
      <c r="D200" s="10" t="s">
        <v>72</v>
      </c>
      <c r="E200" s="12">
        <v>1240</v>
      </c>
      <c r="F200" s="12"/>
      <c r="G200" s="12">
        <f t="shared" si="5"/>
        <v>1240</v>
      </c>
    </row>
    <row r="201" spans="2:7">
      <c r="B201" s="9">
        <f t="shared" si="7"/>
        <v>191</v>
      </c>
      <c r="C201" s="10" t="s">
        <v>39</v>
      </c>
      <c r="D201" s="10" t="s">
        <v>73</v>
      </c>
      <c r="E201" s="12">
        <v>895</v>
      </c>
      <c r="F201" s="12"/>
      <c r="G201" s="12">
        <f t="shared" si="5"/>
        <v>895</v>
      </c>
    </row>
    <row r="202" spans="2:7">
      <c r="B202" s="9">
        <f t="shared" si="7"/>
        <v>192</v>
      </c>
      <c r="C202" s="10" t="s">
        <v>31</v>
      </c>
      <c r="D202" s="10" t="s">
        <v>74</v>
      </c>
      <c r="E202" s="12">
        <v>345</v>
      </c>
      <c r="F202" s="12"/>
      <c r="G202" s="12">
        <f t="shared" si="5"/>
        <v>345</v>
      </c>
    </row>
    <row r="203" spans="2:7">
      <c r="B203" s="9">
        <f t="shared" si="7"/>
        <v>193</v>
      </c>
      <c r="C203" s="10" t="s">
        <v>32</v>
      </c>
      <c r="D203" s="10" t="s">
        <v>87</v>
      </c>
      <c r="E203" s="12">
        <v>0</v>
      </c>
      <c r="F203" s="12"/>
      <c r="G203" s="12">
        <f t="shared" si="5"/>
        <v>0</v>
      </c>
    </row>
    <row r="204" spans="2:7" ht="15.6">
      <c r="B204" s="9">
        <f t="shared" si="7"/>
        <v>194</v>
      </c>
      <c r="C204" s="18" t="s">
        <v>82</v>
      </c>
      <c r="D204" s="18" t="s">
        <v>68</v>
      </c>
      <c r="E204" s="19">
        <v>1841</v>
      </c>
      <c r="F204" s="12"/>
      <c r="G204" s="19">
        <f t="shared" si="5"/>
        <v>1841</v>
      </c>
    </row>
    <row r="205" spans="2:7" ht="30">
      <c r="B205" s="9">
        <f t="shared" si="7"/>
        <v>195</v>
      </c>
      <c r="C205" s="13" t="s">
        <v>79</v>
      </c>
      <c r="D205" s="10" t="s">
        <v>72</v>
      </c>
      <c r="E205" s="12">
        <v>1841</v>
      </c>
      <c r="F205" s="12"/>
      <c r="G205" s="12">
        <f t="shared" si="5"/>
        <v>1841</v>
      </c>
    </row>
    <row r="206" spans="2:7">
      <c r="B206" s="9">
        <f t="shared" si="7"/>
        <v>196</v>
      </c>
      <c r="C206" s="10" t="s">
        <v>39</v>
      </c>
      <c r="D206" s="10" t="s">
        <v>73</v>
      </c>
      <c r="E206" s="12">
        <v>1841</v>
      </c>
      <c r="F206" s="12"/>
      <c r="G206" s="12">
        <f t="shared" si="5"/>
        <v>1841</v>
      </c>
    </row>
    <row r="207" spans="2:7">
      <c r="B207" s="9">
        <f t="shared" si="7"/>
        <v>197</v>
      </c>
      <c r="C207" s="10" t="s">
        <v>31</v>
      </c>
      <c r="D207" s="10" t="s">
        <v>74</v>
      </c>
      <c r="E207" s="12">
        <v>0</v>
      </c>
      <c r="F207" s="12"/>
      <c r="G207" s="12">
        <f t="shared" si="5"/>
        <v>0</v>
      </c>
    </row>
    <row r="208" spans="2:7">
      <c r="B208" s="9">
        <f t="shared" si="7"/>
        <v>198</v>
      </c>
      <c r="C208" s="10" t="s">
        <v>32</v>
      </c>
      <c r="D208" s="10" t="s">
        <v>87</v>
      </c>
      <c r="E208" s="12">
        <v>0</v>
      </c>
      <c r="F208" s="12"/>
      <c r="G208" s="12">
        <f t="shared" si="5"/>
        <v>0</v>
      </c>
    </row>
    <row r="209" spans="2:7" ht="15.6">
      <c r="B209" s="9">
        <f t="shared" si="7"/>
        <v>199</v>
      </c>
      <c r="C209" s="18" t="s">
        <v>83</v>
      </c>
      <c r="D209" s="18" t="s">
        <v>68</v>
      </c>
      <c r="E209" s="19">
        <v>8584</v>
      </c>
      <c r="F209" s="12"/>
      <c r="G209" s="19">
        <f t="shared" si="5"/>
        <v>8584</v>
      </c>
    </row>
    <row r="210" spans="2:7" ht="30">
      <c r="B210" s="9">
        <f t="shared" si="7"/>
        <v>200</v>
      </c>
      <c r="C210" s="13" t="s">
        <v>79</v>
      </c>
      <c r="D210" s="10" t="s">
        <v>72</v>
      </c>
      <c r="E210" s="12">
        <v>8584</v>
      </c>
      <c r="F210" s="12"/>
      <c r="G210" s="12">
        <f t="shared" si="5"/>
        <v>8584</v>
      </c>
    </row>
    <row r="211" spans="2:7">
      <c r="B211" s="9">
        <f t="shared" si="7"/>
        <v>201</v>
      </c>
      <c r="C211" s="10" t="s">
        <v>39</v>
      </c>
      <c r="D211" s="10" t="s">
        <v>73</v>
      </c>
      <c r="E211" s="12">
        <v>6465</v>
      </c>
      <c r="F211" s="12"/>
      <c r="G211" s="12">
        <f t="shared" si="5"/>
        <v>6465</v>
      </c>
    </row>
    <row r="212" spans="2:7">
      <c r="B212" s="9">
        <f t="shared" si="7"/>
        <v>202</v>
      </c>
      <c r="C212" s="10" t="s">
        <v>31</v>
      </c>
      <c r="D212" s="10" t="s">
        <v>74</v>
      </c>
      <c r="E212" s="12">
        <v>2000</v>
      </c>
      <c r="F212" s="12"/>
      <c r="G212" s="12">
        <f t="shared" si="5"/>
        <v>2000</v>
      </c>
    </row>
    <row r="213" spans="2:7" ht="30" customHeight="1">
      <c r="B213" s="9">
        <f t="shared" si="7"/>
        <v>203</v>
      </c>
      <c r="C213" s="13" t="s">
        <v>152</v>
      </c>
      <c r="D213" s="24" t="s">
        <v>91</v>
      </c>
      <c r="E213" s="12">
        <v>119</v>
      </c>
      <c r="F213" s="12"/>
      <c r="G213" s="12">
        <f t="shared" si="5"/>
        <v>119</v>
      </c>
    </row>
    <row r="214" spans="2:7">
      <c r="B214" s="9">
        <f t="shared" si="7"/>
        <v>204</v>
      </c>
      <c r="C214" s="10" t="s">
        <v>32</v>
      </c>
      <c r="D214" s="10" t="s">
        <v>87</v>
      </c>
      <c r="E214" s="12">
        <v>0</v>
      </c>
      <c r="F214" s="12"/>
      <c r="G214" s="12">
        <f t="shared" si="5"/>
        <v>0</v>
      </c>
    </row>
    <row r="215" spans="2:7" ht="35.4" customHeight="1">
      <c r="B215" s="9">
        <f t="shared" si="7"/>
        <v>205</v>
      </c>
      <c r="C215" s="21" t="s">
        <v>84</v>
      </c>
      <c r="D215" s="18" t="s">
        <v>68</v>
      </c>
      <c r="E215" s="19">
        <v>2709</v>
      </c>
      <c r="F215" s="12"/>
      <c r="G215" s="19">
        <f t="shared" si="5"/>
        <v>2709</v>
      </c>
    </row>
    <row r="216" spans="2:7" ht="30">
      <c r="B216" s="9">
        <f t="shared" si="7"/>
        <v>206</v>
      </c>
      <c r="C216" s="13" t="s">
        <v>79</v>
      </c>
      <c r="D216" s="10" t="s">
        <v>72</v>
      </c>
      <c r="E216" s="12">
        <v>2709</v>
      </c>
      <c r="F216" s="12"/>
      <c r="G216" s="12">
        <f t="shared" si="5"/>
        <v>2709</v>
      </c>
    </row>
    <row r="217" spans="2:7">
      <c r="B217" s="9">
        <f t="shared" si="7"/>
        <v>207</v>
      </c>
      <c r="C217" s="10" t="s">
        <v>39</v>
      </c>
      <c r="D217" s="10" t="s">
        <v>73</v>
      </c>
      <c r="E217" s="12">
        <v>2021</v>
      </c>
      <c r="F217" s="12"/>
      <c r="G217" s="12">
        <f t="shared" si="5"/>
        <v>2021</v>
      </c>
    </row>
    <row r="218" spans="2:7">
      <c r="B218" s="9">
        <f t="shared" si="7"/>
        <v>208</v>
      </c>
      <c r="C218" s="10" t="s">
        <v>31</v>
      </c>
      <c r="D218" s="10" t="s">
        <v>74</v>
      </c>
      <c r="E218" s="12">
        <v>688</v>
      </c>
      <c r="F218" s="12"/>
      <c r="G218" s="12">
        <f t="shared" si="5"/>
        <v>688</v>
      </c>
    </row>
    <row r="219" spans="2:7">
      <c r="B219" s="9">
        <f t="shared" si="7"/>
        <v>209</v>
      </c>
      <c r="C219" s="10" t="s">
        <v>32</v>
      </c>
      <c r="D219" s="10" t="s">
        <v>87</v>
      </c>
      <c r="E219" s="12">
        <v>0</v>
      </c>
      <c r="F219" s="12"/>
      <c r="G219" s="12">
        <f t="shared" si="5"/>
        <v>0</v>
      </c>
    </row>
    <row r="220" spans="2:7" ht="15.6">
      <c r="B220" s="9">
        <f t="shared" si="7"/>
        <v>210</v>
      </c>
      <c r="C220" s="18" t="s">
        <v>85</v>
      </c>
      <c r="D220" s="18" t="s">
        <v>68</v>
      </c>
      <c r="E220" s="19">
        <v>1367</v>
      </c>
      <c r="F220" s="12"/>
      <c r="G220" s="19">
        <f t="shared" si="5"/>
        <v>1367</v>
      </c>
    </row>
    <row r="221" spans="2:7" ht="30">
      <c r="B221" s="9">
        <f t="shared" si="7"/>
        <v>211</v>
      </c>
      <c r="C221" s="13" t="s">
        <v>79</v>
      </c>
      <c r="D221" s="10" t="s">
        <v>72</v>
      </c>
      <c r="E221" s="12">
        <v>1367</v>
      </c>
      <c r="F221" s="12"/>
      <c r="G221" s="12">
        <f t="shared" ref="G221:G283" si="8">E221+F221</f>
        <v>1367</v>
      </c>
    </row>
    <row r="222" spans="2:7">
      <c r="B222" s="9">
        <f t="shared" si="7"/>
        <v>212</v>
      </c>
      <c r="C222" s="10" t="s">
        <v>39</v>
      </c>
      <c r="D222" s="10" t="s">
        <v>73</v>
      </c>
      <c r="E222" s="12">
        <v>647</v>
      </c>
      <c r="F222" s="12"/>
      <c r="G222" s="12">
        <f t="shared" si="8"/>
        <v>647</v>
      </c>
    </row>
    <row r="223" spans="2:7">
      <c r="B223" s="9">
        <f t="shared" si="7"/>
        <v>213</v>
      </c>
      <c r="C223" s="10" t="s">
        <v>31</v>
      </c>
      <c r="D223" s="10" t="s">
        <v>74</v>
      </c>
      <c r="E223" s="12">
        <v>720</v>
      </c>
      <c r="F223" s="12"/>
      <c r="G223" s="12">
        <f t="shared" si="8"/>
        <v>720</v>
      </c>
    </row>
    <row r="224" spans="2:7" ht="15.6">
      <c r="B224" s="9">
        <f t="shared" si="7"/>
        <v>214</v>
      </c>
      <c r="C224" s="18" t="s">
        <v>86</v>
      </c>
      <c r="D224" s="18" t="s">
        <v>68</v>
      </c>
      <c r="E224" s="19">
        <v>554</v>
      </c>
      <c r="F224" s="12"/>
      <c r="G224" s="19">
        <f t="shared" si="8"/>
        <v>554</v>
      </c>
    </row>
    <row r="225" spans="2:7" ht="30">
      <c r="B225" s="9">
        <f t="shared" si="7"/>
        <v>215</v>
      </c>
      <c r="C225" s="13" t="s">
        <v>79</v>
      </c>
      <c r="D225" s="10" t="s">
        <v>72</v>
      </c>
      <c r="E225" s="12">
        <v>554</v>
      </c>
      <c r="F225" s="12"/>
      <c r="G225" s="12">
        <f t="shared" si="8"/>
        <v>554</v>
      </c>
    </row>
    <row r="226" spans="2:7">
      <c r="B226" s="9">
        <f t="shared" si="7"/>
        <v>216</v>
      </c>
      <c r="C226" s="10" t="s">
        <v>39</v>
      </c>
      <c r="D226" s="10" t="s">
        <v>73</v>
      </c>
      <c r="E226" s="12">
        <v>409</v>
      </c>
      <c r="F226" s="12"/>
      <c r="G226" s="12">
        <f t="shared" si="8"/>
        <v>409</v>
      </c>
    </row>
    <row r="227" spans="2:7">
      <c r="B227" s="9">
        <f t="shared" si="7"/>
        <v>217</v>
      </c>
      <c r="C227" s="10" t="s">
        <v>31</v>
      </c>
      <c r="D227" s="10" t="s">
        <v>74</v>
      </c>
      <c r="E227" s="12">
        <v>145</v>
      </c>
      <c r="F227" s="12"/>
      <c r="G227" s="12">
        <f t="shared" si="8"/>
        <v>145</v>
      </c>
    </row>
    <row r="228" spans="2:7" ht="15.6">
      <c r="B228" s="9">
        <f t="shared" si="7"/>
        <v>218</v>
      </c>
      <c r="C228" s="28" t="s">
        <v>88</v>
      </c>
      <c r="D228" s="27" t="s">
        <v>68</v>
      </c>
      <c r="E228" s="19">
        <v>28759</v>
      </c>
      <c r="F228" s="12"/>
      <c r="G228" s="19">
        <f t="shared" si="8"/>
        <v>28759</v>
      </c>
    </row>
    <row r="229" spans="2:7" ht="33" customHeight="1">
      <c r="B229" s="9">
        <f t="shared" si="7"/>
        <v>219</v>
      </c>
      <c r="C229" s="21" t="s">
        <v>89</v>
      </c>
      <c r="D229" s="18" t="s">
        <v>68</v>
      </c>
      <c r="E229" s="19">
        <v>25709</v>
      </c>
      <c r="F229" s="12"/>
      <c r="G229" s="19">
        <f t="shared" si="8"/>
        <v>25709</v>
      </c>
    </row>
    <row r="230" spans="2:7">
      <c r="B230" s="9">
        <f t="shared" si="7"/>
        <v>220</v>
      </c>
      <c r="C230" s="10" t="s">
        <v>90</v>
      </c>
      <c r="D230" s="10" t="s">
        <v>91</v>
      </c>
      <c r="E230" s="12">
        <v>25709</v>
      </c>
      <c r="F230" s="12"/>
      <c r="G230" s="12">
        <f t="shared" si="8"/>
        <v>25709</v>
      </c>
    </row>
    <row r="231" spans="2:7" ht="15.6">
      <c r="B231" s="9">
        <f t="shared" ref="B231:B283" si="9">B230+1</f>
        <v>221</v>
      </c>
      <c r="C231" s="18" t="s">
        <v>224</v>
      </c>
      <c r="D231" s="18" t="s">
        <v>68</v>
      </c>
      <c r="E231" s="19">
        <v>3050</v>
      </c>
      <c r="F231" s="12"/>
      <c r="G231" s="19">
        <f t="shared" si="8"/>
        <v>3050</v>
      </c>
    </row>
    <row r="232" spans="2:7">
      <c r="B232" s="9">
        <f t="shared" si="9"/>
        <v>222</v>
      </c>
      <c r="C232" s="10" t="s">
        <v>90</v>
      </c>
      <c r="D232" s="10" t="s">
        <v>91</v>
      </c>
      <c r="E232" s="12">
        <v>3050</v>
      </c>
      <c r="F232" s="12"/>
      <c r="G232" s="12">
        <f t="shared" si="8"/>
        <v>3050</v>
      </c>
    </row>
    <row r="233" spans="2:7" ht="15.6">
      <c r="B233" s="9">
        <f t="shared" si="9"/>
        <v>223</v>
      </c>
      <c r="C233" s="18" t="s">
        <v>225</v>
      </c>
      <c r="D233" s="18" t="s">
        <v>68</v>
      </c>
      <c r="E233" s="19">
        <v>2850</v>
      </c>
      <c r="F233" s="12"/>
      <c r="G233" s="19">
        <f t="shared" si="8"/>
        <v>2850</v>
      </c>
    </row>
    <row r="234" spans="2:7" ht="15.6">
      <c r="B234" s="9">
        <f t="shared" si="9"/>
        <v>224</v>
      </c>
      <c r="C234" s="18" t="s">
        <v>226</v>
      </c>
      <c r="D234" s="18" t="s">
        <v>68</v>
      </c>
      <c r="E234" s="19">
        <v>1050</v>
      </c>
      <c r="F234" s="12"/>
      <c r="G234" s="19">
        <f t="shared" si="8"/>
        <v>1050</v>
      </c>
    </row>
    <row r="235" spans="2:7">
      <c r="B235" s="9">
        <f t="shared" si="9"/>
        <v>225</v>
      </c>
      <c r="C235" s="10" t="s">
        <v>90</v>
      </c>
      <c r="D235" s="10" t="s">
        <v>91</v>
      </c>
      <c r="E235" s="12">
        <v>1050</v>
      </c>
      <c r="F235" s="12"/>
      <c r="G235" s="12">
        <f t="shared" si="8"/>
        <v>1050</v>
      </c>
    </row>
    <row r="236" spans="2:7" ht="15.6">
      <c r="B236" s="9">
        <f t="shared" si="9"/>
        <v>226</v>
      </c>
      <c r="C236" s="18" t="s">
        <v>227</v>
      </c>
      <c r="D236" s="18" t="s">
        <v>68</v>
      </c>
      <c r="E236" s="19">
        <v>900</v>
      </c>
      <c r="F236" s="12"/>
      <c r="G236" s="19">
        <f t="shared" si="8"/>
        <v>900</v>
      </c>
    </row>
    <row r="237" spans="2:7">
      <c r="B237" s="9">
        <f t="shared" si="9"/>
        <v>227</v>
      </c>
      <c r="C237" s="10" t="s">
        <v>90</v>
      </c>
      <c r="D237" s="10" t="s">
        <v>91</v>
      </c>
      <c r="E237" s="12">
        <v>900</v>
      </c>
      <c r="F237" s="12"/>
      <c r="G237" s="12">
        <f t="shared" si="8"/>
        <v>900</v>
      </c>
    </row>
    <row r="238" spans="2:7" ht="15.6">
      <c r="B238" s="9">
        <f t="shared" si="9"/>
        <v>228</v>
      </c>
      <c r="C238" s="18" t="s">
        <v>228</v>
      </c>
      <c r="D238" s="18" t="s">
        <v>68</v>
      </c>
      <c r="E238" s="19">
        <v>900</v>
      </c>
      <c r="F238" s="12"/>
      <c r="G238" s="19">
        <f t="shared" si="8"/>
        <v>900</v>
      </c>
    </row>
    <row r="239" spans="2:7">
      <c r="B239" s="9">
        <f t="shared" si="9"/>
        <v>229</v>
      </c>
      <c r="C239" s="10" t="s">
        <v>90</v>
      </c>
      <c r="D239" s="10" t="s">
        <v>91</v>
      </c>
      <c r="E239" s="12">
        <v>900</v>
      </c>
      <c r="F239" s="12"/>
      <c r="G239" s="12">
        <f t="shared" si="8"/>
        <v>900</v>
      </c>
    </row>
    <row r="240" spans="2:7" ht="47.25" customHeight="1">
      <c r="B240" s="9">
        <f t="shared" si="9"/>
        <v>230</v>
      </c>
      <c r="C240" s="21" t="s">
        <v>248</v>
      </c>
      <c r="D240" s="18" t="s">
        <v>87</v>
      </c>
      <c r="E240" s="19">
        <v>375</v>
      </c>
      <c r="F240" s="12"/>
      <c r="G240" s="19">
        <f t="shared" si="8"/>
        <v>375</v>
      </c>
    </row>
    <row r="241" spans="2:9" ht="83.25" customHeight="1">
      <c r="B241" s="9">
        <f t="shared" si="9"/>
        <v>231</v>
      </c>
      <c r="C241" s="21" t="s">
        <v>172</v>
      </c>
      <c r="D241" s="18" t="s">
        <v>145</v>
      </c>
      <c r="E241" s="19">
        <v>31470.86</v>
      </c>
      <c r="F241" s="19">
        <v>10000</v>
      </c>
      <c r="G241" s="19">
        <f t="shared" si="8"/>
        <v>41470.86</v>
      </c>
    </row>
    <row r="242" spans="2:9" ht="50.4" customHeight="1">
      <c r="B242" s="9">
        <f t="shared" si="9"/>
        <v>232</v>
      </c>
      <c r="C242" s="21" t="s">
        <v>213</v>
      </c>
      <c r="D242" s="18" t="s">
        <v>145</v>
      </c>
      <c r="E242" s="19">
        <v>0</v>
      </c>
      <c r="F242" s="12"/>
      <c r="G242" s="19">
        <f t="shared" si="8"/>
        <v>0</v>
      </c>
    </row>
    <row r="243" spans="2:9" ht="33.6" customHeight="1">
      <c r="B243" s="9">
        <f t="shared" si="9"/>
        <v>233</v>
      </c>
      <c r="C243" s="31" t="s">
        <v>262</v>
      </c>
      <c r="D243" s="18" t="s">
        <v>266</v>
      </c>
      <c r="E243" s="19">
        <v>-60</v>
      </c>
      <c r="F243" s="12"/>
      <c r="G243" s="19">
        <f t="shared" si="8"/>
        <v>-60</v>
      </c>
    </row>
    <row r="244" spans="2:9" ht="33" customHeight="1">
      <c r="B244" s="9">
        <f t="shared" si="9"/>
        <v>234</v>
      </c>
      <c r="C244" s="21" t="s">
        <v>92</v>
      </c>
      <c r="D244" s="18" t="s">
        <v>93</v>
      </c>
      <c r="E244" s="19">
        <v>159953.72</v>
      </c>
      <c r="F244" s="19">
        <f>F245+F253</f>
        <v>3036</v>
      </c>
      <c r="G244" s="19">
        <f>E244+F244</f>
        <v>162989.72</v>
      </c>
      <c r="I244" s="17"/>
    </row>
    <row r="245" spans="2:9" ht="34.950000000000003" customHeight="1">
      <c r="B245" s="9">
        <f t="shared" si="9"/>
        <v>235</v>
      </c>
      <c r="C245" s="21" t="s">
        <v>94</v>
      </c>
      <c r="D245" s="18" t="s">
        <v>95</v>
      </c>
      <c r="E245" s="19">
        <v>160852.72</v>
      </c>
      <c r="F245" s="19">
        <f>F246+F247+F248+F249+F250+F251+F252</f>
        <v>3036</v>
      </c>
      <c r="G245" s="19">
        <f t="shared" si="8"/>
        <v>163888.72</v>
      </c>
    </row>
    <row r="246" spans="2:9">
      <c r="B246" s="9">
        <f t="shared" si="9"/>
        <v>236</v>
      </c>
      <c r="C246" s="10" t="s">
        <v>39</v>
      </c>
      <c r="D246" s="10" t="s">
        <v>96</v>
      </c>
      <c r="E246" s="12">
        <v>115575</v>
      </c>
      <c r="F246" s="12"/>
      <c r="G246" s="12">
        <f t="shared" si="8"/>
        <v>115575</v>
      </c>
    </row>
    <row r="247" spans="2:9">
      <c r="B247" s="9">
        <f t="shared" si="9"/>
        <v>237</v>
      </c>
      <c r="C247" s="10" t="s">
        <v>31</v>
      </c>
      <c r="D247" s="10" t="s">
        <v>97</v>
      </c>
      <c r="E247" s="12">
        <v>27513</v>
      </c>
      <c r="F247" s="12">
        <v>3036</v>
      </c>
      <c r="G247" s="12">
        <f t="shared" si="8"/>
        <v>30549</v>
      </c>
    </row>
    <row r="248" spans="2:9" ht="30">
      <c r="B248" s="9">
        <f t="shared" si="9"/>
        <v>238</v>
      </c>
      <c r="C248" s="13" t="s">
        <v>98</v>
      </c>
      <c r="D248" s="10" t="s">
        <v>125</v>
      </c>
      <c r="E248" s="12">
        <v>6640</v>
      </c>
      <c r="F248" s="12"/>
      <c r="G248" s="12">
        <f t="shared" si="8"/>
        <v>6640</v>
      </c>
    </row>
    <row r="249" spans="2:9" ht="33.6" customHeight="1">
      <c r="B249" s="9">
        <f t="shared" si="9"/>
        <v>239</v>
      </c>
      <c r="C249" s="13" t="s">
        <v>152</v>
      </c>
      <c r="D249" s="24" t="s">
        <v>154</v>
      </c>
      <c r="E249" s="12">
        <v>1000</v>
      </c>
      <c r="F249" s="12"/>
      <c r="G249" s="12">
        <f t="shared" si="8"/>
        <v>1000</v>
      </c>
    </row>
    <row r="250" spans="2:9">
      <c r="B250" s="9">
        <f t="shared" si="9"/>
        <v>240</v>
      </c>
      <c r="C250" s="10" t="s">
        <v>32</v>
      </c>
      <c r="D250" s="10" t="s">
        <v>99</v>
      </c>
      <c r="E250" s="12">
        <v>5416.72</v>
      </c>
      <c r="F250" s="12"/>
      <c r="G250" s="12">
        <f t="shared" si="8"/>
        <v>5416.72</v>
      </c>
    </row>
    <row r="251" spans="2:9" ht="44.4" customHeight="1">
      <c r="B251" s="9">
        <f t="shared" si="9"/>
        <v>241</v>
      </c>
      <c r="C251" s="13" t="s">
        <v>182</v>
      </c>
      <c r="D251" s="10" t="s">
        <v>183</v>
      </c>
      <c r="E251" s="12">
        <v>4071</v>
      </c>
      <c r="F251" s="12"/>
      <c r="G251" s="12">
        <f t="shared" si="8"/>
        <v>4071</v>
      </c>
    </row>
    <row r="252" spans="2:9" ht="34.200000000000003" customHeight="1">
      <c r="B252" s="9">
        <f t="shared" si="9"/>
        <v>242</v>
      </c>
      <c r="C252" s="13" t="s">
        <v>186</v>
      </c>
      <c r="D252" s="10" t="s">
        <v>183</v>
      </c>
      <c r="E252" s="12">
        <v>637</v>
      </c>
      <c r="F252" s="12"/>
      <c r="G252" s="12">
        <f t="shared" si="8"/>
        <v>637</v>
      </c>
    </row>
    <row r="253" spans="2:9" ht="35.25" customHeight="1">
      <c r="B253" s="9">
        <f t="shared" si="9"/>
        <v>243</v>
      </c>
      <c r="C253" s="31" t="s">
        <v>262</v>
      </c>
      <c r="D253" s="18" t="s">
        <v>263</v>
      </c>
      <c r="E253" s="19">
        <v>-899</v>
      </c>
      <c r="F253" s="12"/>
      <c r="G253" s="19">
        <f t="shared" si="8"/>
        <v>-899</v>
      </c>
    </row>
    <row r="254" spans="2:9" ht="33" customHeight="1">
      <c r="B254" s="9">
        <f t="shared" si="9"/>
        <v>244</v>
      </c>
      <c r="C254" s="21" t="s">
        <v>100</v>
      </c>
      <c r="D254" s="18" t="s">
        <v>101</v>
      </c>
      <c r="E254" s="19">
        <v>29371.230000000003</v>
      </c>
      <c r="F254" s="12"/>
      <c r="G254" s="19">
        <f t="shared" si="8"/>
        <v>29371.230000000003</v>
      </c>
    </row>
    <row r="255" spans="2:9" ht="15.6">
      <c r="B255" s="9">
        <f t="shared" si="9"/>
        <v>245</v>
      </c>
      <c r="C255" s="18" t="s">
        <v>162</v>
      </c>
      <c r="D255" s="18" t="s">
        <v>153</v>
      </c>
      <c r="E255" s="19">
        <v>14725.900000000001</v>
      </c>
      <c r="F255" s="12"/>
      <c r="G255" s="19">
        <f t="shared" si="8"/>
        <v>14725.900000000001</v>
      </c>
    </row>
    <row r="256" spans="2:9" ht="15.6">
      <c r="B256" s="9">
        <f t="shared" si="9"/>
        <v>246</v>
      </c>
      <c r="C256" s="18" t="s">
        <v>129</v>
      </c>
      <c r="D256" s="18" t="s">
        <v>102</v>
      </c>
      <c r="E256" s="19">
        <v>11545</v>
      </c>
      <c r="F256" s="12"/>
      <c r="G256" s="19">
        <f t="shared" si="8"/>
        <v>11545</v>
      </c>
    </row>
    <row r="257" spans="2:9" ht="64.2" customHeight="1">
      <c r="B257" s="9">
        <f t="shared" si="9"/>
        <v>247</v>
      </c>
      <c r="C257" s="21" t="s">
        <v>285</v>
      </c>
      <c r="D257" s="18" t="s">
        <v>232</v>
      </c>
      <c r="E257" s="19">
        <v>3100.33</v>
      </c>
      <c r="F257" s="12"/>
      <c r="G257" s="19">
        <f t="shared" si="8"/>
        <v>3100.33</v>
      </c>
    </row>
    <row r="258" spans="2:9" ht="17.25" customHeight="1">
      <c r="B258" s="9">
        <f t="shared" si="9"/>
        <v>248</v>
      </c>
      <c r="C258" s="21" t="s">
        <v>108</v>
      </c>
      <c r="D258" s="18" t="s">
        <v>109</v>
      </c>
      <c r="E258" s="19">
        <v>36024.620000000003</v>
      </c>
      <c r="F258" s="19">
        <f>F259+F260</f>
        <v>-12180.62</v>
      </c>
      <c r="G258" s="19">
        <f t="shared" si="8"/>
        <v>23844</v>
      </c>
    </row>
    <row r="259" spans="2:9" ht="47.4" customHeight="1">
      <c r="B259" s="9">
        <f t="shared" si="9"/>
        <v>249</v>
      </c>
      <c r="C259" s="21" t="s">
        <v>173</v>
      </c>
      <c r="D259" s="18" t="s">
        <v>286</v>
      </c>
      <c r="E259" s="19">
        <v>12180.62</v>
      </c>
      <c r="F259" s="19">
        <v>-12180.62</v>
      </c>
      <c r="G259" s="19">
        <f t="shared" si="8"/>
        <v>0</v>
      </c>
    </row>
    <row r="260" spans="2:9" ht="51" customHeight="1">
      <c r="B260" s="9">
        <f t="shared" si="9"/>
        <v>250</v>
      </c>
      <c r="C260" s="21" t="s">
        <v>173</v>
      </c>
      <c r="D260" s="18" t="s">
        <v>136</v>
      </c>
      <c r="E260" s="19">
        <v>23844</v>
      </c>
      <c r="F260" s="12"/>
      <c r="G260" s="19">
        <f t="shared" si="8"/>
        <v>23844</v>
      </c>
    </row>
    <row r="261" spans="2:9" ht="30" customHeight="1">
      <c r="B261" s="9">
        <f t="shared" si="9"/>
        <v>251</v>
      </c>
      <c r="C261" s="21" t="s">
        <v>103</v>
      </c>
      <c r="D261" s="18" t="s">
        <v>104</v>
      </c>
      <c r="E261" s="19">
        <v>191</v>
      </c>
      <c r="F261" s="12"/>
      <c r="G261" s="19">
        <f t="shared" si="8"/>
        <v>191</v>
      </c>
      <c r="I261" s="17"/>
    </row>
    <row r="262" spans="2:9" ht="27" customHeight="1">
      <c r="B262" s="9">
        <f t="shared" si="9"/>
        <v>252</v>
      </c>
      <c r="C262" s="21" t="s">
        <v>229</v>
      </c>
      <c r="D262" s="29" t="s">
        <v>230</v>
      </c>
      <c r="E262" s="19">
        <v>0</v>
      </c>
      <c r="F262" s="12"/>
      <c r="G262" s="19">
        <f t="shared" si="8"/>
        <v>0</v>
      </c>
    </row>
    <row r="263" spans="2:9" ht="20.25" customHeight="1">
      <c r="B263" s="9">
        <f t="shared" si="9"/>
        <v>253</v>
      </c>
      <c r="C263" s="21" t="s">
        <v>243</v>
      </c>
      <c r="D263" s="18" t="s">
        <v>130</v>
      </c>
      <c r="E263" s="19">
        <v>191</v>
      </c>
      <c r="F263" s="12"/>
      <c r="G263" s="19">
        <f t="shared" si="8"/>
        <v>191</v>
      </c>
    </row>
    <row r="264" spans="2:9" ht="21.75" customHeight="1">
      <c r="B264" s="9">
        <f t="shared" si="9"/>
        <v>254</v>
      </c>
      <c r="C264" s="18" t="s">
        <v>105</v>
      </c>
      <c r="D264" s="18" t="s">
        <v>106</v>
      </c>
      <c r="E264" s="19">
        <v>408451.35</v>
      </c>
      <c r="F264" s="19">
        <f>F265+F268+F269+F270+F271+F272+F273+F274+F275+F276+F277+F278+F279+F280</f>
        <v>370628.27</v>
      </c>
      <c r="G264" s="19">
        <f t="shared" si="8"/>
        <v>779079.62</v>
      </c>
      <c r="H264" s="17"/>
      <c r="I264" s="17"/>
    </row>
    <row r="265" spans="2:9" ht="21.75" customHeight="1">
      <c r="B265" s="9">
        <f t="shared" si="9"/>
        <v>255</v>
      </c>
      <c r="C265" s="18" t="s">
        <v>132</v>
      </c>
      <c r="D265" s="18" t="s">
        <v>106</v>
      </c>
      <c r="E265" s="19">
        <v>58000</v>
      </c>
      <c r="F265" s="12"/>
      <c r="G265" s="19">
        <f t="shared" si="8"/>
        <v>58000</v>
      </c>
    </row>
    <row r="266" spans="2:9">
      <c r="B266" s="9">
        <f t="shared" si="9"/>
        <v>256</v>
      </c>
      <c r="C266" s="10" t="s">
        <v>31</v>
      </c>
      <c r="D266" s="10" t="s">
        <v>133</v>
      </c>
      <c r="E266" s="12">
        <v>53000</v>
      </c>
      <c r="F266" s="12"/>
      <c r="G266" s="12">
        <f t="shared" si="8"/>
        <v>53000</v>
      </c>
    </row>
    <row r="267" spans="2:9" ht="19.5" customHeight="1">
      <c r="B267" s="9">
        <f t="shared" si="9"/>
        <v>257</v>
      </c>
      <c r="C267" s="10" t="s">
        <v>32</v>
      </c>
      <c r="D267" s="10" t="s">
        <v>155</v>
      </c>
      <c r="E267" s="12">
        <v>5000</v>
      </c>
      <c r="F267" s="12"/>
      <c r="G267" s="12">
        <f t="shared" si="8"/>
        <v>5000</v>
      </c>
      <c r="I267" s="17"/>
    </row>
    <row r="268" spans="2:9" ht="134.25" customHeight="1">
      <c r="B268" s="9">
        <f t="shared" si="9"/>
        <v>258</v>
      </c>
      <c r="C268" s="30" t="s">
        <v>174</v>
      </c>
      <c r="D268" s="18" t="s">
        <v>146</v>
      </c>
      <c r="E268" s="19">
        <v>24405.03</v>
      </c>
      <c r="F268" s="12"/>
      <c r="G268" s="19">
        <f t="shared" si="8"/>
        <v>24405.03</v>
      </c>
      <c r="I268" s="17"/>
    </row>
    <row r="269" spans="2:9" ht="138" customHeight="1">
      <c r="B269" s="9">
        <f t="shared" si="9"/>
        <v>259</v>
      </c>
      <c r="C269" s="30" t="s">
        <v>175</v>
      </c>
      <c r="D269" s="18" t="s">
        <v>146</v>
      </c>
      <c r="E269" s="19">
        <v>108471.32</v>
      </c>
      <c r="F269" s="19">
        <v>21710.27</v>
      </c>
      <c r="G269" s="19">
        <f t="shared" si="8"/>
        <v>130181.59000000001</v>
      </c>
    </row>
    <row r="270" spans="2:9" ht="84" customHeight="1">
      <c r="B270" s="9">
        <f t="shared" si="9"/>
        <v>260</v>
      </c>
      <c r="C270" s="30" t="s">
        <v>176</v>
      </c>
      <c r="D270" s="18" t="s">
        <v>146</v>
      </c>
      <c r="E270" s="19">
        <v>26100</v>
      </c>
      <c r="F270" s="19">
        <v>34042</v>
      </c>
      <c r="G270" s="19">
        <f t="shared" si="8"/>
        <v>60142</v>
      </c>
    </row>
    <row r="271" spans="2:9" ht="87" customHeight="1">
      <c r="B271" s="9">
        <f t="shared" si="9"/>
        <v>261</v>
      </c>
      <c r="C271" s="30" t="s">
        <v>240</v>
      </c>
      <c r="D271" s="18" t="s">
        <v>146</v>
      </c>
      <c r="E271" s="19">
        <v>39150</v>
      </c>
      <c r="F271" s="19">
        <v>30000</v>
      </c>
      <c r="G271" s="19">
        <f t="shared" si="8"/>
        <v>69150</v>
      </c>
    </row>
    <row r="272" spans="2:9" ht="84.75" customHeight="1">
      <c r="B272" s="9">
        <f t="shared" si="9"/>
        <v>262</v>
      </c>
      <c r="C272" s="30" t="s">
        <v>177</v>
      </c>
      <c r="D272" s="18" t="s">
        <v>146</v>
      </c>
      <c r="E272" s="19">
        <v>22000</v>
      </c>
      <c r="F272" s="12"/>
      <c r="G272" s="19">
        <f t="shared" si="8"/>
        <v>22000</v>
      </c>
    </row>
    <row r="273" spans="2:7" ht="84.75" customHeight="1">
      <c r="B273" s="9">
        <f t="shared" si="9"/>
        <v>263</v>
      </c>
      <c r="C273" s="30" t="s">
        <v>178</v>
      </c>
      <c r="D273" s="18" t="s">
        <v>146</v>
      </c>
      <c r="E273" s="19">
        <v>55405</v>
      </c>
      <c r="F273" s="19">
        <v>35976</v>
      </c>
      <c r="G273" s="19">
        <f t="shared" si="8"/>
        <v>91381</v>
      </c>
    </row>
    <row r="274" spans="2:7" ht="62.4">
      <c r="B274" s="9">
        <f t="shared" si="9"/>
        <v>264</v>
      </c>
      <c r="C274" s="31" t="s">
        <v>179</v>
      </c>
      <c r="D274" s="18" t="s">
        <v>146</v>
      </c>
      <c r="E274" s="19">
        <v>33058</v>
      </c>
      <c r="F274" s="19">
        <v>17000</v>
      </c>
      <c r="G274" s="19">
        <f t="shared" si="8"/>
        <v>50058</v>
      </c>
    </row>
    <row r="275" spans="2:7" ht="76.2" customHeight="1">
      <c r="B275" s="9">
        <f t="shared" si="9"/>
        <v>265</v>
      </c>
      <c r="C275" s="30" t="s">
        <v>180</v>
      </c>
      <c r="D275" s="18" t="s">
        <v>146</v>
      </c>
      <c r="E275" s="19">
        <v>0</v>
      </c>
      <c r="F275" s="12"/>
      <c r="G275" s="19">
        <f t="shared" si="8"/>
        <v>0</v>
      </c>
    </row>
    <row r="276" spans="2:7" ht="70.2" customHeight="1">
      <c r="B276" s="9">
        <f t="shared" si="9"/>
        <v>266</v>
      </c>
      <c r="C276" s="30" t="s">
        <v>181</v>
      </c>
      <c r="D276" s="18" t="s">
        <v>146</v>
      </c>
      <c r="E276" s="19">
        <v>15</v>
      </c>
      <c r="F276" s="12"/>
      <c r="G276" s="19">
        <f t="shared" si="8"/>
        <v>15</v>
      </c>
    </row>
    <row r="277" spans="2:7" ht="29.4" customHeight="1">
      <c r="B277" s="9">
        <f t="shared" si="9"/>
        <v>267</v>
      </c>
      <c r="C277" s="30" t="s">
        <v>242</v>
      </c>
      <c r="D277" s="18" t="s">
        <v>146</v>
      </c>
      <c r="E277" s="19">
        <v>536</v>
      </c>
      <c r="F277" s="12"/>
      <c r="G277" s="19">
        <f t="shared" si="8"/>
        <v>536</v>
      </c>
    </row>
    <row r="278" spans="2:7" ht="15.6">
      <c r="B278" s="9">
        <f t="shared" si="9"/>
        <v>268</v>
      </c>
      <c r="C278" s="21" t="s">
        <v>198</v>
      </c>
      <c r="D278" s="18" t="s">
        <v>141</v>
      </c>
      <c r="E278" s="19">
        <v>18500</v>
      </c>
      <c r="F278" s="19">
        <v>2000</v>
      </c>
      <c r="G278" s="19">
        <f t="shared" si="8"/>
        <v>20500</v>
      </c>
    </row>
    <row r="279" spans="2:7" ht="15.6">
      <c r="B279" s="9">
        <f t="shared" si="9"/>
        <v>269</v>
      </c>
      <c r="C279" s="21" t="s">
        <v>197</v>
      </c>
      <c r="D279" s="18" t="s">
        <v>199</v>
      </c>
      <c r="E279" s="19">
        <v>23000</v>
      </c>
      <c r="F279" s="19">
        <v>229900</v>
      </c>
      <c r="G279" s="19">
        <f t="shared" si="8"/>
        <v>252900</v>
      </c>
    </row>
    <row r="280" spans="2:7" ht="31.2">
      <c r="B280" s="9">
        <f t="shared" si="9"/>
        <v>270</v>
      </c>
      <c r="C280" s="31" t="s">
        <v>262</v>
      </c>
      <c r="D280" s="18" t="s">
        <v>264</v>
      </c>
      <c r="E280" s="19">
        <v>-189</v>
      </c>
      <c r="F280" s="12"/>
      <c r="G280" s="19">
        <f t="shared" si="8"/>
        <v>-189</v>
      </c>
    </row>
    <row r="281" spans="2:7" ht="15.6">
      <c r="B281" s="9">
        <f t="shared" si="9"/>
        <v>271</v>
      </c>
      <c r="C281" s="18" t="s">
        <v>148</v>
      </c>
      <c r="D281" s="18" t="s">
        <v>149</v>
      </c>
      <c r="E281" s="19">
        <v>3278</v>
      </c>
      <c r="F281" s="12"/>
      <c r="G281" s="19">
        <f t="shared" si="8"/>
        <v>3278</v>
      </c>
    </row>
    <row r="282" spans="2:7" ht="15.6">
      <c r="B282" s="9">
        <f t="shared" si="9"/>
        <v>272</v>
      </c>
      <c r="C282" s="32" t="s">
        <v>184</v>
      </c>
      <c r="D282" s="32" t="s">
        <v>150</v>
      </c>
      <c r="E282" s="19">
        <v>2278</v>
      </c>
      <c r="F282" s="12"/>
      <c r="G282" s="19">
        <f t="shared" si="8"/>
        <v>2278</v>
      </c>
    </row>
    <row r="283" spans="2:7" ht="15.6">
      <c r="B283" s="9">
        <f t="shared" si="9"/>
        <v>273</v>
      </c>
      <c r="C283" s="32" t="s">
        <v>272</v>
      </c>
      <c r="D283" s="32" t="s">
        <v>273</v>
      </c>
      <c r="E283" s="19">
        <v>1000</v>
      </c>
      <c r="F283" s="12"/>
      <c r="G283" s="19">
        <f t="shared" si="8"/>
        <v>1000</v>
      </c>
    </row>
    <row r="284" spans="2:7" ht="15.6">
      <c r="B284" s="33"/>
      <c r="C284" s="34"/>
      <c r="D284" s="34"/>
      <c r="E284" s="20"/>
    </row>
    <row r="285" spans="2:7" ht="15.6">
      <c r="B285" s="35"/>
      <c r="C285" s="3" t="s">
        <v>222</v>
      </c>
      <c r="D285" s="41" t="s">
        <v>245</v>
      </c>
      <c r="E285" s="41"/>
    </row>
    <row r="286" spans="2:7" ht="15.6">
      <c r="B286" s="35"/>
      <c r="C286" s="36"/>
      <c r="D286" s="43" t="s">
        <v>246</v>
      </c>
      <c r="E286" s="43"/>
      <c r="F286" s="43"/>
    </row>
    <row r="287" spans="2:7" ht="15.6">
      <c r="B287" s="35"/>
      <c r="C287" s="3" t="s">
        <v>223</v>
      </c>
      <c r="D287" s="41" t="s">
        <v>247</v>
      </c>
      <c r="E287" s="41"/>
    </row>
    <row r="288" spans="2:7">
      <c r="B288" s="37"/>
      <c r="C288" s="37"/>
      <c r="D288" s="37"/>
    </row>
    <row r="289" spans="2:4" ht="15.6">
      <c r="B289" s="37"/>
      <c r="C289" s="1"/>
      <c r="D289" s="3"/>
    </row>
    <row r="290" spans="2:4" ht="15.6">
      <c r="B290" s="37"/>
      <c r="C290" s="47"/>
      <c r="D290" s="47"/>
    </row>
    <row r="291" spans="2:4" ht="15.6">
      <c r="B291" s="37"/>
      <c r="C291" s="1"/>
      <c r="D291" s="3"/>
    </row>
  </sheetData>
  <mergeCells count="19">
    <mergeCell ref="G7:G10"/>
    <mergeCell ref="C290:D290"/>
    <mergeCell ref="D7:D10"/>
    <mergeCell ref="B7:B10"/>
    <mergeCell ref="C7:C10"/>
    <mergeCell ref="E7:E10"/>
    <mergeCell ref="D285:E285"/>
    <mergeCell ref="D287:E287"/>
    <mergeCell ref="D286:F286"/>
    <mergeCell ref="F7:F10"/>
    <mergeCell ref="F2:G2"/>
    <mergeCell ref="F3:G3"/>
    <mergeCell ref="C5:G5"/>
    <mergeCell ref="D1:E1"/>
    <mergeCell ref="D2:E2"/>
    <mergeCell ref="B1:C1"/>
    <mergeCell ref="B2:C2"/>
    <mergeCell ref="B3:C3"/>
    <mergeCell ref="D3:E3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2023-12-15T08:38:27Z</cp:lastPrinted>
  <dcterms:created xsi:type="dcterms:W3CDTF">2011-02-07T14:42:14Z</dcterms:created>
  <dcterms:modified xsi:type="dcterms:W3CDTF">2023-12-18T06:31:36Z</dcterms:modified>
</cp:coreProperties>
</file>