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DISPOZITIE RECTIFICARE DECEMBRIE INST DE CULTURA\"/>
    </mc:Choice>
  </mc:AlternateContent>
  <xr:revisionPtr revIDLastSave="0" documentId="13_ncr:1_{4B494558-CA2D-41D7-B1D5-FDD53B40687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53" i="6"/>
  <c r="K49" i="6"/>
  <c r="K44" i="6"/>
  <c r="K21" i="6"/>
  <c r="K52" i="6"/>
  <c r="K22" i="6"/>
  <c r="K23" i="6"/>
  <c r="K24" i="6"/>
  <c r="K25" i="6"/>
  <c r="K27" i="6"/>
  <c r="K28" i="6"/>
  <c r="K29" i="6"/>
  <c r="K30" i="6"/>
  <c r="K31" i="6"/>
  <c r="K32" i="6"/>
  <c r="K33" i="6"/>
  <c r="K34" i="6"/>
  <c r="K35" i="6"/>
  <c r="K36" i="6"/>
  <c r="K37" i="6"/>
  <c r="K39" i="6"/>
  <c r="K40" i="6"/>
  <c r="K41" i="6"/>
  <c r="K42" i="6"/>
  <c r="K43" i="6"/>
  <c r="K45" i="6"/>
  <c r="K46" i="6"/>
  <c r="K47" i="6"/>
  <c r="K48" i="6"/>
  <c r="K50" i="6"/>
  <c r="K51" i="6"/>
  <c r="K54" i="6"/>
  <c r="K55" i="6"/>
  <c r="K56" i="6"/>
  <c r="K57" i="6"/>
  <c r="K58" i="6"/>
  <c r="K59" i="6"/>
  <c r="K60" i="6"/>
  <c r="K14" i="6"/>
  <c r="K15" i="6"/>
  <c r="K18" i="6"/>
  <c r="K19" i="6"/>
  <c r="K13" i="6"/>
  <c r="K53" i="6" l="1"/>
  <c r="K38" i="6"/>
  <c r="K26" i="6"/>
  <c r="K16" i="6"/>
  <c r="K65" i="6"/>
  <c r="K61" i="6"/>
  <c r="K17" i="6" l="1"/>
  <c r="K20" i="6"/>
  <c r="K63" i="6"/>
  <c r="K64" i="6"/>
  <c r="K66" i="6"/>
  <c r="K62" i="6"/>
  <c r="K12" i="6"/>
  <c r="B13" i="6" l="1"/>
  <c r="B14" i="6" s="1"/>
  <c r="B15" i="6" s="1"/>
  <c r="B16" i="6" s="1"/>
  <c r="B17" i="6" s="1"/>
  <c r="B18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9" i="6" l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l="1"/>
  <c r="B51" i="6" l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<sst xmlns="http://schemas.openxmlformats.org/spreadsheetml/2006/main" count="106" uniqueCount="68">
  <si>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</si>
  <si>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</si>
  <si>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</si>
  <si>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</si>
  <si>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</si>
  <si>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</si>
  <si>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</si>
  <si>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</si>
  <si>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</si>
  <si>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</si>
  <si>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</si>
  <si>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</si>
  <si>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</si>
  <si>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</si>
  <si>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</si>
  <si>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</si>
  <si>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</si>
  <si>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</si>
  <si>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</si>
  <si>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</si>
  <si>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</si>
  <si>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</si>
  <si>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</si>
  <si>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</si>
  <si>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</si>
  <si>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</si>
  <si>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</si>
  <si>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</si>
  <si>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</si>
  <si>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</si>
  <si>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</si>
  <si>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</si>
  <si>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</si>
  <si>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</si>
  <si>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</si>
  <si>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</si>
  <si>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</si>
  <si>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</si>
  <si>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</si>
  <si>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</si>
  <si>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</si>
  <si>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</si>
  <si>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</si>
  <si>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</si>
  <si>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</si>
  <si>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</si>
  <si>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</si>
  <si>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</si>
  <si>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</si>
  <si>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</si>
  <si>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</si>
  <si>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</si>
  <si>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</si>
  <si>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2023</t>
  </si>
  <si>
    <t>Excedent 31.12.2022</t>
  </si>
  <si>
    <t>Contrasemnează:</t>
  </si>
  <si>
    <t>SECRETAR GENERAL AL JUDEȚULUI</t>
  </si>
  <si>
    <t>SIMONA GACI</t>
  </si>
  <si>
    <t>INFLUENȚE BUGET LOCAL</t>
  </si>
  <si>
    <t xml:space="preserve">INFLUENȚE VENITURI PROPRII 2023 </t>
  </si>
  <si>
    <t>TOTAL BUGET APROBAT 2023</t>
  </si>
  <si>
    <t xml:space="preserve"> INFLUENȚE PROIECTE FEN </t>
  </si>
  <si>
    <t>TOTAL           BUGET RECTIFICAT  2023</t>
  </si>
  <si>
    <t>Liceul Special pentru Deficienţi de Vedere</t>
  </si>
  <si>
    <t>(Anexa nr.19 la Hotărârea Consiliului Județean nr. 14/2023)</t>
  </si>
  <si>
    <t>Centrul Școlar pentru Educație Incluzivă</t>
  </si>
  <si>
    <t>la Hotărârea nr.   /2023</t>
  </si>
  <si>
    <t>ANEXA Nr.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</si>
</sst>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serat"/>
      <charset val="238"/>
    </font>
    <font>
      <sz val="11"/>
      <name val="Monserat"/>
      <charset val="238"/>
    </font>
    <font>
      <sz val="11"/>
      <name val="Nonse"/>
      <charset val="238"/>
    </font>
    <font>
      <sz val="11"/>
      <color rgb="FFFF0000"/>
      <name val="Monserat"/>
      <charset val="238"/>
    </font>
    <font>
      <sz val="11"/>
      <color indexed="10"/>
      <name val="Monserat"/>
      <charset val="238"/>
    </font>
    <font>
      <sz val="11"/>
      <color rgb="FF00B050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5" fillId="0" borderId="0" xfId="0" applyFont="1"/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6" fillId="0" borderId="0" xfId="0" applyNumberFormat="1" applyFont="1"/>
    <xf numFmtId="4" fontId="7" fillId="0" borderId="0" xfId="0" applyNumberFormat="1" applyFont="1"/>
    <xf numFmtId="0" fontId="4" fillId="0" borderId="1" xfId="1" applyFont="1" applyBorder="1" applyAlignment="1">
      <alignment horizontal="right"/>
    </xf>
    <xf numFmtId="0" fontId="7" fillId="0" borderId="0" xfId="0" applyFont="1"/>
    <xf numFmtId="0" fontId="6" fillId="0" borderId="0" xfId="0" applyFont="1"/>
    <xf numFmtId="0" fontId="3" fillId="0" borderId="1" xfId="1" applyFont="1" applyBorder="1" applyAlignment="1">
      <alignment wrapText="1"/>
    </xf>
    <xf numFmtId="0" fontId="8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5"/>
  <sheetViews>
    <sheetView tabSelected="1" workbookViewId="0">
      <selection activeCell="N11" sqref="N11"/>
    </sheetView>
  </sheetViews>
  <sheetFormatPr defaultColWidth="9.109375" defaultRowHeight="13.8"/>
  <cols>
    <col min="1" max="1" width="2.88671875" style="2" customWidth="1"/>
    <col min="2" max="2" width="4.33203125" style="2" customWidth="1"/>
    <col min="3" max="3" width="48.44140625" style="2" customWidth="1"/>
    <col min="4" max="4" width="8" style="2" customWidth="1"/>
    <col min="5" max="5" width="13.88671875" style="2" hidden="1" customWidth="1"/>
    <col min="6" max="6" width="13.109375" style="2" hidden="1" customWidth="1"/>
    <col min="7" max="7" width="16.33203125" style="2" customWidth="1"/>
    <col min="8" max="8" width="13" style="2" customWidth="1"/>
    <col min="9" max="9" width="14.44140625" style="2" customWidth="1"/>
    <col min="10" max="10" width="14.88671875" style="2" customWidth="1"/>
    <col min="11" max="11" width="19.88671875" style="2" customWidth="1"/>
    <col min="12" max="12" width="4.109375" style="2" customWidth="1"/>
    <col min="13" max="13" width="18.88671875" style="2" customWidth="1"/>
    <col min="14" max="14" width="7.109375" style="2" customWidth="1"/>
    <col min="15" max="15" width="10.109375" style="2" customWidth="1"/>
    <col min="16" max="16" width="6.5546875" style="2" customWidth="1"/>
    <col min="17" max="16384" width="9.109375" style="2"/>
  </cols>
  <sheetData>
    <row r="1" spans="2:18">
      <c r="B1" s="37" t="s">
        <v>0</v>
      </c>
      <c r="C1" s="37"/>
      <c r="F1" s="38"/>
      <c r="G1" s="38"/>
      <c r="H1" s="3"/>
      <c r="I1" s="38"/>
      <c r="J1" s="38"/>
      <c r="K1" s="38"/>
    </row>
    <row r="2" spans="2:18">
      <c r="B2" s="37" t="s">
        <v>1</v>
      </c>
      <c r="C2" s="37"/>
      <c r="E2" s="4"/>
      <c r="F2" s="5" t="s">
        <v>18</v>
      </c>
      <c r="G2" s="32"/>
      <c r="H2" s="32"/>
      <c r="I2" s="5"/>
      <c r="J2" s="38" t="s">
        <v>67</v>
      </c>
      <c r="K2" s="38"/>
    </row>
    <row r="3" spans="2:18">
      <c r="B3" s="37" t="s">
        <v>2</v>
      </c>
      <c r="C3" s="37"/>
      <c r="D3" s="7"/>
      <c r="E3" s="7"/>
      <c r="F3" s="7"/>
      <c r="G3" s="7"/>
      <c r="H3" s="7"/>
      <c r="I3" s="7"/>
      <c r="J3" s="38" t="s">
        <v>66</v>
      </c>
      <c r="K3" s="38"/>
    </row>
    <row r="4" spans="2:18">
      <c r="B4" s="1"/>
      <c r="C4" s="1"/>
      <c r="D4" s="7"/>
      <c r="E4" s="7"/>
      <c r="F4" s="7"/>
      <c r="G4" s="7"/>
      <c r="H4" s="7"/>
      <c r="I4" s="7"/>
      <c r="J4" s="3"/>
      <c r="K4" s="3"/>
    </row>
    <row r="5" spans="2:18" ht="33" customHeight="1">
      <c r="B5" s="8"/>
      <c r="C5" s="45" t="s">
        <v>53</v>
      </c>
      <c r="D5" s="45"/>
      <c r="E5" s="45"/>
      <c r="F5" s="45"/>
      <c r="G5" s="45"/>
      <c r="H5" s="45"/>
      <c r="I5" s="45"/>
      <c r="J5" s="45"/>
      <c r="K5" s="45"/>
    </row>
    <row r="6" spans="2:18" ht="15.75" customHeight="1">
      <c r="B6" s="8"/>
      <c r="C6" s="31" t="s">
        <v>64</v>
      </c>
      <c r="D6" s="31"/>
      <c r="E6" s="31"/>
      <c r="F6" s="31"/>
      <c r="G6" s="31"/>
      <c r="H6" s="31"/>
      <c r="I6" s="31"/>
      <c r="J6" s="31"/>
      <c r="K6" s="31"/>
    </row>
    <row r="7" spans="2:18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39" t="s">
        <v>4</v>
      </c>
      <c r="C8" s="42" t="s">
        <v>5</v>
      </c>
      <c r="D8" s="42" t="s">
        <v>6</v>
      </c>
      <c r="E8" s="34" t="s">
        <v>20</v>
      </c>
      <c r="F8" s="34" t="s">
        <v>13</v>
      </c>
      <c r="G8" s="34" t="s">
        <v>60</v>
      </c>
      <c r="H8" s="34" t="s">
        <v>58</v>
      </c>
      <c r="I8" s="34" t="s">
        <v>59</v>
      </c>
      <c r="J8" s="34" t="s">
        <v>61</v>
      </c>
      <c r="K8" s="34" t="s">
        <v>62</v>
      </c>
    </row>
    <row r="9" spans="2:18" ht="14.25" customHeight="1">
      <c r="B9" s="40"/>
      <c r="C9" s="43"/>
      <c r="D9" s="43"/>
      <c r="E9" s="35"/>
      <c r="F9" s="35"/>
      <c r="G9" s="35"/>
      <c r="H9" s="35"/>
      <c r="I9" s="35"/>
      <c r="J9" s="35"/>
      <c r="K9" s="35"/>
    </row>
    <row r="10" spans="2:18" ht="14.25" customHeight="1">
      <c r="B10" s="40"/>
      <c r="C10" s="43"/>
      <c r="D10" s="43"/>
      <c r="E10" s="35"/>
      <c r="F10" s="35"/>
      <c r="G10" s="35"/>
      <c r="H10" s="35"/>
      <c r="I10" s="35"/>
      <c r="J10" s="35"/>
      <c r="K10" s="35"/>
    </row>
    <row r="11" spans="2:18" ht="37.200000000000003" customHeight="1">
      <c r="B11" s="41"/>
      <c r="C11" s="44"/>
      <c r="D11" s="44"/>
      <c r="E11" s="36"/>
      <c r="F11" s="36"/>
      <c r="G11" s="36"/>
      <c r="H11" s="36"/>
      <c r="I11" s="36"/>
      <c r="J11" s="36"/>
      <c r="K11" s="36"/>
      <c r="R11" s="12"/>
    </row>
    <row r="12" spans="2:18" ht="14.25" customHeight="1">
      <c r="B12" s="13">
        <v>1</v>
      </c>
      <c r="C12" s="13" t="s">
        <v>21</v>
      </c>
      <c r="D12" s="13"/>
      <c r="E12" s="14">
        <v>18558</v>
      </c>
      <c r="F12" s="14">
        <v>0</v>
      </c>
      <c r="G12" s="15">
        <v>78777.42</v>
      </c>
      <c r="H12" s="15">
        <v>8895</v>
      </c>
      <c r="I12" s="15"/>
      <c r="J12" s="15"/>
      <c r="K12" s="15">
        <f>G12+H12+I12+J12</f>
        <v>87672.42</v>
      </c>
    </row>
    <row r="13" spans="2:18" ht="15.75" customHeight="1">
      <c r="B13" s="13">
        <f t="shared" ref="B13:B66" si="0">B12+1</f>
        <v>2</v>
      </c>
      <c r="C13" s="13" t="s">
        <v>14</v>
      </c>
      <c r="D13" s="13"/>
      <c r="E13" s="14">
        <v>0</v>
      </c>
      <c r="F13" s="15">
        <v>161219.17000000001</v>
      </c>
      <c r="G13" s="15">
        <v>581968.0199999999</v>
      </c>
      <c r="H13" s="15"/>
      <c r="I13" s="15"/>
      <c r="J13" s="15"/>
      <c r="K13" s="15">
        <f>G13+H13+I13+J13</f>
        <v>581968.0199999999</v>
      </c>
      <c r="M13" s="16"/>
    </row>
    <row r="14" spans="2:18" ht="15.75" customHeight="1">
      <c r="B14" s="13">
        <f t="shared" si="0"/>
        <v>3</v>
      </c>
      <c r="C14" s="13" t="s">
        <v>54</v>
      </c>
      <c r="D14" s="13"/>
      <c r="E14" s="14"/>
      <c r="F14" s="15"/>
      <c r="G14" s="15">
        <v>56461.48</v>
      </c>
      <c r="H14" s="15"/>
      <c r="I14" s="15"/>
      <c r="J14" s="15"/>
      <c r="K14" s="15">
        <f t="shared" ref="K14:K60" si="1">G14+H14+I14+J14</f>
        <v>56461.48</v>
      </c>
    </row>
    <row r="15" spans="2:18" ht="18" customHeight="1">
      <c r="B15" s="13">
        <f t="shared" si="0"/>
        <v>4</v>
      </c>
      <c r="C15" s="17" t="s">
        <v>52</v>
      </c>
      <c r="D15" s="13"/>
      <c r="E15" s="14"/>
      <c r="F15" s="15"/>
      <c r="G15" s="15">
        <v>0</v>
      </c>
      <c r="H15" s="15"/>
      <c r="I15" s="15"/>
      <c r="J15" s="15"/>
      <c r="K15" s="15">
        <f t="shared" si="1"/>
        <v>0</v>
      </c>
    </row>
    <row r="16" spans="2:18" ht="15.6" customHeight="1">
      <c r="B16" s="13">
        <f t="shared" si="0"/>
        <v>5</v>
      </c>
      <c r="C16" s="18" t="s">
        <v>7</v>
      </c>
      <c r="D16" s="13"/>
      <c r="E16" s="15">
        <f>E12+E13</f>
        <v>18558</v>
      </c>
      <c r="F16" s="19">
        <f>F12+F13</f>
        <v>161219.17000000001</v>
      </c>
      <c r="G16" s="15">
        <v>717206.91999999981</v>
      </c>
      <c r="H16" s="15">
        <f>H12</f>
        <v>8895</v>
      </c>
      <c r="I16" s="15"/>
      <c r="J16" s="15"/>
      <c r="K16" s="15">
        <f t="shared" si="1"/>
        <v>726101.91999999981</v>
      </c>
      <c r="M16" s="16"/>
    </row>
    <row r="17" spans="2:17">
      <c r="B17" s="13">
        <f t="shared" si="0"/>
        <v>6</v>
      </c>
      <c r="C17" s="18" t="s">
        <v>36</v>
      </c>
      <c r="D17" s="18" t="s">
        <v>17</v>
      </c>
      <c r="E17" s="15" t="e">
        <f>#REF!+E49+E53+#REF!+#REF!+E20</f>
        <v>#REF!</v>
      </c>
      <c r="F17" s="15" t="e">
        <f>#REF!+F49+F53+#REF!+#REF!+F20</f>
        <v>#REF!</v>
      </c>
      <c r="G17" s="15">
        <v>717206.91999999981</v>
      </c>
      <c r="H17" s="15">
        <f>H18+H20+H49+H53+H64</f>
        <v>8895</v>
      </c>
      <c r="I17" s="15"/>
      <c r="J17" s="15"/>
      <c r="K17" s="15">
        <f t="shared" si="1"/>
        <v>726101.91999999981</v>
      </c>
      <c r="M17" s="16"/>
    </row>
    <row r="18" spans="2:17">
      <c r="B18" s="13">
        <f t="shared" si="0"/>
        <v>7</v>
      </c>
      <c r="C18" s="18" t="s">
        <v>42</v>
      </c>
      <c r="D18" s="18" t="s">
        <v>38</v>
      </c>
      <c r="E18" s="15"/>
      <c r="F18" s="15"/>
      <c r="G18" s="15">
        <v>5437.24</v>
      </c>
      <c r="H18" s="15"/>
      <c r="I18" s="15"/>
      <c r="J18" s="15"/>
      <c r="K18" s="15">
        <f t="shared" si="1"/>
        <v>5437.24</v>
      </c>
      <c r="M18" s="16"/>
    </row>
    <row r="19" spans="2:17">
      <c r="B19" s="13">
        <f t="shared" si="0"/>
        <v>8</v>
      </c>
      <c r="C19" s="13" t="s">
        <v>39</v>
      </c>
      <c r="D19" s="13" t="s">
        <v>38</v>
      </c>
      <c r="E19" s="15"/>
      <c r="F19" s="15"/>
      <c r="G19" s="14">
        <v>5437.24</v>
      </c>
      <c r="H19" s="15"/>
      <c r="I19" s="15"/>
      <c r="J19" s="15"/>
      <c r="K19" s="14">
        <f t="shared" si="1"/>
        <v>5437.24</v>
      </c>
      <c r="M19" s="16"/>
    </row>
    <row r="20" spans="2:17">
      <c r="B20" s="13">
        <f t="shared" si="0"/>
        <v>9</v>
      </c>
      <c r="C20" s="18" t="s">
        <v>34</v>
      </c>
      <c r="D20" s="18" t="s">
        <v>25</v>
      </c>
      <c r="E20" s="15" t="e">
        <f>#REF!+#REF!+#REF!</f>
        <v>#REF!</v>
      </c>
      <c r="F20" s="15" t="e">
        <f>#REF!+#REF!+#REF!</f>
        <v>#REF!</v>
      </c>
      <c r="G20" s="15">
        <v>627340.31999999995</v>
      </c>
      <c r="H20" s="15"/>
      <c r="I20" s="15"/>
      <c r="J20" s="15"/>
      <c r="K20" s="15">
        <f t="shared" si="1"/>
        <v>627340.31999999995</v>
      </c>
      <c r="M20" s="16"/>
    </row>
    <row r="21" spans="2:17">
      <c r="B21" s="13">
        <f t="shared" si="0"/>
        <v>10</v>
      </c>
      <c r="C21" s="18" t="s">
        <v>26</v>
      </c>
      <c r="D21" s="18" t="s">
        <v>25</v>
      </c>
      <c r="E21" s="15">
        <f>E22+E23+E25</f>
        <v>850</v>
      </c>
      <c r="F21" s="15">
        <f>F22+F23+F25</f>
        <v>37776.799999999996</v>
      </c>
      <c r="G21" s="15">
        <v>129576.3</v>
      </c>
      <c r="H21" s="15"/>
      <c r="I21" s="15"/>
      <c r="J21" s="15"/>
      <c r="K21" s="15">
        <f t="shared" si="1"/>
        <v>129576.3</v>
      </c>
      <c r="M21" s="20"/>
      <c r="O21" s="16"/>
    </row>
    <row r="22" spans="2:17">
      <c r="B22" s="13">
        <f t="shared" si="0"/>
        <v>11</v>
      </c>
      <c r="C22" s="13" t="s">
        <v>27</v>
      </c>
      <c r="D22" s="13">
        <v>10</v>
      </c>
      <c r="E22" s="14">
        <v>0</v>
      </c>
      <c r="F22" s="14">
        <v>14900</v>
      </c>
      <c r="G22" s="14">
        <v>88100</v>
      </c>
      <c r="H22" s="15"/>
      <c r="I22" s="15"/>
      <c r="J22" s="15"/>
      <c r="K22" s="14">
        <f t="shared" si="1"/>
        <v>88100</v>
      </c>
      <c r="M22" s="16"/>
      <c r="O22" s="16"/>
      <c r="Q22" s="21"/>
    </row>
    <row r="23" spans="2:17">
      <c r="B23" s="13">
        <f t="shared" si="0"/>
        <v>12</v>
      </c>
      <c r="C23" s="13" t="s">
        <v>28</v>
      </c>
      <c r="D23" s="13">
        <v>20</v>
      </c>
      <c r="E23" s="14">
        <v>0</v>
      </c>
      <c r="F23" s="14">
        <v>21339.21</v>
      </c>
      <c r="G23" s="14">
        <v>36870.300000000003</v>
      </c>
      <c r="H23" s="15"/>
      <c r="I23" s="15"/>
      <c r="J23" s="15"/>
      <c r="K23" s="14">
        <f t="shared" si="1"/>
        <v>36870.300000000003</v>
      </c>
      <c r="M23" s="16"/>
      <c r="O23" s="16"/>
      <c r="Q23" s="21"/>
    </row>
    <row r="24" spans="2:17" ht="27.6">
      <c r="B24" s="13">
        <f t="shared" si="0"/>
        <v>13</v>
      </c>
      <c r="C24" s="17" t="s">
        <v>40</v>
      </c>
      <c r="D24" s="22">
        <v>59</v>
      </c>
      <c r="E24" s="14"/>
      <c r="F24" s="14"/>
      <c r="G24" s="14">
        <v>270</v>
      </c>
      <c r="H24" s="15"/>
      <c r="I24" s="15"/>
      <c r="J24" s="15"/>
      <c r="K24" s="14">
        <f t="shared" si="1"/>
        <v>270</v>
      </c>
      <c r="M24" s="16"/>
      <c r="O24" s="16"/>
      <c r="Q24" s="21"/>
    </row>
    <row r="25" spans="2:17">
      <c r="B25" s="13">
        <f t="shared" si="0"/>
        <v>14</v>
      </c>
      <c r="C25" s="13" t="s">
        <v>29</v>
      </c>
      <c r="D25" s="13">
        <v>70</v>
      </c>
      <c r="E25" s="14">
        <v>850</v>
      </c>
      <c r="F25" s="14">
        <v>1537.59</v>
      </c>
      <c r="G25" s="14">
        <v>4336</v>
      </c>
      <c r="H25" s="15"/>
      <c r="I25" s="15"/>
      <c r="J25" s="15"/>
      <c r="K25" s="14">
        <f t="shared" si="1"/>
        <v>4336</v>
      </c>
      <c r="M25" s="16"/>
      <c r="N25" s="16"/>
      <c r="O25" s="20"/>
      <c r="Q25" s="21"/>
    </row>
    <row r="26" spans="2:17">
      <c r="B26" s="13">
        <f t="shared" si="0"/>
        <v>15</v>
      </c>
      <c r="C26" s="18" t="s">
        <v>30</v>
      </c>
      <c r="D26" s="18" t="s">
        <v>25</v>
      </c>
      <c r="E26" s="15">
        <f>E28+E31+E27</f>
        <v>1000</v>
      </c>
      <c r="F26" s="15">
        <f>F27+F28+F31</f>
        <v>60337</v>
      </c>
      <c r="G26" s="15">
        <v>208008.06</v>
      </c>
      <c r="H26" s="15"/>
      <c r="I26" s="15"/>
      <c r="J26" s="15"/>
      <c r="K26" s="15">
        <f t="shared" si="1"/>
        <v>208008.06</v>
      </c>
      <c r="M26" s="16"/>
      <c r="N26" s="16"/>
      <c r="O26" s="16"/>
      <c r="Q26" s="21"/>
    </row>
    <row r="27" spans="2:17">
      <c r="B27" s="13">
        <f t="shared" si="0"/>
        <v>16</v>
      </c>
      <c r="C27" s="13" t="s">
        <v>27</v>
      </c>
      <c r="D27" s="13">
        <v>10</v>
      </c>
      <c r="E27" s="14">
        <v>0</v>
      </c>
      <c r="F27" s="14">
        <v>32079</v>
      </c>
      <c r="G27" s="14">
        <v>131115.85999999999</v>
      </c>
      <c r="H27" s="15"/>
      <c r="I27" s="15"/>
      <c r="J27" s="15"/>
      <c r="K27" s="14">
        <f t="shared" si="1"/>
        <v>131115.85999999999</v>
      </c>
      <c r="M27" s="16"/>
      <c r="N27" s="16"/>
      <c r="O27" s="16"/>
      <c r="Q27" s="23"/>
    </row>
    <row r="28" spans="2:17">
      <c r="B28" s="13">
        <f t="shared" si="0"/>
        <v>17</v>
      </c>
      <c r="C28" s="13" t="s">
        <v>28</v>
      </c>
      <c r="D28" s="13">
        <v>20</v>
      </c>
      <c r="E28" s="14">
        <v>217</v>
      </c>
      <c r="F28" s="14">
        <v>22439</v>
      </c>
      <c r="G28" s="14">
        <v>71666.149999999994</v>
      </c>
      <c r="H28" s="15"/>
      <c r="I28" s="15"/>
      <c r="J28" s="15"/>
      <c r="K28" s="14">
        <f t="shared" si="1"/>
        <v>71666.149999999994</v>
      </c>
      <c r="M28" s="16"/>
      <c r="N28" s="16"/>
      <c r="O28" s="16"/>
      <c r="Q28" s="21"/>
    </row>
    <row r="29" spans="2:17" ht="27.6">
      <c r="B29" s="13">
        <f t="shared" si="0"/>
        <v>18</v>
      </c>
      <c r="C29" s="17" t="s">
        <v>40</v>
      </c>
      <c r="D29" s="22">
        <v>59</v>
      </c>
      <c r="E29" s="14"/>
      <c r="F29" s="14"/>
      <c r="G29" s="14">
        <v>1152</v>
      </c>
      <c r="H29" s="15"/>
      <c r="I29" s="15"/>
      <c r="J29" s="15"/>
      <c r="K29" s="14">
        <f t="shared" si="1"/>
        <v>1152</v>
      </c>
      <c r="M29" s="16"/>
      <c r="N29" s="16"/>
      <c r="O29" s="16"/>
      <c r="Q29" s="21"/>
    </row>
    <row r="30" spans="2:17" ht="27.6">
      <c r="B30" s="13">
        <f t="shared" si="0"/>
        <v>19</v>
      </c>
      <c r="C30" s="17" t="s">
        <v>41</v>
      </c>
      <c r="D30" s="13">
        <v>58</v>
      </c>
      <c r="E30" s="14"/>
      <c r="F30" s="14"/>
      <c r="G30" s="14">
        <v>0</v>
      </c>
      <c r="H30" s="15"/>
      <c r="I30" s="15"/>
      <c r="J30" s="15"/>
      <c r="K30" s="14">
        <f t="shared" si="1"/>
        <v>0</v>
      </c>
      <c r="M30" s="16"/>
      <c r="N30" s="16"/>
      <c r="O30" s="16"/>
      <c r="Q30" s="21"/>
    </row>
    <row r="31" spans="2:17">
      <c r="B31" s="13">
        <f t="shared" si="0"/>
        <v>20</v>
      </c>
      <c r="C31" s="13" t="s">
        <v>29</v>
      </c>
      <c r="D31" s="13">
        <v>70</v>
      </c>
      <c r="E31" s="14">
        <v>783</v>
      </c>
      <c r="F31" s="14">
        <v>5819</v>
      </c>
      <c r="G31" s="14">
        <v>4074.05</v>
      </c>
      <c r="H31" s="15"/>
      <c r="I31" s="15"/>
      <c r="J31" s="15"/>
      <c r="K31" s="14">
        <f t="shared" si="1"/>
        <v>4074.05</v>
      </c>
      <c r="M31" s="16"/>
      <c r="O31" s="24"/>
    </row>
    <row r="32" spans="2:17" ht="30" customHeight="1">
      <c r="B32" s="13">
        <f t="shared" si="0"/>
        <v>21</v>
      </c>
      <c r="C32" s="25" t="s">
        <v>31</v>
      </c>
      <c r="D32" s="18" t="s">
        <v>25</v>
      </c>
      <c r="E32" s="15">
        <f>E34+E36+E33</f>
        <v>850</v>
      </c>
      <c r="F32" s="15">
        <f>F33+F34+F36</f>
        <v>15952.33</v>
      </c>
      <c r="G32" s="15">
        <v>90310.42</v>
      </c>
      <c r="H32" s="15"/>
      <c r="I32" s="15"/>
      <c r="J32" s="15"/>
      <c r="K32" s="15">
        <f t="shared" si="1"/>
        <v>90310.42</v>
      </c>
      <c r="M32" s="16"/>
    </row>
    <row r="33" spans="2:15">
      <c r="B33" s="13">
        <f t="shared" si="0"/>
        <v>22</v>
      </c>
      <c r="C33" s="13" t="s">
        <v>27</v>
      </c>
      <c r="D33" s="13">
        <v>10</v>
      </c>
      <c r="E33" s="14">
        <v>0</v>
      </c>
      <c r="F33" s="14">
        <v>10800</v>
      </c>
      <c r="G33" s="14">
        <v>65003.44</v>
      </c>
      <c r="H33" s="15"/>
      <c r="I33" s="15"/>
      <c r="J33" s="15"/>
      <c r="K33" s="14">
        <f t="shared" si="1"/>
        <v>65003.44</v>
      </c>
      <c r="O33" s="16"/>
    </row>
    <row r="34" spans="2:15">
      <c r="B34" s="13">
        <f t="shared" si="0"/>
        <v>23</v>
      </c>
      <c r="C34" s="13" t="s">
        <v>28</v>
      </c>
      <c r="D34" s="13">
        <v>20</v>
      </c>
      <c r="E34" s="14">
        <v>0</v>
      </c>
      <c r="F34" s="14">
        <v>4356</v>
      </c>
      <c r="G34" s="14">
        <v>23125.86</v>
      </c>
      <c r="H34" s="15"/>
      <c r="I34" s="15"/>
      <c r="J34" s="15"/>
      <c r="K34" s="14">
        <f t="shared" si="1"/>
        <v>23125.86</v>
      </c>
      <c r="O34" s="16"/>
    </row>
    <row r="35" spans="2:15" ht="27.6">
      <c r="B35" s="13">
        <f t="shared" si="0"/>
        <v>24</v>
      </c>
      <c r="C35" s="17" t="s">
        <v>40</v>
      </c>
      <c r="D35" s="22">
        <v>59</v>
      </c>
      <c r="E35" s="14"/>
      <c r="F35" s="14"/>
      <c r="G35" s="14">
        <v>450</v>
      </c>
      <c r="H35" s="15"/>
      <c r="I35" s="15"/>
      <c r="J35" s="15"/>
      <c r="K35" s="14">
        <f t="shared" si="1"/>
        <v>450</v>
      </c>
      <c r="O35" s="16"/>
    </row>
    <row r="36" spans="2:15">
      <c r="B36" s="13">
        <f t="shared" si="0"/>
        <v>25</v>
      </c>
      <c r="C36" s="13" t="s">
        <v>29</v>
      </c>
      <c r="D36" s="13">
        <v>70</v>
      </c>
      <c r="E36" s="14">
        <v>850</v>
      </c>
      <c r="F36" s="14">
        <v>796.33</v>
      </c>
      <c r="G36" s="14">
        <v>1731.12</v>
      </c>
      <c r="H36" s="15"/>
      <c r="I36" s="15"/>
      <c r="J36" s="15"/>
      <c r="K36" s="14">
        <f t="shared" si="1"/>
        <v>1731.12</v>
      </c>
      <c r="O36" s="24"/>
    </row>
    <row r="37" spans="2:15" ht="27.6">
      <c r="B37" s="13">
        <f t="shared" si="0"/>
        <v>26</v>
      </c>
      <c r="C37" s="17" t="s">
        <v>41</v>
      </c>
      <c r="D37" s="13">
        <v>58</v>
      </c>
      <c r="E37" s="14"/>
      <c r="F37" s="14"/>
      <c r="G37" s="14">
        <v>0</v>
      </c>
      <c r="H37" s="15"/>
      <c r="I37" s="15"/>
      <c r="J37" s="15"/>
      <c r="K37" s="14">
        <f t="shared" si="1"/>
        <v>0</v>
      </c>
      <c r="O37" s="24"/>
    </row>
    <row r="38" spans="2:15">
      <c r="B38" s="13">
        <f t="shared" si="0"/>
        <v>27</v>
      </c>
      <c r="C38" s="18" t="s">
        <v>32</v>
      </c>
      <c r="D38" s="18" t="s">
        <v>25</v>
      </c>
      <c r="E38" s="15">
        <f>E40+E43+E39</f>
        <v>850</v>
      </c>
      <c r="F38" s="15">
        <f>F39+F40+F43</f>
        <v>33005.589999999997</v>
      </c>
      <c r="G38" s="15">
        <v>176474.09</v>
      </c>
      <c r="H38" s="15"/>
      <c r="I38" s="15"/>
      <c r="J38" s="15"/>
      <c r="K38" s="15">
        <f t="shared" si="1"/>
        <v>176474.09</v>
      </c>
    </row>
    <row r="39" spans="2:15">
      <c r="B39" s="13">
        <f t="shared" si="0"/>
        <v>28</v>
      </c>
      <c r="C39" s="13" t="s">
        <v>27</v>
      </c>
      <c r="D39" s="13">
        <v>10</v>
      </c>
      <c r="E39" s="14">
        <v>0</v>
      </c>
      <c r="F39" s="14">
        <v>16365</v>
      </c>
      <c r="G39" s="14">
        <v>119781.35</v>
      </c>
      <c r="H39" s="15"/>
      <c r="I39" s="15"/>
      <c r="J39" s="15"/>
      <c r="K39" s="14">
        <f t="shared" si="1"/>
        <v>119781.35</v>
      </c>
    </row>
    <row r="40" spans="2:15">
      <c r="B40" s="13">
        <f t="shared" si="0"/>
        <v>29</v>
      </c>
      <c r="C40" s="13" t="s">
        <v>28</v>
      </c>
      <c r="D40" s="13">
        <v>20</v>
      </c>
      <c r="E40" s="14">
        <v>0</v>
      </c>
      <c r="F40" s="14">
        <v>13320.59</v>
      </c>
      <c r="G40" s="14">
        <v>49310.74</v>
      </c>
      <c r="H40" s="15"/>
      <c r="I40" s="15"/>
      <c r="J40" s="15"/>
      <c r="K40" s="14">
        <f t="shared" si="1"/>
        <v>49310.74</v>
      </c>
    </row>
    <row r="41" spans="2:15" ht="29.25" customHeight="1">
      <c r="B41" s="13">
        <f t="shared" si="0"/>
        <v>30</v>
      </c>
      <c r="C41" s="17" t="s">
        <v>40</v>
      </c>
      <c r="D41" s="22">
        <v>59</v>
      </c>
      <c r="E41" s="14"/>
      <c r="F41" s="14"/>
      <c r="G41" s="14">
        <v>745</v>
      </c>
      <c r="H41" s="15"/>
      <c r="I41" s="15"/>
      <c r="J41" s="15"/>
      <c r="K41" s="14">
        <f t="shared" si="1"/>
        <v>745</v>
      </c>
    </row>
    <row r="42" spans="2:15" ht="27.6">
      <c r="B42" s="13">
        <f t="shared" si="0"/>
        <v>31</v>
      </c>
      <c r="C42" s="17" t="s">
        <v>49</v>
      </c>
      <c r="D42" s="22">
        <v>58</v>
      </c>
      <c r="E42" s="14"/>
      <c r="F42" s="14"/>
      <c r="G42" s="14">
        <v>0</v>
      </c>
      <c r="H42" s="15"/>
      <c r="I42" s="15"/>
      <c r="J42" s="15"/>
      <c r="K42" s="14">
        <f t="shared" si="1"/>
        <v>0</v>
      </c>
      <c r="M42" s="26"/>
    </row>
    <row r="43" spans="2:15">
      <c r="B43" s="13">
        <f t="shared" si="0"/>
        <v>32</v>
      </c>
      <c r="C43" s="13" t="s">
        <v>29</v>
      </c>
      <c r="D43" s="13">
        <v>70</v>
      </c>
      <c r="E43" s="14">
        <v>850</v>
      </c>
      <c r="F43" s="14">
        <v>3320</v>
      </c>
      <c r="G43" s="14">
        <v>6637</v>
      </c>
      <c r="H43" s="15"/>
      <c r="I43" s="15"/>
      <c r="J43" s="15"/>
      <c r="K43" s="14">
        <f t="shared" si="1"/>
        <v>6637</v>
      </c>
      <c r="O43" s="24"/>
    </row>
    <row r="44" spans="2:15">
      <c r="B44" s="13">
        <f t="shared" si="0"/>
        <v>33</v>
      </c>
      <c r="C44" s="18" t="s">
        <v>33</v>
      </c>
      <c r="D44" s="18" t="s">
        <v>25</v>
      </c>
      <c r="E44" s="15">
        <f>E46+E48+E45</f>
        <v>750</v>
      </c>
      <c r="F44" s="15">
        <f>F45+F46+F48</f>
        <v>8383</v>
      </c>
      <c r="G44" s="15">
        <v>22971.45</v>
      </c>
      <c r="H44" s="15"/>
      <c r="I44" s="15"/>
      <c r="J44" s="15"/>
      <c r="K44" s="15">
        <f t="shared" si="1"/>
        <v>22971.45</v>
      </c>
    </row>
    <row r="45" spans="2:15">
      <c r="B45" s="13">
        <f t="shared" si="0"/>
        <v>34</v>
      </c>
      <c r="C45" s="13" t="s">
        <v>27</v>
      </c>
      <c r="D45" s="13">
        <v>10</v>
      </c>
      <c r="E45" s="14">
        <v>0</v>
      </c>
      <c r="F45" s="14">
        <v>4283</v>
      </c>
      <c r="G45" s="14">
        <v>15532</v>
      </c>
      <c r="H45" s="15"/>
      <c r="I45" s="15"/>
      <c r="J45" s="15"/>
      <c r="K45" s="14">
        <f t="shared" si="1"/>
        <v>15532</v>
      </c>
      <c r="M45" s="16"/>
    </row>
    <row r="46" spans="2:15">
      <c r="B46" s="13">
        <f t="shared" si="0"/>
        <v>35</v>
      </c>
      <c r="C46" s="13" t="s">
        <v>28</v>
      </c>
      <c r="D46" s="13">
        <v>20</v>
      </c>
      <c r="E46" s="14">
        <v>0</v>
      </c>
      <c r="F46" s="14">
        <v>2600</v>
      </c>
      <c r="G46" s="14">
        <v>6726</v>
      </c>
      <c r="H46" s="15"/>
      <c r="I46" s="15"/>
      <c r="J46" s="15"/>
      <c r="K46" s="14">
        <f t="shared" si="1"/>
        <v>6726</v>
      </c>
    </row>
    <row r="47" spans="2:15" ht="27.6">
      <c r="B47" s="13">
        <f t="shared" si="0"/>
        <v>36</v>
      </c>
      <c r="C47" s="17" t="s">
        <v>40</v>
      </c>
      <c r="D47" s="22">
        <v>59</v>
      </c>
      <c r="E47" s="14"/>
      <c r="F47" s="14"/>
      <c r="G47" s="14">
        <v>224</v>
      </c>
      <c r="H47" s="15"/>
      <c r="I47" s="15"/>
      <c r="J47" s="15"/>
      <c r="K47" s="14">
        <f t="shared" si="1"/>
        <v>224</v>
      </c>
      <c r="M47" s="16"/>
    </row>
    <row r="48" spans="2:15">
      <c r="B48" s="13">
        <f t="shared" si="0"/>
        <v>37</v>
      </c>
      <c r="C48" s="13" t="s">
        <v>29</v>
      </c>
      <c r="D48" s="13">
        <v>70</v>
      </c>
      <c r="E48" s="14">
        <v>750</v>
      </c>
      <c r="F48" s="14">
        <v>1500</v>
      </c>
      <c r="G48" s="14">
        <v>489.45</v>
      </c>
      <c r="H48" s="15"/>
      <c r="I48" s="15"/>
      <c r="J48" s="15"/>
      <c r="K48" s="14">
        <f t="shared" si="1"/>
        <v>489.45</v>
      </c>
      <c r="O48" s="24"/>
    </row>
    <row r="49" spans="2:15">
      <c r="B49" s="13">
        <f t="shared" si="0"/>
        <v>38</v>
      </c>
      <c r="C49" s="18" t="s">
        <v>43</v>
      </c>
      <c r="D49" s="18" t="s">
        <v>16</v>
      </c>
      <c r="E49" s="15" t="e">
        <f>#REF!+E50+#REF!</f>
        <v>#REF!</v>
      </c>
      <c r="F49" s="15" t="e">
        <f>#REF!+F50+#REF!+#REF!</f>
        <v>#REF!</v>
      </c>
      <c r="G49" s="15">
        <v>88.59</v>
      </c>
      <c r="H49" s="15"/>
      <c r="I49" s="15"/>
      <c r="J49" s="15"/>
      <c r="K49" s="15">
        <f t="shared" si="1"/>
        <v>88.59</v>
      </c>
    </row>
    <row r="50" spans="2:15">
      <c r="B50" s="13">
        <f t="shared" si="0"/>
        <v>39</v>
      </c>
      <c r="C50" s="13" t="s">
        <v>19</v>
      </c>
      <c r="D50" s="13" t="s">
        <v>16</v>
      </c>
      <c r="E50" s="14">
        <v>0</v>
      </c>
      <c r="F50" s="14">
        <v>55</v>
      </c>
      <c r="G50" s="14">
        <v>52.59</v>
      </c>
      <c r="H50" s="15"/>
      <c r="I50" s="15"/>
      <c r="J50" s="15"/>
      <c r="K50" s="14">
        <f t="shared" si="1"/>
        <v>52.59</v>
      </c>
    </row>
    <row r="51" spans="2:15">
      <c r="B51" s="13">
        <f t="shared" si="0"/>
        <v>40</v>
      </c>
      <c r="C51" s="17" t="s">
        <v>63</v>
      </c>
      <c r="D51" s="13" t="s">
        <v>16</v>
      </c>
      <c r="E51" s="14"/>
      <c r="F51" s="14"/>
      <c r="G51" s="14">
        <v>6</v>
      </c>
      <c r="H51" s="15"/>
      <c r="I51" s="15"/>
      <c r="J51" s="15"/>
      <c r="K51" s="14">
        <f t="shared" si="1"/>
        <v>6</v>
      </c>
    </row>
    <row r="52" spans="2:15">
      <c r="B52" s="13">
        <f t="shared" si="0"/>
        <v>41</v>
      </c>
      <c r="C52" s="17" t="s">
        <v>65</v>
      </c>
      <c r="D52" s="13" t="s">
        <v>16</v>
      </c>
      <c r="E52" s="14"/>
      <c r="F52" s="14"/>
      <c r="G52" s="14">
        <v>30</v>
      </c>
      <c r="H52" s="15"/>
      <c r="I52" s="15"/>
      <c r="J52" s="15"/>
      <c r="K52" s="14">
        <f t="shared" si="1"/>
        <v>30</v>
      </c>
    </row>
    <row r="53" spans="2:15" ht="27.6">
      <c r="B53" s="13">
        <f t="shared" si="0"/>
        <v>42</v>
      </c>
      <c r="C53" s="25" t="s">
        <v>44</v>
      </c>
      <c r="D53" s="27" t="s">
        <v>15</v>
      </c>
      <c r="E53" s="15" t="e">
        <f>E54+E55+E56+E57+#REF!+E58+E59+E61+E62+E60</f>
        <v>#REF!</v>
      </c>
      <c r="F53" s="15" t="e">
        <f>F54+F55+F56+F57+#REF!+F58+F59+F60+F61+F62</f>
        <v>#REF!</v>
      </c>
      <c r="G53" s="15">
        <v>73340.37</v>
      </c>
      <c r="H53" s="15">
        <f>H54+H55+H56+H57+H58+H59+H60+H61+H62+H63</f>
        <v>8895</v>
      </c>
      <c r="I53" s="15"/>
      <c r="J53" s="15"/>
      <c r="K53" s="15">
        <f t="shared" si="1"/>
        <v>82235.37</v>
      </c>
    </row>
    <row r="54" spans="2:15">
      <c r="B54" s="13">
        <f t="shared" si="0"/>
        <v>43</v>
      </c>
      <c r="C54" s="13" t="s">
        <v>8</v>
      </c>
      <c r="D54" s="28" t="s">
        <v>15</v>
      </c>
      <c r="E54" s="14">
        <v>5999</v>
      </c>
      <c r="F54" s="14">
        <v>257.42</v>
      </c>
      <c r="G54" s="14">
        <v>36114.35</v>
      </c>
      <c r="H54" s="14">
        <v>7290</v>
      </c>
      <c r="I54" s="15"/>
      <c r="J54" s="15"/>
      <c r="K54" s="14">
        <f t="shared" si="1"/>
        <v>43404.35</v>
      </c>
    </row>
    <row r="55" spans="2:15">
      <c r="B55" s="13">
        <f t="shared" si="0"/>
        <v>44</v>
      </c>
      <c r="C55" s="13" t="s">
        <v>9</v>
      </c>
      <c r="D55" s="13" t="s">
        <v>15</v>
      </c>
      <c r="E55" s="14">
        <v>1331</v>
      </c>
      <c r="F55" s="14">
        <v>154</v>
      </c>
      <c r="G55" s="14">
        <v>9375.6999999999989</v>
      </c>
      <c r="H55" s="14">
        <v>1605</v>
      </c>
      <c r="I55" s="15"/>
      <c r="J55" s="15"/>
      <c r="K55" s="14">
        <f t="shared" si="1"/>
        <v>10980.699999999999</v>
      </c>
    </row>
    <row r="56" spans="2:15">
      <c r="B56" s="13">
        <f t="shared" si="0"/>
        <v>45</v>
      </c>
      <c r="C56" s="13" t="s">
        <v>10</v>
      </c>
      <c r="D56" s="13" t="s">
        <v>15</v>
      </c>
      <c r="E56" s="14">
        <v>784</v>
      </c>
      <c r="F56" s="14">
        <v>94</v>
      </c>
      <c r="G56" s="14">
        <v>3513.5</v>
      </c>
      <c r="H56" s="15"/>
      <c r="I56" s="15"/>
      <c r="J56" s="15"/>
      <c r="K56" s="14">
        <f t="shared" si="1"/>
        <v>3513.5</v>
      </c>
    </row>
    <row r="57" spans="2:15">
      <c r="B57" s="13">
        <f t="shared" si="0"/>
        <v>46</v>
      </c>
      <c r="C57" s="13" t="s">
        <v>11</v>
      </c>
      <c r="D57" s="13" t="s">
        <v>15</v>
      </c>
      <c r="E57" s="14">
        <v>1369</v>
      </c>
      <c r="F57" s="14">
        <v>180</v>
      </c>
      <c r="G57" s="14">
        <v>5794.1399999999994</v>
      </c>
      <c r="H57" s="15"/>
      <c r="I57" s="15"/>
      <c r="J57" s="15"/>
      <c r="K57" s="14">
        <f t="shared" si="1"/>
        <v>5794.1399999999994</v>
      </c>
    </row>
    <row r="58" spans="2:15">
      <c r="B58" s="13">
        <f t="shared" si="0"/>
        <v>47</v>
      </c>
      <c r="C58" s="13" t="s">
        <v>12</v>
      </c>
      <c r="D58" s="13" t="s">
        <v>15</v>
      </c>
      <c r="E58" s="14">
        <v>395</v>
      </c>
      <c r="F58" s="14">
        <v>50</v>
      </c>
      <c r="G58" s="14">
        <v>1322.92</v>
      </c>
      <c r="H58" s="15"/>
      <c r="I58" s="15"/>
      <c r="J58" s="15"/>
      <c r="K58" s="14">
        <f t="shared" si="1"/>
        <v>1322.92</v>
      </c>
    </row>
    <row r="59" spans="2:15" ht="27.6">
      <c r="B59" s="13">
        <f t="shared" si="0"/>
        <v>48</v>
      </c>
      <c r="C59" s="17" t="s">
        <v>23</v>
      </c>
      <c r="D59" s="13" t="s">
        <v>15</v>
      </c>
      <c r="E59" s="14">
        <v>920</v>
      </c>
      <c r="F59" s="14">
        <v>50</v>
      </c>
      <c r="G59" s="14">
        <v>2944.81</v>
      </c>
      <c r="H59" s="15"/>
      <c r="I59" s="15"/>
      <c r="J59" s="15"/>
      <c r="K59" s="14">
        <f t="shared" si="1"/>
        <v>2944.81</v>
      </c>
      <c r="M59" s="20"/>
      <c r="O59" s="16"/>
    </row>
    <row r="60" spans="2:15">
      <c r="B60" s="13">
        <f t="shared" si="0"/>
        <v>49</v>
      </c>
      <c r="C60" s="13" t="s">
        <v>37</v>
      </c>
      <c r="D60" s="13" t="s">
        <v>15</v>
      </c>
      <c r="E60" s="14">
        <v>845</v>
      </c>
      <c r="F60" s="14">
        <v>315</v>
      </c>
      <c r="G60" s="14">
        <v>3548.45</v>
      </c>
      <c r="H60" s="15"/>
      <c r="I60" s="15"/>
      <c r="J60" s="15"/>
      <c r="K60" s="14">
        <f t="shared" si="1"/>
        <v>3548.45</v>
      </c>
    </row>
    <row r="61" spans="2:15">
      <c r="B61" s="13">
        <f t="shared" si="0"/>
        <v>50</v>
      </c>
      <c r="C61" s="13" t="s">
        <v>22</v>
      </c>
      <c r="D61" s="13" t="s">
        <v>15</v>
      </c>
      <c r="E61" s="14">
        <v>677</v>
      </c>
      <c r="F61" s="14">
        <v>68</v>
      </c>
      <c r="G61" s="14">
        <v>1437.44</v>
      </c>
      <c r="H61" s="15"/>
      <c r="I61" s="15"/>
      <c r="J61" s="15"/>
      <c r="K61" s="14">
        <f>G61+H61+I61+J61</f>
        <v>1437.44</v>
      </c>
    </row>
    <row r="62" spans="2:15">
      <c r="B62" s="13">
        <f t="shared" si="0"/>
        <v>51</v>
      </c>
      <c r="C62" s="13" t="s">
        <v>24</v>
      </c>
      <c r="D62" s="13" t="s">
        <v>15</v>
      </c>
      <c r="E62" s="14">
        <v>206</v>
      </c>
      <c r="F62" s="14">
        <v>12</v>
      </c>
      <c r="G62" s="14">
        <v>581.9</v>
      </c>
      <c r="H62" s="15"/>
      <c r="I62" s="15"/>
      <c r="J62" s="15"/>
      <c r="K62" s="14">
        <f t="shared" ref="K62:K66" si="2">G62+H62+I62+J62</f>
        <v>581.9</v>
      </c>
    </row>
    <row r="63" spans="2:15">
      <c r="B63" s="13">
        <f t="shared" si="0"/>
        <v>52</v>
      </c>
      <c r="C63" s="13" t="s">
        <v>35</v>
      </c>
      <c r="D63" s="13" t="s">
        <v>15</v>
      </c>
      <c r="E63" s="14"/>
      <c r="F63" s="14"/>
      <c r="G63" s="14">
        <v>8707.16</v>
      </c>
      <c r="H63" s="15"/>
      <c r="I63" s="15"/>
      <c r="J63" s="15"/>
      <c r="K63" s="14">
        <f t="shared" si="2"/>
        <v>8707.16</v>
      </c>
    </row>
    <row r="64" spans="2:15">
      <c r="B64" s="13">
        <f t="shared" si="0"/>
        <v>53</v>
      </c>
      <c r="C64" s="25" t="s">
        <v>45</v>
      </c>
      <c r="D64" s="18" t="s">
        <v>46</v>
      </c>
      <c r="E64" s="14"/>
      <c r="F64" s="14"/>
      <c r="G64" s="15">
        <v>11000.4</v>
      </c>
      <c r="H64" s="15"/>
      <c r="I64" s="15"/>
      <c r="J64" s="15"/>
      <c r="K64" s="15">
        <f t="shared" si="2"/>
        <v>11000.4</v>
      </c>
    </row>
    <row r="65" spans="2:12">
      <c r="B65" s="13">
        <f t="shared" si="0"/>
        <v>54</v>
      </c>
      <c r="C65" s="13" t="s">
        <v>28</v>
      </c>
      <c r="D65" s="13" t="s">
        <v>47</v>
      </c>
      <c r="E65" s="14"/>
      <c r="F65" s="14"/>
      <c r="G65" s="14">
        <v>6132.4</v>
      </c>
      <c r="H65" s="15"/>
      <c r="I65" s="15"/>
      <c r="J65" s="15"/>
      <c r="K65" s="14">
        <f>G65+H65+I65+J65</f>
        <v>6132.4</v>
      </c>
    </row>
    <row r="66" spans="2:12">
      <c r="B66" s="13">
        <f t="shared" si="0"/>
        <v>55</v>
      </c>
      <c r="C66" s="13" t="s">
        <v>29</v>
      </c>
      <c r="D66" s="13" t="s">
        <v>48</v>
      </c>
      <c r="E66" s="14"/>
      <c r="F66" s="14"/>
      <c r="G66" s="14">
        <v>4868</v>
      </c>
      <c r="H66" s="15"/>
      <c r="I66" s="15"/>
      <c r="J66" s="15"/>
      <c r="K66" s="14">
        <f t="shared" si="2"/>
        <v>4868</v>
      </c>
    </row>
    <row r="67" spans="2:12">
      <c r="B67" s="8"/>
      <c r="C67" s="8"/>
      <c r="D67" s="8"/>
      <c r="E67" s="16"/>
      <c r="F67" s="16"/>
      <c r="G67" s="16"/>
      <c r="H67" s="29"/>
      <c r="I67" s="29"/>
      <c r="J67" s="29"/>
      <c r="K67" s="16"/>
    </row>
    <row r="68" spans="2:12">
      <c r="B68" s="8"/>
      <c r="C68" s="8"/>
      <c r="D68" s="8"/>
      <c r="E68" s="16"/>
      <c r="F68" s="16"/>
      <c r="G68" s="16"/>
      <c r="H68" s="29"/>
      <c r="I68" s="29"/>
      <c r="J68" s="29"/>
      <c r="K68" s="16"/>
    </row>
    <row r="69" spans="2:12">
      <c r="B69" s="8"/>
      <c r="C69" s="6" t="s">
        <v>50</v>
      </c>
      <c r="D69" s="32"/>
      <c r="E69" s="32"/>
      <c r="G69" s="16"/>
      <c r="H69" s="16"/>
      <c r="I69" s="29"/>
      <c r="J69" s="32" t="s">
        <v>55</v>
      </c>
      <c r="K69" s="32"/>
    </row>
    <row r="70" spans="2:12">
      <c r="B70" s="30"/>
      <c r="C70" s="5"/>
      <c r="D70" s="37"/>
      <c r="E70" s="37"/>
      <c r="F70" s="37"/>
      <c r="G70" s="7"/>
      <c r="H70" s="7"/>
      <c r="I70" s="32" t="s">
        <v>56</v>
      </c>
      <c r="J70" s="32"/>
      <c r="K70" s="32"/>
      <c r="L70" s="32"/>
    </row>
    <row r="71" spans="2:12">
      <c r="B71" s="30"/>
      <c r="C71" s="6" t="s">
        <v>51</v>
      </c>
      <c r="D71" s="32"/>
      <c r="E71" s="32"/>
      <c r="H71" s="7"/>
      <c r="I71" s="7"/>
      <c r="J71" s="32" t="s">
        <v>57</v>
      </c>
      <c r="K71" s="32"/>
    </row>
    <row r="72" spans="2:12">
      <c r="B72" s="8"/>
      <c r="C72" s="8"/>
      <c r="D72" s="8"/>
      <c r="G72" s="7"/>
      <c r="H72" s="7"/>
      <c r="I72" s="7"/>
      <c r="J72" s="8"/>
    </row>
    <row r="73" spans="2:12">
      <c r="B73" s="8"/>
      <c r="C73" s="1"/>
      <c r="D73" s="6"/>
      <c r="G73" s="6"/>
      <c r="H73" s="6"/>
      <c r="I73" s="6"/>
      <c r="J73" s="6"/>
    </row>
    <row r="74" spans="2:12">
      <c r="C74" s="33"/>
      <c r="D74" s="33"/>
    </row>
    <row r="75" spans="2:12">
      <c r="C75" s="1"/>
      <c r="D75" s="6"/>
    </row>
  </sheetData>
  <mergeCells count="27"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G2:H2"/>
    <mergeCell ref="J2:K2"/>
    <mergeCell ref="C6:K6"/>
    <mergeCell ref="D71:E71"/>
    <mergeCell ref="C74:D74"/>
    <mergeCell ref="F8:F11"/>
    <mergeCell ref="G8:G11"/>
    <mergeCell ref="J8:J11"/>
    <mergeCell ref="D69:E69"/>
    <mergeCell ref="D70:F70"/>
    <mergeCell ref="J69:K69"/>
    <mergeCell ref="J71:K71"/>
    <mergeCell ref="I70:L70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2023-12-18T07:38:31Z</cp:lastPrinted>
  <dcterms:created xsi:type="dcterms:W3CDTF">2009-05-18T06:15:42Z</dcterms:created>
  <dcterms:modified xsi:type="dcterms:W3CDTF">2023-12-20T07:00:43Z</dcterms:modified>
</cp:coreProperties>
</file>