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8" windowHeight="10644" activeTab="0"/>
  </bookViews>
  <sheets>
    <sheet name="anexa_1__" sheetId="1" r:id="rId1"/>
  </sheets>
  <definedNames/>
  <calcPr fullCalcOnLoad="1"/>
</workbook>
</file>

<file path=xl/sharedStrings.xml><?xml version="1.0" encoding="utf-8"?>
<sst xmlns="http://schemas.openxmlformats.org/spreadsheetml/2006/main" count="329" uniqueCount="260">
  <si>
    <t>VENITURI PROPRII   (cod 00.02-11.02-37.02+00.15+00.16)</t>
  </si>
  <si>
    <t>4802</t>
  </si>
  <si>
    <t>I.  VENITURI CURENTE    (cod 00.03+00.12)</t>
  </si>
  <si>
    <t>0002</t>
  </si>
  <si>
    <t>A.  VENITURI FISCALE    (cod 00.04+06.02+00.09+00.10+00.11)</t>
  </si>
  <si>
    <t>0003</t>
  </si>
  <si>
    <t>A1.  IMPOZIT  PE VENIT, PROFIT SI CASTIGURI DIN CAPITAL  (cod 00.05+00.06+00.07)</t>
  </si>
  <si>
    <t>0004</t>
  </si>
  <si>
    <t>A1.1.  IMPOZIT  PE VENIT, PROFIT SI CASTIGURI DIN CAPITAL DE LA PERSOANE JURIDICE (cod 01.02)</t>
  </si>
  <si>
    <t>0005</t>
  </si>
  <si>
    <t>Impozit pe profit  (cod 01.02.01)</t>
  </si>
  <si>
    <t>0102</t>
  </si>
  <si>
    <t>Impozit pe profit de la agenti economici</t>
  </si>
  <si>
    <t>010201</t>
  </si>
  <si>
    <t>A1.2.  IMPOZIT PE VENIT, PROFIT, 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</si>
  <si>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</si>
  <si>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</si>
  <si>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</si>
  <si>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</si>
  <si>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</si>
  <si>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040204</t>
  </si>
  <si>
    <t>A4.IMPOZITE SI TAXE PE BUNURI SI SERVICII (cod 11.02+12.02+15.02+16.02)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</si>
  <si>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</si>
  <si>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</si>
  <si>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</si>
  <si>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</si>
  <si>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</si>
  <si>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</si>
  <si>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</si>
  <si>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</si>
  <si>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 (cod 16.02.02+16.02.03+16.02.50)</t>
  </si>
  <si>
    <t>1602</t>
  </si>
  <si>
    <t>Taxa asupra  mijloacelor de transport  (cod 16.02.02.01+16.02.02.02)</t>
  </si>
  <si>
    <t>160202</t>
  </si>
  <si>
    <t>Taxa asupra  mijloacelor de transport detinute de persoane fizice</t>
  </si>
  <si>
    <t>16020201</t>
  </si>
  <si>
    <t>Taxa asupra  mijloacelor de transport detinute de persoane juridice</t>
  </si>
  <si>
    <t>16020202</t>
  </si>
  <si>
    <t>Taxe si tarife pentru eliberarea de licente si autorizatii de functionare</t>
  </si>
  <si>
    <t>160203</t>
  </si>
  <si>
    <t>C. VENITURI NEFISCALE (cod 00.13+00.14)</t>
  </si>
  <si>
    <t>0012</t>
  </si>
  <si>
    <t>C1.  VENITURI DIN PROPRIETATE (cod 30.02+31.02)</t>
  </si>
  <si>
    <t>0013</t>
  </si>
  <si>
    <t>3002</t>
  </si>
  <si>
    <t>Varsaminte din profitul net al regiilor autonome, societatilor si companiilor nationale</t>
  </si>
  <si>
    <t>300201</t>
  </si>
  <si>
    <t>Venituri din concesiuni si inchirieri</t>
  </si>
  <si>
    <t>300205</t>
  </si>
  <si>
    <t>C2.  VANZARI DE BUNURI SI SERVICII   (cod 33.02+34.02+35.02+36.02+37.02)</t>
  </si>
  <si>
    <t>0014</t>
  </si>
  <si>
    <t>Amenzi, penalitati si confiscari (cod 35.02.01 la35.02.03+35.02.50)</t>
  </si>
  <si>
    <t>3502</t>
  </si>
  <si>
    <t>Venituri din amenzi si alte sanctiuni aplicate potrivit dispozitiilor legale</t>
  </si>
  <si>
    <t>350201</t>
  </si>
  <si>
    <t>Diverse venituri  (cod 36.02.01+36.02.05+36.02.06+36.02.07+36.02.08+36.02.11+36.02.22+36.02.50)</t>
  </si>
  <si>
    <t>3602</t>
  </si>
  <si>
    <t>Alte venituri</t>
  </si>
  <si>
    <t>360250</t>
  </si>
  <si>
    <t>Transferuri voluntare,altele decat subventiile (cod cod 37.02.01+37.02.03+37.02.04+37.02.05+37.02.50)</t>
  </si>
  <si>
    <t>3702</t>
  </si>
  <si>
    <t>Donatii si sponsorizari</t>
  </si>
  <si>
    <t>370201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</si>
  <si>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</si>
  <si>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</si>
  <si>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</si>
  <si>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</si>
  <si>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Alte transferuri voluntare</t>
  </si>
  <si>
    <t>370250</t>
  </si>
  <si>
    <t>II. VENITURI DIN CAPITAL (cod 39.02)</t>
  </si>
  <si>
    <t>0015</t>
  </si>
  <si>
    <t>Venituri din valorificarea unor bunuri  (cod 39.02.01+39.02.03+39.02.04+ 39.02.07+39.02.10)</t>
  </si>
  <si>
    <t>3902</t>
  </si>
  <si>
    <t>Venituri din valorificarea unor bunuri ale institutiilor publice</t>
  </si>
  <si>
    <t>390201</t>
  </si>
  <si>
    <t>IV.  SUBVENTII    (cod 00.18)</t>
  </si>
  <si>
    <t>0017</t>
  </si>
  <si>
    <t>SUBVENTII DE LA ALTE NIVELE ALE ADMINISTRATIEI PUBLICE   (cod 42.02+43.02)</t>
  </si>
  <si>
    <t>0018</t>
  </si>
  <si>
    <t>4202</t>
  </si>
  <si>
    <t>Subventii de la bugetul de stat catre bugetele locale necesare sustinerii derularii proiectelor finantate din FEN postaderare</t>
  </si>
  <si>
    <t>420220</t>
  </si>
  <si>
    <t>Finantarea drepturilor acordate persoanelor cu handicap</t>
  </si>
  <si>
    <t>420221</t>
  </si>
  <si>
    <t>Subventii de la alte administratii   (cod 43.02.01+43.02.04+43.02.07+43.02.08+42.02.20)</t>
  </si>
  <si>
    <t>4302</t>
  </si>
  <si>
    <t>Subventii primite de  la  bugetele consiliilor judetene pentru protectia copilului</t>
  </si>
  <si>
    <t>430201</t>
  </si>
  <si>
    <t>VENITURILE SECTIUNII DE FUNCTIONARE (cod 00.02+00.16+00.17+00.30) - TOTAL</t>
  </si>
  <si>
    <t>000102F</t>
  </si>
  <si>
    <t>VENITURI PROPRII (00.02-11.02-37.02-37.02.03+00.16)</t>
  </si>
  <si>
    <t>0002F</t>
  </si>
  <si>
    <t>A.  VENITURI FISCALE (cod 00.04+00.09+00.10+00.11)</t>
  </si>
  <si>
    <t>0003F</t>
  </si>
  <si>
    <t>0004F</t>
  </si>
  <si>
    <t>A1.1.  IMPOZIT  PE VENIT, PROFIT SI CASTIGURI DIN CAPITAL DE LA PERSOANE JURIDICE  (cod 01.02)</t>
  </si>
  <si>
    <t>0005F</t>
  </si>
  <si>
    <t>010201F</t>
  </si>
  <si>
    <t>A1.2. IMPOZIT PE VENIT, PROFIT,  SI CASTIGURI DIN CAPITAL DE LA PERSOANE FIZICE  (cod 03.02+04.02)</t>
  </si>
  <si>
    <t>0006F</t>
  </si>
  <si>
    <t>Cote si sume defalcate din impozitul pe venit   (cod 04.02.01+04.02.04)</t>
  </si>
  <si>
    <t>0402F</t>
  </si>
  <si>
    <t>040201F</t>
  </si>
  <si>
    <t>Sume alocate din cotele defalcate din impozitul pe venit pentru echilibrarea bugetelor locale</t>
  </si>
  <si>
    <t>040204F</t>
  </si>
  <si>
    <t>A4.  IMPOZITE SI TAXE PE BUNURI SI SERVICII   (cod 11.02+12.02+15.02+16.02)</t>
  </si>
  <si>
    <t>0010F</t>
  </si>
  <si>
    <t>Sume defalcate din TVA  (cod  11.02.01+11.02.02+11.02.05+11.02.06)</t>
  </si>
  <si>
    <t>1102F</t>
  </si>
  <si>
    <t>110201F</t>
  </si>
  <si>
    <t>110205F</t>
  </si>
  <si>
    <t>110206F</t>
  </si>
  <si>
    <t>Taxe pe utilizarea bunurilor, autorizarea utilizarii bunurilor sau pe desfasurarea de activitati   (cod 16.02.02+16.02.03+16.02.50)</t>
  </si>
  <si>
    <t>1602F</t>
  </si>
  <si>
    <t>Impozit pe mijloacele de transport  (cod 16.02.02.01+16.02.02.02)</t>
  </si>
  <si>
    <t>160202F</t>
  </si>
  <si>
    <t>Impozit pe mijloacele de transport detinute de persoane fizice *)</t>
  </si>
  <si>
    <t>16020201F</t>
  </si>
  <si>
    <t>Impozit pe mijloacele de transport detinute de persoane juridice *)</t>
  </si>
  <si>
    <t>16020202F</t>
  </si>
  <si>
    <t>160203F</t>
  </si>
  <si>
    <t>C.   VENITURI NEFISCALE (cod 00.13+00.14)</t>
  </si>
  <si>
    <t>0012F</t>
  </si>
  <si>
    <t>C1.  VENITURI DIN PROPRIETATE  (cod 30.02+31.02)</t>
  </si>
  <si>
    <t>0013F</t>
  </si>
  <si>
    <t>Venituri din proprietate  (cod 30.02.01+30.02.05+30.02.08+30.02.50)</t>
  </si>
  <si>
    <t>3002F</t>
  </si>
  <si>
    <t>300201F</t>
  </si>
  <si>
    <t>300205F</t>
  </si>
  <si>
    <t>0014F</t>
  </si>
  <si>
    <t>Amenzi, penalitati si confiscari   (cod 35.02.01 la 35.02.03+35.02.50)</t>
  </si>
  <si>
    <t>3502F</t>
  </si>
  <si>
    <t>350201F</t>
  </si>
  <si>
    <t>Diverse venituri (cod 36.02.01+36.02.05+36.02.06+36.02.11+36.02.50)</t>
  </si>
  <si>
    <t>3602F</t>
  </si>
  <si>
    <t>Transferuri voluntare,  altele decat subventiile  (cod 37.02.01+37.02.03+37.02.50)</t>
  </si>
  <si>
    <t>3702F</t>
  </si>
  <si>
    <t>370201F</t>
  </si>
  <si>
    <t>370203F</t>
  </si>
  <si>
    <t>0017F</t>
  </si>
  <si>
    <t>0018F</t>
  </si>
  <si>
    <t>4202F</t>
  </si>
  <si>
    <t>420221F</t>
  </si>
  <si>
    <t>Subventii de la alte administratii   (cod 43.02.01+43.02.04+43.02.07+43.02.08+43.02.20)</t>
  </si>
  <si>
    <t>4302F</t>
  </si>
  <si>
    <t>Subventii primite de la bugetele consiliilor judetene pentru protectia copilului</t>
  </si>
  <si>
    <t>430201F</t>
  </si>
  <si>
    <t>VENITURILE SECTIUNII DE DEZVOLTARE (00.02+00.15+00.17+40.02+45.02) - TOTAL</t>
  </si>
  <si>
    <t>000102D</t>
  </si>
  <si>
    <t>VENITURI CURENTE (00.03+00.12)</t>
  </si>
  <si>
    <t>0002D</t>
  </si>
  <si>
    <t>VENITURI NEFISCALE  ( cod 00.14)</t>
  </si>
  <si>
    <t>0012D</t>
  </si>
  <si>
    <t>C2.  VANZARI DE BUNURI SI SERVICII   (cod 36.02+37.02)</t>
  </si>
  <si>
    <t>0014D</t>
  </si>
  <si>
    <t>Transferuri voluntare,  altele decat subventiile  (cod 37.02.04+37.02.05)</t>
  </si>
  <si>
    <t>3702D</t>
  </si>
  <si>
    <t>370204D</t>
  </si>
  <si>
    <t>0015D</t>
  </si>
  <si>
    <t>Venituri din valorificarea unor bunuri  (cod 39.02.01+39.02.03+39.02.04+39.02.07+39.02.10)</t>
  </si>
  <si>
    <t>3902D</t>
  </si>
  <si>
    <t>390201D</t>
  </si>
  <si>
    <t>0017D</t>
  </si>
  <si>
    <t>0018D</t>
  </si>
  <si>
    <t>ROMÂNIA</t>
  </si>
  <si>
    <t>JUDEŢUL CLUJ</t>
  </si>
  <si>
    <t>CONSILIUL JUDEŢEAN</t>
  </si>
  <si>
    <t>Nr.
crt.</t>
  </si>
  <si>
    <t>Denumire indicator</t>
  </si>
  <si>
    <t>Cod ind.</t>
  </si>
  <si>
    <t>Încasări realizate</t>
  </si>
  <si>
    <t xml:space="preserve">        Contrasemnează:</t>
  </si>
  <si>
    <t xml:space="preserve">          SIMONA GACI</t>
  </si>
  <si>
    <t>mii lei</t>
  </si>
  <si>
    <t xml:space="preserve">TOTAL VENITURI </t>
  </si>
  <si>
    <t>000102</t>
  </si>
  <si>
    <t>Varsaminte din profitul net al regiilor autonome, societatilor si companiilor naţionale</t>
  </si>
  <si>
    <t xml:space="preserve">Subvent de la bugetul de stat(cod 42.02.01+42.02.03l a 42.02.07+42.02.09+42.02.10+42.02.12 la 42.02.21+42.02.28+42.02.29+42.02.32 la 42.02.36+42.02.40 la 42.02.42+42.02.44 la 42.02.46+42.02.51+42.02.55)  
</t>
  </si>
  <si>
    <t>Taxe speciale</t>
  </si>
  <si>
    <t xml:space="preserve">Subventii primite din Fondul National de Dezvoltare </t>
  </si>
  <si>
    <t>Finantarea Programului national de dezvoltare locala</t>
  </si>
  <si>
    <t>Alte amenzi, penalitati si confiscari</t>
  </si>
  <si>
    <t>Venituri din vanzarea locuintelor construite din fondurile statului</t>
  </si>
  <si>
    <t xml:space="preserve">                           PREŞEDINTE,</t>
  </si>
  <si>
    <t xml:space="preserve">                               ALIN  TIȘE</t>
  </si>
  <si>
    <t>30020530F</t>
  </si>
  <si>
    <t>35020102F</t>
  </si>
  <si>
    <t>Alte taxe pe itilizarea bunurilor, autorilzarea utilizarii bunurilor sau pe desfasurarea de activitatii</t>
  </si>
  <si>
    <t>Alte venituri din concesiuni si inchirieri de catre institutiile publice</t>
  </si>
  <si>
    <t>Contributia lunara a parintilor pentru intretinerea copiilor in unitatile de protectie sociala</t>
  </si>
  <si>
    <t>Venituri din amenzi si alte sanctiuni aplicate de catre alte institutii de specialitate</t>
  </si>
  <si>
    <t>Varsaminte din venituri si/sau disponibilitatile institutiilor publice</t>
  </si>
  <si>
    <t>Fondul European de Dezvoltare Regionala (FEDR) (COD 48.02.01.01 la 48.02.01.03)</t>
  </si>
  <si>
    <t xml:space="preserve">Sume primite in contul platilor efectuate in anul curent </t>
  </si>
  <si>
    <t>Impozit pe profit (cod 01.02.01)</t>
  </si>
  <si>
    <t xml:space="preserve">Impozit pe profit de la agenti economici </t>
  </si>
  <si>
    <t>Alte taxe pe utilizarea bunurilor, autorilzarea utilizarii bunurilor sau pe desfasurarea de activitatii</t>
  </si>
  <si>
    <t>Venituri din prestari de servicii si alte activitati (cod 33.02+33.02.10+33.02.12+33.02.24+33.02.27+33.02.28+3.02.50)</t>
  </si>
  <si>
    <t xml:space="preserve">Subventi de la bugetul de stat(cod 42.02.21+42.02.28+42.02.32 la 42.02.36+42.02.41+42.02.42+42.02.44 la 42.02.46+42.02.51)  </t>
  </si>
  <si>
    <t>Subventii de la bugetul de stat (cod 42.02.01+42.02.03 la 42.02.07+42.02.09+42.02.10+42.02.12 la 42.02.20+42.02.29+42.02.40+42.02.51 +42.02.52)</t>
  </si>
  <si>
    <t>VENITURI PROPRII (cod 00.02-11.02-37.02+00.15+00.16)</t>
  </si>
  <si>
    <t>Sume primite de la UE/alti donatori  in contul platilor efectuate si prefinantari aferente cadrului financiar 2014-2020 (cod 48.02.01 la 48.02.05+48.02.11+48.02.12+48.02.15)</t>
  </si>
  <si>
    <t>Fondul European de Dezvoltare Regională (FEDR) (cod 48.02.01.01 la 48.02.01.03)</t>
  </si>
  <si>
    <t>Sume primite în contul plăților efectuate în anul curent</t>
  </si>
  <si>
    <t>A6. ALTE IMPOZITE SI TAXE FISCALE (cod 18.02)</t>
  </si>
  <si>
    <t>Alte impozite si taxe fiscale (cod 18.02.50)</t>
  </si>
  <si>
    <t>Alte impozite si taxe</t>
  </si>
  <si>
    <t>Venituri din dividende (cod 30.02.08.02+30.02.08.03)</t>
  </si>
  <si>
    <t>Venituri din dividende de la alti platitori</t>
  </si>
  <si>
    <t>Contributia de intretinere a persoanelor asistate</t>
  </si>
  <si>
    <t xml:space="preserve">Subventii de la bugetul de stat catre bugetele locale necesare sustinerii derularii proiectelor finantate din FEN postaderare, aferente perioadei de programare 2014-2020 </t>
  </si>
  <si>
    <t>Venituri din recuperarea cheltuielilor de judecată, imputații și despăgubiri</t>
  </si>
  <si>
    <t>Alte venituri pentru finanțarea secțiunii de dezvoltare</t>
  </si>
  <si>
    <t>Subventii primite de la bugetul de stat pentru finanțarea unor programe de interes național (cod 42.02.51.01.+42.02.51.02)</t>
  </si>
  <si>
    <t>Subventii primite de la bugetul de stat pentru finanțarea unor programe de interes național  destinate secțiunii de funcționare a bugetului local</t>
  </si>
  <si>
    <t>Sume primite în contul plăților efectuate în anii anteriori</t>
  </si>
  <si>
    <t>Fondul Social European (FSE) ( cod 48.02.02.01 la 42.02.02.03)</t>
  </si>
  <si>
    <t>Venituri din recuperarea cheltuielilor de judecată</t>
  </si>
  <si>
    <t>SECRETAR GENERAL AL JUDEŢULUI</t>
  </si>
  <si>
    <t>Sume primite in contul platilor efectuate in anii anteriori</t>
  </si>
  <si>
    <t>Sume defalcate din TVA (cod 11.02.01+11.02.02+11.02.05 + 11.02.06)</t>
  </si>
  <si>
    <t>Subvenţii de la bugetul de stat pentru decontarea cheltuielilor pentru carantină</t>
  </si>
  <si>
    <t>Alte amenzi, penalităţi şi confiscări</t>
  </si>
  <si>
    <t xml:space="preserve">              CONTUL DE EXECUŢIE AL BUGETULUI LOCAL-VENITURI</t>
  </si>
  <si>
    <t>Anexa nr. 1</t>
  </si>
  <si>
    <t>Sume din excedentul anului precedent pentru acoperirea golurilor temporare de casă ale secţiunii de funcţionare</t>
  </si>
  <si>
    <t>Sume din excedentul anului precedent pentru acoperirea golurilor temporare de casă ale secţiunii de dezvoltare</t>
  </si>
  <si>
    <t>III. Operaţiuni financiare (cod 40.02+41.02)</t>
  </si>
  <si>
    <t>Subventii primite de la bugetul de stat pentru finanțarea unor programe de interes național  destinate secțiunii de dezvoltare a bugetului local</t>
  </si>
  <si>
    <t>Sume din excedentul anului precedent pentru acoperirea golurilor temporare de casa ale secţiunii de funcţionare</t>
  </si>
  <si>
    <t>Incasări din rambursarea împrumuturilor acordate (cod 40.02.06+40.02.07+.40.02.10+40.02.11+40.02.50)</t>
  </si>
  <si>
    <t xml:space="preserve">Subvenţii primite de la bugetul de stat pentru finanşarea unor programe de interes naţional </t>
  </si>
  <si>
    <t>Sume repartizate pentru finanţarea instituţiilor de spectacole şi concerte</t>
  </si>
  <si>
    <t>Subvenţii pentru realizarea activităţii de colectare, transport, depozitare şi neutralizare a deşeurilor de origine animală</t>
  </si>
  <si>
    <t>Sume alocate pentru stimulentul de risc</t>
  </si>
  <si>
    <t>Subvenţii din veniturile proprii ale Ministerului Sănătăţii către bugetele locale pentru finanţarea investiţuiilor în sănătate</t>
  </si>
  <si>
    <t>Subvenţii primite din Fondul de Intervenţie</t>
  </si>
  <si>
    <t>Sume primite din fondul de intervenţie</t>
  </si>
  <si>
    <t>Alte sume primite de la UE</t>
  </si>
  <si>
    <t>Alte sume primite din fonduri de la Uniunea Europeana pentru programele operationale finantate din cadrul financiar 2014-2020</t>
  </si>
  <si>
    <t>Venituri din redevenţe miniere</t>
  </si>
  <si>
    <t xml:space="preserve">Subvenţii primite de la bugetul de stat pentru finanţarea unor programe de interes naţional, destinate secţiunii de dezvoltare a bugetului local </t>
  </si>
  <si>
    <t>SUBVENTII DE LA ALTE NIVELE ALE ADMINISTRATIEI PUBLICE   (cod 4102+42.02)</t>
  </si>
  <si>
    <t>Sume alocate din cotele defalcate din impozitul pe profit pentru echilibrarea bugetelor locale</t>
  </si>
  <si>
    <t>Subvenţii d ela bugetul de stat necesare susţinerii derulării proiectelor finanţate din fonduri externe nerambursabile (FEN) postaderare, aferente perioadei de programare 2021-2027 (cod 42.02.93.01+42.02.93.03)</t>
  </si>
  <si>
    <t xml:space="preserve">Subvenţii d ela bugetul de stat necesare susţinerii derulării proiectelor finanţate din fonduri externe nerambursabile (FEN) postaderare, aferente perioadei de programare 2021-2027 </t>
  </si>
  <si>
    <t>Venituri din proprietate  (cod 30.02.01+30.02.03+30.02.05+30.02.08+30.02.50)</t>
  </si>
  <si>
    <t>Venituri din prestari de servicii si alte activitati (cod. 33.02+33.02.10+33.02.12+33.02.24+33.02.27+     33.02.28)</t>
  </si>
  <si>
    <t>Sume primite de UE/alti donatori in contul platilor efectuate si prefinantari aferente cadrului financiar 2014-2020 (cod 48.02.01 la 48.02.05+48.02.11+48.02.12+48.02.15)</t>
  </si>
  <si>
    <t>Alocari de sume din PNNR afernte asistentei financiare nerambursabile</t>
  </si>
  <si>
    <t>Fonduri europene nerambursabile</t>
  </si>
  <si>
    <t>Sume aferente TVA</t>
  </si>
  <si>
    <t>Alocari de sume aferente componentei imprumuturi</t>
  </si>
  <si>
    <t>Venituri din exploatarea terenurilor cu destinaţie agricolă</t>
  </si>
  <si>
    <t>Prefinanţare</t>
  </si>
  <si>
    <t>la data de 31.03.2024</t>
  </si>
  <si>
    <t>Prevederi bugetare  Trim. I</t>
  </si>
  <si>
    <t>Subvenţii primite de la bugetul de stat pentru finanţarea investițiilor pentru instituțuu publice de asistență socială și unități de asistență medico-sociale</t>
  </si>
  <si>
    <t xml:space="preserve">                  la Hotărârea nr.      /2024</t>
  </si>
  <si>
    <t>Prevederi bugetare anuale la 31.03.2024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</si>
</sst>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00\1\6"/>
    <numFmt numFmtId="197" formatCode="00"/>
    <numFmt numFmtId="198" formatCode="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5" fillId="0" borderId="2" applyNumberFormat="0" applyFill="0" applyAlignment="0" applyProtection="0"/>
    <xf numFmtId="171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29" borderId="6" applyNumberFormat="0" applyAlignment="0" applyProtection="0"/>
    <xf numFmtId="0" fontId="37" fillId="30" borderId="1" applyNumberFormat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" fillId="33" borderId="9" applyNumberFormat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198" fontId="8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4" borderId="17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left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34" borderId="19" xfId="0" applyNumberFormat="1" applyFont="1" applyFill="1" applyBorder="1" applyAlignment="1">
      <alignment/>
    </xf>
    <xf numFmtId="4" fontId="8" fillId="34" borderId="15" xfId="0" applyNumberFormat="1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0" fontId="8" fillId="0" borderId="17" xfId="0" applyFont="1" applyBorder="1" applyAlignment="1">
      <alignment vertical="center" wrapText="1"/>
    </xf>
    <xf numFmtId="4" fontId="7" fillId="0" borderId="19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0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0" fontId="8" fillId="0" borderId="3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ul? legat?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e?ire" xfId="54"/>
    <cellStyle name="Input" xfId="55"/>
    <cellStyle name="Neutral" xfId="56"/>
    <cellStyle name="Not?" xfId="57"/>
    <cellStyle name="Percent" xfId="58"/>
    <cellStyle name="Title" xfId="59"/>
    <cellStyle name="Total" xfId="60"/>
    <cellStyle name="Verificare celul?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F224" sqref="A1:G224"/>
    </sheetView>
  </sheetViews>
  <sheetFormatPr defaultColWidth="9.140625" defaultRowHeight="12.75"/>
  <cols>
    <col min="1" max="1" width="6.7109375" style="1" customWidth="1"/>
    <col min="2" max="2" width="44.00390625" style="4" customWidth="1"/>
    <col min="3" max="3" width="13.140625" style="1" customWidth="1"/>
    <col min="4" max="4" width="13.140625" style="2" customWidth="1"/>
    <col min="5" max="5" width="13.7109375" style="2" customWidth="1"/>
    <col min="6" max="6" width="14.28125" style="2" customWidth="1"/>
    <col min="7" max="7" width="9.140625" style="1" customWidth="1"/>
    <col min="8" max="8" width="14.7109375" style="1" customWidth="1"/>
    <col min="9" max="9" width="15.7109375" style="1" customWidth="1"/>
    <col min="10" max="16384" width="9.140625" style="1" customWidth="1"/>
  </cols>
  <sheetData>
    <row r="1" spans="1:7" ht="16.5">
      <c r="A1" s="64" t="s">
        <v>164</v>
      </c>
      <c r="B1" s="64"/>
      <c r="C1" s="5"/>
      <c r="D1" s="5"/>
      <c r="E1" s="64" t="s">
        <v>224</v>
      </c>
      <c r="F1" s="64"/>
      <c r="G1" s="64"/>
    </row>
    <row r="2" spans="1:7" ht="16.5">
      <c r="A2" s="64" t="s">
        <v>165</v>
      </c>
      <c r="B2" s="64"/>
      <c r="C2" s="5"/>
      <c r="D2" s="6" t="s">
        <v>258</v>
      </c>
      <c r="E2" s="6"/>
      <c r="F2" s="6"/>
      <c r="G2" s="6"/>
    </row>
    <row r="3" spans="1:7" ht="16.5">
      <c r="A3" s="64" t="s">
        <v>166</v>
      </c>
      <c r="B3" s="64"/>
      <c r="C3" s="5"/>
      <c r="D3" s="5"/>
      <c r="E3" s="5"/>
      <c r="F3" s="5"/>
      <c r="G3" s="5"/>
    </row>
    <row r="4" spans="1:7" ht="16.5">
      <c r="A4" s="63" t="s">
        <v>223</v>
      </c>
      <c r="B4" s="63"/>
      <c r="C4" s="63"/>
      <c r="D4" s="63"/>
      <c r="E4" s="63"/>
      <c r="F4" s="63"/>
      <c r="G4" s="6"/>
    </row>
    <row r="5" spans="1:7" ht="16.5">
      <c r="A5" s="63" t="s">
        <v>255</v>
      </c>
      <c r="B5" s="63"/>
      <c r="C5" s="63"/>
      <c r="D5" s="63"/>
      <c r="E5" s="63"/>
      <c r="F5" s="63"/>
      <c r="G5" s="6"/>
    </row>
    <row r="6" spans="1:7" ht="17.25" thickBot="1">
      <c r="A6" s="6"/>
      <c r="B6" s="6"/>
      <c r="C6" s="6"/>
      <c r="D6" s="6"/>
      <c r="E6" s="6"/>
      <c r="F6" s="7" t="s">
        <v>173</v>
      </c>
      <c r="G6" s="6"/>
    </row>
    <row r="7" spans="1:7" ht="16.5" customHeight="1">
      <c r="A7" s="71" t="s">
        <v>167</v>
      </c>
      <c r="B7" s="73" t="s">
        <v>168</v>
      </c>
      <c r="C7" s="65" t="s">
        <v>169</v>
      </c>
      <c r="D7" s="65" t="s">
        <v>259</v>
      </c>
      <c r="E7" s="68" t="s">
        <v>256</v>
      </c>
      <c r="F7" s="69" t="s">
        <v>170</v>
      </c>
      <c r="G7" s="5"/>
    </row>
    <row r="8" spans="1:7" ht="57.75" customHeight="1" thickBot="1">
      <c r="A8" s="72"/>
      <c r="B8" s="74"/>
      <c r="C8" s="66"/>
      <c r="D8" s="67"/>
      <c r="E8" s="67"/>
      <c r="F8" s="70"/>
      <c r="G8" s="5"/>
    </row>
    <row r="9" spans="1:8" ht="24" customHeight="1" thickBot="1">
      <c r="A9" s="15">
        <v>1</v>
      </c>
      <c r="B9" s="16" t="s">
        <v>174</v>
      </c>
      <c r="C9" s="17" t="s">
        <v>175</v>
      </c>
      <c r="D9" s="47">
        <f>D11+D66+D73+D100+D101</f>
        <v>821771.11</v>
      </c>
      <c r="E9" s="48">
        <f>E11+E66+E73+E100+E101</f>
        <v>317016.97</v>
      </c>
      <c r="F9" s="47">
        <f>F11+F66+F69+F73+F100+F101</f>
        <v>250572.44000000006</v>
      </c>
      <c r="G9" s="5"/>
      <c r="H9" s="2">
        <f>F112+F175</f>
        <v>250572.44</v>
      </c>
    </row>
    <row r="10" spans="1:8" ht="33.75" thickBot="1">
      <c r="A10" s="29">
        <f>1+A9</f>
        <v>2</v>
      </c>
      <c r="B10" s="25" t="s">
        <v>0</v>
      </c>
      <c r="C10" s="19" t="s">
        <v>1</v>
      </c>
      <c r="D10" s="56">
        <f>D11-D23-D60</f>
        <v>499849</v>
      </c>
      <c r="E10" s="57">
        <f>E11-E23-E60</f>
        <v>214844</v>
      </c>
      <c r="F10" s="61">
        <f>F11-F23-F60</f>
        <v>184016.67000000004</v>
      </c>
      <c r="G10" s="8"/>
      <c r="H10" s="2"/>
    </row>
    <row r="11" spans="1:8" ht="16.5">
      <c r="A11" s="30">
        <f aca="true" t="shared" si="0" ref="A11:A73">A10+1</f>
        <v>3</v>
      </c>
      <c r="B11" s="26" t="s">
        <v>2</v>
      </c>
      <c r="C11" s="20" t="s">
        <v>3</v>
      </c>
      <c r="D11" s="49">
        <f>D12+D36</f>
        <v>655624</v>
      </c>
      <c r="E11" s="44">
        <f>E12+E36</f>
        <v>255034</v>
      </c>
      <c r="F11" s="43">
        <f>F12+F36</f>
        <v>224220.17000000004</v>
      </c>
      <c r="G11" s="8"/>
      <c r="H11" s="2"/>
    </row>
    <row r="12" spans="1:7" ht="33">
      <c r="A12" s="30">
        <f>1+A11</f>
        <v>4</v>
      </c>
      <c r="B12" s="26" t="s">
        <v>4</v>
      </c>
      <c r="C12" s="20" t="s">
        <v>5</v>
      </c>
      <c r="D12" s="43">
        <f>D13+D22</f>
        <v>477873</v>
      </c>
      <c r="E12" s="44">
        <f>E13+E22</f>
        <v>127275</v>
      </c>
      <c r="F12" s="43">
        <f>F13+F22</f>
        <v>130184.39000000001</v>
      </c>
      <c r="G12" s="8"/>
    </row>
    <row r="13" spans="1:9" ht="50.25">
      <c r="A13" s="30">
        <f t="shared" si="0"/>
        <v>5</v>
      </c>
      <c r="B13" s="26" t="s">
        <v>6</v>
      </c>
      <c r="C13" s="20" t="s">
        <v>7</v>
      </c>
      <c r="D13" s="43">
        <f>D14+D17</f>
        <v>317798</v>
      </c>
      <c r="E13" s="44">
        <f>E14+E17</f>
        <v>86000</v>
      </c>
      <c r="F13" s="43">
        <f>F14+F17</f>
        <v>89231.01000000001</v>
      </c>
      <c r="G13" s="8"/>
      <c r="H13" s="2"/>
      <c r="I13" s="2"/>
    </row>
    <row r="14" spans="1:8" ht="56.25" customHeight="1">
      <c r="A14" s="30">
        <f>1+A13</f>
        <v>6</v>
      </c>
      <c r="B14" s="26" t="s">
        <v>8</v>
      </c>
      <c r="C14" s="20" t="s">
        <v>9</v>
      </c>
      <c r="D14" s="43">
        <f aca="true" t="shared" si="1" ref="D14:F15">D15</f>
        <v>2074</v>
      </c>
      <c r="E14" s="44">
        <f t="shared" si="1"/>
        <v>0</v>
      </c>
      <c r="F14" s="43">
        <f t="shared" si="1"/>
        <v>0</v>
      </c>
      <c r="G14" s="8"/>
      <c r="H14" s="2"/>
    </row>
    <row r="15" spans="1:8" ht="21.75" customHeight="1">
      <c r="A15" s="30">
        <f t="shared" si="0"/>
        <v>7</v>
      </c>
      <c r="B15" s="26" t="s">
        <v>10</v>
      </c>
      <c r="C15" s="20" t="s">
        <v>11</v>
      </c>
      <c r="D15" s="43">
        <f t="shared" si="1"/>
        <v>2074</v>
      </c>
      <c r="E15" s="44">
        <f t="shared" si="1"/>
        <v>0</v>
      </c>
      <c r="F15" s="43">
        <f t="shared" si="1"/>
        <v>0</v>
      </c>
      <c r="G15" s="8"/>
      <c r="H15" s="2"/>
    </row>
    <row r="16" spans="1:7" ht="18" customHeight="1">
      <c r="A16" s="30">
        <f>1+A15</f>
        <v>8</v>
      </c>
      <c r="B16" s="26" t="s">
        <v>12</v>
      </c>
      <c r="C16" s="20" t="s">
        <v>13</v>
      </c>
      <c r="D16" s="43">
        <f>D119</f>
        <v>2074</v>
      </c>
      <c r="E16" s="44">
        <f>E119</f>
        <v>0</v>
      </c>
      <c r="F16" s="43">
        <f>F119</f>
        <v>0</v>
      </c>
      <c r="G16" s="8"/>
    </row>
    <row r="17" spans="1:7" ht="50.25">
      <c r="A17" s="30">
        <f t="shared" si="0"/>
        <v>9</v>
      </c>
      <c r="B17" s="26" t="s">
        <v>14</v>
      </c>
      <c r="C17" s="20" t="s">
        <v>15</v>
      </c>
      <c r="D17" s="43">
        <f>D18</f>
        <v>315724</v>
      </c>
      <c r="E17" s="44">
        <f>E18</f>
        <v>86000</v>
      </c>
      <c r="F17" s="43">
        <f>F18</f>
        <v>89231.01000000001</v>
      </c>
      <c r="G17" s="8"/>
    </row>
    <row r="18" spans="1:7" ht="33">
      <c r="A18" s="30">
        <f>1+A17</f>
        <v>10</v>
      </c>
      <c r="B18" s="26" t="s">
        <v>16</v>
      </c>
      <c r="C18" s="20" t="s">
        <v>17</v>
      </c>
      <c r="D18" s="43">
        <f>D19+D20+D21</f>
        <v>315724</v>
      </c>
      <c r="E18" s="44">
        <f>E19+E20+E21</f>
        <v>86000</v>
      </c>
      <c r="F18" s="43">
        <f>F19+F20+F21</f>
        <v>89231.01000000001</v>
      </c>
      <c r="G18" s="8"/>
    </row>
    <row r="19" spans="1:7" ht="16.5">
      <c r="A19" s="30">
        <f t="shared" si="0"/>
        <v>11</v>
      </c>
      <c r="B19" s="26" t="s">
        <v>18</v>
      </c>
      <c r="C19" s="20" t="s">
        <v>19</v>
      </c>
      <c r="D19" s="43">
        <f aca="true" t="shared" si="2" ref="D19:F21">D122</f>
        <v>276951</v>
      </c>
      <c r="E19" s="44">
        <f t="shared" si="2"/>
        <v>73000</v>
      </c>
      <c r="F19" s="43">
        <f t="shared" si="2"/>
        <v>78272.82</v>
      </c>
      <c r="G19" s="8"/>
    </row>
    <row r="20" spans="1:7" ht="55.5" customHeight="1">
      <c r="A20" s="30">
        <f>1+A19</f>
        <v>12</v>
      </c>
      <c r="B20" s="26" t="s">
        <v>243</v>
      </c>
      <c r="C20" s="20" t="s">
        <v>20</v>
      </c>
      <c r="D20" s="43">
        <f t="shared" si="2"/>
        <v>38773</v>
      </c>
      <c r="E20" s="44">
        <f t="shared" si="2"/>
        <v>13000</v>
      </c>
      <c r="F20" s="43">
        <f t="shared" si="2"/>
        <v>10958.19</v>
      </c>
      <c r="G20" s="8"/>
    </row>
    <row r="21" spans="1:7" ht="33" customHeight="1">
      <c r="A21" s="30">
        <f t="shared" si="0"/>
        <v>13</v>
      </c>
      <c r="B21" s="26" t="s">
        <v>232</v>
      </c>
      <c r="C21" s="20">
        <v>40206</v>
      </c>
      <c r="D21" s="43">
        <f t="shared" si="2"/>
        <v>0</v>
      </c>
      <c r="E21" s="44">
        <f t="shared" si="2"/>
        <v>0</v>
      </c>
      <c r="F21" s="43">
        <f t="shared" si="2"/>
        <v>0</v>
      </c>
      <c r="G21" s="8"/>
    </row>
    <row r="22" spans="1:8" ht="33">
      <c r="A22" s="30">
        <f>1+A21</f>
        <v>14</v>
      </c>
      <c r="B22" s="26" t="s">
        <v>21</v>
      </c>
      <c r="C22" s="20" t="s">
        <v>22</v>
      </c>
      <c r="D22" s="43">
        <f>D23+D27</f>
        <v>160075</v>
      </c>
      <c r="E22" s="44">
        <f>E23+E27</f>
        <v>41275</v>
      </c>
      <c r="F22" s="43">
        <f>F23+F27</f>
        <v>40953.38</v>
      </c>
      <c r="G22" s="8"/>
      <c r="H22" s="2"/>
    </row>
    <row r="23" spans="1:7" ht="34.5" customHeight="1">
      <c r="A23" s="30">
        <f t="shared" si="0"/>
        <v>15</v>
      </c>
      <c r="B23" s="26" t="s">
        <v>220</v>
      </c>
      <c r="C23" s="20" t="s">
        <v>23</v>
      </c>
      <c r="D23" s="43">
        <f>D24+D25+D26</f>
        <v>155775</v>
      </c>
      <c r="E23" s="44">
        <f>E24+E25+E26</f>
        <v>40190</v>
      </c>
      <c r="F23" s="43">
        <f>F24+F25+F26</f>
        <v>40190</v>
      </c>
      <c r="G23" s="8"/>
    </row>
    <row r="24" spans="1:7" ht="50.25">
      <c r="A24" s="30">
        <f>1+A23</f>
        <v>16</v>
      </c>
      <c r="B24" s="26" t="s">
        <v>24</v>
      </c>
      <c r="C24" s="20" t="s">
        <v>25</v>
      </c>
      <c r="D24" s="43">
        <f aca="true" t="shared" si="3" ref="D24:F26">D127</f>
        <v>130246</v>
      </c>
      <c r="E24" s="44">
        <f t="shared" si="3"/>
        <v>33807</v>
      </c>
      <c r="F24" s="43">
        <f t="shared" si="3"/>
        <v>33807</v>
      </c>
      <c r="G24" s="8"/>
    </row>
    <row r="25" spans="1:7" ht="36" customHeight="1">
      <c r="A25" s="30">
        <f t="shared" si="0"/>
        <v>17</v>
      </c>
      <c r="B25" s="26" t="s">
        <v>26</v>
      </c>
      <c r="C25" s="20" t="s">
        <v>27</v>
      </c>
      <c r="D25" s="43">
        <f t="shared" si="3"/>
        <v>25529</v>
      </c>
      <c r="E25" s="44">
        <f t="shared" si="3"/>
        <v>6383</v>
      </c>
      <c r="F25" s="43">
        <f t="shared" si="3"/>
        <v>6383</v>
      </c>
      <c r="G25" s="8"/>
    </row>
    <row r="26" spans="1:7" ht="50.25">
      <c r="A26" s="30">
        <f>1+A25</f>
        <v>18</v>
      </c>
      <c r="B26" s="26" t="s">
        <v>28</v>
      </c>
      <c r="C26" s="20" t="s">
        <v>29</v>
      </c>
      <c r="D26" s="43">
        <f t="shared" si="3"/>
        <v>0</v>
      </c>
      <c r="E26" s="44">
        <f t="shared" si="3"/>
        <v>0</v>
      </c>
      <c r="F26" s="43">
        <f t="shared" si="3"/>
        <v>0</v>
      </c>
      <c r="G26" s="8"/>
    </row>
    <row r="27" spans="1:7" ht="54" customHeight="1">
      <c r="A27" s="30">
        <f t="shared" si="0"/>
        <v>19</v>
      </c>
      <c r="B27" s="26" t="s">
        <v>30</v>
      </c>
      <c r="C27" s="20" t="s">
        <v>31</v>
      </c>
      <c r="D27" s="43">
        <f>D28+D31+D32</f>
        <v>4300</v>
      </c>
      <c r="E27" s="44">
        <f>E28+E31+E32</f>
        <v>1085</v>
      </c>
      <c r="F27" s="43">
        <f>F28+F31+F32</f>
        <v>763.38</v>
      </c>
      <c r="G27" s="8"/>
    </row>
    <row r="28" spans="1:7" ht="33">
      <c r="A28" s="30">
        <f>1+A27</f>
        <v>20</v>
      </c>
      <c r="B28" s="26" t="s">
        <v>32</v>
      </c>
      <c r="C28" s="20" t="s">
        <v>33</v>
      </c>
      <c r="D28" s="43">
        <f>D29+D30</f>
        <v>3300</v>
      </c>
      <c r="E28" s="44">
        <f>E29+E30</f>
        <v>860</v>
      </c>
      <c r="F28" s="43">
        <f>F29+F30</f>
        <v>539.62</v>
      </c>
      <c r="G28" s="8"/>
    </row>
    <row r="29" spans="1:7" ht="33">
      <c r="A29" s="30">
        <f t="shared" si="0"/>
        <v>21</v>
      </c>
      <c r="B29" s="26" t="s">
        <v>34</v>
      </c>
      <c r="C29" s="20" t="s">
        <v>35</v>
      </c>
      <c r="D29" s="43">
        <f aca="true" t="shared" si="4" ref="D29:F32">D132</f>
        <v>300</v>
      </c>
      <c r="E29" s="44">
        <f t="shared" si="4"/>
        <v>60</v>
      </c>
      <c r="F29" s="43">
        <f t="shared" si="4"/>
        <v>45.86</v>
      </c>
      <c r="G29" s="8"/>
    </row>
    <row r="30" spans="1:7" ht="37.5" customHeight="1">
      <c r="A30" s="30">
        <f>1+A29</f>
        <v>22</v>
      </c>
      <c r="B30" s="26" t="s">
        <v>36</v>
      </c>
      <c r="C30" s="20" t="s">
        <v>37</v>
      </c>
      <c r="D30" s="43">
        <f t="shared" si="4"/>
        <v>3000</v>
      </c>
      <c r="E30" s="44">
        <f t="shared" si="4"/>
        <v>800</v>
      </c>
      <c r="F30" s="43">
        <f t="shared" si="4"/>
        <v>493.76</v>
      </c>
      <c r="G30" s="8"/>
    </row>
    <row r="31" spans="1:7" ht="41.25" customHeight="1">
      <c r="A31" s="30">
        <f t="shared" si="0"/>
        <v>23</v>
      </c>
      <c r="B31" s="26" t="s">
        <v>38</v>
      </c>
      <c r="C31" s="20" t="s">
        <v>39</v>
      </c>
      <c r="D31" s="43">
        <f t="shared" si="4"/>
        <v>700</v>
      </c>
      <c r="E31" s="44">
        <f t="shared" si="4"/>
        <v>150</v>
      </c>
      <c r="F31" s="43">
        <f t="shared" si="4"/>
        <v>113</v>
      </c>
      <c r="G31" s="8"/>
    </row>
    <row r="32" spans="1:7" ht="50.25" customHeight="1">
      <c r="A32" s="30">
        <f>1+A31</f>
        <v>24</v>
      </c>
      <c r="B32" s="26" t="s">
        <v>187</v>
      </c>
      <c r="C32" s="21">
        <v>160250</v>
      </c>
      <c r="D32" s="43">
        <f t="shared" si="4"/>
        <v>300</v>
      </c>
      <c r="E32" s="44">
        <f t="shared" si="4"/>
        <v>75</v>
      </c>
      <c r="F32" s="43">
        <f t="shared" si="4"/>
        <v>110.76</v>
      </c>
      <c r="G32" s="8"/>
    </row>
    <row r="33" spans="1:7" ht="33">
      <c r="A33" s="30">
        <f t="shared" si="0"/>
        <v>25</v>
      </c>
      <c r="B33" s="26" t="s">
        <v>204</v>
      </c>
      <c r="C33" s="20"/>
      <c r="D33" s="43">
        <v>0</v>
      </c>
      <c r="E33" s="44">
        <v>0</v>
      </c>
      <c r="F33" s="43">
        <v>0</v>
      </c>
      <c r="G33" s="8"/>
    </row>
    <row r="34" spans="1:7" ht="19.5" customHeight="1">
      <c r="A34" s="30">
        <f>1+A33</f>
        <v>26</v>
      </c>
      <c r="B34" s="26" t="s">
        <v>205</v>
      </c>
      <c r="C34" s="21">
        <v>1802</v>
      </c>
      <c r="D34" s="43">
        <v>0</v>
      </c>
      <c r="E34" s="44">
        <v>0</v>
      </c>
      <c r="F34" s="43">
        <v>0</v>
      </c>
      <c r="G34" s="8"/>
    </row>
    <row r="35" spans="1:7" ht="20.25" customHeight="1">
      <c r="A35" s="30">
        <f t="shared" si="0"/>
        <v>27</v>
      </c>
      <c r="B35" s="26" t="s">
        <v>206</v>
      </c>
      <c r="C35" s="21">
        <v>180250</v>
      </c>
      <c r="D35" s="43">
        <f>D138</f>
        <v>0</v>
      </c>
      <c r="E35" s="44">
        <f>E138</f>
        <v>0</v>
      </c>
      <c r="F35" s="43">
        <f>F138</f>
        <v>0</v>
      </c>
      <c r="G35" s="8"/>
    </row>
    <row r="36" spans="1:7" ht="33">
      <c r="A36" s="30">
        <f>1+A35</f>
        <v>28</v>
      </c>
      <c r="B36" s="27" t="s">
        <v>40</v>
      </c>
      <c r="C36" s="22" t="s">
        <v>41</v>
      </c>
      <c r="D36" s="52">
        <f>D37+D46</f>
        <v>177751</v>
      </c>
      <c r="E36" s="53">
        <f>E37+E46</f>
        <v>127759</v>
      </c>
      <c r="F36" s="52">
        <f>F37+F46</f>
        <v>94035.78000000001</v>
      </c>
      <c r="G36" s="8"/>
    </row>
    <row r="37" spans="1:7" ht="33">
      <c r="A37" s="30">
        <f t="shared" si="0"/>
        <v>29</v>
      </c>
      <c r="B37" s="27" t="s">
        <v>42</v>
      </c>
      <c r="C37" s="22" t="s">
        <v>43</v>
      </c>
      <c r="D37" s="52">
        <f>D38</f>
        <v>36000</v>
      </c>
      <c r="E37" s="53">
        <f>E38</f>
        <v>5250</v>
      </c>
      <c r="F37" s="52">
        <f>F38</f>
        <v>5847.99</v>
      </c>
      <c r="G37" s="8"/>
    </row>
    <row r="38" spans="1:7" ht="50.25">
      <c r="A38" s="30">
        <f>1+A37</f>
        <v>30</v>
      </c>
      <c r="B38" s="26" t="s">
        <v>246</v>
      </c>
      <c r="C38" s="20" t="s">
        <v>44</v>
      </c>
      <c r="D38" s="43">
        <f>D39+D40+D44</f>
        <v>36000</v>
      </c>
      <c r="E38" s="44">
        <f>E39+E40+E44</f>
        <v>5250</v>
      </c>
      <c r="F38" s="43">
        <f>F39+F40+F44</f>
        <v>5847.99</v>
      </c>
      <c r="G38" s="8"/>
    </row>
    <row r="39" spans="1:7" ht="50.25">
      <c r="A39" s="30">
        <f t="shared" si="0"/>
        <v>31</v>
      </c>
      <c r="B39" s="26" t="s">
        <v>45</v>
      </c>
      <c r="C39" s="20" t="s">
        <v>46</v>
      </c>
      <c r="D39" s="43">
        <f>D142</f>
        <v>2500</v>
      </c>
      <c r="E39" s="44">
        <f>E142</f>
        <v>0</v>
      </c>
      <c r="F39" s="43">
        <f>F142</f>
        <v>0</v>
      </c>
      <c r="G39" s="8"/>
    </row>
    <row r="40" spans="1:7" ht="16.5">
      <c r="A40" s="30">
        <f>1+A39</f>
        <v>32</v>
      </c>
      <c r="B40" s="26" t="s">
        <v>47</v>
      </c>
      <c r="C40" s="20" t="s">
        <v>48</v>
      </c>
      <c r="D40" s="43">
        <f>D41+D42+D43</f>
        <v>29000</v>
      </c>
      <c r="E40" s="43">
        <f>E41+E42+E43</f>
        <v>5250</v>
      </c>
      <c r="F40" s="43">
        <f>F41+F42+F43</f>
        <v>5847.99</v>
      </c>
      <c r="G40" s="8"/>
    </row>
    <row r="41" spans="1:7" ht="16.5">
      <c r="A41" s="30">
        <f t="shared" si="0"/>
        <v>33</v>
      </c>
      <c r="B41" s="26" t="s">
        <v>240</v>
      </c>
      <c r="C41" s="20">
        <v>30020501</v>
      </c>
      <c r="D41" s="43">
        <f aca="true" t="shared" si="5" ref="D41:F43">D144</f>
        <v>8980</v>
      </c>
      <c r="E41" s="44">
        <f t="shared" si="5"/>
        <v>2245</v>
      </c>
      <c r="F41" s="43">
        <f t="shared" si="5"/>
        <v>1470.5</v>
      </c>
      <c r="G41" s="8"/>
    </row>
    <row r="42" spans="1:7" ht="33">
      <c r="A42" s="30">
        <f>1+A41</f>
        <v>34</v>
      </c>
      <c r="B42" s="26" t="s">
        <v>253</v>
      </c>
      <c r="C42" s="20">
        <v>30020505</v>
      </c>
      <c r="D42" s="43">
        <f t="shared" si="5"/>
        <v>20</v>
      </c>
      <c r="E42" s="44">
        <f t="shared" si="5"/>
        <v>5</v>
      </c>
      <c r="F42" s="43">
        <f t="shared" si="5"/>
        <v>0</v>
      </c>
      <c r="G42" s="8"/>
    </row>
    <row r="43" spans="1:7" ht="33">
      <c r="A43" s="30">
        <f t="shared" si="0"/>
        <v>35</v>
      </c>
      <c r="B43" s="26" t="s">
        <v>188</v>
      </c>
      <c r="C43" s="20">
        <v>30020530</v>
      </c>
      <c r="D43" s="43">
        <f t="shared" si="5"/>
        <v>20000</v>
      </c>
      <c r="E43" s="44">
        <f t="shared" si="5"/>
        <v>3000</v>
      </c>
      <c r="F43" s="43">
        <f t="shared" si="5"/>
        <v>4377.49</v>
      </c>
      <c r="G43" s="8"/>
    </row>
    <row r="44" spans="1:7" ht="33">
      <c r="A44" s="30">
        <f>1+A43</f>
        <v>36</v>
      </c>
      <c r="B44" s="26" t="s">
        <v>207</v>
      </c>
      <c r="C44" s="20">
        <v>300208</v>
      </c>
      <c r="D44" s="43">
        <f>D45</f>
        <v>4500</v>
      </c>
      <c r="E44" s="44">
        <f>E45</f>
        <v>0</v>
      </c>
      <c r="F44" s="43">
        <f>F45</f>
        <v>0</v>
      </c>
      <c r="G44" s="8"/>
    </row>
    <row r="45" spans="1:7" ht="16.5">
      <c r="A45" s="30">
        <f t="shared" si="0"/>
        <v>37</v>
      </c>
      <c r="B45" s="26" t="s">
        <v>208</v>
      </c>
      <c r="C45" s="20">
        <v>30020802</v>
      </c>
      <c r="D45" s="43">
        <f>D148</f>
        <v>4500</v>
      </c>
      <c r="E45" s="44">
        <f>E148</f>
        <v>0</v>
      </c>
      <c r="F45" s="43">
        <f>F148</f>
        <v>0</v>
      </c>
      <c r="G45" s="8"/>
    </row>
    <row r="46" spans="1:7" ht="33">
      <c r="A46" s="30">
        <f>1+A45</f>
        <v>38</v>
      </c>
      <c r="B46" s="27" t="s">
        <v>49</v>
      </c>
      <c r="C46" s="22" t="s">
        <v>50</v>
      </c>
      <c r="D46" s="52">
        <f>D47+D51+D55+D60</f>
        <v>141751</v>
      </c>
      <c r="E46" s="53">
        <f>E47+E51+E55+E60</f>
        <v>122509</v>
      </c>
      <c r="F46" s="52">
        <f>F47+F51+F55+F60</f>
        <v>88187.79000000001</v>
      </c>
      <c r="G46" s="8"/>
    </row>
    <row r="47" spans="1:7" ht="66.75">
      <c r="A47" s="30">
        <f t="shared" si="0"/>
        <v>39</v>
      </c>
      <c r="B47" s="26" t="s">
        <v>247</v>
      </c>
      <c r="C47" s="20">
        <v>3302</v>
      </c>
      <c r="D47" s="43">
        <f>D48+D49+D50</f>
        <v>2631</v>
      </c>
      <c r="E47" s="44">
        <f>E48+E49+E50</f>
        <v>658</v>
      </c>
      <c r="F47" s="43">
        <f>F48+F49+F50</f>
        <v>670.49</v>
      </c>
      <c r="G47" s="8"/>
    </row>
    <row r="48" spans="1:7" ht="33">
      <c r="A48" s="30">
        <f>1+A47</f>
        <v>40</v>
      </c>
      <c r="B48" s="26" t="s">
        <v>209</v>
      </c>
      <c r="C48" s="20">
        <v>330213</v>
      </c>
      <c r="D48" s="43">
        <f aca="true" t="shared" si="6" ref="D48:F50">D151</f>
        <v>2500</v>
      </c>
      <c r="E48" s="44">
        <f t="shared" si="6"/>
        <v>625</v>
      </c>
      <c r="F48" s="43">
        <f t="shared" si="6"/>
        <v>647.48</v>
      </c>
      <c r="G48" s="8"/>
    </row>
    <row r="49" spans="1:7" ht="50.25">
      <c r="A49" s="30">
        <f t="shared" si="0"/>
        <v>41</v>
      </c>
      <c r="B49" s="26" t="s">
        <v>189</v>
      </c>
      <c r="C49" s="20">
        <v>330227</v>
      </c>
      <c r="D49" s="43">
        <f t="shared" si="6"/>
        <v>131</v>
      </c>
      <c r="E49" s="44">
        <f t="shared" si="6"/>
        <v>33</v>
      </c>
      <c r="F49" s="43">
        <f t="shared" si="6"/>
        <v>23.01</v>
      </c>
      <c r="G49" s="8"/>
    </row>
    <row r="50" spans="1:7" ht="33">
      <c r="A50" s="30">
        <f>1+A49</f>
        <v>42</v>
      </c>
      <c r="B50" s="26" t="s">
        <v>211</v>
      </c>
      <c r="C50" s="20">
        <v>330228</v>
      </c>
      <c r="D50" s="43">
        <f t="shared" si="6"/>
        <v>0</v>
      </c>
      <c r="E50" s="44">
        <f t="shared" si="6"/>
        <v>0</v>
      </c>
      <c r="F50" s="43">
        <f t="shared" si="6"/>
        <v>0</v>
      </c>
      <c r="G50" s="8"/>
    </row>
    <row r="51" spans="1:7" ht="33">
      <c r="A51" s="30">
        <f t="shared" si="0"/>
        <v>43</v>
      </c>
      <c r="B51" s="26" t="s">
        <v>51</v>
      </c>
      <c r="C51" s="20" t="s">
        <v>52</v>
      </c>
      <c r="D51" s="43">
        <f>D52+D54</f>
        <v>300</v>
      </c>
      <c r="E51" s="44">
        <f>E52+E54</f>
        <v>75</v>
      </c>
      <c r="F51" s="43">
        <f>F52+F54</f>
        <v>15</v>
      </c>
      <c r="G51" s="8"/>
    </row>
    <row r="52" spans="1:7" ht="33">
      <c r="A52" s="30">
        <f>1+A51</f>
        <v>44</v>
      </c>
      <c r="B52" s="26" t="s">
        <v>53</v>
      </c>
      <c r="C52" s="20" t="s">
        <v>54</v>
      </c>
      <c r="D52" s="43">
        <f>D53</f>
        <v>300</v>
      </c>
      <c r="E52" s="44">
        <f>E53</f>
        <v>75</v>
      </c>
      <c r="F52" s="43">
        <f>F53</f>
        <v>15</v>
      </c>
      <c r="G52" s="8"/>
    </row>
    <row r="53" spans="1:7" ht="50.25">
      <c r="A53" s="30">
        <f t="shared" si="0"/>
        <v>45</v>
      </c>
      <c r="B53" s="26" t="s">
        <v>190</v>
      </c>
      <c r="C53" s="23">
        <v>35020102</v>
      </c>
      <c r="D53" s="43">
        <f aca="true" t="shared" si="7" ref="D53:F54">D156</f>
        <v>300</v>
      </c>
      <c r="E53" s="44">
        <f t="shared" si="7"/>
        <v>75</v>
      </c>
      <c r="F53" s="43">
        <f t="shared" si="7"/>
        <v>15</v>
      </c>
      <c r="G53" s="8"/>
    </row>
    <row r="54" spans="1:7" ht="16.5">
      <c r="A54" s="30">
        <f>1+A53</f>
        <v>46</v>
      </c>
      <c r="B54" s="26" t="s">
        <v>181</v>
      </c>
      <c r="C54" s="20">
        <v>350250</v>
      </c>
      <c r="D54" s="43">
        <f t="shared" si="7"/>
        <v>0</v>
      </c>
      <c r="E54" s="44">
        <f t="shared" si="7"/>
        <v>0</v>
      </c>
      <c r="F54" s="43">
        <f t="shared" si="7"/>
        <v>0</v>
      </c>
      <c r="G54" s="8"/>
    </row>
    <row r="55" spans="1:7" ht="48" customHeight="1">
      <c r="A55" s="30">
        <f t="shared" si="0"/>
        <v>47</v>
      </c>
      <c r="B55" s="26" t="s">
        <v>55</v>
      </c>
      <c r="C55" s="20" t="s">
        <v>56</v>
      </c>
      <c r="D55" s="43">
        <f>D56+D57+D58+D59</f>
        <v>138820</v>
      </c>
      <c r="E55" s="44">
        <f>E56+E57+E58+E59</f>
        <v>121776</v>
      </c>
      <c r="F55" s="43">
        <f>F56+F57+F58+F59</f>
        <v>87488.8</v>
      </c>
      <c r="G55" s="8"/>
    </row>
    <row r="56" spans="1:7" ht="33">
      <c r="A56" s="30">
        <f>1+A55</f>
        <v>48</v>
      </c>
      <c r="B56" s="26" t="s">
        <v>191</v>
      </c>
      <c r="C56" s="20">
        <v>360205</v>
      </c>
      <c r="D56" s="43">
        <f aca="true" t="shared" si="8" ref="D56:F57">D159</f>
        <v>0</v>
      </c>
      <c r="E56" s="44">
        <f t="shared" si="8"/>
        <v>0</v>
      </c>
      <c r="F56" s="43">
        <f t="shared" si="8"/>
        <v>0</v>
      </c>
      <c r="G56" s="8"/>
    </row>
    <row r="57" spans="1:7" ht="16.5">
      <c r="A57" s="30">
        <f t="shared" si="0"/>
        <v>49</v>
      </c>
      <c r="B57" s="26" t="s">
        <v>178</v>
      </c>
      <c r="C57" s="20">
        <v>360206</v>
      </c>
      <c r="D57" s="43">
        <f t="shared" si="8"/>
        <v>200</v>
      </c>
      <c r="E57" s="44">
        <f t="shared" si="8"/>
        <v>50</v>
      </c>
      <c r="F57" s="43">
        <f t="shared" si="8"/>
        <v>19.88</v>
      </c>
      <c r="G57" s="8"/>
    </row>
    <row r="58" spans="1:7" ht="33">
      <c r="A58" s="30">
        <f>1+A57</f>
        <v>50</v>
      </c>
      <c r="B58" s="26" t="s">
        <v>212</v>
      </c>
      <c r="C58" s="20">
        <v>360247</v>
      </c>
      <c r="D58" s="43">
        <f>D181</f>
        <v>132920</v>
      </c>
      <c r="E58" s="44">
        <f>E181</f>
        <v>119901</v>
      </c>
      <c r="F58" s="43">
        <f>F181</f>
        <v>86590.94</v>
      </c>
      <c r="G58" s="8"/>
    </row>
    <row r="59" spans="1:7" ht="16.5">
      <c r="A59" s="30">
        <f t="shared" si="0"/>
        <v>51</v>
      </c>
      <c r="B59" s="26" t="s">
        <v>57</v>
      </c>
      <c r="C59" s="20" t="s">
        <v>58</v>
      </c>
      <c r="D59" s="43">
        <f>D161</f>
        <v>5700</v>
      </c>
      <c r="E59" s="44">
        <f>E161</f>
        <v>1825</v>
      </c>
      <c r="F59" s="43">
        <f>F161</f>
        <v>877.98</v>
      </c>
      <c r="G59" s="8"/>
    </row>
    <row r="60" spans="1:7" ht="66.75">
      <c r="A60" s="30">
        <f>1+A59</f>
        <v>52</v>
      </c>
      <c r="B60" s="28" t="s">
        <v>59</v>
      </c>
      <c r="C60" s="20" t="s">
        <v>60</v>
      </c>
      <c r="D60" s="43">
        <f>D61+D62+D63</f>
        <v>0</v>
      </c>
      <c r="E60" s="44">
        <f>E61+E62+E63</f>
        <v>0</v>
      </c>
      <c r="F60" s="43">
        <f>F61+F62+F63</f>
        <v>13.5</v>
      </c>
      <c r="G60" s="8"/>
    </row>
    <row r="61" spans="1:7" ht="16.5">
      <c r="A61" s="30">
        <f t="shared" si="0"/>
        <v>53</v>
      </c>
      <c r="B61" s="26" t="s">
        <v>61</v>
      </c>
      <c r="C61" s="20" t="s">
        <v>62</v>
      </c>
      <c r="D61" s="43">
        <f aca="true" t="shared" si="9" ref="D61:F62">D163</f>
        <v>0</v>
      </c>
      <c r="E61" s="44">
        <f t="shared" si="9"/>
        <v>0</v>
      </c>
      <c r="F61" s="43">
        <f t="shared" si="9"/>
        <v>13.5</v>
      </c>
      <c r="G61" s="8"/>
    </row>
    <row r="62" spans="1:7" ht="58.5" customHeight="1">
      <c r="A62" s="30">
        <f>1+A61</f>
        <v>54</v>
      </c>
      <c r="B62" s="26" t="s">
        <v>63</v>
      </c>
      <c r="C62" s="20" t="s">
        <v>64</v>
      </c>
      <c r="D62" s="43">
        <f t="shared" si="9"/>
        <v>-49045.75</v>
      </c>
      <c r="E62" s="44">
        <f t="shared" si="9"/>
        <v>4288.86</v>
      </c>
      <c r="F62" s="43">
        <f t="shared" si="9"/>
        <v>0</v>
      </c>
      <c r="G62" s="8"/>
    </row>
    <row r="63" spans="1:7" ht="16.5">
      <c r="A63" s="30">
        <f t="shared" si="0"/>
        <v>55</v>
      </c>
      <c r="B63" s="26" t="s">
        <v>65</v>
      </c>
      <c r="C63" s="20" t="s">
        <v>66</v>
      </c>
      <c r="D63" s="43">
        <f>D183</f>
        <v>49045.75</v>
      </c>
      <c r="E63" s="44">
        <f>E183</f>
        <v>-4288.86</v>
      </c>
      <c r="F63" s="43">
        <f>F183</f>
        <v>0</v>
      </c>
      <c r="G63" s="8"/>
    </row>
    <row r="64" spans="1:7" ht="16.5">
      <c r="A64" s="30">
        <f>1+A63</f>
        <v>56</v>
      </c>
      <c r="B64" s="31" t="s">
        <v>67</v>
      </c>
      <c r="C64" s="23" t="s">
        <v>68</v>
      </c>
      <c r="D64" s="43">
        <v>0</v>
      </c>
      <c r="E64" s="44">
        <v>0</v>
      </c>
      <c r="F64" s="43">
        <v>0</v>
      </c>
      <c r="G64" s="8"/>
    </row>
    <row r="65" spans="1:7" ht="16.5">
      <c r="A65" s="30">
        <f t="shared" si="0"/>
        <v>57</v>
      </c>
      <c r="B65" s="26" t="s">
        <v>69</v>
      </c>
      <c r="C65" s="20" t="s">
        <v>70</v>
      </c>
      <c r="D65" s="43">
        <v>0</v>
      </c>
      <c r="E65" s="44">
        <v>0</v>
      </c>
      <c r="F65" s="43">
        <f>F66</f>
        <v>0.95</v>
      </c>
      <c r="G65" s="8"/>
    </row>
    <row r="66" spans="1:7" ht="50.25">
      <c r="A66" s="30">
        <f>1+A65</f>
        <v>58</v>
      </c>
      <c r="B66" s="26" t="s">
        <v>71</v>
      </c>
      <c r="C66" s="20" t="s">
        <v>72</v>
      </c>
      <c r="D66" s="43">
        <v>0</v>
      </c>
      <c r="E66" s="44">
        <v>0</v>
      </c>
      <c r="F66" s="43">
        <f>F67</f>
        <v>0.95</v>
      </c>
      <c r="G66" s="8"/>
    </row>
    <row r="67" spans="1:7" ht="33">
      <c r="A67" s="30">
        <f t="shared" si="0"/>
        <v>59</v>
      </c>
      <c r="B67" s="26" t="s">
        <v>73</v>
      </c>
      <c r="C67" s="20" t="s">
        <v>74</v>
      </c>
      <c r="D67" s="43">
        <v>0</v>
      </c>
      <c r="E67" s="44">
        <v>0</v>
      </c>
      <c r="F67" s="43">
        <f>F186</f>
        <v>0.95</v>
      </c>
      <c r="G67" s="8"/>
    </row>
    <row r="68" spans="1:7" ht="33">
      <c r="A68" s="30">
        <f>1+A67</f>
        <v>60</v>
      </c>
      <c r="B68" s="26" t="s">
        <v>182</v>
      </c>
      <c r="C68" s="20">
        <v>390203</v>
      </c>
      <c r="D68" s="43">
        <v>0</v>
      </c>
      <c r="E68" s="44">
        <v>0</v>
      </c>
      <c r="F68" s="43">
        <v>0</v>
      </c>
      <c r="G68" s="8"/>
    </row>
    <row r="69" spans="1:7" ht="16.5">
      <c r="A69" s="30">
        <f t="shared" si="0"/>
        <v>61</v>
      </c>
      <c r="B69" s="26" t="s">
        <v>227</v>
      </c>
      <c r="C69" s="24">
        <v>16</v>
      </c>
      <c r="D69" s="43">
        <f>D70</f>
        <v>0</v>
      </c>
      <c r="E69" s="44">
        <f>E70</f>
        <v>0</v>
      </c>
      <c r="F69" s="43">
        <f>F70</f>
        <v>500</v>
      </c>
      <c r="G69" s="8"/>
    </row>
    <row r="70" spans="1:7" ht="99" customHeight="1">
      <c r="A70" s="30">
        <f>1+A69</f>
        <v>62</v>
      </c>
      <c r="B70" s="26" t="s">
        <v>177</v>
      </c>
      <c r="C70" s="20">
        <v>4002</v>
      </c>
      <c r="D70" s="43">
        <f>D71+D72</f>
        <v>0</v>
      </c>
      <c r="E70" s="44">
        <f>E71+E72</f>
        <v>0</v>
      </c>
      <c r="F70" s="43">
        <f>F71+F72</f>
        <v>500</v>
      </c>
      <c r="G70" s="8"/>
    </row>
    <row r="71" spans="1:7" ht="60" customHeight="1">
      <c r="A71" s="30">
        <f t="shared" si="0"/>
        <v>63</v>
      </c>
      <c r="B71" s="26" t="s">
        <v>225</v>
      </c>
      <c r="C71" s="20">
        <v>400221</v>
      </c>
      <c r="D71" s="43">
        <v>0</v>
      </c>
      <c r="E71" s="44">
        <v>0</v>
      </c>
      <c r="F71" s="43">
        <f>F167</f>
        <v>500</v>
      </c>
      <c r="G71" s="8"/>
    </row>
    <row r="72" spans="1:7" ht="47.25" customHeight="1">
      <c r="A72" s="30">
        <f>1+A71</f>
        <v>64</v>
      </c>
      <c r="B72" s="26" t="s">
        <v>226</v>
      </c>
      <c r="C72" s="20">
        <v>400214</v>
      </c>
      <c r="D72" s="43">
        <v>0</v>
      </c>
      <c r="E72" s="44">
        <v>0</v>
      </c>
      <c r="F72" s="43">
        <f>F189</f>
        <v>0</v>
      </c>
      <c r="G72" s="8"/>
    </row>
    <row r="73" spans="1:7" ht="18.75" customHeight="1">
      <c r="A73" s="30">
        <f t="shared" si="0"/>
        <v>65</v>
      </c>
      <c r="B73" s="26" t="s">
        <v>75</v>
      </c>
      <c r="C73" s="20" t="s">
        <v>76</v>
      </c>
      <c r="D73" s="43">
        <f>D74</f>
        <v>114419.29000000001</v>
      </c>
      <c r="E73" s="44">
        <f>E74</f>
        <v>31982.969999999998</v>
      </c>
      <c r="F73" s="43">
        <f>F74</f>
        <v>6578.28</v>
      </c>
      <c r="G73" s="8"/>
    </row>
    <row r="74" spans="1:7" ht="48.75" customHeight="1">
      <c r="A74" s="30">
        <f>1+A73</f>
        <v>66</v>
      </c>
      <c r="B74" s="26" t="s">
        <v>77</v>
      </c>
      <c r="C74" s="20" t="s">
        <v>78</v>
      </c>
      <c r="D74" s="43">
        <f>D75+D97</f>
        <v>114419.29000000001</v>
      </c>
      <c r="E74" s="44">
        <f>E75+E97</f>
        <v>31982.969999999998</v>
      </c>
      <c r="F74" s="43">
        <f>F75+F97</f>
        <v>6578.28</v>
      </c>
      <c r="G74" s="8"/>
    </row>
    <row r="75" spans="1:7" ht="96.75" customHeight="1">
      <c r="A75" s="30">
        <f aca="true" t="shared" si="10" ref="A75:A137">A74+1</f>
        <v>67</v>
      </c>
      <c r="B75" s="26" t="s">
        <v>177</v>
      </c>
      <c r="C75" s="20" t="s">
        <v>79</v>
      </c>
      <c r="D75" s="43">
        <f>D76+D77+D78+D79+D80+D81+D84+D85+D86+D87+D88+D89+D90+D93+D96</f>
        <v>114419.29000000001</v>
      </c>
      <c r="E75" s="43">
        <f>E76+E77+E78+E79+E80+E81+E84+E85+E86+E87+E88+E89+E90+E93+E96</f>
        <v>31982.969999999998</v>
      </c>
      <c r="F75" s="43">
        <f>F76+F77+F78+F79+F80+F81+F84+F85+F86+F87+F88+F89+F90+F93+F96</f>
        <v>6578.28</v>
      </c>
      <c r="G75" s="8"/>
    </row>
    <row r="76" spans="1:7" ht="31.5" customHeight="1">
      <c r="A76" s="30">
        <f>1+A75</f>
        <v>68</v>
      </c>
      <c r="B76" s="26" t="s">
        <v>179</v>
      </c>
      <c r="C76" s="20">
        <v>420215</v>
      </c>
      <c r="D76" s="43">
        <v>0</v>
      </c>
      <c r="E76" s="44">
        <v>0</v>
      </c>
      <c r="F76" s="43">
        <v>0</v>
      </c>
      <c r="G76" s="8"/>
    </row>
    <row r="77" spans="1:7" ht="75" customHeight="1">
      <c r="A77" s="30">
        <f t="shared" si="10"/>
        <v>69</v>
      </c>
      <c r="B77" s="26" t="s">
        <v>235</v>
      </c>
      <c r="C77" s="20">
        <v>420218</v>
      </c>
      <c r="D77" s="43">
        <f>D193</f>
        <v>0</v>
      </c>
      <c r="E77" s="44">
        <f>E193</f>
        <v>0</v>
      </c>
      <c r="F77" s="43">
        <f>F193</f>
        <v>0</v>
      </c>
      <c r="G77" s="8"/>
    </row>
    <row r="78" spans="1:7" ht="72.75" customHeight="1">
      <c r="A78" s="30">
        <f>1+A77</f>
        <v>70</v>
      </c>
      <c r="B78" s="26" t="s">
        <v>80</v>
      </c>
      <c r="C78" s="20" t="s">
        <v>81</v>
      </c>
      <c r="D78" s="43">
        <v>0</v>
      </c>
      <c r="E78" s="44">
        <v>0</v>
      </c>
      <c r="F78" s="43">
        <v>0</v>
      </c>
      <c r="G78" s="8"/>
    </row>
    <row r="79" spans="1:7" ht="39" customHeight="1">
      <c r="A79" s="30">
        <f t="shared" si="10"/>
        <v>71</v>
      </c>
      <c r="B79" s="26" t="s">
        <v>82</v>
      </c>
      <c r="C79" s="20" t="s">
        <v>83</v>
      </c>
      <c r="D79" s="43">
        <f aca="true" t="shared" si="11" ref="D79:F80">D171</f>
        <v>17140</v>
      </c>
      <c r="E79" s="44">
        <f t="shared" si="11"/>
        <v>4310</v>
      </c>
      <c r="F79" s="43">
        <f t="shared" si="11"/>
        <v>1769.49</v>
      </c>
      <c r="G79" s="8"/>
    </row>
    <row r="80" spans="1:7" ht="33">
      <c r="A80" s="30">
        <f>1+A79</f>
        <v>72</v>
      </c>
      <c r="B80" s="26" t="s">
        <v>236</v>
      </c>
      <c r="C80" s="20">
        <v>420228</v>
      </c>
      <c r="D80" s="43">
        <f t="shared" si="11"/>
        <v>0</v>
      </c>
      <c r="E80" s="44">
        <f t="shared" si="11"/>
        <v>0</v>
      </c>
      <c r="F80" s="43">
        <f t="shared" si="11"/>
        <v>0</v>
      </c>
      <c r="G80" s="8"/>
    </row>
    <row r="81" spans="1:7" ht="69.75" customHeight="1">
      <c r="A81" s="30">
        <f t="shared" si="10"/>
        <v>73</v>
      </c>
      <c r="B81" s="26" t="s">
        <v>213</v>
      </c>
      <c r="C81" s="20">
        <v>420251</v>
      </c>
      <c r="D81" s="43">
        <f>D82+D83</f>
        <v>4553.93</v>
      </c>
      <c r="E81" s="44">
        <f>E82+E83</f>
        <v>4553.93</v>
      </c>
      <c r="F81" s="43">
        <f>F82+F83</f>
        <v>0</v>
      </c>
      <c r="G81" s="8"/>
    </row>
    <row r="82" spans="1:7" ht="61.5" customHeight="1">
      <c r="A82" s="30">
        <f>1+A81</f>
        <v>74</v>
      </c>
      <c r="B82" s="26" t="s">
        <v>214</v>
      </c>
      <c r="C82" s="20">
        <v>42025101</v>
      </c>
      <c r="D82" s="43">
        <v>0</v>
      </c>
      <c r="E82" s="44">
        <v>0</v>
      </c>
      <c r="F82" s="43">
        <v>0</v>
      </c>
      <c r="G82" s="8"/>
    </row>
    <row r="83" spans="1:7" ht="78" customHeight="1">
      <c r="A83" s="30">
        <f t="shared" si="10"/>
        <v>75</v>
      </c>
      <c r="B83" s="26" t="s">
        <v>228</v>
      </c>
      <c r="C83" s="20">
        <v>42025102</v>
      </c>
      <c r="D83" s="43">
        <f aca="true" t="shared" si="12" ref="D83:F86">D195</f>
        <v>4553.93</v>
      </c>
      <c r="E83" s="44">
        <f t="shared" si="12"/>
        <v>4553.93</v>
      </c>
      <c r="F83" s="43">
        <f t="shared" si="12"/>
        <v>0</v>
      </c>
      <c r="G83" s="8"/>
    </row>
    <row r="84" spans="1:7" ht="78" customHeight="1">
      <c r="A84" s="30">
        <f>1+A83</f>
        <v>76</v>
      </c>
      <c r="B84" s="51" t="s">
        <v>257</v>
      </c>
      <c r="C84" s="20">
        <v>420252</v>
      </c>
      <c r="D84" s="43">
        <f t="shared" si="12"/>
        <v>678</v>
      </c>
      <c r="E84" s="43">
        <f t="shared" si="12"/>
        <v>678</v>
      </c>
      <c r="F84" s="43">
        <f t="shared" si="12"/>
        <v>0</v>
      </c>
      <c r="G84" s="8"/>
    </row>
    <row r="85" spans="1:7" ht="42" customHeight="1">
      <c r="A85" s="30">
        <f t="shared" si="10"/>
        <v>77</v>
      </c>
      <c r="B85" s="26" t="s">
        <v>180</v>
      </c>
      <c r="C85" s="20">
        <v>420265</v>
      </c>
      <c r="D85" s="43">
        <f t="shared" si="12"/>
        <v>0</v>
      </c>
      <c r="E85" s="44">
        <f t="shared" si="12"/>
        <v>0</v>
      </c>
      <c r="F85" s="43">
        <f t="shared" si="12"/>
        <v>289.64</v>
      </c>
      <c r="G85" s="8"/>
    </row>
    <row r="86" spans="1:7" ht="92.25" customHeight="1">
      <c r="A86" s="30">
        <f>1+A85</f>
        <v>78</v>
      </c>
      <c r="B86" s="26" t="s">
        <v>210</v>
      </c>
      <c r="C86" s="20">
        <v>420269</v>
      </c>
      <c r="D86" s="43">
        <f t="shared" si="12"/>
        <v>4441.81</v>
      </c>
      <c r="E86" s="44">
        <f t="shared" si="12"/>
        <v>3000</v>
      </c>
      <c r="F86" s="43">
        <f t="shared" si="12"/>
        <v>4519.15</v>
      </c>
      <c r="G86" s="8"/>
    </row>
    <row r="87" spans="1:7" ht="67.5" customHeight="1">
      <c r="A87" s="30">
        <f t="shared" si="10"/>
        <v>79</v>
      </c>
      <c r="B87" s="26" t="s">
        <v>233</v>
      </c>
      <c r="C87" s="20">
        <v>420273</v>
      </c>
      <c r="D87" s="43">
        <v>0</v>
      </c>
      <c r="E87" s="44">
        <v>0</v>
      </c>
      <c r="F87" s="43">
        <v>0</v>
      </c>
      <c r="G87" s="8"/>
    </row>
    <row r="88" spans="1:7" ht="47.25" customHeight="1">
      <c r="A88" s="30">
        <f>1+A87</f>
        <v>80</v>
      </c>
      <c r="B88" s="26" t="s">
        <v>221</v>
      </c>
      <c r="C88" s="20">
        <v>420280</v>
      </c>
      <c r="D88" s="43">
        <v>0</v>
      </c>
      <c r="E88" s="44">
        <v>0</v>
      </c>
      <c r="F88" s="43">
        <v>0</v>
      </c>
      <c r="G88" s="8"/>
    </row>
    <row r="89" spans="1:7" ht="47.25" customHeight="1">
      <c r="A89" s="30">
        <f t="shared" si="10"/>
        <v>81</v>
      </c>
      <c r="B89" s="26" t="s">
        <v>234</v>
      </c>
      <c r="C89" s="20">
        <v>420282</v>
      </c>
      <c r="D89" s="43">
        <v>0</v>
      </c>
      <c r="E89" s="44">
        <v>0</v>
      </c>
      <c r="F89" s="43">
        <v>0</v>
      </c>
      <c r="G89" s="8"/>
    </row>
    <row r="90" spans="1:7" ht="34.5" customHeight="1">
      <c r="A90" s="30">
        <f>1+A89</f>
        <v>82</v>
      </c>
      <c r="B90" s="26" t="s">
        <v>249</v>
      </c>
      <c r="C90" s="20">
        <v>420288</v>
      </c>
      <c r="D90" s="43">
        <f aca="true" t="shared" si="13" ref="D90:F91">D199</f>
        <v>87605.55</v>
      </c>
      <c r="E90" s="44">
        <f t="shared" si="13"/>
        <v>19441.039999999997</v>
      </c>
      <c r="F90" s="43">
        <f t="shared" si="13"/>
        <v>0</v>
      </c>
      <c r="G90" s="8"/>
    </row>
    <row r="91" spans="1:7" ht="18.75" customHeight="1">
      <c r="A91" s="30">
        <f t="shared" si="10"/>
        <v>83</v>
      </c>
      <c r="B91" s="26" t="s">
        <v>250</v>
      </c>
      <c r="C91" s="32">
        <v>42028801</v>
      </c>
      <c r="D91" s="43">
        <f t="shared" si="13"/>
        <v>78223.11</v>
      </c>
      <c r="E91" s="44">
        <f t="shared" si="13"/>
        <v>18236.76</v>
      </c>
      <c r="F91" s="43">
        <f t="shared" si="13"/>
        <v>0</v>
      </c>
      <c r="G91" s="8"/>
    </row>
    <row r="92" spans="1:7" ht="22.5" customHeight="1">
      <c r="A92" s="30">
        <f>1+A91</f>
        <v>84</v>
      </c>
      <c r="B92" s="26" t="s">
        <v>251</v>
      </c>
      <c r="C92" s="20">
        <v>42028802</v>
      </c>
      <c r="D92" s="43">
        <f>E201</f>
        <v>1204.28</v>
      </c>
      <c r="E92" s="44">
        <f aca="true" t="shared" si="14" ref="E92:F94">E201</f>
        <v>1204.28</v>
      </c>
      <c r="F92" s="43">
        <f t="shared" si="14"/>
        <v>0</v>
      </c>
      <c r="G92" s="8"/>
    </row>
    <row r="93" spans="1:7" ht="36.75" customHeight="1">
      <c r="A93" s="30">
        <f t="shared" si="10"/>
        <v>85</v>
      </c>
      <c r="B93" s="26" t="s">
        <v>252</v>
      </c>
      <c r="C93" s="20">
        <v>420289</v>
      </c>
      <c r="D93" s="43">
        <f>E202</f>
        <v>0</v>
      </c>
      <c r="E93" s="44">
        <f t="shared" si="14"/>
        <v>0</v>
      </c>
      <c r="F93" s="43">
        <f t="shared" si="14"/>
        <v>0</v>
      </c>
      <c r="G93" s="8"/>
    </row>
    <row r="94" spans="1:7" ht="21.75" customHeight="1">
      <c r="A94" s="30">
        <f>1+A93</f>
        <v>86</v>
      </c>
      <c r="B94" s="26" t="s">
        <v>250</v>
      </c>
      <c r="C94" s="20">
        <v>42028901</v>
      </c>
      <c r="D94" s="43">
        <f>D203</f>
        <v>0</v>
      </c>
      <c r="E94" s="44">
        <f t="shared" si="14"/>
        <v>0</v>
      </c>
      <c r="F94" s="43">
        <f t="shared" si="14"/>
        <v>0</v>
      </c>
      <c r="G94" s="8"/>
    </row>
    <row r="95" spans="1:7" ht="28.5" customHeight="1">
      <c r="A95" s="30">
        <f t="shared" si="10"/>
        <v>87</v>
      </c>
      <c r="B95" s="26" t="s">
        <v>251</v>
      </c>
      <c r="C95" s="20">
        <v>420208903</v>
      </c>
      <c r="D95" s="43">
        <f>D204</f>
        <v>0</v>
      </c>
      <c r="E95" s="44">
        <f>E204</f>
        <v>0</v>
      </c>
      <c r="F95" s="43">
        <v>0</v>
      </c>
      <c r="G95" s="8"/>
    </row>
    <row r="96" spans="1:7" ht="105.75" customHeight="1">
      <c r="A96" s="30">
        <f>1+A95</f>
        <v>88</v>
      </c>
      <c r="B96" s="26" t="s">
        <v>244</v>
      </c>
      <c r="C96" s="20">
        <v>420293</v>
      </c>
      <c r="D96" s="43">
        <f>D205</f>
        <v>0</v>
      </c>
      <c r="E96" s="44">
        <f>E98</f>
        <v>0</v>
      </c>
      <c r="F96" s="43">
        <v>0</v>
      </c>
      <c r="G96" s="8"/>
    </row>
    <row r="97" spans="1:7" ht="50.25">
      <c r="A97" s="30">
        <f t="shared" si="10"/>
        <v>89</v>
      </c>
      <c r="B97" s="26" t="s">
        <v>84</v>
      </c>
      <c r="C97" s="20" t="s">
        <v>85</v>
      </c>
      <c r="D97" s="43">
        <f>D98</f>
        <v>0</v>
      </c>
      <c r="E97" s="44">
        <f>E98</f>
        <v>0</v>
      </c>
      <c r="F97" s="43">
        <f>F98</f>
        <v>0</v>
      </c>
      <c r="G97" s="8"/>
    </row>
    <row r="98" spans="1:7" ht="50.25">
      <c r="A98" s="30">
        <f>1+A97</f>
        <v>90</v>
      </c>
      <c r="B98" s="26" t="s">
        <v>86</v>
      </c>
      <c r="C98" s="20" t="s">
        <v>87</v>
      </c>
      <c r="D98" s="43">
        <f>D174</f>
        <v>0</v>
      </c>
      <c r="E98" s="44">
        <f>E174</f>
        <v>0</v>
      </c>
      <c r="F98" s="43">
        <f>F174</f>
        <v>0</v>
      </c>
      <c r="G98" s="8"/>
    </row>
    <row r="99" spans="1:7" ht="22.5" customHeight="1">
      <c r="A99" s="30">
        <f t="shared" si="10"/>
        <v>91</v>
      </c>
      <c r="B99" s="26" t="s">
        <v>238</v>
      </c>
      <c r="C99" s="20">
        <v>4602</v>
      </c>
      <c r="D99" s="43">
        <f>D100</f>
        <v>0</v>
      </c>
      <c r="E99" s="44">
        <f>E100</f>
        <v>0</v>
      </c>
      <c r="F99" s="43">
        <f>F100</f>
        <v>0</v>
      </c>
      <c r="G99" s="8"/>
    </row>
    <row r="100" spans="1:7" ht="73.5" customHeight="1">
      <c r="A100" s="30">
        <f>1+A99</f>
        <v>92</v>
      </c>
      <c r="B100" s="26" t="s">
        <v>239</v>
      </c>
      <c r="C100" s="20">
        <v>460204</v>
      </c>
      <c r="D100" s="43">
        <f>D208</f>
        <v>0</v>
      </c>
      <c r="E100" s="44">
        <f>E208</f>
        <v>0</v>
      </c>
      <c r="F100" s="43">
        <v>0</v>
      </c>
      <c r="G100" s="8"/>
    </row>
    <row r="101" spans="1:7" ht="88.5" customHeight="1">
      <c r="A101" s="30">
        <f t="shared" si="10"/>
        <v>93</v>
      </c>
      <c r="B101" s="27" t="s">
        <v>201</v>
      </c>
      <c r="C101" s="22">
        <v>4802</v>
      </c>
      <c r="D101" s="52">
        <f>D102+D105+D108</f>
        <v>51727.82</v>
      </c>
      <c r="E101" s="58">
        <f>E102+E105+E108</f>
        <v>30000</v>
      </c>
      <c r="F101" s="52">
        <f>F102+F105+F108</f>
        <v>19273.04</v>
      </c>
      <c r="G101" s="8"/>
    </row>
    <row r="102" spans="1:7" ht="55.5" customHeight="1">
      <c r="A102" s="30">
        <f>1+A101</f>
        <v>94</v>
      </c>
      <c r="B102" s="26" t="s">
        <v>202</v>
      </c>
      <c r="C102" s="20">
        <v>480201</v>
      </c>
      <c r="D102" s="43">
        <f>D103+D104</f>
        <v>51727.82</v>
      </c>
      <c r="E102" s="44">
        <f>E103+E104</f>
        <v>30000</v>
      </c>
      <c r="F102" s="43">
        <f>F103+F104</f>
        <v>15109.8</v>
      </c>
      <c r="G102" s="8"/>
    </row>
    <row r="103" spans="1:7" ht="39" customHeight="1">
      <c r="A103" s="30">
        <f t="shared" si="10"/>
        <v>95</v>
      </c>
      <c r="B103" s="26" t="s">
        <v>203</v>
      </c>
      <c r="C103" s="20">
        <v>48020101</v>
      </c>
      <c r="D103" s="43">
        <f aca="true" t="shared" si="15" ref="D103:F104">D211</f>
        <v>0</v>
      </c>
      <c r="E103" s="44">
        <f t="shared" si="15"/>
        <v>0</v>
      </c>
      <c r="F103" s="43">
        <f t="shared" si="15"/>
        <v>0</v>
      </c>
      <c r="G103" s="8"/>
    </row>
    <row r="104" spans="1:7" ht="36.75" customHeight="1">
      <c r="A104" s="30">
        <f>1+A103</f>
        <v>96</v>
      </c>
      <c r="B104" s="26" t="s">
        <v>215</v>
      </c>
      <c r="C104" s="20">
        <v>48020102</v>
      </c>
      <c r="D104" s="43">
        <f t="shared" si="15"/>
        <v>51727.82</v>
      </c>
      <c r="E104" s="44">
        <f t="shared" si="15"/>
        <v>30000</v>
      </c>
      <c r="F104" s="43">
        <f t="shared" si="15"/>
        <v>15109.8</v>
      </c>
      <c r="G104" s="8"/>
    </row>
    <row r="105" spans="1:7" ht="36" customHeight="1">
      <c r="A105" s="30">
        <f t="shared" si="10"/>
        <v>97</v>
      </c>
      <c r="B105" s="26" t="s">
        <v>216</v>
      </c>
      <c r="C105" s="20">
        <v>480202</v>
      </c>
      <c r="D105" s="43">
        <f>D106+D107</f>
        <v>0</v>
      </c>
      <c r="E105" s="44">
        <f>E106+E107</f>
        <v>0</v>
      </c>
      <c r="F105" s="43">
        <f>F106+F107</f>
        <v>18.86</v>
      </c>
      <c r="G105" s="8"/>
    </row>
    <row r="106" spans="1:7" ht="37.5" customHeight="1">
      <c r="A106" s="30">
        <f>1+A105</f>
        <v>98</v>
      </c>
      <c r="B106" s="26" t="s">
        <v>203</v>
      </c>
      <c r="C106" s="20">
        <v>48020201</v>
      </c>
      <c r="D106" s="43">
        <f aca="true" t="shared" si="16" ref="D106:F110">D214</f>
        <v>0</v>
      </c>
      <c r="E106" s="44">
        <f t="shared" si="16"/>
        <v>0</v>
      </c>
      <c r="F106" s="43">
        <f t="shared" si="16"/>
        <v>0</v>
      </c>
      <c r="G106" s="8"/>
    </row>
    <row r="107" spans="1:7" ht="33">
      <c r="A107" s="30">
        <f t="shared" si="10"/>
        <v>99</v>
      </c>
      <c r="B107" s="26" t="s">
        <v>219</v>
      </c>
      <c r="C107" s="20">
        <v>48020202</v>
      </c>
      <c r="D107" s="43">
        <f t="shared" si="16"/>
        <v>0</v>
      </c>
      <c r="E107" s="44">
        <f t="shared" si="16"/>
        <v>0</v>
      </c>
      <c r="F107" s="43">
        <f t="shared" si="16"/>
        <v>18.86</v>
      </c>
      <c r="G107" s="8"/>
    </row>
    <row r="108" spans="1:7" ht="16.5">
      <c r="A108" s="30">
        <f>1+A107</f>
        <v>100</v>
      </c>
      <c r="B108" s="26" t="s">
        <v>254</v>
      </c>
      <c r="C108" s="20">
        <v>480203</v>
      </c>
      <c r="D108" s="43">
        <f t="shared" si="16"/>
        <v>0</v>
      </c>
      <c r="E108" s="44">
        <f t="shared" si="16"/>
        <v>0</v>
      </c>
      <c r="F108" s="43">
        <f t="shared" si="16"/>
        <v>4144.38</v>
      </c>
      <c r="G108" s="8"/>
    </row>
    <row r="109" spans="1:9" ht="16.5">
      <c r="A109" s="30">
        <f t="shared" si="10"/>
        <v>101</v>
      </c>
      <c r="B109" s="26" t="s">
        <v>254</v>
      </c>
      <c r="C109" s="33">
        <v>48020301</v>
      </c>
      <c r="D109" s="43">
        <f t="shared" si="16"/>
        <v>0</v>
      </c>
      <c r="E109" s="44">
        <f t="shared" si="16"/>
        <v>0</v>
      </c>
      <c r="F109" s="43">
        <f t="shared" si="16"/>
        <v>0</v>
      </c>
      <c r="G109" s="8"/>
      <c r="H109" s="18"/>
      <c r="I109" s="2"/>
    </row>
    <row r="110" spans="1:9" ht="33.75" thickBot="1">
      <c r="A110" s="30">
        <f>1+A109</f>
        <v>102</v>
      </c>
      <c r="B110" s="41" t="s">
        <v>219</v>
      </c>
      <c r="C110" s="34">
        <v>480203</v>
      </c>
      <c r="D110" s="54">
        <f>D217</f>
        <v>0</v>
      </c>
      <c r="E110" s="55">
        <f t="shared" si="16"/>
        <v>0</v>
      </c>
      <c r="F110" s="54">
        <f t="shared" si="16"/>
        <v>4144.38</v>
      </c>
      <c r="G110" s="8"/>
      <c r="H110" s="11"/>
      <c r="I110" s="2"/>
    </row>
    <row r="111" spans="1:9" ht="33.75" thickBot="1">
      <c r="A111" s="30">
        <f t="shared" si="10"/>
        <v>103</v>
      </c>
      <c r="B111" s="35" t="s">
        <v>219</v>
      </c>
      <c r="C111" s="36">
        <v>48020302</v>
      </c>
      <c r="D111" s="59">
        <f>D218</f>
        <v>0</v>
      </c>
      <c r="E111" s="60">
        <f>E217</f>
        <v>0</v>
      </c>
      <c r="F111" s="59">
        <v>0</v>
      </c>
      <c r="G111" s="8"/>
      <c r="H111" s="11"/>
      <c r="I111" s="2"/>
    </row>
    <row r="112" spans="1:9" ht="58.5" customHeight="1" thickBot="1">
      <c r="A112" s="30">
        <f>1+A111</f>
        <v>104</v>
      </c>
      <c r="B112" s="39" t="s">
        <v>88</v>
      </c>
      <c r="C112" s="40" t="s">
        <v>89</v>
      </c>
      <c r="D112" s="47">
        <f>D114+D168</f>
        <v>490798.25</v>
      </c>
      <c r="E112" s="48">
        <f>E114+E168</f>
        <v>143731.86</v>
      </c>
      <c r="F112" s="47">
        <f>F114+F165+F168</f>
        <v>139898.72</v>
      </c>
      <c r="G112" s="8"/>
      <c r="H112" s="2"/>
      <c r="I112" s="2"/>
    </row>
    <row r="113" spans="1:7" ht="33.75" thickBot="1">
      <c r="A113" s="30">
        <f t="shared" si="10"/>
        <v>105</v>
      </c>
      <c r="B113" s="37" t="s">
        <v>90</v>
      </c>
      <c r="C113" s="62">
        <v>4990</v>
      </c>
      <c r="D113" s="50">
        <f>D114-D126-D162+D165</f>
        <v>366929</v>
      </c>
      <c r="E113" s="56">
        <f>E114-E126-E162+E165</f>
        <v>94942.99999999999</v>
      </c>
      <c r="F113" s="49">
        <f>F114-F126-F162+F165</f>
        <v>97925.73000000001</v>
      </c>
      <c r="G113" s="8"/>
    </row>
    <row r="114" spans="1:7" ht="16.5">
      <c r="A114" s="30">
        <f>1+A113</f>
        <v>106</v>
      </c>
      <c r="B114" s="26" t="s">
        <v>2</v>
      </c>
      <c r="C114" s="38" t="s">
        <v>91</v>
      </c>
      <c r="D114" s="43">
        <f>D115+D139</f>
        <v>473658.25</v>
      </c>
      <c r="E114" s="50">
        <f>E115+E139</f>
        <v>139421.86</v>
      </c>
      <c r="F114" s="43">
        <f>F115+F139</f>
        <v>137629.23</v>
      </c>
      <c r="G114" s="8"/>
    </row>
    <row r="115" spans="1:7" ht="33">
      <c r="A115" s="30">
        <f t="shared" si="10"/>
        <v>107</v>
      </c>
      <c r="B115" s="26" t="s">
        <v>92</v>
      </c>
      <c r="C115" s="20" t="s">
        <v>93</v>
      </c>
      <c r="D115" s="43">
        <f>D116+D125</f>
        <v>477873</v>
      </c>
      <c r="E115" s="44">
        <f>E116+E125</f>
        <v>127275</v>
      </c>
      <c r="F115" s="43">
        <f>F116+F125</f>
        <v>130184.39000000001</v>
      </c>
      <c r="G115" s="8"/>
    </row>
    <row r="116" spans="1:7" ht="50.25">
      <c r="A116" s="30">
        <f>1+A115</f>
        <v>108</v>
      </c>
      <c r="B116" s="26" t="s">
        <v>6</v>
      </c>
      <c r="C116" s="20" t="s">
        <v>94</v>
      </c>
      <c r="D116" s="43">
        <f>D117+D120</f>
        <v>317798</v>
      </c>
      <c r="E116" s="44">
        <f>E117+E120</f>
        <v>86000</v>
      </c>
      <c r="F116" s="43">
        <f>F117+F120</f>
        <v>89231.01000000001</v>
      </c>
      <c r="G116" s="8"/>
    </row>
    <row r="117" spans="1:7" ht="50.25">
      <c r="A117" s="30">
        <f t="shared" si="10"/>
        <v>109</v>
      </c>
      <c r="B117" s="26" t="s">
        <v>95</v>
      </c>
      <c r="C117" s="20" t="s">
        <v>96</v>
      </c>
      <c r="D117" s="43">
        <f aca="true" t="shared" si="17" ref="D117:F118">D118</f>
        <v>2074</v>
      </c>
      <c r="E117" s="44">
        <f t="shared" si="17"/>
        <v>0</v>
      </c>
      <c r="F117" s="43">
        <f t="shared" si="17"/>
        <v>0</v>
      </c>
      <c r="G117" s="8"/>
    </row>
    <row r="118" spans="1:7" ht="16.5">
      <c r="A118" s="30">
        <f>1+A117</f>
        <v>110</v>
      </c>
      <c r="B118" s="26" t="s">
        <v>194</v>
      </c>
      <c r="C118" s="20" t="s">
        <v>11</v>
      </c>
      <c r="D118" s="43">
        <f t="shared" si="17"/>
        <v>2074</v>
      </c>
      <c r="E118" s="44">
        <f t="shared" si="17"/>
        <v>0</v>
      </c>
      <c r="F118" s="43">
        <f t="shared" si="17"/>
        <v>0</v>
      </c>
      <c r="G118" s="8"/>
    </row>
    <row r="119" spans="1:7" ht="16.5">
      <c r="A119" s="30">
        <f t="shared" si="10"/>
        <v>111</v>
      </c>
      <c r="B119" s="26" t="s">
        <v>195</v>
      </c>
      <c r="C119" s="20" t="s">
        <v>97</v>
      </c>
      <c r="D119" s="43">
        <v>2074</v>
      </c>
      <c r="E119" s="44">
        <v>0</v>
      </c>
      <c r="F119" s="43">
        <v>0</v>
      </c>
      <c r="G119" s="8"/>
    </row>
    <row r="120" spans="1:7" ht="50.25">
      <c r="A120" s="30">
        <f>1+A119</f>
        <v>112</v>
      </c>
      <c r="B120" s="26" t="s">
        <v>98</v>
      </c>
      <c r="C120" s="20" t="s">
        <v>99</v>
      </c>
      <c r="D120" s="45">
        <f>D121</f>
        <v>315724</v>
      </c>
      <c r="E120" s="46">
        <f>E121</f>
        <v>86000</v>
      </c>
      <c r="F120" s="43">
        <f>F121</f>
        <v>89231.01000000001</v>
      </c>
      <c r="G120" s="8"/>
    </row>
    <row r="121" spans="1:7" ht="33">
      <c r="A121" s="30">
        <f t="shared" si="10"/>
        <v>113</v>
      </c>
      <c r="B121" s="26" t="s">
        <v>100</v>
      </c>
      <c r="C121" s="20" t="s">
        <v>101</v>
      </c>
      <c r="D121" s="45">
        <f>D122+D123+D124</f>
        <v>315724</v>
      </c>
      <c r="E121" s="46">
        <f>E122+E123+E124</f>
        <v>86000</v>
      </c>
      <c r="F121" s="43">
        <f>F122+F123+F124</f>
        <v>89231.01000000001</v>
      </c>
      <c r="G121" s="8"/>
    </row>
    <row r="122" spans="1:7" ht="16.5">
      <c r="A122" s="30">
        <f>1+A121</f>
        <v>114</v>
      </c>
      <c r="B122" s="26" t="s">
        <v>18</v>
      </c>
      <c r="C122" s="20" t="s">
        <v>102</v>
      </c>
      <c r="D122" s="43">
        <v>276951</v>
      </c>
      <c r="E122" s="44">
        <v>73000</v>
      </c>
      <c r="F122" s="43">
        <v>78272.82</v>
      </c>
      <c r="G122" s="8"/>
    </row>
    <row r="123" spans="1:7" ht="48" customHeight="1">
      <c r="A123" s="30">
        <f t="shared" si="10"/>
        <v>115</v>
      </c>
      <c r="B123" s="26" t="s">
        <v>103</v>
      </c>
      <c r="C123" s="20" t="s">
        <v>104</v>
      </c>
      <c r="D123" s="43">
        <v>38773</v>
      </c>
      <c r="E123" s="44">
        <v>13000</v>
      </c>
      <c r="F123" s="43">
        <v>10958.19</v>
      </c>
      <c r="G123" s="8"/>
    </row>
    <row r="124" spans="1:7" ht="36" customHeight="1">
      <c r="A124" s="30">
        <f>1+A123</f>
        <v>116</v>
      </c>
      <c r="B124" s="26" t="s">
        <v>232</v>
      </c>
      <c r="C124" s="20">
        <v>40206</v>
      </c>
      <c r="D124" s="43">
        <v>0</v>
      </c>
      <c r="E124" s="44">
        <v>0</v>
      </c>
      <c r="F124" s="43">
        <v>0</v>
      </c>
      <c r="G124" s="8"/>
    </row>
    <row r="125" spans="1:7" ht="35.25" customHeight="1">
      <c r="A125" s="30">
        <f t="shared" si="10"/>
        <v>117</v>
      </c>
      <c r="B125" s="26" t="s">
        <v>105</v>
      </c>
      <c r="C125" s="20" t="s">
        <v>106</v>
      </c>
      <c r="D125" s="43">
        <f>D126+D130</f>
        <v>160075</v>
      </c>
      <c r="E125" s="44">
        <f>E126+E130</f>
        <v>41275</v>
      </c>
      <c r="F125" s="43">
        <f>F126+F130</f>
        <v>40953.38</v>
      </c>
      <c r="G125" s="8"/>
    </row>
    <row r="126" spans="1:7" ht="33">
      <c r="A126" s="30">
        <f>1+A125</f>
        <v>118</v>
      </c>
      <c r="B126" s="26" t="s">
        <v>107</v>
      </c>
      <c r="C126" s="20" t="s">
        <v>108</v>
      </c>
      <c r="D126" s="43">
        <f>D127+D128+D129</f>
        <v>155775</v>
      </c>
      <c r="E126" s="44">
        <f>E127+E128+E129</f>
        <v>40190</v>
      </c>
      <c r="F126" s="43">
        <f>F127+F128+F129</f>
        <v>40190</v>
      </c>
      <c r="G126" s="8"/>
    </row>
    <row r="127" spans="1:7" ht="50.25">
      <c r="A127" s="30">
        <f t="shared" si="10"/>
        <v>119</v>
      </c>
      <c r="B127" s="26" t="s">
        <v>24</v>
      </c>
      <c r="C127" s="20" t="s">
        <v>109</v>
      </c>
      <c r="D127" s="43">
        <v>130246</v>
      </c>
      <c r="E127" s="44">
        <v>33807</v>
      </c>
      <c r="F127" s="43">
        <v>33807</v>
      </c>
      <c r="G127" s="8"/>
    </row>
    <row r="128" spans="1:7" ht="33">
      <c r="A128" s="30">
        <f>1+A127</f>
        <v>120</v>
      </c>
      <c r="B128" s="26" t="s">
        <v>26</v>
      </c>
      <c r="C128" s="20" t="s">
        <v>110</v>
      </c>
      <c r="D128" s="43">
        <v>25529</v>
      </c>
      <c r="E128" s="44">
        <v>6383</v>
      </c>
      <c r="F128" s="43">
        <v>6383</v>
      </c>
      <c r="G128" s="8"/>
    </row>
    <row r="129" spans="1:7" ht="50.25">
      <c r="A129" s="30">
        <f t="shared" si="10"/>
        <v>121</v>
      </c>
      <c r="B129" s="26" t="s">
        <v>28</v>
      </c>
      <c r="C129" s="20" t="s">
        <v>111</v>
      </c>
      <c r="D129" s="43">
        <v>0</v>
      </c>
      <c r="E129" s="44">
        <v>0</v>
      </c>
      <c r="F129" s="43">
        <v>0</v>
      </c>
      <c r="G129" s="8"/>
    </row>
    <row r="130" spans="1:7" ht="50.25">
      <c r="A130" s="30">
        <f>1+A129</f>
        <v>122</v>
      </c>
      <c r="B130" s="26" t="s">
        <v>112</v>
      </c>
      <c r="C130" s="20" t="s">
        <v>113</v>
      </c>
      <c r="D130" s="43">
        <f>D131+D134+D135</f>
        <v>4300</v>
      </c>
      <c r="E130" s="44">
        <f>E131+E134+E135</f>
        <v>1085</v>
      </c>
      <c r="F130" s="43">
        <f>F131+F134+F135</f>
        <v>763.38</v>
      </c>
      <c r="G130" s="8"/>
    </row>
    <row r="131" spans="1:7" ht="33">
      <c r="A131" s="30">
        <f t="shared" si="10"/>
        <v>123</v>
      </c>
      <c r="B131" s="26" t="s">
        <v>114</v>
      </c>
      <c r="C131" s="20" t="s">
        <v>115</v>
      </c>
      <c r="D131" s="43">
        <f>D132+D133</f>
        <v>3300</v>
      </c>
      <c r="E131" s="44">
        <f>E132+E133</f>
        <v>860</v>
      </c>
      <c r="F131" s="43">
        <f>F132+F133</f>
        <v>539.62</v>
      </c>
      <c r="G131" s="8"/>
    </row>
    <row r="132" spans="1:7" ht="33">
      <c r="A132" s="30">
        <f>1+A131</f>
        <v>124</v>
      </c>
      <c r="B132" s="26" t="s">
        <v>116</v>
      </c>
      <c r="C132" s="20" t="s">
        <v>117</v>
      </c>
      <c r="D132" s="43">
        <v>300</v>
      </c>
      <c r="E132" s="44">
        <v>60</v>
      </c>
      <c r="F132" s="43">
        <v>45.86</v>
      </c>
      <c r="G132" s="8"/>
    </row>
    <row r="133" spans="1:7" ht="33">
      <c r="A133" s="30">
        <f t="shared" si="10"/>
        <v>125</v>
      </c>
      <c r="B133" s="26" t="s">
        <v>118</v>
      </c>
      <c r="C133" s="20" t="s">
        <v>119</v>
      </c>
      <c r="D133" s="43">
        <v>3000</v>
      </c>
      <c r="E133" s="44">
        <v>800</v>
      </c>
      <c r="F133" s="43">
        <v>493.76</v>
      </c>
      <c r="G133" s="8"/>
    </row>
    <row r="134" spans="1:7" ht="33">
      <c r="A134" s="30">
        <f>1+A133</f>
        <v>126</v>
      </c>
      <c r="B134" s="26" t="s">
        <v>38</v>
      </c>
      <c r="C134" s="20" t="s">
        <v>120</v>
      </c>
      <c r="D134" s="43">
        <v>700</v>
      </c>
      <c r="E134" s="44">
        <v>150</v>
      </c>
      <c r="F134" s="43">
        <v>113</v>
      </c>
      <c r="G134" s="8"/>
    </row>
    <row r="135" spans="1:7" ht="50.25">
      <c r="A135" s="30">
        <f t="shared" si="10"/>
        <v>127</v>
      </c>
      <c r="B135" s="26" t="s">
        <v>196</v>
      </c>
      <c r="C135" s="20">
        <v>160250</v>
      </c>
      <c r="D135" s="43">
        <v>300</v>
      </c>
      <c r="E135" s="44">
        <v>75</v>
      </c>
      <c r="F135" s="43">
        <v>110.76</v>
      </c>
      <c r="G135" s="8"/>
    </row>
    <row r="136" spans="1:7" ht="33">
      <c r="A136" s="30">
        <f>1+A135</f>
        <v>128</v>
      </c>
      <c r="B136" s="26" t="s">
        <v>204</v>
      </c>
      <c r="C136" s="20"/>
      <c r="D136" s="43">
        <v>0</v>
      </c>
      <c r="E136" s="44">
        <v>0</v>
      </c>
      <c r="F136" s="43">
        <v>0</v>
      </c>
      <c r="G136" s="8"/>
    </row>
    <row r="137" spans="1:7" ht="16.5">
      <c r="A137" s="30">
        <f t="shared" si="10"/>
        <v>129</v>
      </c>
      <c r="B137" s="26" t="s">
        <v>205</v>
      </c>
      <c r="C137" s="21">
        <v>1802</v>
      </c>
      <c r="D137" s="43">
        <v>0</v>
      </c>
      <c r="E137" s="44">
        <v>0</v>
      </c>
      <c r="F137" s="43">
        <v>0</v>
      </c>
      <c r="G137" s="8"/>
    </row>
    <row r="138" spans="1:7" ht="16.5">
      <c r="A138" s="30">
        <f>1+A137</f>
        <v>130</v>
      </c>
      <c r="B138" s="26" t="s">
        <v>206</v>
      </c>
      <c r="C138" s="21">
        <v>180250</v>
      </c>
      <c r="D138" s="43">
        <v>0</v>
      </c>
      <c r="E138" s="44">
        <v>0</v>
      </c>
      <c r="F138" s="43">
        <v>0</v>
      </c>
      <c r="G138" s="8"/>
    </row>
    <row r="139" spans="1:7" ht="33">
      <c r="A139" s="30">
        <f aca="true" t="shared" si="18" ref="A139:A201">A138+1</f>
        <v>131</v>
      </c>
      <c r="B139" s="26" t="s">
        <v>121</v>
      </c>
      <c r="C139" s="20" t="s">
        <v>122</v>
      </c>
      <c r="D139" s="43">
        <f>D140+D149</f>
        <v>-4214.75</v>
      </c>
      <c r="E139" s="44">
        <f>E140+E149</f>
        <v>12146.86</v>
      </c>
      <c r="F139" s="43">
        <f>F140+F149</f>
        <v>7444.84</v>
      </c>
      <c r="G139" s="8"/>
    </row>
    <row r="140" spans="1:7" ht="33">
      <c r="A140" s="30">
        <f>1+A139</f>
        <v>132</v>
      </c>
      <c r="B140" s="26" t="s">
        <v>123</v>
      </c>
      <c r="C140" s="20" t="s">
        <v>124</v>
      </c>
      <c r="D140" s="43">
        <f>D141</f>
        <v>36000</v>
      </c>
      <c r="E140" s="44">
        <f>E141</f>
        <v>5250</v>
      </c>
      <c r="F140" s="43">
        <f>F141</f>
        <v>5847.99</v>
      </c>
      <c r="G140" s="8"/>
    </row>
    <row r="141" spans="1:7" ht="33">
      <c r="A141" s="30">
        <f t="shared" si="18"/>
        <v>133</v>
      </c>
      <c r="B141" s="26" t="s">
        <v>125</v>
      </c>
      <c r="C141" s="20" t="s">
        <v>126</v>
      </c>
      <c r="D141" s="43">
        <f>D142+D143+D147</f>
        <v>36000</v>
      </c>
      <c r="E141" s="44">
        <f>E142+E143+E147</f>
        <v>5250</v>
      </c>
      <c r="F141" s="43">
        <f>F142+F143+F147</f>
        <v>5847.99</v>
      </c>
      <c r="G141" s="8"/>
    </row>
    <row r="142" spans="1:7" ht="50.25">
      <c r="A142" s="30">
        <f>1+A141</f>
        <v>134</v>
      </c>
      <c r="B142" s="26" t="s">
        <v>176</v>
      </c>
      <c r="C142" s="20" t="s">
        <v>127</v>
      </c>
      <c r="D142" s="43">
        <v>2500</v>
      </c>
      <c r="E142" s="44">
        <v>0</v>
      </c>
      <c r="F142" s="43">
        <v>0</v>
      </c>
      <c r="G142" s="8"/>
    </row>
    <row r="143" spans="1:7" ht="16.5">
      <c r="A143" s="30">
        <f t="shared" si="18"/>
        <v>135</v>
      </c>
      <c r="B143" s="26" t="s">
        <v>47</v>
      </c>
      <c r="C143" s="20" t="s">
        <v>128</v>
      </c>
      <c r="D143" s="43">
        <f>D144+D145+D146</f>
        <v>29000</v>
      </c>
      <c r="E143" s="44">
        <f>E144+E145+E146+E147+E148</f>
        <v>5250</v>
      </c>
      <c r="F143" s="43">
        <f>F144+F145+F146</f>
        <v>5847.99</v>
      </c>
      <c r="G143" s="8"/>
    </row>
    <row r="144" spans="1:7" ht="16.5">
      <c r="A144" s="30">
        <f>1+A143</f>
        <v>136</v>
      </c>
      <c r="B144" s="26" t="s">
        <v>240</v>
      </c>
      <c r="C144" s="20">
        <v>30020501</v>
      </c>
      <c r="D144" s="43">
        <v>8980</v>
      </c>
      <c r="E144" s="44">
        <v>2245</v>
      </c>
      <c r="F144" s="43">
        <v>1470.5</v>
      </c>
      <c r="G144" s="8"/>
    </row>
    <row r="145" spans="1:7" ht="33">
      <c r="A145" s="30">
        <f t="shared" si="18"/>
        <v>137</v>
      </c>
      <c r="B145" s="26" t="s">
        <v>253</v>
      </c>
      <c r="C145" s="20">
        <v>30020505</v>
      </c>
      <c r="D145" s="43">
        <v>20</v>
      </c>
      <c r="E145" s="44">
        <v>5</v>
      </c>
      <c r="F145" s="43">
        <v>0</v>
      </c>
      <c r="G145" s="8"/>
    </row>
    <row r="146" spans="1:7" ht="33">
      <c r="A146" s="30">
        <f>1+A145</f>
        <v>138</v>
      </c>
      <c r="B146" s="26" t="s">
        <v>188</v>
      </c>
      <c r="C146" s="20" t="s">
        <v>185</v>
      </c>
      <c r="D146" s="43">
        <v>20000</v>
      </c>
      <c r="E146" s="44">
        <v>3000</v>
      </c>
      <c r="F146" s="43">
        <v>4377.49</v>
      </c>
      <c r="G146" s="8"/>
    </row>
    <row r="147" spans="1:7" ht="33">
      <c r="A147" s="30">
        <f t="shared" si="18"/>
        <v>139</v>
      </c>
      <c r="B147" s="26" t="s">
        <v>207</v>
      </c>
      <c r="C147" s="20">
        <v>300208</v>
      </c>
      <c r="D147" s="43">
        <f>D148</f>
        <v>4500</v>
      </c>
      <c r="E147" s="44">
        <f>E148</f>
        <v>0</v>
      </c>
      <c r="F147" s="43">
        <f>F148</f>
        <v>0</v>
      </c>
      <c r="G147" s="8"/>
    </row>
    <row r="148" spans="1:7" ht="16.5">
      <c r="A148" s="30">
        <f>1+A147</f>
        <v>140</v>
      </c>
      <c r="B148" s="26" t="s">
        <v>208</v>
      </c>
      <c r="C148" s="20">
        <v>30020802</v>
      </c>
      <c r="D148" s="43">
        <v>4500</v>
      </c>
      <c r="E148" s="44">
        <v>0</v>
      </c>
      <c r="F148" s="43">
        <v>0</v>
      </c>
      <c r="G148" s="8"/>
    </row>
    <row r="149" spans="1:7" ht="33">
      <c r="A149" s="30">
        <f t="shared" si="18"/>
        <v>141</v>
      </c>
      <c r="B149" s="26" t="s">
        <v>49</v>
      </c>
      <c r="C149" s="20" t="s">
        <v>129</v>
      </c>
      <c r="D149" s="43">
        <f>D150+D154+D158+D162</f>
        <v>-40214.75</v>
      </c>
      <c r="E149" s="44">
        <f>E150+E154+E158+E162</f>
        <v>6896.86</v>
      </c>
      <c r="F149" s="43">
        <f>F150+F154+F158+F162</f>
        <v>1596.85</v>
      </c>
      <c r="G149" s="8"/>
    </row>
    <row r="150" spans="1:7" ht="66.75">
      <c r="A150" s="30">
        <f>1+A149</f>
        <v>142</v>
      </c>
      <c r="B150" s="26" t="s">
        <v>197</v>
      </c>
      <c r="C150" s="20">
        <v>3302</v>
      </c>
      <c r="D150" s="43">
        <f>D151+D152</f>
        <v>2631</v>
      </c>
      <c r="E150" s="44">
        <f>E151+E152</f>
        <v>658</v>
      </c>
      <c r="F150" s="43">
        <f>F151+F152+F153</f>
        <v>670.49</v>
      </c>
      <c r="G150" s="8"/>
    </row>
    <row r="151" spans="1:7" ht="33">
      <c r="A151" s="30">
        <f t="shared" si="18"/>
        <v>143</v>
      </c>
      <c r="B151" s="26" t="s">
        <v>209</v>
      </c>
      <c r="C151" s="20">
        <v>330213</v>
      </c>
      <c r="D151" s="43">
        <v>2500</v>
      </c>
      <c r="E151" s="44">
        <v>625</v>
      </c>
      <c r="F151" s="43">
        <v>647.48</v>
      </c>
      <c r="G151" s="8"/>
    </row>
    <row r="152" spans="1:7" ht="31.5" customHeight="1">
      <c r="A152" s="30">
        <f>1+A151</f>
        <v>144</v>
      </c>
      <c r="B152" s="26" t="s">
        <v>189</v>
      </c>
      <c r="C152" s="20">
        <v>330227</v>
      </c>
      <c r="D152" s="43">
        <v>131</v>
      </c>
      <c r="E152" s="44">
        <v>33</v>
      </c>
      <c r="F152" s="43">
        <v>23.01</v>
      </c>
      <c r="G152" s="8"/>
    </row>
    <row r="153" spans="1:7" ht="32.25" customHeight="1">
      <c r="A153" s="30">
        <f t="shared" si="18"/>
        <v>145</v>
      </c>
      <c r="B153" s="26" t="s">
        <v>217</v>
      </c>
      <c r="C153" s="20">
        <v>330228</v>
      </c>
      <c r="D153" s="43">
        <v>0</v>
      </c>
      <c r="E153" s="44">
        <v>0</v>
      </c>
      <c r="F153" s="43">
        <v>0</v>
      </c>
      <c r="G153" s="8"/>
    </row>
    <row r="154" spans="1:7" ht="33">
      <c r="A154" s="30">
        <f>1+A153</f>
        <v>146</v>
      </c>
      <c r="B154" s="26" t="s">
        <v>130</v>
      </c>
      <c r="C154" s="20" t="s">
        <v>131</v>
      </c>
      <c r="D154" s="43">
        <f>D155+D157</f>
        <v>300</v>
      </c>
      <c r="E154" s="44">
        <f>E155+E157</f>
        <v>75</v>
      </c>
      <c r="F154" s="43">
        <f>F155+F157</f>
        <v>15</v>
      </c>
      <c r="G154" s="8"/>
    </row>
    <row r="155" spans="1:7" ht="44.25" customHeight="1">
      <c r="A155" s="30">
        <f t="shared" si="18"/>
        <v>147</v>
      </c>
      <c r="B155" s="26" t="s">
        <v>53</v>
      </c>
      <c r="C155" s="20" t="s">
        <v>132</v>
      </c>
      <c r="D155" s="43">
        <f>D156</f>
        <v>300</v>
      </c>
      <c r="E155" s="44">
        <f>E156</f>
        <v>75</v>
      </c>
      <c r="F155" s="43">
        <v>15</v>
      </c>
      <c r="G155" s="8"/>
    </row>
    <row r="156" spans="1:7" ht="55.5" customHeight="1">
      <c r="A156" s="30">
        <f>1+A155</f>
        <v>148</v>
      </c>
      <c r="B156" s="26" t="s">
        <v>190</v>
      </c>
      <c r="C156" s="20" t="s">
        <v>186</v>
      </c>
      <c r="D156" s="43">
        <v>300</v>
      </c>
      <c r="E156" s="44">
        <v>75</v>
      </c>
      <c r="F156" s="43">
        <v>15</v>
      </c>
      <c r="G156" s="8"/>
    </row>
    <row r="157" spans="1:7" ht="27.75" customHeight="1">
      <c r="A157" s="30">
        <f t="shared" si="18"/>
        <v>149</v>
      </c>
      <c r="B157" s="26" t="s">
        <v>222</v>
      </c>
      <c r="C157" s="20">
        <v>350250</v>
      </c>
      <c r="D157" s="43">
        <v>0</v>
      </c>
      <c r="E157" s="44">
        <v>0</v>
      </c>
      <c r="F157" s="43">
        <v>0</v>
      </c>
      <c r="G157" s="8"/>
    </row>
    <row r="158" spans="1:7" ht="53.25" customHeight="1">
      <c r="A158" s="30">
        <f>1+A157</f>
        <v>150</v>
      </c>
      <c r="B158" s="26" t="s">
        <v>133</v>
      </c>
      <c r="C158" s="20" t="s">
        <v>134</v>
      </c>
      <c r="D158" s="43">
        <f>D159+D160+D161</f>
        <v>5900</v>
      </c>
      <c r="E158" s="44">
        <f>E159+E160+E161</f>
        <v>1875</v>
      </c>
      <c r="F158" s="43">
        <f>F159+F160+F161</f>
        <v>897.86</v>
      </c>
      <c r="G158" s="8"/>
    </row>
    <row r="159" spans="1:7" ht="33">
      <c r="A159" s="30">
        <f t="shared" si="18"/>
        <v>151</v>
      </c>
      <c r="B159" s="26" t="s">
        <v>191</v>
      </c>
      <c r="C159" s="20">
        <v>360205</v>
      </c>
      <c r="D159" s="43">
        <v>0</v>
      </c>
      <c r="E159" s="44">
        <v>0</v>
      </c>
      <c r="F159" s="43">
        <v>0</v>
      </c>
      <c r="G159" s="8"/>
    </row>
    <row r="160" spans="1:7" ht="16.5">
      <c r="A160" s="30">
        <f>1+A159</f>
        <v>152</v>
      </c>
      <c r="B160" s="26" t="s">
        <v>178</v>
      </c>
      <c r="C160" s="20">
        <v>360206</v>
      </c>
      <c r="D160" s="43">
        <v>200</v>
      </c>
      <c r="E160" s="44">
        <v>50</v>
      </c>
      <c r="F160" s="43">
        <v>19.88</v>
      </c>
      <c r="G160" s="8"/>
    </row>
    <row r="161" spans="1:7" ht="16.5">
      <c r="A161" s="30">
        <f t="shared" si="18"/>
        <v>153</v>
      </c>
      <c r="B161" s="26" t="s">
        <v>57</v>
      </c>
      <c r="C161" s="20">
        <v>360250</v>
      </c>
      <c r="D161" s="43">
        <v>5700</v>
      </c>
      <c r="E161" s="44">
        <v>1825</v>
      </c>
      <c r="F161" s="43">
        <v>877.98</v>
      </c>
      <c r="G161" s="8"/>
    </row>
    <row r="162" spans="1:7" ht="50.25">
      <c r="A162" s="30">
        <f>1+A161</f>
        <v>154</v>
      </c>
      <c r="B162" s="26" t="s">
        <v>135</v>
      </c>
      <c r="C162" s="20" t="s">
        <v>136</v>
      </c>
      <c r="D162" s="43">
        <f>D163+D164</f>
        <v>-49045.75</v>
      </c>
      <c r="E162" s="44">
        <f>E163+E164</f>
        <v>4288.86</v>
      </c>
      <c r="F162" s="43">
        <f>F163+F164</f>
        <v>13.5</v>
      </c>
      <c r="G162" s="8"/>
    </row>
    <row r="163" spans="1:7" ht="16.5">
      <c r="A163" s="30">
        <f t="shared" si="18"/>
        <v>155</v>
      </c>
      <c r="B163" s="26" t="s">
        <v>61</v>
      </c>
      <c r="C163" s="20" t="s">
        <v>137</v>
      </c>
      <c r="D163" s="43">
        <v>0</v>
      </c>
      <c r="E163" s="44">
        <v>0</v>
      </c>
      <c r="F163" s="43">
        <v>13.5</v>
      </c>
      <c r="G163" s="8"/>
    </row>
    <row r="164" spans="1:7" ht="50.25">
      <c r="A164" s="30">
        <f>1+A163</f>
        <v>156</v>
      </c>
      <c r="B164" s="26" t="s">
        <v>63</v>
      </c>
      <c r="C164" s="20" t="s">
        <v>138</v>
      </c>
      <c r="D164" s="43">
        <v>-49045.75</v>
      </c>
      <c r="E164" s="44">
        <v>4288.86</v>
      </c>
      <c r="F164" s="43">
        <v>0</v>
      </c>
      <c r="G164" s="8"/>
    </row>
    <row r="165" spans="1:7" ht="16.5">
      <c r="A165" s="30">
        <f t="shared" si="18"/>
        <v>157</v>
      </c>
      <c r="B165" s="26" t="s">
        <v>227</v>
      </c>
      <c r="C165" s="24">
        <v>16</v>
      </c>
      <c r="D165" s="43">
        <f aca="true" t="shared" si="19" ref="D165:F166">D166</f>
        <v>0</v>
      </c>
      <c r="E165" s="44">
        <f t="shared" si="19"/>
        <v>0</v>
      </c>
      <c r="F165" s="43">
        <f>F166</f>
        <v>500</v>
      </c>
      <c r="G165" s="8"/>
    </row>
    <row r="166" spans="1:7" ht="70.5" customHeight="1">
      <c r="A166" s="30">
        <f>1+A165</f>
        <v>158</v>
      </c>
      <c r="B166" s="26" t="s">
        <v>230</v>
      </c>
      <c r="C166" s="20">
        <v>4002</v>
      </c>
      <c r="D166" s="43">
        <f t="shared" si="19"/>
        <v>0</v>
      </c>
      <c r="E166" s="44">
        <f t="shared" si="19"/>
        <v>0</v>
      </c>
      <c r="F166" s="43">
        <f t="shared" si="19"/>
        <v>500</v>
      </c>
      <c r="G166" s="8"/>
    </row>
    <row r="167" spans="1:7" ht="50.25">
      <c r="A167" s="30">
        <f t="shared" si="18"/>
        <v>159</v>
      </c>
      <c r="B167" s="26" t="s">
        <v>229</v>
      </c>
      <c r="C167" s="20">
        <v>400213</v>
      </c>
      <c r="D167" s="43">
        <v>0</v>
      </c>
      <c r="E167" s="44">
        <v>0</v>
      </c>
      <c r="F167" s="43">
        <v>500</v>
      </c>
      <c r="G167" s="8"/>
    </row>
    <row r="168" spans="1:7" ht="16.5">
      <c r="A168" s="30">
        <f>1+A167</f>
        <v>160</v>
      </c>
      <c r="B168" s="26" t="s">
        <v>75</v>
      </c>
      <c r="C168" s="20" t="s">
        <v>139</v>
      </c>
      <c r="D168" s="43">
        <f>D169</f>
        <v>17140</v>
      </c>
      <c r="E168" s="44">
        <f>E169</f>
        <v>4310</v>
      </c>
      <c r="F168" s="43">
        <f>F169</f>
        <v>1769.49</v>
      </c>
      <c r="G168" s="8"/>
    </row>
    <row r="169" spans="1:7" ht="33" customHeight="1">
      <c r="A169" s="30">
        <f t="shared" si="18"/>
        <v>161</v>
      </c>
      <c r="B169" s="26" t="s">
        <v>77</v>
      </c>
      <c r="C169" s="20" t="s">
        <v>140</v>
      </c>
      <c r="D169" s="43">
        <f>D170+D173</f>
        <v>17140</v>
      </c>
      <c r="E169" s="44">
        <f>E170+E173</f>
        <v>4310</v>
      </c>
      <c r="F169" s="43">
        <f>F170+F173</f>
        <v>1769.49</v>
      </c>
      <c r="G169" s="8"/>
    </row>
    <row r="170" spans="1:7" ht="67.5" customHeight="1">
      <c r="A170" s="30">
        <f>1+A169</f>
        <v>162</v>
      </c>
      <c r="B170" s="26" t="s">
        <v>198</v>
      </c>
      <c r="C170" s="20" t="s">
        <v>141</v>
      </c>
      <c r="D170" s="43">
        <f>D171+D172</f>
        <v>17140</v>
      </c>
      <c r="E170" s="44">
        <f>E171+E172</f>
        <v>4310</v>
      </c>
      <c r="F170" s="43">
        <f>F171+F172</f>
        <v>1769.49</v>
      </c>
      <c r="G170" s="8"/>
    </row>
    <row r="171" spans="1:7" ht="33">
      <c r="A171" s="30">
        <f t="shared" si="18"/>
        <v>163</v>
      </c>
      <c r="B171" s="26" t="s">
        <v>82</v>
      </c>
      <c r="C171" s="20" t="s">
        <v>142</v>
      </c>
      <c r="D171" s="43">
        <v>17140</v>
      </c>
      <c r="E171" s="44">
        <v>4310</v>
      </c>
      <c r="F171" s="43">
        <v>1769.49</v>
      </c>
      <c r="G171" s="8"/>
    </row>
    <row r="172" spans="1:7" ht="16.5">
      <c r="A172" s="30">
        <f>1+A171</f>
        <v>164</v>
      </c>
      <c r="B172" s="26" t="s">
        <v>237</v>
      </c>
      <c r="C172" s="20">
        <v>420228</v>
      </c>
      <c r="D172" s="43">
        <v>0</v>
      </c>
      <c r="E172" s="44">
        <v>0</v>
      </c>
      <c r="F172" s="43">
        <v>0</v>
      </c>
      <c r="G172" s="8"/>
    </row>
    <row r="173" spans="1:7" ht="50.25">
      <c r="A173" s="30">
        <f t="shared" si="18"/>
        <v>165</v>
      </c>
      <c r="B173" s="26" t="s">
        <v>143</v>
      </c>
      <c r="C173" s="20" t="s">
        <v>144</v>
      </c>
      <c r="D173" s="43">
        <f>D174</f>
        <v>0</v>
      </c>
      <c r="E173" s="44">
        <f>E174</f>
        <v>0</v>
      </c>
      <c r="F173" s="43">
        <f>F174</f>
        <v>0</v>
      </c>
      <c r="G173" s="8"/>
    </row>
    <row r="174" spans="1:7" ht="54.75" customHeight="1">
      <c r="A174" s="30">
        <f>1+A173</f>
        <v>166</v>
      </c>
      <c r="B174" s="26" t="s">
        <v>145</v>
      </c>
      <c r="C174" s="20" t="s">
        <v>146</v>
      </c>
      <c r="D174" s="43">
        <v>0</v>
      </c>
      <c r="E174" s="44">
        <v>0</v>
      </c>
      <c r="F174" s="43">
        <v>0</v>
      </c>
      <c r="G174" s="8"/>
    </row>
    <row r="175" spans="1:8" ht="69" customHeight="1">
      <c r="A175" s="30">
        <f t="shared" si="18"/>
        <v>167</v>
      </c>
      <c r="B175" s="27" t="s">
        <v>147</v>
      </c>
      <c r="C175" s="22" t="s">
        <v>148</v>
      </c>
      <c r="D175" s="52">
        <f>D177+D190+D184+D207+D209</f>
        <v>330972.86000000004</v>
      </c>
      <c r="E175" s="53">
        <f>E177+E190+E184+E207+E209</f>
        <v>173285.11</v>
      </c>
      <c r="F175" s="52">
        <f>F177+F190+F184+F187+F207+F209</f>
        <v>110673.72</v>
      </c>
      <c r="G175" s="8"/>
      <c r="H175" s="2"/>
    </row>
    <row r="176" spans="1:8" ht="42" customHeight="1">
      <c r="A176" s="30">
        <f>1+A175</f>
        <v>168</v>
      </c>
      <c r="B176" s="26" t="s">
        <v>200</v>
      </c>
      <c r="C176" s="20">
        <v>4990</v>
      </c>
      <c r="D176" s="43">
        <f>D180</f>
        <v>132920</v>
      </c>
      <c r="E176" s="44">
        <f>E180</f>
        <v>119901</v>
      </c>
      <c r="F176" s="43">
        <f>F177-F182+F184+F187</f>
        <v>86591.89</v>
      </c>
      <c r="G176" s="8"/>
      <c r="H176" s="2"/>
    </row>
    <row r="177" spans="1:8" ht="16.5">
      <c r="A177" s="30">
        <f t="shared" si="18"/>
        <v>169</v>
      </c>
      <c r="B177" s="26" t="s">
        <v>149</v>
      </c>
      <c r="C177" s="20" t="s">
        <v>150</v>
      </c>
      <c r="D177" s="43">
        <f aca="true" t="shared" si="20" ref="D177:F178">D178</f>
        <v>181965.75</v>
      </c>
      <c r="E177" s="44">
        <f t="shared" si="20"/>
        <v>115612.14</v>
      </c>
      <c r="F177" s="43">
        <f t="shared" si="20"/>
        <v>86590.94</v>
      </c>
      <c r="G177" s="8"/>
      <c r="H177" s="2"/>
    </row>
    <row r="178" spans="1:7" ht="16.5">
      <c r="A178" s="30">
        <f>1+A177</f>
        <v>170</v>
      </c>
      <c r="B178" s="26" t="s">
        <v>151</v>
      </c>
      <c r="C178" s="20" t="s">
        <v>152</v>
      </c>
      <c r="D178" s="43">
        <f t="shared" si="20"/>
        <v>181965.75</v>
      </c>
      <c r="E178" s="44">
        <f t="shared" si="20"/>
        <v>115612.14</v>
      </c>
      <c r="F178" s="43">
        <f t="shared" si="20"/>
        <v>86590.94</v>
      </c>
      <c r="G178" s="8"/>
    </row>
    <row r="179" spans="1:7" ht="33">
      <c r="A179" s="30">
        <f t="shared" si="18"/>
        <v>171</v>
      </c>
      <c r="B179" s="26" t="s">
        <v>153</v>
      </c>
      <c r="C179" s="20" t="s">
        <v>154</v>
      </c>
      <c r="D179" s="43">
        <f>D180+D182</f>
        <v>181965.75</v>
      </c>
      <c r="E179" s="44">
        <f>E180+E182</f>
        <v>115612.14</v>
      </c>
      <c r="F179" s="43">
        <f>F180+F182</f>
        <v>86590.94</v>
      </c>
      <c r="G179" s="8"/>
    </row>
    <row r="180" spans="1:7" ht="60" customHeight="1">
      <c r="A180" s="30">
        <f>1+A179</f>
        <v>172</v>
      </c>
      <c r="B180" s="26" t="s">
        <v>55</v>
      </c>
      <c r="C180" s="20" t="s">
        <v>56</v>
      </c>
      <c r="D180" s="43">
        <f>D181</f>
        <v>132920</v>
      </c>
      <c r="E180" s="44">
        <f>E181</f>
        <v>119901</v>
      </c>
      <c r="F180" s="43">
        <f>F181</f>
        <v>86590.94</v>
      </c>
      <c r="G180" s="8"/>
    </row>
    <row r="181" spans="1:7" ht="33">
      <c r="A181" s="30">
        <f t="shared" si="18"/>
        <v>173</v>
      </c>
      <c r="B181" s="26" t="s">
        <v>212</v>
      </c>
      <c r="C181" s="20">
        <v>360247</v>
      </c>
      <c r="D181" s="43">
        <v>132920</v>
      </c>
      <c r="E181" s="44">
        <v>119901</v>
      </c>
      <c r="F181" s="43">
        <v>86590.94</v>
      </c>
      <c r="G181" s="8"/>
    </row>
    <row r="182" spans="1:7" ht="33">
      <c r="A182" s="30">
        <f>1+A181</f>
        <v>174</v>
      </c>
      <c r="B182" s="26" t="s">
        <v>155</v>
      </c>
      <c r="C182" s="20" t="s">
        <v>156</v>
      </c>
      <c r="D182" s="43">
        <f>D183</f>
        <v>49045.75</v>
      </c>
      <c r="E182" s="44">
        <f>E183</f>
        <v>-4288.86</v>
      </c>
      <c r="F182" s="43">
        <f>F183</f>
        <v>0</v>
      </c>
      <c r="G182" s="8"/>
    </row>
    <row r="183" spans="1:7" ht="16.5">
      <c r="A183" s="30">
        <f t="shared" si="18"/>
        <v>175</v>
      </c>
      <c r="B183" s="26" t="s">
        <v>65</v>
      </c>
      <c r="C183" s="20" t="s">
        <v>157</v>
      </c>
      <c r="D183" s="43">
        <v>49045.75</v>
      </c>
      <c r="E183" s="44">
        <v>-4288.86</v>
      </c>
      <c r="F183" s="43">
        <v>0</v>
      </c>
      <c r="G183" s="8"/>
    </row>
    <row r="184" spans="1:7" ht="16.5">
      <c r="A184" s="30">
        <f>1+A183</f>
        <v>176</v>
      </c>
      <c r="B184" s="26" t="s">
        <v>69</v>
      </c>
      <c r="C184" s="20" t="s">
        <v>158</v>
      </c>
      <c r="D184" s="43">
        <v>0</v>
      </c>
      <c r="E184" s="44">
        <v>0</v>
      </c>
      <c r="F184" s="43">
        <f>F185</f>
        <v>0.95</v>
      </c>
      <c r="G184" s="8"/>
    </row>
    <row r="185" spans="1:7" ht="66.75">
      <c r="A185" s="30">
        <f t="shared" si="18"/>
        <v>177</v>
      </c>
      <c r="B185" s="26" t="s">
        <v>159</v>
      </c>
      <c r="C185" s="20" t="s">
        <v>160</v>
      </c>
      <c r="D185" s="43">
        <v>0</v>
      </c>
      <c r="E185" s="44">
        <v>0</v>
      </c>
      <c r="F185" s="43">
        <f>F186</f>
        <v>0.95</v>
      </c>
      <c r="G185" s="8"/>
    </row>
    <row r="186" spans="1:7" ht="33">
      <c r="A186" s="30">
        <f>1+A185</f>
        <v>178</v>
      </c>
      <c r="B186" s="26" t="s">
        <v>73</v>
      </c>
      <c r="C186" s="20" t="s">
        <v>161</v>
      </c>
      <c r="D186" s="43">
        <v>0</v>
      </c>
      <c r="E186" s="44">
        <v>0</v>
      </c>
      <c r="F186" s="43">
        <v>0.95</v>
      </c>
      <c r="G186" s="8"/>
    </row>
    <row r="187" spans="1:7" ht="16.5">
      <c r="A187" s="30">
        <f t="shared" si="18"/>
        <v>179</v>
      </c>
      <c r="B187" s="26" t="s">
        <v>227</v>
      </c>
      <c r="C187" s="24">
        <v>16</v>
      </c>
      <c r="D187" s="43">
        <f>D188</f>
        <v>0</v>
      </c>
      <c r="E187" s="44">
        <f>E188</f>
        <v>0</v>
      </c>
      <c r="F187" s="43">
        <f>F188</f>
        <v>0</v>
      </c>
      <c r="G187" s="8"/>
    </row>
    <row r="188" spans="1:7" ht="111.75" customHeight="1">
      <c r="A188" s="30">
        <f>1+A187</f>
        <v>180</v>
      </c>
      <c r="B188" s="26" t="s">
        <v>177</v>
      </c>
      <c r="C188" s="20">
        <v>4002</v>
      </c>
      <c r="D188" s="43">
        <v>0</v>
      </c>
      <c r="E188" s="44">
        <v>0</v>
      </c>
      <c r="F188" s="43">
        <f>F189</f>
        <v>0</v>
      </c>
      <c r="G188" s="8"/>
    </row>
    <row r="189" spans="1:7" ht="50.25">
      <c r="A189" s="30">
        <f t="shared" si="18"/>
        <v>181</v>
      </c>
      <c r="B189" s="26" t="s">
        <v>226</v>
      </c>
      <c r="C189" s="20">
        <v>400214</v>
      </c>
      <c r="D189" s="43">
        <v>0</v>
      </c>
      <c r="E189" s="44">
        <v>0</v>
      </c>
      <c r="F189" s="43">
        <v>0</v>
      </c>
      <c r="G189" s="8"/>
    </row>
    <row r="190" spans="1:7" ht="16.5">
      <c r="A190" s="30">
        <f>1+A189</f>
        <v>182</v>
      </c>
      <c r="B190" s="26" t="s">
        <v>75</v>
      </c>
      <c r="C190" s="20" t="s">
        <v>162</v>
      </c>
      <c r="D190" s="43">
        <f aca="true" t="shared" si="21" ref="D190:F191">D191</f>
        <v>97279.29000000001</v>
      </c>
      <c r="E190" s="44">
        <f t="shared" si="21"/>
        <v>27672.969999999998</v>
      </c>
      <c r="F190" s="43">
        <f t="shared" si="21"/>
        <v>4808.79</v>
      </c>
      <c r="G190" s="8"/>
    </row>
    <row r="191" spans="1:7" ht="50.25">
      <c r="A191" s="30">
        <f t="shared" si="18"/>
        <v>183</v>
      </c>
      <c r="B191" s="26" t="s">
        <v>242</v>
      </c>
      <c r="C191" s="20" t="s">
        <v>163</v>
      </c>
      <c r="D191" s="43">
        <f t="shared" si="21"/>
        <v>97279.29000000001</v>
      </c>
      <c r="E191" s="44">
        <f t="shared" si="21"/>
        <v>27672.969999999998</v>
      </c>
      <c r="F191" s="43">
        <f t="shared" si="21"/>
        <v>4808.79</v>
      </c>
      <c r="G191" s="8"/>
    </row>
    <row r="192" spans="1:7" ht="111.75" customHeight="1">
      <c r="A192" s="30">
        <f>1+A191</f>
        <v>184</v>
      </c>
      <c r="B192" s="26" t="s">
        <v>199</v>
      </c>
      <c r="C192" s="20">
        <v>4202</v>
      </c>
      <c r="D192" s="43">
        <f>D193+D194+D196+D197+D198+D199+D202+D205</f>
        <v>97279.29000000001</v>
      </c>
      <c r="E192" s="43">
        <f>E193+E194+E196+E197+E198+E199+E202+E205</f>
        <v>27672.969999999998</v>
      </c>
      <c r="F192" s="43">
        <f>F193+F194+F197+F198+F205+F199+F202</f>
        <v>4808.79</v>
      </c>
      <c r="G192" s="8"/>
    </row>
    <row r="193" spans="1:7" ht="66" customHeight="1">
      <c r="A193" s="30">
        <f t="shared" si="18"/>
        <v>185</v>
      </c>
      <c r="B193" s="26" t="s">
        <v>235</v>
      </c>
      <c r="C193" s="20">
        <v>420218</v>
      </c>
      <c r="D193" s="43">
        <v>0</v>
      </c>
      <c r="E193" s="44">
        <v>0</v>
      </c>
      <c r="F193" s="43">
        <v>0</v>
      </c>
      <c r="G193" s="8"/>
    </row>
    <row r="194" spans="1:7" ht="50.25">
      <c r="A194" s="30">
        <f>1+A193</f>
        <v>186</v>
      </c>
      <c r="B194" s="26" t="s">
        <v>231</v>
      </c>
      <c r="C194" s="20">
        <v>420251</v>
      </c>
      <c r="D194" s="43">
        <f>D195</f>
        <v>4553.93</v>
      </c>
      <c r="E194" s="44">
        <f>E195</f>
        <v>4553.93</v>
      </c>
      <c r="F194" s="43">
        <v>0</v>
      </c>
      <c r="G194" s="8"/>
    </row>
    <row r="195" spans="1:7" ht="66.75">
      <c r="A195" s="30">
        <f t="shared" si="18"/>
        <v>187</v>
      </c>
      <c r="B195" s="26" t="s">
        <v>241</v>
      </c>
      <c r="C195" s="20">
        <v>42025102</v>
      </c>
      <c r="D195" s="43">
        <v>4553.93</v>
      </c>
      <c r="E195" s="44">
        <v>4553.93</v>
      </c>
      <c r="F195" s="43">
        <v>0</v>
      </c>
      <c r="G195" s="8"/>
    </row>
    <row r="196" spans="1:7" ht="81" customHeight="1">
      <c r="A196" s="30">
        <f>1+A195</f>
        <v>188</v>
      </c>
      <c r="B196" s="51" t="s">
        <v>257</v>
      </c>
      <c r="C196" s="20">
        <v>450252</v>
      </c>
      <c r="D196" s="43">
        <v>678</v>
      </c>
      <c r="E196" s="44">
        <v>678</v>
      </c>
      <c r="F196" s="43"/>
      <c r="G196" s="8"/>
    </row>
    <row r="197" spans="1:7" ht="33">
      <c r="A197" s="30">
        <f t="shared" si="18"/>
        <v>189</v>
      </c>
      <c r="B197" s="26" t="s">
        <v>180</v>
      </c>
      <c r="C197" s="20">
        <v>420265</v>
      </c>
      <c r="D197" s="43">
        <v>0</v>
      </c>
      <c r="E197" s="44">
        <v>0</v>
      </c>
      <c r="F197" s="43">
        <v>289.64</v>
      </c>
      <c r="G197" s="8"/>
    </row>
    <row r="198" spans="1:7" ht="84">
      <c r="A198" s="30">
        <f>1+A197</f>
        <v>190</v>
      </c>
      <c r="B198" s="26" t="s">
        <v>210</v>
      </c>
      <c r="C198" s="20">
        <v>420269</v>
      </c>
      <c r="D198" s="43">
        <v>4441.81</v>
      </c>
      <c r="E198" s="44">
        <v>3000</v>
      </c>
      <c r="F198" s="43">
        <v>4519.15</v>
      </c>
      <c r="G198" s="8"/>
    </row>
    <row r="199" spans="1:7" ht="33">
      <c r="A199" s="30">
        <f t="shared" si="18"/>
        <v>191</v>
      </c>
      <c r="B199" s="26" t="s">
        <v>249</v>
      </c>
      <c r="C199" s="20">
        <v>420288</v>
      </c>
      <c r="D199" s="43">
        <f>D200+D201</f>
        <v>87605.55</v>
      </c>
      <c r="E199" s="44">
        <f>E200+E201</f>
        <v>19441.039999999997</v>
      </c>
      <c r="F199" s="43">
        <f>F200+F201</f>
        <v>0</v>
      </c>
      <c r="G199" s="8"/>
    </row>
    <row r="200" spans="1:7" ht="16.5">
      <c r="A200" s="30">
        <f>1+A199</f>
        <v>192</v>
      </c>
      <c r="B200" s="26" t="s">
        <v>250</v>
      </c>
      <c r="C200" s="32">
        <v>42028801</v>
      </c>
      <c r="D200" s="43">
        <v>78223.11</v>
      </c>
      <c r="E200" s="44">
        <v>18236.76</v>
      </c>
      <c r="F200" s="43">
        <v>0</v>
      </c>
      <c r="G200" s="8"/>
    </row>
    <row r="201" spans="1:7" ht="16.5">
      <c r="A201" s="30">
        <f t="shared" si="18"/>
        <v>193</v>
      </c>
      <c r="B201" s="26" t="s">
        <v>251</v>
      </c>
      <c r="C201" s="20">
        <v>42028802</v>
      </c>
      <c r="D201" s="43">
        <v>9382.44</v>
      </c>
      <c r="E201" s="44">
        <v>1204.28</v>
      </c>
      <c r="F201" s="43">
        <v>0</v>
      </c>
      <c r="G201" s="8"/>
    </row>
    <row r="202" spans="1:7" ht="33">
      <c r="A202" s="30">
        <f>1+A201</f>
        <v>194</v>
      </c>
      <c r="B202" s="26" t="s">
        <v>252</v>
      </c>
      <c r="C202" s="20">
        <v>420289</v>
      </c>
      <c r="D202" s="43">
        <f>D203+D204</f>
        <v>0</v>
      </c>
      <c r="E202" s="44">
        <f>E203+E204</f>
        <v>0</v>
      </c>
      <c r="F202" s="43">
        <f>F203+F204</f>
        <v>0</v>
      </c>
      <c r="G202" s="8"/>
    </row>
    <row r="203" spans="1:7" ht="16.5">
      <c r="A203" s="30">
        <f aca="true" t="shared" si="22" ref="A203:A217">A202+1</f>
        <v>195</v>
      </c>
      <c r="B203" s="26" t="s">
        <v>250</v>
      </c>
      <c r="C203" s="20">
        <v>42028901</v>
      </c>
      <c r="D203" s="43">
        <v>0</v>
      </c>
      <c r="E203" s="44">
        <v>0</v>
      </c>
      <c r="F203" s="43">
        <v>0</v>
      </c>
      <c r="G203" s="8"/>
    </row>
    <row r="204" spans="1:7" ht="16.5">
      <c r="A204" s="30">
        <f>1+A203</f>
        <v>196</v>
      </c>
      <c r="B204" s="26" t="s">
        <v>251</v>
      </c>
      <c r="C204" s="20">
        <v>420208903</v>
      </c>
      <c r="D204" s="43">
        <v>0</v>
      </c>
      <c r="E204" s="44">
        <v>0</v>
      </c>
      <c r="F204" s="43">
        <v>0</v>
      </c>
      <c r="G204" s="8"/>
    </row>
    <row r="205" spans="1:7" ht="100.5">
      <c r="A205" s="30">
        <f t="shared" si="22"/>
        <v>197</v>
      </c>
      <c r="B205" s="26" t="s">
        <v>244</v>
      </c>
      <c r="C205" s="20">
        <v>420293</v>
      </c>
      <c r="D205" s="43">
        <f>D206</f>
        <v>0</v>
      </c>
      <c r="E205" s="44">
        <v>0</v>
      </c>
      <c r="F205" s="43">
        <f>F206</f>
        <v>0</v>
      </c>
      <c r="G205" s="8"/>
    </row>
    <row r="206" spans="1:7" ht="91.5" customHeight="1">
      <c r="A206" s="30">
        <f>1+A205</f>
        <v>198</v>
      </c>
      <c r="B206" s="26" t="s">
        <v>245</v>
      </c>
      <c r="C206" s="20">
        <v>42029303</v>
      </c>
      <c r="D206" s="43">
        <v>0</v>
      </c>
      <c r="E206" s="44">
        <v>0</v>
      </c>
      <c r="F206" s="43">
        <v>0</v>
      </c>
      <c r="G206" s="8"/>
    </row>
    <row r="207" spans="1:7" ht="19.5" customHeight="1">
      <c r="A207" s="30">
        <f t="shared" si="22"/>
        <v>199</v>
      </c>
      <c r="B207" s="26" t="s">
        <v>238</v>
      </c>
      <c r="C207" s="20">
        <v>4602</v>
      </c>
      <c r="D207" s="43">
        <f>D208</f>
        <v>0</v>
      </c>
      <c r="E207" s="44">
        <f>E208</f>
        <v>0</v>
      </c>
      <c r="F207" s="43">
        <f>F208</f>
        <v>0</v>
      </c>
      <c r="G207" s="8"/>
    </row>
    <row r="208" spans="1:7" ht="59.25" customHeight="1">
      <c r="A208" s="30">
        <f>1+A207</f>
        <v>200</v>
      </c>
      <c r="B208" s="26" t="s">
        <v>239</v>
      </c>
      <c r="C208" s="20">
        <v>460204</v>
      </c>
      <c r="D208" s="43">
        <v>0</v>
      </c>
      <c r="E208" s="44">
        <v>0</v>
      </c>
      <c r="F208" s="43">
        <v>0</v>
      </c>
      <c r="G208" s="8"/>
    </row>
    <row r="209" spans="1:8" ht="84">
      <c r="A209" s="30">
        <f t="shared" si="22"/>
        <v>201</v>
      </c>
      <c r="B209" s="26" t="s">
        <v>248</v>
      </c>
      <c r="C209" s="20">
        <v>4802</v>
      </c>
      <c r="D209" s="43">
        <f>D210+D213+D216</f>
        <v>51727.82</v>
      </c>
      <c r="E209" s="44">
        <f>E210+E213+E216</f>
        <v>30000</v>
      </c>
      <c r="F209" s="43">
        <f>F210+F213</f>
        <v>19273.04</v>
      </c>
      <c r="G209" s="8"/>
      <c r="H209" s="2"/>
    </row>
    <row r="210" spans="1:7" ht="50.25">
      <c r="A210" s="30">
        <f>1+A209</f>
        <v>202</v>
      </c>
      <c r="B210" s="26" t="s">
        <v>192</v>
      </c>
      <c r="C210" s="20">
        <v>480201</v>
      </c>
      <c r="D210" s="43">
        <f>D211+D212</f>
        <v>51727.82</v>
      </c>
      <c r="E210" s="44">
        <f>E211+E212</f>
        <v>30000</v>
      </c>
      <c r="F210" s="43">
        <f>F211+F212</f>
        <v>15109.8</v>
      </c>
      <c r="G210" s="8"/>
    </row>
    <row r="211" spans="1:7" ht="39.75" customHeight="1">
      <c r="A211" s="30">
        <f t="shared" si="22"/>
        <v>203</v>
      </c>
      <c r="B211" s="26" t="s">
        <v>193</v>
      </c>
      <c r="C211" s="20">
        <v>48020101</v>
      </c>
      <c r="D211" s="43">
        <v>0</v>
      </c>
      <c r="E211" s="44">
        <v>0</v>
      </c>
      <c r="F211" s="43">
        <v>0</v>
      </c>
      <c r="G211" s="8"/>
    </row>
    <row r="212" spans="1:7" ht="33">
      <c r="A212" s="30">
        <f>1+A211</f>
        <v>204</v>
      </c>
      <c r="B212" s="26" t="s">
        <v>215</v>
      </c>
      <c r="C212" s="20">
        <v>48020102</v>
      </c>
      <c r="D212" s="43">
        <v>51727.82</v>
      </c>
      <c r="E212" s="44">
        <v>30000</v>
      </c>
      <c r="F212" s="43">
        <v>15109.8</v>
      </c>
      <c r="G212" s="8"/>
    </row>
    <row r="213" spans="1:7" ht="33">
      <c r="A213" s="30">
        <f t="shared" si="22"/>
        <v>205</v>
      </c>
      <c r="B213" s="26" t="s">
        <v>216</v>
      </c>
      <c r="C213" s="20">
        <v>480202</v>
      </c>
      <c r="D213" s="43">
        <f>D214+D215</f>
        <v>0</v>
      </c>
      <c r="E213" s="44">
        <f>E214+E215</f>
        <v>0</v>
      </c>
      <c r="F213" s="43">
        <f>F214+F215+F216</f>
        <v>4163.24</v>
      </c>
      <c r="G213" s="8"/>
    </row>
    <row r="214" spans="1:7" ht="39" customHeight="1">
      <c r="A214" s="30">
        <f>1+A213</f>
        <v>206</v>
      </c>
      <c r="B214" s="26" t="s">
        <v>219</v>
      </c>
      <c r="C214" s="20">
        <v>48020201</v>
      </c>
      <c r="D214" s="43">
        <v>0</v>
      </c>
      <c r="E214" s="44">
        <v>0</v>
      </c>
      <c r="F214" s="43">
        <v>0</v>
      </c>
      <c r="G214" s="8"/>
    </row>
    <row r="215" spans="1:7" ht="33">
      <c r="A215" s="30">
        <f t="shared" si="22"/>
        <v>207</v>
      </c>
      <c r="B215" s="26" t="s">
        <v>219</v>
      </c>
      <c r="C215" s="20">
        <v>48020202</v>
      </c>
      <c r="D215" s="43">
        <v>0</v>
      </c>
      <c r="E215" s="44">
        <v>0</v>
      </c>
      <c r="F215" s="43">
        <v>18.86</v>
      </c>
      <c r="G215" s="8"/>
    </row>
    <row r="216" spans="1:7" ht="21" customHeight="1">
      <c r="A216" s="30">
        <f>1+A215</f>
        <v>208</v>
      </c>
      <c r="B216" s="26" t="s">
        <v>254</v>
      </c>
      <c r="C216" s="20">
        <v>480203</v>
      </c>
      <c r="D216" s="43">
        <f>D217+D218</f>
        <v>0</v>
      </c>
      <c r="E216" s="44">
        <f>E217+E218</f>
        <v>0</v>
      </c>
      <c r="F216" s="43">
        <f>F217+F218</f>
        <v>4144.38</v>
      </c>
      <c r="G216" s="8"/>
    </row>
    <row r="217" spans="1:7" ht="16.5">
      <c r="A217" s="30">
        <f t="shared" si="22"/>
        <v>209</v>
      </c>
      <c r="B217" s="26" t="s">
        <v>254</v>
      </c>
      <c r="C217" s="33">
        <v>48020301</v>
      </c>
      <c r="D217" s="43">
        <v>0</v>
      </c>
      <c r="E217" s="44">
        <v>0</v>
      </c>
      <c r="F217" s="43">
        <v>0</v>
      </c>
      <c r="G217" s="8"/>
    </row>
    <row r="218" spans="1:7" ht="33.75" thickBot="1">
      <c r="A218" s="42">
        <f>1+A217</f>
        <v>210</v>
      </c>
      <c r="B218" s="41" t="s">
        <v>219</v>
      </c>
      <c r="C218" s="34">
        <v>48020302</v>
      </c>
      <c r="D218" s="54">
        <v>0</v>
      </c>
      <c r="E218" s="55">
        <v>0</v>
      </c>
      <c r="F218" s="54">
        <v>4144.38</v>
      </c>
      <c r="G218" s="8"/>
    </row>
    <row r="219" spans="1:7" ht="16.5">
      <c r="A219" s="9"/>
      <c r="B219" s="10"/>
      <c r="C219" s="9"/>
      <c r="D219" s="11"/>
      <c r="E219" s="11"/>
      <c r="F219" s="11"/>
      <c r="G219" s="8"/>
    </row>
    <row r="220" spans="1:7" ht="16.5">
      <c r="A220" s="8"/>
      <c r="B220" s="5" t="s">
        <v>183</v>
      </c>
      <c r="C220" s="5"/>
      <c r="D220" s="12" t="s">
        <v>171</v>
      </c>
      <c r="E220" s="5"/>
      <c r="F220" s="5"/>
      <c r="G220" s="8"/>
    </row>
    <row r="221" spans="1:7" ht="16.5">
      <c r="A221" s="8"/>
      <c r="B221" s="5"/>
      <c r="C221" s="5"/>
      <c r="D221" s="12" t="s">
        <v>218</v>
      </c>
      <c r="E221" s="5"/>
      <c r="F221" s="5"/>
      <c r="G221" s="8"/>
    </row>
    <row r="222" spans="1:7" ht="16.5">
      <c r="A222" s="8"/>
      <c r="B222" s="5" t="s">
        <v>184</v>
      </c>
      <c r="C222" s="5"/>
      <c r="D222" s="12" t="s">
        <v>172</v>
      </c>
      <c r="E222" s="5"/>
      <c r="F222" s="5"/>
      <c r="G222" s="8"/>
    </row>
    <row r="223" spans="1:7" ht="16.5">
      <c r="A223" s="8"/>
      <c r="B223" s="13"/>
      <c r="C223" s="8"/>
      <c r="D223" s="14"/>
      <c r="E223" s="14"/>
      <c r="F223" s="14"/>
      <c r="G223" s="8"/>
    </row>
    <row r="224" spans="1:7" ht="16.5">
      <c r="A224" s="8"/>
      <c r="B224" s="13"/>
      <c r="C224" s="8"/>
      <c r="D224" s="14"/>
      <c r="E224" s="14"/>
      <c r="F224" s="14"/>
      <c r="G224" s="8"/>
    </row>
    <row r="228" ht="15">
      <c r="B228" s="3"/>
    </row>
  </sheetData>
  <sheetProtection/>
  <mergeCells count="12">
    <mergeCell ref="C7:C8"/>
    <mergeCell ref="D7:D8"/>
    <mergeCell ref="E7:E8"/>
    <mergeCell ref="F7:F8"/>
    <mergeCell ref="A7:A8"/>
    <mergeCell ref="B7:B8"/>
    <mergeCell ref="A5:F5"/>
    <mergeCell ref="A1:B1"/>
    <mergeCell ref="E1:G1"/>
    <mergeCell ref="A2:B2"/>
    <mergeCell ref="A3:B3"/>
    <mergeCell ref="A4:F4"/>
  </mergeCells>
  <printOptions/>
  <pageMargins left="0.35433070866141736" right="0" top="0.787401574803149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2024-04-17T11:46:35Z</cp:lastPrinted>
  <dcterms:created xsi:type="dcterms:W3CDTF">2012-04-11T08:26:49Z</dcterms:created>
  <dcterms:modified xsi:type="dcterms:W3CDTF">2024-04-17T11:48:00Z</dcterms:modified>
  <cp:category/>
  <cp:version/>
  <cp:contentType/>
  <cp:contentStatus/>
</cp:coreProperties>
</file>