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0"/>
  </bookViews>
  <sheets>
    <sheet name="anexa_13___contul_de_executie__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<sst xmlns="http://schemas.openxmlformats.org/spreadsheetml/2006/main" count="341" uniqueCount="253">
  <si>
    <t>TOTAL CHELTUIELI (cod 50.02+59.02+63.02+ 70.02+79.02)</t>
  </si>
  <si>
    <t>4902</t>
  </si>
  <si>
    <t>5002</t>
  </si>
  <si>
    <t>Autoritati publice si actiuni externe (cod 51.02.01)</t>
  </si>
  <si>
    <t>5102</t>
  </si>
  <si>
    <t>Autoritati executive si legislative (cod 51.02.01.03)</t>
  </si>
  <si>
    <t>510201</t>
  </si>
  <si>
    <t>Autoritati executive</t>
  </si>
  <si>
    <t>51020103</t>
  </si>
  <si>
    <t>Alte servicii publice generale (cod 54.02.05 la 54.02.50)</t>
  </si>
  <si>
    <t>5402</t>
  </si>
  <si>
    <t>Fondul de rezerva bugetara la dispozitia autoritatilor</t>
  </si>
  <si>
    <t>540205</t>
  </si>
  <si>
    <t>Servicii puplice comunitare de evidenta a persoanelor</t>
  </si>
  <si>
    <t>540210</t>
  </si>
  <si>
    <t>Alte servicii publice generale</t>
  </si>
  <si>
    <t>540250</t>
  </si>
  <si>
    <t>Partea a II-a APARARE, ORDINE PUBLICA SI SIGURANTA NATIONALA (60.02+61.02)</t>
  </si>
  <si>
    <t>5902</t>
  </si>
  <si>
    <t>Aparare (cod 60.02.02)</t>
  </si>
  <si>
    <t>6002</t>
  </si>
  <si>
    <t>Aparare nationala</t>
  </si>
  <si>
    <t>600202</t>
  </si>
  <si>
    <t>Ordine publica si siguranta nationala (61.02.03 la 61.02.50)</t>
  </si>
  <si>
    <t>6102</t>
  </si>
  <si>
    <t>Protectie civila si protectia contra incendiilor (protectie civila nonmilitara)</t>
  </si>
  <si>
    <t>610205</t>
  </si>
  <si>
    <t>Alte cheltuieli in domeniul ordinii publice si sigurantei nationale</t>
  </si>
  <si>
    <t>610250</t>
  </si>
  <si>
    <t>Partea a III-a CHELTUIELI SOCIAL-CULTURALE( cod 65.02+66.02+67.02+68.02)</t>
  </si>
  <si>
    <t>6302</t>
  </si>
  <si>
    <t>Invatamant  (cod  65.02.03+65.02.04+65.02.05+65.02.07+65.02.11+65.02.50)</t>
  </si>
  <si>
    <t>6502</t>
  </si>
  <si>
    <t>Invatamant prescolar si primar (65.02.03.01+65.02.03.02)</t>
  </si>
  <si>
    <t>650203</t>
  </si>
  <si>
    <t>Invatamant primar</t>
  </si>
  <si>
    <t>65020302</t>
  </si>
  <si>
    <t>Invatamant nedefinibil prin nivel (cod 65.02.07.04)</t>
  </si>
  <si>
    <t>650207</t>
  </si>
  <si>
    <t>Invatamant special</t>
  </si>
  <si>
    <t>65020704</t>
  </si>
  <si>
    <t>Alte cheltuieli in domeniul invatamantului</t>
  </si>
  <si>
    <t>650250</t>
  </si>
  <si>
    <t>Sanatate  (cod 66.02.06+66.02.08+66.02.50)</t>
  </si>
  <si>
    <t>6602</t>
  </si>
  <si>
    <t>Servicii medicale in unitati sanitare cu paturi (cod 66.02.06.01+66.02.03)</t>
  </si>
  <si>
    <t>660206</t>
  </si>
  <si>
    <t>Spitale generale</t>
  </si>
  <si>
    <t>66020601</t>
  </si>
  <si>
    <t>Alte cheltuieli in domeniul sanatatii (cod 66.02.50.50)</t>
  </si>
  <si>
    <t>Cultura, recreere si religie (cod 67.02.03+67.02.05+67.02.06+67.02.50)</t>
  </si>
  <si>
    <t>6702</t>
  </si>
  <si>
    <t>Servicii culturale (cod 67.02.03.02 la 67.02.03.30)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</si>
  <si>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</si>
  <si>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</si>
  <si>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</si>
  <si>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</si>
  <si>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</si>
  <si>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</si>
  <si>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</si>
  <si>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Scoli populare de arta si meserii</t>
  </si>
  <si>
    <t>67020305</t>
  </si>
  <si>
    <t>Centre de conservarea si promovarea culturii traditionale</t>
  </si>
  <si>
    <t>67020308</t>
  </si>
  <si>
    <t>Alte servicii culturale</t>
  </si>
  <si>
    <t>67020330</t>
  </si>
  <si>
    <t>Servicii recreative si sportive (cod 67.02.05.01 la 67.02.05.03)</t>
  </si>
  <si>
    <t>670205</t>
  </si>
  <si>
    <t>Sport</t>
  </si>
  <si>
    <t>67020501</t>
  </si>
  <si>
    <t>Tineret</t>
  </si>
  <si>
    <t>67020502</t>
  </si>
  <si>
    <t>Servicii religioase</t>
  </si>
  <si>
    <t>670206</t>
  </si>
  <si>
    <t>Alte servicii in domeniile culturii, recreerii si religiei</t>
  </si>
  <si>
    <t>670250</t>
  </si>
  <si>
    <t>Asigurari si asistenta sociala (cod 68.02.04+68.02.05+68.02.06 +68.02.10+68.02.11+ 68.02.12+68.02.15+68.02.50)</t>
  </si>
  <si>
    <t>6802</t>
  </si>
  <si>
    <t>Alte cheltuieli in domeniul asigurarilor si asistentei sociale</t>
  </si>
  <si>
    <t>Partea a IV-a SERVICII SI DEZVOLTARE PUBLICA, LOCUINTE, MEDIU SI APE (cod 70.02+74.02)</t>
  </si>
  <si>
    <t>6902</t>
  </si>
  <si>
    <t>Locuinte, servicii si dezvoltare publica (cod 70.02.03+70.02.05+70.02.06+70.02.07+70.02.50)</t>
  </si>
  <si>
    <t>7002</t>
  </si>
  <si>
    <t>Alimentari cu apa si amenajari hidrotehnice (cod 70.02.05.01+70.02.05.02)</t>
  </si>
  <si>
    <t>700205</t>
  </si>
  <si>
    <t>Alimentare cu apa</t>
  </si>
  <si>
    <t>70020501</t>
  </si>
  <si>
    <t>Alte servicii in domeniul locuintelor, serviciilor si dezvoltarii comunale</t>
  </si>
  <si>
    <t>700250</t>
  </si>
  <si>
    <t>Protectia mediului (cod 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</si>
  <si>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</si>
  <si>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</si>
  <si>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</si>
  <si>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</si>
  <si>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</si>
  <si>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aV-a ACTIUNI ECONOMICE  (80.02+81.02+83.02+84.02+87.02)</t>
  </si>
  <si>
    <t>7902</t>
  </si>
  <si>
    <t>Actiuni generale economice, comerciale si de munca (cod 80.02.01)</t>
  </si>
  <si>
    <t>8002</t>
  </si>
  <si>
    <t>Actiuni generale economice si comerciale (cod 80.02.01.06 la 80.02.01.30)</t>
  </si>
  <si>
    <t>800201</t>
  </si>
  <si>
    <t>Alte cheltuieli pentru actiuni economice si comerciale</t>
  </si>
  <si>
    <t>80020130</t>
  </si>
  <si>
    <t>Transporturi (cod 84.02.03+84.02.06+84.02.50)</t>
  </si>
  <si>
    <t>8402</t>
  </si>
  <si>
    <t>Alte cheltuieli in domeniul transporturilor</t>
  </si>
  <si>
    <t>840250</t>
  </si>
  <si>
    <t>Alte actiuni economice (cod 87.02.01 la 87.02.50)</t>
  </si>
  <si>
    <t>8702</t>
  </si>
  <si>
    <t>4902F</t>
  </si>
  <si>
    <t>5002F</t>
  </si>
  <si>
    <t>5102F</t>
  </si>
  <si>
    <t>510201F</t>
  </si>
  <si>
    <t>51020103F</t>
  </si>
  <si>
    <t>5402F</t>
  </si>
  <si>
    <t>540210F</t>
  </si>
  <si>
    <t>540250F</t>
  </si>
  <si>
    <t>5902F</t>
  </si>
  <si>
    <t>6002F</t>
  </si>
  <si>
    <t>600202F</t>
  </si>
  <si>
    <t>6102F</t>
  </si>
  <si>
    <t>610205F</t>
  </si>
  <si>
    <t>6302F</t>
  </si>
  <si>
    <t>6502F</t>
  </si>
  <si>
    <t>650203F</t>
  </si>
  <si>
    <t>65020302F</t>
  </si>
  <si>
    <t>650207F</t>
  </si>
  <si>
    <t>65020704F</t>
  </si>
  <si>
    <t>650250F</t>
  </si>
  <si>
    <t>6602F</t>
  </si>
  <si>
    <t>660206F</t>
  </si>
  <si>
    <t>66020601F</t>
  </si>
  <si>
    <t>6702F</t>
  </si>
  <si>
    <t>670203F</t>
  </si>
  <si>
    <t>67020302F</t>
  </si>
  <si>
    <t>67020303F</t>
  </si>
  <si>
    <t>67020304F</t>
  </si>
  <si>
    <t>67020305F</t>
  </si>
  <si>
    <t>67020308F</t>
  </si>
  <si>
    <t>670206F</t>
  </si>
  <si>
    <t>670250F</t>
  </si>
  <si>
    <t>6802F</t>
  </si>
  <si>
    <t>6902F</t>
  </si>
  <si>
    <t>7002F</t>
  </si>
  <si>
    <t>700205F</t>
  </si>
  <si>
    <t>70020501F</t>
  </si>
  <si>
    <t>7902F</t>
  </si>
  <si>
    <t>8402F</t>
  </si>
  <si>
    <t>840250F</t>
  </si>
  <si>
    <t>4902D</t>
  </si>
  <si>
    <t>5002D</t>
  </si>
  <si>
    <t>5102D</t>
  </si>
  <si>
    <t>510201D</t>
  </si>
  <si>
    <t>51020103D</t>
  </si>
  <si>
    <t>5402D</t>
  </si>
  <si>
    <t>540250D</t>
  </si>
  <si>
    <t>5902D</t>
  </si>
  <si>
    <t>6002D</t>
  </si>
  <si>
    <t>600202D</t>
  </si>
  <si>
    <t>6302D</t>
  </si>
  <si>
    <t>6502D</t>
  </si>
  <si>
    <t>650207D</t>
  </si>
  <si>
    <t>65020704D</t>
  </si>
  <si>
    <t>6602D</t>
  </si>
  <si>
    <t>660206D</t>
  </si>
  <si>
    <t>66020601D</t>
  </si>
  <si>
    <t>6702D</t>
  </si>
  <si>
    <t>6802D</t>
  </si>
  <si>
    <t>680250D</t>
  </si>
  <si>
    <t>6902D</t>
  </si>
  <si>
    <t>7002D</t>
  </si>
  <si>
    <t>700250D</t>
  </si>
  <si>
    <t>7402D</t>
  </si>
  <si>
    <t>740205D</t>
  </si>
  <si>
    <t>74020502D</t>
  </si>
  <si>
    <t>7902D</t>
  </si>
  <si>
    <t>8002D</t>
  </si>
  <si>
    <t>800201D</t>
  </si>
  <si>
    <t>80020130D</t>
  </si>
  <si>
    <t>8402D</t>
  </si>
  <si>
    <t>840250D</t>
  </si>
  <si>
    <t>8702D</t>
  </si>
  <si>
    <t>Nr.
crt.</t>
  </si>
  <si>
    <t>Denumire indicator</t>
  </si>
  <si>
    <t>Cod ind.</t>
  </si>
  <si>
    <t>ROMÂNIA</t>
  </si>
  <si>
    <t>JUDEŢUL CLUJ</t>
  </si>
  <si>
    <t>CONSILIUL JUDEŢEAN</t>
  </si>
  <si>
    <t>mii lei</t>
  </si>
  <si>
    <t xml:space="preserve">        Contrasemnează:</t>
  </si>
  <si>
    <t xml:space="preserve">          SIMONA GACI</t>
  </si>
  <si>
    <t xml:space="preserve">                                                 CONTUL DE EXECUŢIE AL BUGETULUI LOCAL-CHELTUIELI</t>
  </si>
  <si>
    <t xml:space="preserve">CHELTUIELILE SECTIUNII DE FUNCTIONARE (cod 50.02+59.02+63.02+70.02+74.02+79.02)
</t>
  </si>
  <si>
    <t xml:space="preserve">Partea I-a SERVICII PUBLICE GENERALE (cod 51.02+54.02+55.02+56.02+57.02)
</t>
  </si>
  <si>
    <t xml:space="preserve">CHELTUIELILE SECTIUNII DE DEZVOLTARE (cod 50.02+59.02+63.02+70.02+74.02+79.02)
</t>
  </si>
  <si>
    <t>Plăţi efectuate</t>
  </si>
  <si>
    <t>Alte acţiuni economice</t>
  </si>
  <si>
    <t>670203D</t>
  </si>
  <si>
    <t>67020303D</t>
  </si>
  <si>
    <t>67020304D</t>
  </si>
  <si>
    <t>Instituţii publice de spectacole şi concerte</t>
  </si>
  <si>
    <t>67020305D</t>
  </si>
  <si>
    <t>Şcoli pupulare de artă şi meserii</t>
  </si>
  <si>
    <t>870250D</t>
  </si>
  <si>
    <t>540210D</t>
  </si>
  <si>
    <t>Servicii publice comunitare de evidenta a persoanelor</t>
  </si>
  <si>
    <t>67020302D</t>
  </si>
  <si>
    <t>Asistenta sociala in caz de boli si invaliditati</t>
  </si>
  <si>
    <t>Asistenta sociala  pentru familie si copii</t>
  </si>
  <si>
    <t>680205F</t>
  </si>
  <si>
    <t>680206F</t>
  </si>
  <si>
    <t>Asistenta sociala pentru familie si copii</t>
  </si>
  <si>
    <t>670250D</t>
  </si>
  <si>
    <t>680205D</t>
  </si>
  <si>
    <t xml:space="preserve">Asistenta sociala in caz de boli si invaliditati </t>
  </si>
  <si>
    <t xml:space="preserve">Asistenta sociala pentru familie si copii </t>
  </si>
  <si>
    <t>680206D</t>
  </si>
  <si>
    <t xml:space="preserve">                             PREŞEDINTE,</t>
  </si>
  <si>
    <t>740250D</t>
  </si>
  <si>
    <t>Alte servicii in domeniul protectiei mediului</t>
  </si>
  <si>
    <t xml:space="preserve">                                ALIN TIȘE</t>
  </si>
  <si>
    <t>Partea I-a SERVICII PUBLICE GENERALE (cod 51.02+54.02+55.02+56.02+57.02)</t>
  </si>
  <si>
    <t>Asistenta sociala in caz invaliditate</t>
  </si>
  <si>
    <t>Asistenta sociala in caz de invaliditate</t>
  </si>
  <si>
    <t>68020502D</t>
  </si>
  <si>
    <t>Centre pentru conservarea si promovarea culturii traditionale</t>
  </si>
  <si>
    <t>Agricultura (cod 83.02.03.03+83.02.03.07+83.02.03.30)</t>
  </si>
  <si>
    <t>Alte cheltuieli în domeniul agriculturii</t>
  </si>
  <si>
    <t>Transport rutier ( cod 84.02.03.01 la 84.02.03.03)</t>
  </si>
  <si>
    <t>Drumuri si poduri</t>
  </si>
  <si>
    <t>Agricultura, silvicultura, piscicultura si vanatoare( cod 83.02.03)</t>
  </si>
  <si>
    <t>Alte cheltuieli în domeniul  învățământului</t>
  </si>
  <si>
    <t>840203D</t>
  </si>
  <si>
    <t>84020301D</t>
  </si>
  <si>
    <t xml:space="preserve">Drumuri si poduri </t>
  </si>
  <si>
    <t>SECRETAR GENERAL AL  JUDEŢULUI</t>
  </si>
  <si>
    <t>Alte cheltuieli in domeniul sanatatii</t>
  </si>
  <si>
    <t>660250 D</t>
  </si>
  <si>
    <t>Alte cheltuieli în domeniul asigurarilor şi asistenţei sociale</t>
  </si>
  <si>
    <t>Asistenţă acordată persoanelor în vârstă</t>
  </si>
  <si>
    <t>Transport aerian</t>
  </si>
  <si>
    <t>Aviaţia civilă</t>
  </si>
  <si>
    <t xml:space="preserve">     Anexa nr. 2</t>
  </si>
  <si>
    <t>Servicii recreative şi sportive</t>
  </si>
  <si>
    <t xml:space="preserve">Actiuni generale economice, comerciale si de munca </t>
  </si>
  <si>
    <t xml:space="preserve">   la Hotărârea nr.        /2024</t>
  </si>
  <si>
    <t xml:space="preserve">                                                                        la data de 31.03.2024</t>
  </si>
  <si>
    <t>Protec'ia mediului</t>
  </si>
  <si>
    <t>Salubritatea ;I gestiunea de;eurilor</t>
  </si>
  <si>
    <t>Tranza'ii privind datoria publică  ]mprumuturi</t>
  </si>
  <si>
    <t>Prevederi bugetare Trim. I</t>
  </si>
  <si>
    <t xml:space="preserve">Prevederi bugetare anuale la 31.03.2024 </t>
  </si>
  <si>
    <t>Tranzacții privind datoria publică  împrumuturi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</si>
</sst>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R_O_N_-;\-* #,##0\ _R_O_N_-;_-* &quot;-&quot;\ _R_O_N_-;_-@_-"/>
    <numFmt numFmtId="187" formatCode="_-* #,##0.00\ _R_O_N_-;\-* #,##0.00\ _R_O_N_-;_-* &quot;-&quot;??\ _R_O_N_-;_-@_-"/>
    <numFmt numFmtId="188" formatCode="#,##0&quot;L&quot;;\-#,##0&quot;L&quot;"/>
    <numFmt numFmtId="189" formatCode="#,##0&quot;L&quot;;[Red]\-#,##0&quot;L&quot;"/>
    <numFmt numFmtId="190" formatCode="#,##0.00&quot;L&quot;;\-#,##0.00&quot;L&quot;"/>
    <numFmt numFmtId="191" formatCode="#,##0.00&quot;L&quot;;[Red]\-#,##0.00&quot;L&quot;"/>
    <numFmt numFmtId="192" formatCode="_-* #,##0&quot;L&quot;_-;\-* #,##0&quot;L&quot;_-;_-* &quot;-&quot;&quot;L&quot;_-;_-@_-"/>
    <numFmt numFmtId="193" formatCode="_-* #,##0_L_-;\-* #,##0_L_-;_-* &quot;-&quot;_L_-;_-@_-"/>
    <numFmt numFmtId="194" formatCode="_-* #,##0.00&quot;L&quot;_-;\-* #,##0.00&quot;L&quot;_-;_-* &quot;-&quot;??&quot;L&quot;_-;_-@_-"/>
    <numFmt numFmtId="195" formatCode="_-* #,##0.00_L_-;\-* #,##0.00_L_-;_-* &quot;-&quot;??_L_-;_-@_-"/>
    <numFmt numFmtId="196" formatCode="[$-418]dddd\,\ d\ mmmm\ yyyy"/>
    <numFmt numFmtId="197" formatCode="00000"/>
    <numFmt numFmtId="198" formatCode="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Montserrat Light"/>
      <family val="0"/>
    </font>
    <font>
      <sz val="11"/>
      <name val="Montserrat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indexed="10"/>
      <name val="Montserrat Light"/>
      <family val="0"/>
    </font>
    <font>
      <b/>
      <sz val="11"/>
      <color indexed="8"/>
      <name val="Montserrat Light"/>
      <family val="0"/>
    </font>
    <font>
      <sz val="11"/>
      <color indexed="8"/>
      <name val="Montserrat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Montserrat Light"/>
      <family val="0"/>
    </font>
    <font>
      <b/>
      <sz val="11"/>
      <color theme="1"/>
      <name val="Montserrat Light"/>
      <family val="0"/>
    </font>
    <font>
      <sz val="11"/>
      <color theme="1"/>
      <name val="Montserrat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5" fillId="0" borderId="2" applyNumberFormat="0" applyFill="0" applyAlignment="0" applyProtection="0"/>
    <xf numFmtId="171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29" borderId="6" applyNumberFormat="0" applyAlignment="0" applyProtection="0"/>
    <xf numFmtId="0" fontId="36" fillId="30" borderId="1" applyNumberFormat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6" fillId="33" borderId="9" applyNumberFormat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/>
    </xf>
    <xf numFmtId="197" fontId="23" fillId="0" borderId="0" xfId="0" applyNumberFormat="1" applyFont="1" applyAlignment="1">
      <alignment/>
    </xf>
    <xf numFmtId="198" fontId="2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34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Font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wrapText="1"/>
    </xf>
    <xf numFmtId="0" fontId="8" fillId="34" borderId="10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/>
    </xf>
    <xf numFmtId="0" fontId="8" fillId="0" borderId="21" xfId="0" applyFont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4" fontId="41" fillId="0" borderId="10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34" borderId="24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4" fontId="8" fillId="34" borderId="26" xfId="0" applyNumberFormat="1" applyFont="1" applyFill="1" applyBorder="1" applyAlignment="1">
      <alignment/>
    </xf>
    <xf numFmtId="4" fontId="42" fillId="34" borderId="27" xfId="0" applyNumberFormat="1" applyFont="1" applyFill="1" applyBorder="1" applyAlignment="1">
      <alignment/>
    </xf>
    <xf numFmtId="4" fontId="43" fillId="0" borderId="26" xfId="0" applyNumberFormat="1" applyFont="1" applyBorder="1" applyAlignment="1">
      <alignment/>
    </xf>
    <xf numFmtId="4" fontId="43" fillId="0" borderId="24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34" borderId="24" xfId="0" applyNumberFormat="1" applyFont="1" applyFill="1" applyBorder="1" applyAlignment="1">
      <alignment/>
    </xf>
    <xf numFmtId="4" fontId="43" fillId="0" borderId="25" xfId="0" applyNumberFormat="1" applyFont="1" applyBorder="1" applyAlignment="1">
      <alignment/>
    </xf>
    <xf numFmtId="4" fontId="42" fillId="34" borderId="28" xfId="0" applyNumberFormat="1" applyFont="1" applyFill="1" applyBorder="1" applyAlignment="1">
      <alignment/>
    </xf>
    <xf numFmtId="4" fontId="43" fillId="0" borderId="24" xfId="0" applyNumberFormat="1" applyFont="1" applyBorder="1" applyAlignment="1">
      <alignment horizontal="right"/>
    </xf>
    <xf numFmtId="4" fontId="42" fillId="0" borderId="16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" fontId="7" fillId="0" borderId="20" xfId="0" applyNumberFormat="1" applyFont="1" applyBorder="1" applyAlignment="1">
      <alignment/>
    </xf>
    <xf numFmtId="4" fontId="7" fillId="34" borderId="22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ul? legat?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e?ire" xfId="52"/>
    <cellStyle name="Input" xfId="53"/>
    <cellStyle name="Neutral" xfId="54"/>
    <cellStyle name="Not?" xfId="55"/>
    <cellStyle name="Percent" xfId="56"/>
    <cellStyle name="Title" xfId="57"/>
    <cellStyle name="Total" xfId="58"/>
    <cellStyle name="Verificare celul?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1">
      <selection activeCell="H10" sqref="H10"/>
    </sheetView>
  </sheetViews>
  <sheetFormatPr defaultColWidth="9.28125" defaultRowHeight="12.75"/>
  <cols>
    <col min="1" max="1" width="6.8515625" style="2" customWidth="1"/>
    <col min="2" max="2" width="59.00390625" style="3" customWidth="1"/>
    <col min="3" max="3" width="13.00390625" style="2" customWidth="1"/>
    <col min="4" max="4" width="14.7109375" style="2" customWidth="1"/>
    <col min="5" max="5" width="16.57421875" style="4" customWidth="1"/>
    <col min="6" max="6" width="15.7109375" style="4" customWidth="1"/>
    <col min="7" max="7" width="9.28125" style="2" customWidth="1"/>
    <col min="8" max="8" width="11.7109375" style="2" bestFit="1" customWidth="1"/>
    <col min="9" max="9" width="13.28125" style="2" customWidth="1"/>
    <col min="10" max="10" width="11.28125" style="2" bestFit="1" customWidth="1"/>
    <col min="11" max="16384" width="9.28125" style="2" customWidth="1"/>
  </cols>
  <sheetData>
    <row r="1" spans="1:9" ht="16.5">
      <c r="A1" s="51" t="s">
        <v>185</v>
      </c>
      <c r="B1" s="51"/>
      <c r="C1" s="7"/>
      <c r="D1" s="7"/>
      <c r="E1" s="51" t="s">
        <v>242</v>
      </c>
      <c r="F1" s="51"/>
      <c r="G1" s="51"/>
      <c r="H1" s="1"/>
      <c r="I1" s="1"/>
    </row>
    <row r="2" spans="1:9" ht="16.5">
      <c r="A2" s="51" t="s">
        <v>186</v>
      </c>
      <c r="B2" s="51"/>
      <c r="C2" s="7"/>
      <c r="D2" s="7"/>
      <c r="E2" s="51" t="s">
        <v>245</v>
      </c>
      <c r="F2" s="51"/>
      <c r="G2" s="51"/>
      <c r="H2" s="1"/>
      <c r="I2" s="1"/>
    </row>
    <row r="3" spans="1:9" ht="16.5">
      <c r="A3" s="51" t="s">
        <v>187</v>
      </c>
      <c r="B3" s="51"/>
      <c r="C3" s="7"/>
      <c r="D3" s="7"/>
      <c r="E3" s="7"/>
      <c r="F3" s="7"/>
      <c r="G3" s="7"/>
      <c r="H3" s="1"/>
      <c r="I3" s="1"/>
    </row>
    <row r="4" spans="1:9" ht="16.5">
      <c r="A4" s="29"/>
      <c r="B4" s="29"/>
      <c r="C4" s="7"/>
      <c r="D4" s="7"/>
      <c r="E4" s="7"/>
      <c r="F4" s="7"/>
      <c r="G4" s="7"/>
      <c r="H4" s="1"/>
      <c r="I4" s="1"/>
    </row>
    <row r="5" spans="1:7" ht="21" customHeight="1">
      <c r="A5" s="51" t="s">
        <v>191</v>
      </c>
      <c r="B5" s="51"/>
      <c r="C5" s="51"/>
      <c r="D5" s="51"/>
      <c r="E5" s="51"/>
      <c r="F5" s="51"/>
      <c r="G5" s="30"/>
    </row>
    <row r="6" spans="1:7" ht="12.75" customHeight="1">
      <c r="A6" s="55" t="s">
        <v>246</v>
      </c>
      <c r="B6" s="55"/>
      <c r="C6" s="55"/>
      <c r="D6" s="55"/>
      <c r="E6" s="55"/>
      <c r="F6" s="55"/>
      <c r="G6" s="30"/>
    </row>
    <row r="7" spans="1:7" ht="17.25" thickBot="1">
      <c r="A7" s="8"/>
      <c r="B7" s="9"/>
      <c r="C7" s="8"/>
      <c r="D7" s="8"/>
      <c r="E7" s="10"/>
      <c r="F7" s="11" t="s">
        <v>188</v>
      </c>
      <c r="G7" s="8"/>
    </row>
    <row r="8" spans="1:7" ht="12.75" customHeight="1">
      <c r="A8" s="56" t="s">
        <v>182</v>
      </c>
      <c r="B8" s="58" t="s">
        <v>183</v>
      </c>
      <c r="C8" s="53" t="s">
        <v>184</v>
      </c>
      <c r="D8" s="53" t="s">
        <v>251</v>
      </c>
      <c r="E8" s="53" t="s">
        <v>250</v>
      </c>
      <c r="F8" s="56" t="s">
        <v>195</v>
      </c>
      <c r="G8" s="52"/>
    </row>
    <row r="9" spans="1:7" ht="55.5" customHeight="1" thickBot="1">
      <c r="A9" s="57"/>
      <c r="B9" s="59"/>
      <c r="C9" s="54"/>
      <c r="D9" s="54"/>
      <c r="E9" s="54"/>
      <c r="F9" s="60"/>
      <c r="G9" s="52"/>
    </row>
    <row r="10" spans="1:10" ht="49.5" customHeight="1" thickBot="1">
      <c r="A10" s="36">
        <v>1</v>
      </c>
      <c r="B10" s="26" t="s">
        <v>0</v>
      </c>
      <c r="C10" s="25" t="s">
        <v>1</v>
      </c>
      <c r="D10" s="50">
        <f>D11++D19+D20+D26+D56+D64</f>
        <v>845734.07</v>
      </c>
      <c r="E10" s="50">
        <f>E11+E20+E26+E56+E64</f>
        <v>316516.97000000003</v>
      </c>
      <c r="F10" s="70">
        <f>F11+F20+F26+F56+F64</f>
        <v>202018.18</v>
      </c>
      <c r="G10" s="8"/>
      <c r="H10" s="4">
        <f>F79+F137</f>
        <v>202018.18000000002</v>
      </c>
      <c r="I10" s="4"/>
      <c r="J10" s="4"/>
    </row>
    <row r="11" spans="1:9" ht="34.5" customHeight="1">
      <c r="A11" s="28">
        <f>A10+1</f>
        <v>2</v>
      </c>
      <c r="B11" s="24" t="s">
        <v>221</v>
      </c>
      <c r="C11" s="23" t="s">
        <v>2</v>
      </c>
      <c r="D11" s="43">
        <f>D12+D15</f>
        <v>111916.5</v>
      </c>
      <c r="E11" s="43">
        <f>E12+E15</f>
        <v>45200.51</v>
      </c>
      <c r="F11" s="65">
        <f>F12+F15</f>
        <v>27747.82</v>
      </c>
      <c r="G11" s="8"/>
      <c r="H11" s="4"/>
      <c r="I11" s="4"/>
    </row>
    <row r="12" spans="1:8" ht="16.5">
      <c r="A12" s="12">
        <f aca="true" t="shared" si="0" ref="A12:A84">A11+1</f>
        <v>3</v>
      </c>
      <c r="B12" s="20" t="s">
        <v>3</v>
      </c>
      <c r="C12" s="12" t="s">
        <v>4</v>
      </c>
      <c r="D12" s="44">
        <f aca="true" t="shared" si="1" ref="D12:F13">D13</f>
        <v>97215.32</v>
      </c>
      <c r="E12" s="44">
        <f t="shared" si="1"/>
        <v>40419.86</v>
      </c>
      <c r="F12" s="61">
        <f t="shared" si="1"/>
        <v>23706.98</v>
      </c>
      <c r="G12" s="8"/>
      <c r="H12" s="4"/>
    </row>
    <row r="13" spans="1:12" ht="16.5">
      <c r="A13" s="12">
        <f t="shared" si="0"/>
        <v>4</v>
      </c>
      <c r="B13" s="20" t="s">
        <v>5</v>
      </c>
      <c r="C13" s="12" t="s">
        <v>6</v>
      </c>
      <c r="D13" s="44">
        <f t="shared" si="1"/>
        <v>97215.32</v>
      </c>
      <c r="E13" s="44">
        <f t="shared" si="1"/>
        <v>40419.86</v>
      </c>
      <c r="F13" s="61">
        <f t="shared" si="1"/>
        <v>23706.98</v>
      </c>
      <c r="G13" s="8"/>
      <c r="L13" s="6"/>
    </row>
    <row r="14" spans="1:7" ht="16.5">
      <c r="A14" s="12">
        <f t="shared" si="0"/>
        <v>5</v>
      </c>
      <c r="B14" s="20" t="s">
        <v>7</v>
      </c>
      <c r="C14" s="12" t="s">
        <v>8</v>
      </c>
      <c r="D14" s="44">
        <f>D83+D141</f>
        <v>97215.32</v>
      </c>
      <c r="E14" s="44">
        <f>E83+E141</f>
        <v>40419.86</v>
      </c>
      <c r="F14" s="61">
        <f>F83+F141</f>
        <v>23706.98</v>
      </c>
      <c r="G14" s="8"/>
    </row>
    <row r="15" spans="1:8" ht="16.5">
      <c r="A15" s="12">
        <f t="shared" si="0"/>
        <v>6</v>
      </c>
      <c r="B15" s="20" t="s">
        <v>9</v>
      </c>
      <c r="C15" s="12" t="s">
        <v>10</v>
      </c>
      <c r="D15" s="44">
        <f>D16+D17+D18</f>
        <v>14701.18</v>
      </c>
      <c r="E15" s="44">
        <f>E16+E17+E18</f>
        <v>4780.65</v>
      </c>
      <c r="F15" s="61">
        <f>F16+F17+F18</f>
        <v>4040.84</v>
      </c>
      <c r="G15" s="8"/>
      <c r="H15" s="4"/>
    </row>
    <row r="16" spans="1:7" ht="16.5">
      <c r="A16" s="12">
        <f t="shared" si="0"/>
        <v>7</v>
      </c>
      <c r="B16" s="20" t="s">
        <v>11</v>
      </c>
      <c r="C16" s="12" t="s">
        <v>12</v>
      </c>
      <c r="D16" s="44">
        <f aca="true" t="shared" si="2" ref="D16:F18">D85</f>
        <v>2000</v>
      </c>
      <c r="E16" s="44">
        <f t="shared" si="2"/>
        <v>500</v>
      </c>
      <c r="F16" s="61">
        <f t="shared" si="2"/>
        <v>0</v>
      </c>
      <c r="G16" s="8"/>
    </row>
    <row r="17" spans="1:7" ht="16.5">
      <c r="A17" s="12">
        <f t="shared" si="0"/>
        <v>8</v>
      </c>
      <c r="B17" s="20" t="s">
        <v>13</v>
      </c>
      <c r="C17" s="12" t="s">
        <v>14</v>
      </c>
      <c r="D17" s="44">
        <f t="shared" si="2"/>
        <v>6529.18</v>
      </c>
      <c r="E17" s="44">
        <f t="shared" si="2"/>
        <v>1942.7</v>
      </c>
      <c r="F17" s="61">
        <f t="shared" si="2"/>
        <v>1737.08</v>
      </c>
      <c r="G17" s="8"/>
    </row>
    <row r="18" spans="1:7" ht="16.5">
      <c r="A18" s="12">
        <f t="shared" si="0"/>
        <v>9</v>
      </c>
      <c r="B18" s="20" t="s">
        <v>15</v>
      </c>
      <c r="C18" s="12" t="s">
        <v>16</v>
      </c>
      <c r="D18" s="44">
        <f>D87+D142</f>
        <v>6172</v>
      </c>
      <c r="E18" s="44">
        <f>E87+E142</f>
        <v>2337.95</v>
      </c>
      <c r="F18" s="61">
        <f t="shared" si="2"/>
        <v>2303.76</v>
      </c>
      <c r="G18" s="8"/>
    </row>
    <row r="19" spans="1:7" ht="16.5">
      <c r="A19" s="12">
        <f t="shared" si="0"/>
        <v>10</v>
      </c>
      <c r="B19" s="66" t="s">
        <v>252</v>
      </c>
      <c r="C19" s="13">
        <v>5502</v>
      </c>
      <c r="D19" s="38">
        <v>28400</v>
      </c>
      <c r="E19" s="38">
        <v>14150</v>
      </c>
      <c r="F19" s="37"/>
      <c r="G19" s="8"/>
    </row>
    <row r="20" spans="1:7" ht="33">
      <c r="A20" s="12">
        <f t="shared" si="0"/>
        <v>11</v>
      </c>
      <c r="B20" s="20" t="s">
        <v>17</v>
      </c>
      <c r="C20" s="12" t="s">
        <v>18</v>
      </c>
      <c r="D20" s="44">
        <f>D21+D23</f>
        <v>5482</v>
      </c>
      <c r="E20" s="44">
        <f>E21+E23</f>
        <v>1444.46</v>
      </c>
      <c r="F20" s="61">
        <f>F21+F23</f>
        <v>1150</v>
      </c>
      <c r="G20" s="8"/>
    </row>
    <row r="21" spans="1:8" ht="16.5">
      <c r="A21" s="12">
        <f t="shared" si="0"/>
        <v>12</v>
      </c>
      <c r="B21" s="20" t="s">
        <v>19</v>
      </c>
      <c r="C21" s="12" t="s">
        <v>20</v>
      </c>
      <c r="D21" s="44">
        <f>D22</f>
        <v>685</v>
      </c>
      <c r="E21" s="44">
        <f>E22</f>
        <v>190</v>
      </c>
      <c r="F21" s="61">
        <f>F22</f>
        <v>96.05</v>
      </c>
      <c r="G21" s="8"/>
      <c r="H21" s="4"/>
    </row>
    <row r="22" spans="1:7" ht="16.5">
      <c r="A22" s="12">
        <f t="shared" si="0"/>
        <v>13</v>
      </c>
      <c r="B22" s="20" t="s">
        <v>21</v>
      </c>
      <c r="C22" s="12" t="s">
        <v>22</v>
      </c>
      <c r="D22" s="44">
        <f>D90+D146</f>
        <v>685</v>
      </c>
      <c r="E22" s="44">
        <f>E90+E146</f>
        <v>190</v>
      </c>
      <c r="F22" s="61">
        <f>F91</f>
        <v>96.05</v>
      </c>
      <c r="G22" s="8"/>
    </row>
    <row r="23" spans="1:8" ht="33">
      <c r="A23" s="12">
        <f t="shared" si="0"/>
        <v>14</v>
      </c>
      <c r="B23" s="20" t="s">
        <v>23</v>
      </c>
      <c r="C23" s="12" t="s">
        <v>24</v>
      </c>
      <c r="D23" s="44">
        <f>D24+D25</f>
        <v>4797</v>
      </c>
      <c r="E23" s="44">
        <f>E24+E25</f>
        <v>1254.46</v>
      </c>
      <c r="F23" s="61">
        <f>F24+F25</f>
        <v>1053.95</v>
      </c>
      <c r="G23" s="8"/>
      <c r="H23" s="4"/>
    </row>
    <row r="24" spans="1:7" ht="33">
      <c r="A24" s="12">
        <f t="shared" si="0"/>
        <v>15</v>
      </c>
      <c r="B24" s="20" t="s">
        <v>25</v>
      </c>
      <c r="C24" s="12" t="s">
        <v>26</v>
      </c>
      <c r="D24" s="44">
        <f>D93</f>
        <v>4797</v>
      </c>
      <c r="E24" s="44">
        <f>E93</f>
        <v>1254.46</v>
      </c>
      <c r="F24" s="61">
        <f>F93</f>
        <v>1053.95</v>
      </c>
      <c r="G24" s="8"/>
    </row>
    <row r="25" spans="1:7" ht="33">
      <c r="A25" s="12">
        <f t="shared" si="0"/>
        <v>16</v>
      </c>
      <c r="B25" s="20" t="s">
        <v>27</v>
      </c>
      <c r="C25" s="12" t="s">
        <v>28</v>
      </c>
      <c r="D25" s="44">
        <v>0</v>
      </c>
      <c r="E25" s="44">
        <v>0</v>
      </c>
      <c r="F25" s="61">
        <v>0</v>
      </c>
      <c r="G25" s="8"/>
    </row>
    <row r="26" spans="1:7" ht="30.75" customHeight="1">
      <c r="A26" s="12">
        <f t="shared" si="0"/>
        <v>17</v>
      </c>
      <c r="B26" s="20" t="s">
        <v>29</v>
      </c>
      <c r="C26" s="12" t="s">
        <v>30</v>
      </c>
      <c r="D26" s="49">
        <f>D27+D33+D37+D50</f>
        <v>433351.06999999995</v>
      </c>
      <c r="E26" s="49">
        <f>E27+E33+E37+E50</f>
        <v>133710.81</v>
      </c>
      <c r="F26" s="69">
        <f>F27+F33+F37+F50</f>
        <v>60695.21</v>
      </c>
      <c r="G26" s="8"/>
    </row>
    <row r="27" spans="1:8" ht="17.25" customHeight="1">
      <c r="A27" s="12">
        <f t="shared" si="0"/>
        <v>18</v>
      </c>
      <c r="B27" s="20" t="s">
        <v>31</v>
      </c>
      <c r="C27" s="12" t="s">
        <v>32</v>
      </c>
      <c r="D27" s="44">
        <f>D28+D30+D32</f>
        <v>81791.70999999999</v>
      </c>
      <c r="E27" s="44">
        <f>E28+E30+E32</f>
        <v>16035.66</v>
      </c>
      <c r="F27" s="61">
        <f>F28+F30+F32</f>
        <v>5906.85</v>
      </c>
      <c r="G27" s="8"/>
      <c r="H27" s="4"/>
    </row>
    <row r="28" spans="1:7" ht="16.5">
      <c r="A28" s="12">
        <f t="shared" si="0"/>
        <v>19</v>
      </c>
      <c r="B28" s="20" t="s">
        <v>33</v>
      </c>
      <c r="C28" s="12" t="s">
        <v>34</v>
      </c>
      <c r="D28" s="44">
        <f>D29</f>
        <v>16446</v>
      </c>
      <c r="E28" s="44">
        <f>E29</f>
        <v>4111</v>
      </c>
      <c r="F28" s="61">
        <f>F29</f>
        <v>0</v>
      </c>
      <c r="G28" s="8"/>
    </row>
    <row r="29" spans="1:7" ht="16.5">
      <c r="A29" s="12">
        <f t="shared" si="0"/>
        <v>20</v>
      </c>
      <c r="B29" s="20" t="s">
        <v>35</v>
      </c>
      <c r="C29" s="12" t="s">
        <v>36</v>
      </c>
      <c r="D29" s="44">
        <f>D97</f>
        <v>16446</v>
      </c>
      <c r="E29" s="44">
        <f>E97</f>
        <v>4111</v>
      </c>
      <c r="F29" s="61">
        <f>F97</f>
        <v>0</v>
      </c>
      <c r="G29" s="8"/>
    </row>
    <row r="30" spans="1:7" ht="16.5">
      <c r="A30" s="12">
        <f t="shared" si="0"/>
        <v>21</v>
      </c>
      <c r="B30" s="20" t="s">
        <v>37</v>
      </c>
      <c r="C30" s="12" t="s">
        <v>38</v>
      </c>
      <c r="D30" s="44">
        <f>D31</f>
        <v>18267.7</v>
      </c>
      <c r="E30" s="44">
        <f>E31</f>
        <v>5703</v>
      </c>
      <c r="F30" s="61">
        <f>F31</f>
        <v>2764.4</v>
      </c>
      <c r="G30" s="8"/>
    </row>
    <row r="31" spans="1:7" ht="16.5">
      <c r="A31" s="12">
        <f t="shared" si="0"/>
        <v>22</v>
      </c>
      <c r="B31" s="20" t="s">
        <v>39</v>
      </c>
      <c r="C31" s="12" t="s">
        <v>40</v>
      </c>
      <c r="D31" s="44">
        <f aca="true" t="shared" si="3" ref="D31:F32">D99+D151</f>
        <v>18267.7</v>
      </c>
      <c r="E31" s="44">
        <f t="shared" si="3"/>
        <v>5703</v>
      </c>
      <c r="F31" s="61">
        <f t="shared" si="3"/>
        <v>2764.4</v>
      </c>
      <c r="G31" s="8"/>
    </row>
    <row r="32" spans="1:7" ht="16.5">
      <c r="A32" s="12">
        <f t="shared" si="0"/>
        <v>23</v>
      </c>
      <c r="B32" s="20" t="s">
        <v>41</v>
      </c>
      <c r="C32" s="12" t="s">
        <v>42</v>
      </c>
      <c r="D32" s="44">
        <f t="shared" si="3"/>
        <v>47078.01</v>
      </c>
      <c r="E32" s="44">
        <f t="shared" si="3"/>
        <v>6221.66</v>
      </c>
      <c r="F32" s="61">
        <f t="shared" si="3"/>
        <v>3142.45</v>
      </c>
      <c r="G32" s="8"/>
    </row>
    <row r="33" spans="1:8" ht="16.5">
      <c r="A33" s="12">
        <f t="shared" si="0"/>
        <v>24</v>
      </c>
      <c r="B33" s="20" t="s">
        <v>43</v>
      </c>
      <c r="C33" s="12" t="s">
        <v>44</v>
      </c>
      <c r="D33" s="44">
        <f>D34+D36</f>
        <v>72846.83</v>
      </c>
      <c r="E33" s="44">
        <f>E34+E36</f>
        <v>25635.41</v>
      </c>
      <c r="F33" s="61">
        <f>F34+F36</f>
        <v>-3892.7799999999997</v>
      </c>
      <c r="G33" s="8"/>
      <c r="H33" s="4"/>
    </row>
    <row r="34" spans="1:7" ht="33">
      <c r="A34" s="12">
        <f t="shared" si="0"/>
        <v>25</v>
      </c>
      <c r="B34" s="20" t="s">
        <v>45</v>
      </c>
      <c r="C34" s="12" t="s">
        <v>46</v>
      </c>
      <c r="D34" s="44">
        <f>D35</f>
        <v>-96.86000000000001</v>
      </c>
      <c r="E34" s="44">
        <f>E35</f>
        <v>-3996.86</v>
      </c>
      <c r="F34" s="61">
        <f>F35</f>
        <v>-3996.87</v>
      </c>
      <c r="G34" s="8"/>
    </row>
    <row r="35" spans="1:7" ht="16.5">
      <c r="A35" s="12">
        <f t="shared" si="0"/>
        <v>26</v>
      </c>
      <c r="B35" s="20" t="s">
        <v>47</v>
      </c>
      <c r="C35" s="12" t="s">
        <v>48</v>
      </c>
      <c r="D35" s="44">
        <f aca="true" t="shared" si="4" ref="D35:F36">D103+D155</f>
        <v>-96.86000000000001</v>
      </c>
      <c r="E35" s="44">
        <f t="shared" si="4"/>
        <v>-3996.86</v>
      </c>
      <c r="F35" s="61">
        <f t="shared" si="4"/>
        <v>-3996.87</v>
      </c>
      <c r="G35" s="8"/>
    </row>
    <row r="36" spans="1:7" ht="16.5">
      <c r="A36" s="12">
        <f t="shared" si="0"/>
        <v>27</v>
      </c>
      <c r="B36" s="20" t="s">
        <v>236</v>
      </c>
      <c r="C36" s="13">
        <v>660250</v>
      </c>
      <c r="D36" s="44">
        <f t="shared" si="4"/>
        <v>72943.69</v>
      </c>
      <c r="E36" s="44">
        <f t="shared" si="4"/>
        <v>29632.27</v>
      </c>
      <c r="F36" s="61">
        <f t="shared" si="4"/>
        <v>104.09</v>
      </c>
      <c r="G36" s="8"/>
    </row>
    <row r="37" spans="1:8" ht="33">
      <c r="A37" s="12">
        <f t="shared" si="0"/>
        <v>28</v>
      </c>
      <c r="B37" s="20" t="s">
        <v>50</v>
      </c>
      <c r="C37" s="12" t="s">
        <v>51</v>
      </c>
      <c r="D37" s="46">
        <f>D38+D45+D48+D49</f>
        <v>89934.22</v>
      </c>
      <c r="E37" s="46">
        <f>E38+E45+E48+E49</f>
        <v>28323.5</v>
      </c>
      <c r="F37" s="64">
        <f>F38+F45+F48+F49</f>
        <v>23738.75</v>
      </c>
      <c r="G37" s="8"/>
      <c r="H37" s="4"/>
    </row>
    <row r="38" spans="1:7" ht="16.5">
      <c r="A38" s="12">
        <f t="shared" si="0"/>
        <v>29</v>
      </c>
      <c r="B38" s="20" t="s">
        <v>52</v>
      </c>
      <c r="C38" s="12" t="s">
        <v>53</v>
      </c>
      <c r="D38" s="46">
        <f>D39+D40+D41+D42+D43+D44</f>
        <v>51405.22</v>
      </c>
      <c r="E38" s="46">
        <f>E39+E40+E41+E42+E43+E44</f>
        <v>16561</v>
      </c>
      <c r="F38" s="64">
        <f>F39+F40+F41+F42+F43+F44</f>
        <v>16084.419999999998</v>
      </c>
      <c r="G38" s="8"/>
    </row>
    <row r="39" spans="1:7" ht="16.5">
      <c r="A39" s="12">
        <f t="shared" si="0"/>
        <v>30</v>
      </c>
      <c r="B39" s="20" t="s">
        <v>54</v>
      </c>
      <c r="C39" s="12" t="s">
        <v>55</v>
      </c>
      <c r="D39" s="46">
        <f>D107</f>
        <v>8934.24</v>
      </c>
      <c r="E39" s="46">
        <f>E107</f>
        <v>2141.09</v>
      </c>
      <c r="F39" s="64">
        <f>F107</f>
        <v>2129.13</v>
      </c>
      <c r="G39" s="8"/>
    </row>
    <row r="40" spans="1:7" ht="16.5">
      <c r="A40" s="12">
        <f t="shared" si="0"/>
        <v>31</v>
      </c>
      <c r="B40" s="20" t="s">
        <v>56</v>
      </c>
      <c r="C40" s="12" t="s">
        <v>57</v>
      </c>
      <c r="D40" s="46">
        <f aca="true" t="shared" si="5" ref="D40:F42">D108+D160</f>
        <v>10678.23</v>
      </c>
      <c r="E40" s="46">
        <f t="shared" si="5"/>
        <v>2952.72</v>
      </c>
      <c r="F40" s="64">
        <f t="shared" si="5"/>
        <v>2809.35</v>
      </c>
      <c r="G40" s="8"/>
    </row>
    <row r="41" spans="1:7" ht="16.5">
      <c r="A41" s="12">
        <f t="shared" si="0"/>
        <v>32</v>
      </c>
      <c r="B41" s="20" t="s">
        <v>58</v>
      </c>
      <c r="C41" s="12" t="s">
        <v>59</v>
      </c>
      <c r="D41" s="46">
        <f t="shared" si="5"/>
        <v>25560</v>
      </c>
      <c r="E41" s="46">
        <f t="shared" si="5"/>
        <v>10103</v>
      </c>
      <c r="F41" s="64">
        <f t="shared" si="5"/>
        <v>9813.5</v>
      </c>
      <c r="G41" s="8"/>
    </row>
    <row r="42" spans="1:7" ht="16.5">
      <c r="A42" s="12">
        <f t="shared" si="0"/>
        <v>33</v>
      </c>
      <c r="B42" s="20" t="s">
        <v>60</v>
      </c>
      <c r="C42" s="12" t="s">
        <v>61</v>
      </c>
      <c r="D42" s="46">
        <f t="shared" si="5"/>
        <v>2447</v>
      </c>
      <c r="E42" s="46">
        <f t="shared" si="5"/>
        <v>706.55</v>
      </c>
      <c r="F42" s="64">
        <f t="shared" si="5"/>
        <v>706.55</v>
      </c>
      <c r="G42" s="8"/>
    </row>
    <row r="43" spans="1:7" ht="33">
      <c r="A43" s="12">
        <f t="shared" si="0"/>
        <v>34</v>
      </c>
      <c r="B43" s="20" t="s">
        <v>62</v>
      </c>
      <c r="C43" s="12" t="s">
        <v>63</v>
      </c>
      <c r="D43" s="46">
        <f aca="true" t="shared" si="6" ref="D43:F44">D111</f>
        <v>2885.75</v>
      </c>
      <c r="E43" s="46">
        <f t="shared" si="6"/>
        <v>657.64</v>
      </c>
      <c r="F43" s="64">
        <f t="shared" si="6"/>
        <v>625.89</v>
      </c>
      <c r="G43" s="8"/>
    </row>
    <row r="44" spans="1:7" ht="16.5">
      <c r="A44" s="12">
        <f t="shared" si="0"/>
        <v>35</v>
      </c>
      <c r="B44" s="20" t="s">
        <v>64</v>
      </c>
      <c r="C44" s="12" t="s">
        <v>65</v>
      </c>
      <c r="D44" s="46">
        <f t="shared" si="6"/>
        <v>900</v>
      </c>
      <c r="E44" s="46">
        <f t="shared" si="6"/>
        <v>0</v>
      </c>
      <c r="F44" s="64">
        <f t="shared" si="6"/>
        <v>0</v>
      </c>
      <c r="G44" s="8"/>
    </row>
    <row r="45" spans="1:7" ht="33">
      <c r="A45" s="12">
        <f t="shared" si="0"/>
        <v>36</v>
      </c>
      <c r="B45" s="20" t="s">
        <v>66</v>
      </c>
      <c r="C45" s="12" t="s">
        <v>67</v>
      </c>
      <c r="D45" s="46">
        <f>D46+D47</f>
        <v>1950</v>
      </c>
      <c r="E45" s="46">
        <f>E46+E47</f>
        <v>0</v>
      </c>
      <c r="F45" s="64">
        <f>F46+F47</f>
        <v>0</v>
      </c>
      <c r="G45" s="8"/>
    </row>
    <row r="46" spans="1:7" ht="16.5">
      <c r="A46" s="12">
        <f t="shared" si="0"/>
        <v>37</v>
      </c>
      <c r="B46" s="20" t="s">
        <v>68</v>
      </c>
      <c r="C46" s="12" t="s">
        <v>69</v>
      </c>
      <c r="D46" s="46">
        <f aca="true" t="shared" si="7" ref="D46:F48">D114</f>
        <v>1050</v>
      </c>
      <c r="E46" s="46">
        <f t="shared" si="7"/>
        <v>0</v>
      </c>
      <c r="F46" s="64">
        <f t="shared" si="7"/>
        <v>0</v>
      </c>
      <c r="G46" s="8"/>
    </row>
    <row r="47" spans="1:7" ht="16.5">
      <c r="A47" s="12">
        <f t="shared" si="0"/>
        <v>38</v>
      </c>
      <c r="B47" s="20" t="s">
        <v>70</v>
      </c>
      <c r="C47" s="12" t="s">
        <v>71</v>
      </c>
      <c r="D47" s="46">
        <f t="shared" si="7"/>
        <v>900</v>
      </c>
      <c r="E47" s="46">
        <f t="shared" si="7"/>
        <v>0</v>
      </c>
      <c r="F47" s="64">
        <f t="shared" si="7"/>
        <v>0</v>
      </c>
      <c r="G47" s="8"/>
    </row>
    <row r="48" spans="1:7" ht="16.5">
      <c r="A48" s="12">
        <f t="shared" si="0"/>
        <v>39</v>
      </c>
      <c r="B48" s="20" t="s">
        <v>72</v>
      </c>
      <c r="C48" s="12" t="s">
        <v>73</v>
      </c>
      <c r="D48" s="46">
        <f t="shared" si="7"/>
        <v>25709</v>
      </c>
      <c r="E48" s="46">
        <f t="shared" si="7"/>
        <v>6428</v>
      </c>
      <c r="F48" s="64">
        <f t="shared" si="7"/>
        <v>6427.25</v>
      </c>
      <c r="G48" s="8"/>
    </row>
    <row r="49" spans="1:10" ht="16.5">
      <c r="A49" s="12">
        <f t="shared" si="0"/>
        <v>40</v>
      </c>
      <c r="B49" s="20" t="s">
        <v>74</v>
      </c>
      <c r="C49" s="12" t="s">
        <v>75</v>
      </c>
      <c r="D49" s="46">
        <f>D117+D164</f>
        <v>10870</v>
      </c>
      <c r="E49" s="46">
        <f>E117+E164</f>
        <v>5334.5</v>
      </c>
      <c r="F49" s="64">
        <f>F117+F164</f>
        <v>1227.08</v>
      </c>
      <c r="G49" s="8"/>
      <c r="J49" s="5"/>
    </row>
    <row r="50" spans="1:9" ht="50.25">
      <c r="A50" s="12">
        <f t="shared" si="0"/>
        <v>41</v>
      </c>
      <c r="B50" s="20" t="s">
        <v>76</v>
      </c>
      <c r="C50" s="12" t="s">
        <v>77</v>
      </c>
      <c r="D50" s="46">
        <f>D51+D52+D54</f>
        <v>188778.31</v>
      </c>
      <c r="E50" s="46">
        <f>E51+E52+E54</f>
        <v>63716.24</v>
      </c>
      <c r="F50" s="64">
        <f>F51+F52+F54</f>
        <v>34942.39</v>
      </c>
      <c r="G50" s="8"/>
      <c r="H50" s="4"/>
      <c r="I50" s="4"/>
    </row>
    <row r="51" spans="1:8" ht="16.5">
      <c r="A51" s="12">
        <f t="shared" si="0"/>
        <v>42</v>
      </c>
      <c r="B51" s="20" t="s">
        <v>239</v>
      </c>
      <c r="C51" s="13">
        <v>680204</v>
      </c>
      <c r="D51" s="46">
        <f>D119+D166</f>
        <v>15736.02</v>
      </c>
      <c r="E51" s="46">
        <f>E119+E166</f>
        <v>5905.02</v>
      </c>
      <c r="F51" s="64">
        <f>F119+F166</f>
        <v>2888.94</v>
      </c>
      <c r="G51" s="8"/>
      <c r="H51" s="4"/>
    </row>
    <row r="52" spans="1:8" ht="16.5">
      <c r="A52" s="12">
        <f t="shared" si="0"/>
        <v>43</v>
      </c>
      <c r="B52" s="20" t="s">
        <v>207</v>
      </c>
      <c r="C52" s="13">
        <v>680205</v>
      </c>
      <c r="D52" s="46">
        <f>D53</f>
        <v>76263.45</v>
      </c>
      <c r="E52" s="46">
        <f>E53</f>
        <v>28140.93</v>
      </c>
      <c r="F52" s="64">
        <f>F53</f>
        <v>15051.03</v>
      </c>
      <c r="G52" s="8"/>
      <c r="H52" s="4"/>
    </row>
    <row r="53" spans="1:8" ht="19.5" customHeight="1">
      <c r="A53" s="12">
        <f t="shared" si="0"/>
        <v>44</v>
      </c>
      <c r="B53" s="20" t="s">
        <v>223</v>
      </c>
      <c r="C53" s="13">
        <v>68020502</v>
      </c>
      <c r="D53" s="46">
        <f aca="true" t="shared" si="8" ref="D53:F54">D121+D168</f>
        <v>76263.45</v>
      </c>
      <c r="E53" s="46">
        <f t="shared" si="8"/>
        <v>28140.93</v>
      </c>
      <c r="F53" s="64">
        <f t="shared" si="8"/>
        <v>15051.03</v>
      </c>
      <c r="G53" s="8"/>
      <c r="H53" s="4"/>
    </row>
    <row r="54" spans="1:8" ht="16.5">
      <c r="A54" s="12">
        <f t="shared" si="0"/>
        <v>45</v>
      </c>
      <c r="B54" s="20" t="s">
        <v>208</v>
      </c>
      <c r="C54" s="13">
        <v>680206</v>
      </c>
      <c r="D54" s="46">
        <f t="shared" si="8"/>
        <v>96778.84</v>
      </c>
      <c r="E54" s="46">
        <f t="shared" si="8"/>
        <v>29670.29</v>
      </c>
      <c r="F54" s="64">
        <f t="shared" si="8"/>
        <v>17002.42</v>
      </c>
      <c r="G54" s="8"/>
      <c r="H54" s="4"/>
    </row>
    <row r="55" spans="1:8" ht="33">
      <c r="A55" s="12">
        <f t="shared" si="0"/>
        <v>46</v>
      </c>
      <c r="B55" s="20" t="s">
        <v>238</v>
      </c>
      <c r="C55" s="13">
        <v>680250</v>
      </c>
      <c r="D55" s="46">
        <v>0</v>
      </c>
      <c r="E55" s="46">
        <v>0</v>
      </c>
      <c r="F55" s="64">
        <v>0</v>
      </c>
      <c r="G55" s="8"/>
      <c r="H55" s="4"/>
    </row>
    <row r="56" spans="1:7" ht="33">
      <c r="A56" s="12">
        <f t="shared" si="0"/>
        <v>47</v>
      </c>
      <c r="B56" s="20" t="s">
        <v>79</v>
      </c>
      <c r="C56" s="12" t="s">
        <v>80</v>
      </c>
      <c r="D56" s="46">
        <f>D57+D61</f>
        <v>99643.61</v>
      </c>
      <c r="E56" s="46">
        <f>E57+E61</f>
        <v>15465.349999999999</v>
      </c>
      <c r="F56" s="64">
        <f>F57+F61</f>
        <v>11756.46</v>
      </c>
      <c r="G56" s="8"/>
    </row>
    <row r="57" spans="1:8" ht="33">
      <c r="A57" s="12">
        <f t="shared" si="0"/>
        <v>48</v>
      </c>
      <c r="B57" s="20" t="s">
        <v>81</v>
      </c>
      <c r="C57" s="12" t="s">
        <v>82</v>
      </c>
      <c r="D57" s="46">
        <f>D58+D60</f>
        <v>37072.5</v>
      </c>
      <c r="E57" s="46">
        <f>E58+E60</f>
        <v>13619.349999999999</v>
      </c>
      <c r="F57" s="64">
        <f>F58+F60</f>
        <v>10619.34</v>
      </c>
      <c r="G57" s="8"/>
      <c r="H57" s="4"/>
    </row>
    <row r="58" spans="1:7" ht="33">
      <c r="A58" s="12">
        <f t="shared" si="0"/>
        <v>49</v>
      </c>
      <c r="B58" s="20" t="s">
        <v>83</v>
      </c>
      <c r="C58" s="12" t="s">
        <v>84</v>
      </c>
      <c r="D58" s="46">
        <f>D59</f>
        <v>16218.04</v>
      </c>
      <c r="E58" s="46">
        <f>E59</f>
        <v>3394.89</v>
      </c>
      <c r="F58" s="64">
        <f>F59</f>
        <v>3584.88</v>
      </c>
      <c r="G58" s="8"/>
    </row>
    <row r="59" spans="1:7" ht="16.5">
      <c r="A59" s="12">
        <f t="shared" si="0"/>
        <v>50</v>
      </c>
      <c r="B59" s="20" t="s">
        <v>85</v>
      </c>
      <c r="C59" s="12" t="s">
        <v>86</v>
      </c>
      <c r="D59" s="46">
        <f>D126</f>
        <v>16218.04</v>
      </c>
      <c r="E59" s="46">
        <f>E126</f>
        <v>3394.89</v>
      </c>
      <c r="F59" s="64">
        <f>F124</f>
        <v>3584.88</v>
      </c>
      <c r="G59" s="8"/>
    </row>
    <row r="60" spans="1:7" ht="41.25" customHeight="1">
      <c r="A60" s="12">
        <f t="shared" si="0"/>
        <v>51</v>
      </c>
      <c r="B60" s="20" t="s">
        <v>87</v>
      </c>
      <c r="C60" s="12" t="s">
        <v>88</v>
      </c>
      <c r="D60" s="46">
        <f>D173</f>
        <v>20854.46</v>
      </c>
      <c r="E60" s="46">
        <f>E173</f>
        <v>10224.46</v>
      </c>
      <c r="F60" s="64">
        <f>F172</f>
        <v>7034.46</v>
      </c>
      <c r="G60" s="8"/>
    </row>
    <row r="61" spans="1:8" ht="16.5">
      <c r="A61" s="12">
        <f t="shared" si="0"/>
        <v>52</v>
      </c>
      <c r="B61" s="20" t="s">
        <v>89</v>
      </c>
      <c r="C61" s="12" t="s">
        <v>90</v>
      </c>
      <c r="D61" s="46">
        <f aca="true" t="shared" si="9" ref="D61:F62">D62</f>
        <v>62571.11</v>
      </c>
      <c r="E61" s="46">
        <f t="shared" si="9"/>
        <v>1846</v>
      </c>
      <c r="F61" s="64">
        <f t="shared" si="9"/>
        <v>1137.12</v>
      </c>
      <c r="G61" s="8"/>
      <c r="H61" s="4"/>
    </row>
    <row r="62" spans="1:7" ht="33">
      <c r="A62" s="12">
        <f t="shared" si="0"/>
        <v>53</v>
      </c>
      <c r="B62" s="20" t="s">
        <v>91</v>
      </c>
      <c r="C62" s="12" t="s">
        <v>92</v>
      </c>
      <c r="D62" s="46">
        <f t="shared" si="9"/>
        <v>62571.11</v>
      </c>
      <c r="E62" s="46">
        <f t="shared" si="9"/>
        <v>1846</v>
      </c>
      <c r="F62" s="64">
        <f t="shared" si="9"/>
        <v>1137.12</v>
      </c>
      <c r="G62" s="8"/>
    </row>
    <row r="63" spans="1:7" ht="16.5">
      <c r="A63" s="12">
        <f t="shared" si="0"/>
        <v>54</v>
      </c>
      <c r="B63" s="20" t="s">
        <v>93</v>
      </c>
      <c r="C63" s="12" t="s">
        <v>94</v>
      </c>
      <c r="D63" s="46">
        <f>D128+D174</f>
        <v>62571.11</v>
      </c>
      <c r="E63" s="46">
        <f>E128+E174</f>
        <v>1846</v>
      </c>
      <c r="F63" s="64">
        <f>F127</f>
        <v>1137.12</v>
      </c>
      <c r="G63" s="8"/>
    </row>
    <row r="64" spans="1:7" ht="33">
      <c r="A64" s="12">
        <f t="shared" si="0"/>
        <v>55</v>
      </c>
      <c r="B64" s="20" t="s">
        <v>95</v>
      </c>
      <c r="C64" s="12" t="s">
        <v>96</v>
      </c>
      <c r="D64" s="46">
        <f>D65+D68+D71+D77</f>
        <v>166940.89</v>
      </c>
      <c r="E64" s="46">
        <f>E65+E68+E71+E77</f>
        <v>120695.84000000001</v>
      </c>
      <c r="F64" s="64">
        <f>F65+F68+F71+F77</f>
        <v>100668.69000000002</v>
      </c>
      <c r="G64" s="8"/>
    </row>
    <row r="65" spans="1:8" ht="33">
      <c r="A65" s="12">
        <f t="shared" si="0"/>
        <v>56</v>
      </c>
      <c r="B65" s="20" t="s">
        <v>97</v>
      </c>
      <c r="C65" s="12" t="s">
        <v>98</v>
      </c>
      <c r="D65" s="46">
        <f aca="true" t="shared" si="10" ref="D65:F66">D66</f>
        <v>500</v>
      </c>
      <c r="E65" s="46">
        <f t="shared" si="10"/>
        <v>500</v>
      </c>
      <c r="F65" s="64">
        <f t="shared" si="10"/>
        <v>-84.48</v>
      </c>
      <c r="G65" s="8"/>
      <c r="H65" s="4"/>
    </row>
    <row r="66" spans="1:7" ht="33">
      <c r="A66" s="12">
        <f t="shared" si="0"/>
        <v>57</v>
      </c>
      <c r="B66" s="20" t="s">
        <v>99</v>
      </c>
      <c r="C66" s="12" t="s">
        <v>100</v>
      </c>
      <c r="D66" s="46">
        <f t="shared" si="10"/>
        <v>500</v>
      </c>
      <c r="E66" s="46">
        <f t="shared" si="10"/>
        <v>500</v>
      </c>
      <c r="F66" s="64">
        <f t="shared" si="10"/>
        <v>-84.48</v>
      </c>
      <c r="G66" s="8"/>
    </row>
    <row r="67" spans="1:7" ht="16.5">
      <c r="A67" s="12">
        <f t="shared" si="0"/>
        <v>58</v>
      </c>
      <c r="B67" s="20" t="s">
        <v>101</v>
      </c>
      <c r="C67" s="12" t="s">
        <v>102</v>
      </c>
      <c r="D67" s="46">
        <f>D131+D181</f>
        <v>500</v>
      </c>
      <c r="E67" s="46">
        <f>E131+E181</f>
        <v>500</v>
      </c>
      <c r="F67" s="64">
        <f>F131+F181</f>
        <v>-84.48</v>
      </c>
      <c r="G67" s="8"/>
    </row>
    <row r="68" spans="1:7" ht="17.25" customHeight="1">
      <c r="A68" s="12">
        <f t="shared" si="0"/>
        <v>59</v>
      </c>
      <c r="B68" s="20" t="s">
        <v>230</v>
      </c>
      <c r="C68" s="13">
        <v>8302</v>
      </c>
      <c r="D68" s="46">
        <f>D69</f>
        <v>0</v>
      </c>
      <c r="E68" s="46">
        <f>E69</f>
        <v>0</v>
      </c>
      <c r="F68" s="64">
        <v>0</v>
      </c>
      <c r="G68" s="8"/>
    </row>
    <row r="69" spans="1:7" ht="16.5">
      <c r="A69" s="12">
        <f t="shared" si="0"/>
        <v>60</v>
      </c>
      <c r="B69" s="20" t="s">
        <v>226</v>
      </c>
      <c r="C69" s="13">
        <v>830203</v>
      </c>
      <c r="D69" s="46">
        <f>D70</f>
        <v>0</v>
      </c>
      <c r="E69" s="46">
        <f>E70</f>
        <v>0</v>
      </c>
      <c r="F69" s="64">
        <v>0</v>
      </c>
      <c r="G69" s="8"/>
    </row>
    <row r="70" spans="1:7" ht="16.5">
      <c r="A70" s="12">
        <f t="shared" si="0"/>
        <v>61</v>
      </c>
      <c r="B70" s="20" t="s">
        <v>227</v>
      </c>
      <c r="C70" s="13">
        <v>83020330</v>
      </c>
      <c r="D70" s="46">
        <f>D133</f>
        <v>0</v>
      </c>
      <c r="E70" s="46">
        <f>E133</f>
        <v>0</v>
      </c>
      <c r="F70" s="64">
        <v>0</v>
      </c>
      <c r="G70" s="8"/>
    </row>
    <row r="71" spans="1:8" ht="16.5">
      <c r="A71" s="12">
        <f t="shared" si="0"/>
        <v>62</v>
      </c>
      <c r="B71" s="20" t="s">
        <v>103</v>
      </c>
      <c r="C71" s="12" t="s">
        <v>104</v>
      </c>
      <c r="D71" s="46">
        <f>D72+D76</f>
        <v>164042.38</v>
      </c>
      <c r="E71" s="46">
        <f>E72+E76</f>
        <v>119103.38</v>
      </c>
      <c r="F71" s="64">
        <f>F72+F76</f>
        <v>100753.17000000001</v>
      </c>
      <c r="G71" s="8"/>
      <c r="H71" s="4"/>
    </row>
    <row r="72" spans="1:8" ht="16.5">
      <c r="A72" s="12">
        <f t="shared" si="0"/>
        <v>63</v>
      </c>
      <c r="B72" s="20" t="s">
        <v>228</v>
      </c>
      <c r="C72" s="13">
        <v>840203</v>
      </c>
      <c r="D72" s="46">
        <f>D73</f>
        <v>116042.38</v>
      </c>
      <c r="E72" s="46">
        <f>E73</f>
        <v>106103.38</v>
      </c>
      <c r="F72" s="64">
        <f>F73</f>
        <v>89569.07</v>
      </c>
      <c r="G72" s="8"/>
      <c r="H72" s="4"/>
    </row>
    <row r="73" spans="1:8" ht="16.5">
      <c r="A73" s="12">
        <f t="shared" si="0"/>
        <v>64</v>
      </c>
      <c r="B73" s="20" t="s">
        <v>229</v>
      </c>
      <c r="C73" s="13">
        <v>84020301</v>
      </c>
      <c r="D73" s="46">
        <f>D184</f>
        <v>116042.38</v>
      </c>
      <c r="E73" s="46">
        <f>E184</f>
        <v>106103.38</v>
      </c>
      <c r="F73" s="64">
        <f>F184</f>
        <v>89569.07</v>
      </c>
      <c r="G73" s="8"/>
      <c r="H73" s="4"/>
    </row>
    <row r="74" spans="1:8" ht="16.5">
      <c r="A74" s="12">
        <f t="shared" si="0"/>
        <v>65</v>
      </c>
      <c r="B74" s="20" t="s">
        <v>240</v>
      </c>
      <c r="C74" s="13">
        <v>840206</v>
      </c>
      <c r="D74" s="46">
        <v>0</v>
      </c>
      <c r="E74" s="46">
        <v>0</v>
      </c>
      <c r="F74" s="64">
        <v>0</v>
      </c>
      <c r="G74" s="8"/>
      <c r="H74" s="4"/>
    </row>
    <row r="75" spans="1:8" ht="16.5">
      <c r="A75" s="12">
        <f t="shared" si="0"/>
        <v>66</v>
      </c>
      <c r="B75" s="20" t="s">
        <v>241</v>
      </c>
      <c r="C75" s="13">
        <v>84020602</v>
      </c>
      <c r="D75" s="46">
        <f>D135</f>
        <v>0</v>
      </c>
      <c r="E75" s="46">
        <f>E135</f>
        <v>0</v>
      </c>
      <c r="F75" s="64">
        <f>F135</f>
        <v>0</v>
      </c>
      <c r="G75" s="8"/>
      <c r="H75" s="4"/>
    </row>
    <row r="76" spans="1:7" ht="16.5">
      <c r="A76" s="12">
        <f t="shared" si="0"/>
        <v>67</v>
      </c>
      <c r="B76" s="20" t="s">
        <v>105</v>
      </c>
      <c r="C76" s="12" t="s">
        <v>106</v>
      </c>
      <c r="D76" s="46">
        <f>D136+D185</f>
        <v>48000</v>
      </c>
      <c r="E76" s="46">
        <f>E136+E185</f>
        <v>13000</v>
      </c>
      <c r="F76" s="64">
        <f>F136+F185</f>
        <v>11184.1</v>
      </c>
      <c r="G76" s="8"/>
    </row>
    <row r="77" spans="1:8" ht="16.5">
      <c r="A77" s="12">
        <f t="shared" si="0"/>
        <v>68</v>
      </c>
      <c r="B77" s="20" t="s">
        <v>107</v>
      </c>
      <c r="C77" s="12" t="s">
        <v>108</v>
      </c>
      <c r="D77" s="46">
        <f>D78</f>
        <v>2398.51</v>
      </c>
      <c r="E77" s="46">
        <f>E78</f>
        <v>1092.46</v>
      </c>
      <c r="F77" s="64">
        <f>F78</f>
        <v>0</v>
      </c>
      <c r="G77" s="8"/>
      <c r="H77" s="4"/>
    </row>
    <row r="78" spans="1:7" ht="16.5">
      <c r="A78" s="12">
        <f t="shared" si="0"/>
        <v>69</v>
      </c>
      <c r="B78" s="20" t="s">
        <v>196</v>
      </c>
      <c r="C78" s="13">
        <v>870250</v>
      </c>
      <c r="D78" s="46">
        <f>D187</f>
        <v>2398.51</v>
      </c>
      <c r="E78" s="46">
        <f>E187</f>
        <v>1092.46</v>
      </c>
      <c r="F78" s="64">
        <f>F187</f>
        <v>0</v>
      </c>
      <c r="G78" s="8"/>
    </row>
    <row r="79" spans="1:8" ht="48.75" customHeight="1" thickBot="1">
      <c r="A79" s="12">
        <f t="shared" si="0"/>
        <v>70</v>
      </c>
      <c r="B79" s="31" t="s">
        <v>192</v>
      </c>
      <c r="C79" s="32" t="s">
        <v>109</v>
      </c>
      <c r="D79" s="42">
        <f>D80+D88+D89+D94+D123+D129</f>
        <v>490798.24999999994</v>
      </c>
      <c r="E79" s="42">
        <f>E80+E89+E94+E123+E129</f>
        <v>143731.86</v>
      </c>
      <c r="F79" s="67">
        <f>F80+F89+F94+F123+F129</f>
        <v>104022.93000000001</v>
      </c>
      <c r="G79" s="8"/>
      <c r="H79" s="4"/>
    </row>
    <row r="80" spans="1:10" ht="50.25" customHeight="1">
      <c r="A80" s="12">
        <f t="shared" si="0"/>
        <v>71</v>
      </c>
      <c r="B80" s="33" t="s">
        <v>193</v>
      </c>
      <c r="C80" s="28" t="s">
        <v>110</v>
      </c>
      <c r="D80" s="41">
        <f>D81+D84</f>
        <v>98416.5</v>
      </c>
      <c r="E80" s="41">
        <f>E81+E84</f>
        <v>38000.51</v>
      </c>
      <c r="F80" s="65">
        <f>F81+F84</f>
        <v>27719.26</v>
      </c>
      <c r="G80" s="8"/>
      <c r="H80" s="4"/>
      <c r="J80" s="4"/>
    </row>
    <row r="81" spans="1:7" ht="16.5">
      <c r="A81" s="12">
        <f t="shared" si="0"/>
        <v>72</v>
      </c>
      <c r="B81" s="20" t="s">
        <v>3</v>
      </c>
      <c r="C81" s="12" t="s">
        <v>111</v>
      </c>
      <c r="D81" s="38">
        <f aca="true" t="shared" si="11" ref="D81:F82">D82</f>
        <v>83715.32</v>
      </c>
      <c r="E81" s="39">
        <f t="shared" si="11"/>
        <v>33219.86</v>
      </c>
      <c r="F81" s="61">
        <f t="shared" si="11"/>
        <v>23678.42</v>
      </c>
      <c r="G81" s="8"/>
    </row>
    <row r="82" spans="1:7" ht="16.5">
      <c r="A82" s="12">
        <f t="shared" si="0"/>
        <v>73</v>
      </c>
      <c r="B82" s="20" t="s">
        <v>5</v>
      </c>
      <c r="C82" s="12" t="s">
        <v>112</v>
      </c>
      <c r="D82" s="38">
        <f t="shared" si="11"/>
        <v>83715.32</v>
      </c>
      <c r="E82" s="39">
        <f t="shared" si="11"/>
        <v>33219.86</v>
      </c>
      <c r="F82" s="61">
        <f t="shared" si="11"/>
        <v>23678.42</v>
      </c>
      <c r="G82" s="8"/>
    </row>
    <row r="83" spans="1:7" ht="16.5">
      <c r="A83" s="12">
        <f t="shared" si="0"/>
        <v>74</v>
      </c>
      <c r="B83" s="20" t="s">
        <v>7</v>
      </c>
      <c r="C83" s="12" t="s">
        <v>113</v>
      </c>
      <c r="D83" s="38">
        <v>83715.32</v>
      </c>
      <c r="E83" s="39">
        <v>33219.86</v>
      </c>
      <c r="F83" s="61">
        <v>23678.42</v>
      </c>
      <c r="G83" s="8"/>
    </row>
    <row r="84" spans="1:7" ht="16.5">
      <c r="A84" s="12">
        <f t="shared" si="0"/>
        <v>75</v>
      </c>
      <c r="B84" s="20" t="s">
        <v>9</v>
      </c>
      <c r="C84" s="12" t="s">
        <v>114</v>
      </c>
      <c r="D84" s="38">
        <f>D86+D87+D85</f>
        <v>14701.18</v>
      </c>
      <c r="E84" s="38">
        <f>E86+E87+E85</f>
        <v>4780.65</v>
      </c>
      <c r="F84" s="61">
        <f>F86+F87</f>
        <v>4040.84</v>
      </c>
      <c r="G84" s="8"/>
    </row>
    <row r="85" spans="1:7" ht="16.5">
      <c r="A85" s="12">
        <f aca="true" t="shared" si="12" ref="A85:A148">A84+1</f>
        <v>76</v>
      </c>
      <c r="B85" s="20" t="s">
        <v>11</v>
      </c>
      <c r="C85" s="13">
        <v>540205</v>
      </c>
      <c r="D85" s="38">
        <v>2000</v>
      </c>
      <c r="E85" s="38">
        <v>500</v>
      </c>
      <c r="F85" s="61">
        <v>0</v>
      </c>
      <c r="G85" s="8"/>
    </row>
    <row r="86" spans="1:7" ht="16.5">
      <c r="A86" s="12">
        <f t="shared" si="12"/>
        <v>77</v>
      </c>
      <c r="B86" s="20" t="s">
        <v>13</v>
      </c>
      <c r="C86" s="12" t="s">
        <v>115</v>
      </c>
      <c r="D86" s="38">
        <v>6529.18</v>
      </c>
      <c r="E86" s="38">
        <v>1942.7</v>
      </c>
      <c r="F86" s="61">
        <v>1737.08</v>
      </c>
      <c r="G86" s="8"/>
    </row>
    <row r="87" spans="1:7" ht="16.5">
      <c r="A87" s="12">
        <f t="shared" si="12"/>
        <v>78</v>
      </c>
      <c r="B87" s="20" t="s">
        <v>15</v>
      </c>
      <c r="C87" s="12" t="s">
        <v>116</v>
      </c>
      <c r="D87" s="38">
        <v>6172</v>
      </c>
      <c r="E87" s="38">
        <v>2337.95</v>
      </c>
      <c r="F87" s="61">
        <v>2303.76</v>
      </c>
      <c r="G87" s="8"/>
    </row>
    <row r="88" spans="1:7" ht="16.5">
      <c r="A88" s="12">
        <f t="shared" si="12"/>
        <v>79</v>
      </c>
      <c r="B88" s="20" t="s">
        <v>249</v>
      </c>
      <c r="C88" s="13">
        <v>5502</v>
      </c>
      <c r="D88" s="38">
        <v>28400</v>
      </c>
      <c r="E88" s="38">
        <v>14150</v>
      </c>
      <c r="F88" s="37"/>
      <c r="G88" s="8"/>
    </row>
    <row r="89" spans="1:7" ht="33">
      <c r="A89" s="12">
        <f t="shared" si="12"/>
        <v>80</v>
      </c>
      <c r="B89" s="20" t="s">
        <v>17</v>
      </c>
      <c r="C89" s="12" t="s">
        <v>117</v>
      </c>
      <c r="D89" s="38">
        <f>D90+D92</f>
        <v>5362</v>
      </c>
      <c r="E89" s="38">
        <f>E90+E92</f>
        <v>1432.96</v>
      </c>
      <c r="F89" s="61">
        <f>F90+F92</f>
        <v>1150</v>
      </c>
      <c r="G89" s="8"/>
    </row>
    <row r="90" spans="1:7" ht="16.5">
      <c r="A90" s="12">
        <f t="shared" si="12"/>
        <v>81</v>
      </c>
      <c r="B90" s="20" t="s">
        <v>19</v>
      </c>
      <c r="C90" s="12" t="s">
        <v>118</v>
      </c>
      <c r="D90" s="38">
        <f>D91</f>
        <v>565</v>
      </c>
      <c r="E90" s="38">
        <f>E91</f>
        <v>178.5</v>
      </c>
      <c r="F90" s="61">
        <f>F91</f>
        <v>96.05</v>
      </c>
      <c r="G90" s="8"/>
    </row>
    <row r="91" spans="1:7" ht="16.5">
      <c r="A91" s="12">
        <f t="shared" si="12"/>
        <v>82</v>
      </c>
      <c r="B91" s="20" t="s">
        <v>21</v>
      </c>
      <c r="C91" s="12" t="s">
        <v>119</v>
      </c>
      <c r="D91" s="38">
        <v>565</v>
      </c>
      <c r="E91" s="38">
        <v>178.5</v>
      </c>
      <c r="F91" s="61">
        <v>96.05</v>
      </c>
      <c r="G91" s="8"/>
    </row>
    <row r="92" spans="1:7" ht="21.75" customHeight="1">
      <c r="A92" s="12">
        <f t="shared" si="12"/>
        <v>83</v>
      </c>
      <c r="B92" s="20" t="s">
        <v>23</v>
      </c>
      <c r="C92" s="12" t="s">
        <v>120</v>
      </c>
      <c r="D92" s="38">
        <f>D93</f>
        <v>4797</v>
      </c>
      <c r="E92" s="38">
        <f>E93</f>
        <v>1254.46</v>
      </c>
      <c r="F92" s="61">
        <f>F93</f>
        <v>1053.95</v>
      </c>
      <c r="G92" s="8"/>
    </row>
    <row r="93" spans="1:7" ht="33">
      <c r="A93" s="12">
        <f t="shared" si="12"/>
        <v>84</v>
      </c>
      <c r="B93" s="20" t="s">
        <v>25</v>
      </c>
      <c r="C93" s="12" t="s">
        <v>121</v>
      </c>
      <c r="D93" s="38">
        <v>4797</v>
      </c>
      <c r="E93" s="38">
        <v>1254.46</v>
      </c>
      <c r="F93" s="61">
        <v>1053.95</v>
      </c>
      <c r="G93" s="8"/>
    </row>
    <row r="94" spans="1:7" ht="33">
      <c r="A94" s="12">
        <f t="shared" si="12"/>
        <v>85</v>
      </c>
      <c r="B94" s="20" t="s">
        <v>29</v>
      </c>
      <c r="C94" s="12" t="s">
        <v>122</v>
      </c>
      <c r="D94" s="38">
        <f>D95+D101+D105+D118</f>
        <v>298898.70999999996</v>
      </c>
      <c r="E94" s="38">
        <f>E95+E101+E105+E118</f>
        <v>89197.5</v>
      </c>
      <c r="F94" s="61">
        <f>F95+F101+F105+F118</f>
        <v>60840.96</v>
      </c>
      <c r="G94" s="8"/>
    </row>
    <row r="95" spans="1:8" ht="15.75" customHeight="1">
      <c r="A95" s="12">
        <f t="shared" si="12"/>
        <v>86</v>
      </c>
      <c r="B95" s="20" t="s">
        <v>31</v>
      </c>
      <c r="C95" s="12" t="s">
        <v>123</v>
      </c>
      <c r="D95" s="38">
        <f>D96+D98</f>
        <v>34030</v>
      </c>
      <c r="E95" s="38">
        <f>E96+E98</f>
        <v>9702</v>
      </c>
      <c r="F95" s="61">
        <f>F96+F98</f>
        <v>2764.4</v>
      </c>
      <c r="G95" s="8"/>
      <c r="H95" s="4"/>
    </row>
    <row r="96" spans="1:7" ht="16.5">
      <c r="A96" s="12">
        <f t="shared" si="12"/>
        <v>87</v>
      </c>
      <c r="B96" s="20" t="s">
        <v>33</v>
      </c>
      <c r="C96" s="12" t="s">
        <v>124</v>
      </c>
      <c r="D96" s="38">
        <f>D97</f>
        <v>16446</v>
      </c>
      <c r="E96" s="38">
        <f>E97</f>
        <v>4111</v>
      </c>
      <c r="F96" s="61">
        <f>F97</f>
        <v>0</v>
      </c>
      <c r="G96" s="8"/>
    </row>
    <row r="97" spans="1:7" ht="16.5">
      <c r="A97" s="12">
        <f t="shared" si="12"/>
        <v>88</v>
      </c>
      <c r="B97" s="20" t="s">
        <v>35</v>
      </c>
      <c r="C97" s="12" t="s">
        <v>125</v>
      </c>
      <c r="D97" s="38">
        <v>16446</v>
      </c>
      <c r="E97" s="38">
        <v>4111</v>
      </c>
      <c r="F97" s="61">
        <v>0</v>
      </c>
      <c r="G97" s="8"/>
    </row>
    <row r="98" spans="1:7" ht="16.5">
      <c r="A98" s="12">
        <f t="shared" si="12"/>
        <v>89</v>
      </c>
      <c r="B98" s="20" t="s">
        <v>37</v>
      </c>
      <c r="C98" s="12" t="s">
        <v>126</v>
      </c>
      <c r="D98" s="38">
        <f>D99</f>
        <v>17584</v>
      </c>
      <c r="E98" s="38">
        <f>E99</f>
        <v>5591</v>
      </c>
      <c r="F98" s="61">
        <f>F99</f>
        <v>2764.4</v>
      </c>
      <c r="G98" s="8"/>
    </row>
    <row r="99" spans="1:7" ht="16.5">
      <c r="A99" s="12">
        <f t="shared" si="12"/>
        <v>90</v>
      </c>
      <c r="B99" s="20" t="s">
        <v>39</v>
      </c>
      <c r="C99" s="12" t="s">
        <v>127</v>
      </c>
      <c r="D99" s="38">
        <v>17584</v>
      </c>
      <c r="E99" s="38">
        <v>5591</v>
      </c>
      <c r="F99" s="61">
        <v>2764.4</v>
      </c>
      <c r="G99" s="8"/>
    </row>
    <row r="100" spans="1:7" ht="16.5">
      <c r="A100" s="12">
        <f t="shared" si="12"/>
        <v>91</v>
      </c>
      <c r="B100" s="20" t="s">
        <v>41</v>
      </c>
      <c r="C100" s="12" t="s">
        <v>128</v>
      </c>
      <c r="D100" s="38">
        <v>0</v>
      </c>
      <c r="E100" s="38">
        <v>0</v>
      </c>
      <c r="F100" s="61">
        <v>0</v>
      </c>
      <c r="G100" s="8"/>
    </row>
    <row r="101" spans="1:7" ht="16.5">
      <c r="A101" s="12">
        <f t="shared" si="12"/>
        <v>92</v>
      </c>
      <c r="B101" s="20" t="s">
        <v>43</v>
      </c>
      <c r="C101" s="12" t="s">
        <v>129</v>
      </c>
      <c r="D101" s="38">
        <f>D102+D103+D104</f>
        <v>431</v>
      </c>
      <c r="E101" s="38">
        <f>E102+E104</f>
        <v>0</v>
      </c>
      <c r="F101" s="61">
        <f>F102+F104</f>
        <v>0</v>
      </c>
      <c r="G101" s="8"/>
    </row>
    <row r="102" spans="1:7" ht="33">
      <c r="A102" s="12">
        <f t="shared" si="12"/>
        <v>93</v>
      </c>
      <c r="B102" s="20" t="s">
        <v>45</v>
      </c>
      <c r="C102" s="12" t="s">
        <v>130</v>
      </c>
      <c r="D102" s="38">
        <v>0</v>
      </c>
      <c r="E102" s="38">
        <f>E103</f>
        <v>0</v>
      </c>
      <c r="F102" s="61">
        <f>F103</f>
        <v>0</v>
      </c>
      <c r="G102" s="8"/>
    </row>
    <row r="103" spans="1:7" ht="16.5">
      <c r="A103" s="12">
        <f t="shared" si="12"/>
        <v>94</v>
      </c>
      <c r="B103" s="20" t="s">
        <v>47</v>
      </c>
      <c r="C103" s="12" t="s">
        <v>131</v>
      </c>
      <c r="D103" s="38">
        <v>431</v>
      </c>
      <c r="E103" s="38">
        <v>0</v>
      </c>
      <c r="F103" s="61">
        <v>0</v>
      </c>
      <c r="G103" s="8"/>
    </row>
    <row r="104" spans="1:7" ht="16.5">
      <c r="A104" s="12">
        <f t="shared" si="12"/>
        <v>95</v>
      </c>
      <c r="B104" s="20" t="s">
        <v>49</v>
      </c>
      <c r="C104" s="13">
        <v>660250</v>
      </c>
      <c r="D104" s="38">
        <v>0</v>
      </c>
      <c r="E104" s="38">
        <v>0</v>
      </c>
      <c r="F104" s="61">
        <v>0</v>
      </c>
      <c r="G104" s="8"/>
    </row>
    <row r="105" spans="1:9" ht="33">
      <c r="A105" s="12">
        <f t="shared" si="12"/>
        <v>96</v>
      </c>
      <c r="B105" s="20" t="s">
        <v>50</v>
      </c>
      <c r="C105" s="12" t="s">
        <v>132</v>
      </c>
      <c r="D105" s="39">
        <f>D106+D113+D116+D117</f>
        <v>85234.22</v>
      </c>
      <c r="E105" s="39">
        <f>E106+E113+E116+E117</f>
        <v>23623.5</v>
      </c>
      <c r="F105" s="61">
        <f>F106+F112+F113+F116+F117</f>
        <v>23134.17</v>
      </c>
      <c r="G105" s="8"/>
      <c r="H105" s="4"/>
      <c r="I105" s="4"/>
    </row>
    <row r="106" spans="1:7" ht="16.5">
      <c r="A106" s="12">
        <f t="shared" si="12"/>
        <v>97</v>
      </c>
      <c r="B106" s="20" t="s">
        <v>52</v>
      </c>
      <c r="C106" s="12" t="s">
        <v>133</v>
      </c>
      <c r="D106" s="38">
        <f>D107+D108+D109+D110+D111+D112</f>
        <v>51405.22</v>
      </c>
      <c r="E106" s="38">
        <f>E107+E108+E109+E110+E111+E112</f>
        <v>16561</v>
      </c>
      <c r="F106" s="61">
        <f>F107+F108+F109+F110+F111</f>
        <v>16084.419999999998</v>
      </c>
      <c r="G106" s="8"/>
    </row>
    <row r="107" spans="1:7" ht="16.5">
      <c r="A107" s="12">
        <f t="shared" si="12"/>
        <v>98</v>
      </c>
      <c r="B107" s="20" t="s">
        <v>54</v>
      </c>
      <c r="C107" s="12" t="s">
        <v>134</v>
      </c>
      <c r="D107" s="38">
        <v>8934.24</v>
      </c>
      <c r="E107" s="38">
        <v>2141.09</v>
      </c>
      <c r="F107" s="61">
        <v>2129.13</v>
      </c>
      <c r="G107" s="8"/>
    </row>
    <row r="108" spans="1:7" ht="16.5">
      <c r="A108" s="12">
        <f t="shared" si="12"/>
        <v>99</v>
      </c>
      <c r="B108" s="20" t="s">
        <v>56</v>
      </c>
      <c r="C108" s="12" t="s">
        <v>135</v>
      </c>
      <c r="D108" s="38">
        <v>10678.23</v>
      </c>
      <c r="E108" s="38">
        <v>2952.72</v>
      </c>
      <c r="F108" s="61">
        <v>2809.35</v>
      </c>
      <c r="G108" s="8"/>
    </row>
    <row r="109" spans="1:7" ht="16.5">
      <c r="A109" s="12">
        <f t="shared" si="12"/>
        <v>100</v>
      </c>
      <c r="B109" s="20" t="s">
        <v>58</v>
      </c>
      <c r="C109" s="12" t="s">
        <v>136</v>
      </c>
      <c r="D109" s="38">
        <v>25560</v>
      </c>
      <c r="E109" s="38">
        <v>10103</v>
      </c>
      <c r="F109" s="61">
        <v>9813.5</v>
      </c>
      <c r="G109" s="8"/>
    </row>
    <row r="110" spans="1:7" ht="16.5">
      <c r="A110" s="12">
        <f t="shared" si="12"/>
        <v>101</v>
      </c>
      <c r="B110" s="20" t="s">
        <v>60</v>
      </c>
      <c r="C110" s="12" t="s">
        <v>137</v>
      </c>
      <c r="D110" s="38">
        <v>2447</v>
      </c>
      <c r="E110" s="38">
        <v>706.55</v>
      </c>
      <c r="F110" s="61">
        <v>706.55</v>
      </c>
      <c r="G110" s="8"/>
    </row>
    <row r="111" spans="1:7" ht="33">
      <c r="A111" s="12">
        <f t="shared" si="12"/>
        <v>102</v>
      </c>
      <c r="B111" s="20" t="s">
        <v>62</v>
      </c>
      <c r="C111" s="12" t="s">
        <v>138</v>
      </c>
      <c r="D111" s="38">
        <v>2885.75</v>
      </c>
      <c r="E111" s="38">
        <v>657.64</v>
      </c>
      <c r="F111" s="61">
        <v>625.89</v>
      </c>
      <c r="G111" s="8"/>
    </row>
    <row r="112" spans="1:7" ht="16.5">
      <c r="A112" s="12">
        <f t="shared" si="12"/>
        <v>103</v>
      </c>
      <c r="B112" s="20" t="s">
        <v>64</v>
      </c>
      <c r="C112" s="13">
        <v>67020330</v>
      </c>
      <c r="D112" s="38">
        <v>900</v>
      </c>
      <c r="E112" s="38">
        <v>0</v>
      </c>
      <c r="F112" s="61">
        <v>0</v>
      </c>
      <c r="G112" s="8"/>
    </row>
    <row r="113" spans="1:7" ht="16.5">
      <c r="A113" s="12">
        <f t="shared" si="12"/>
        <v>104</v>
      </c>
      <c r="B113" s="20" t="s">
        <v>243</v>
      </c>
      <c r="C113" s="13">
        <v>670205</v>
      </c>
      <c r="D113" s="38">
        <v>1950</v>
      </c>
      <c r="E113" s="38">
        <v>0</v>
      </c>
      <c r="F113" s="61">
        <f>F114+F115</f>
        <v>0</v>
      </c>
      <c r="G113" s="8"/>
    </row>
    <row r="114" spans="1:7" ht="16.5">
      <c r="A114" s="12">
        <f t="shared" si="12"/>
        <v>105</v>
      </c>
      <c r="B114" s="20" t="s">
        <v>68</v>
      </c>
      <c r="C114" s="13">
        <v>67020501</v>
      </c>
      <c r="D114" s="38">
        <v>1050</v>
      </c>
      <c r="E114" s="38">
        <v>0</v>
      </c>
      <c r="F114" s="61">
        <v>0</v>
      </c>
      <c r="G114" s="8"/>
    </row>
    <row r="115" spans="1:7" ht="16.5">
      <c r="A115" s="12">
        <f t="shared" si="12"/>
        <v>106</v>
      </c>
      <c r="B115" s="20" t="s">
        <v>70</v>
      </c>
      <c r="C115" s="13">
        <v>67020502</v>
      </c>
      <c r="D115" s="38">
        <v>900</v>
      </c>
      <c r="E115" s="38">
        <v>0</v>
      </c>
      <c r="F115" s="61">
        <v>0</v>
      </c>
      <c r="G115" s="8"/>
    </row>
    <row r="116" spans="1:7" ht="16.5">
      <c r="A116" s="12">
        <f t="shared" si="12"/>
        <v>107</v>
      </c>
      <c r="B116" s="20" t="s">
        <v>72</v>
      </c>
      <c r="C116" s="12" t="s">
        <v>139</v>
      </c>
      <c r="D116" s="38">
        <v>25709</v>
      </c>
      <c r="E116" s="38">
        <v>6428</v>
      </c>
      <c r="F116" s="61">
        <v>6427.25</v>
      </c>
      <c r="G116" s="8"/>
    </row>
    <row r="117" spans="1:7" ht="16.5">
      <c r="A117" s="12">
        <f t="shared" si="12"/>
        <v>108</v>
      </c>
      <c r="B117" s="20" t="s">
        <v>74</v>
      </c>
      <c r="C117" s="12" t="s">
        <v>140</v>
      </c>
      <c r="D117" s="38">
        <v>6170</v>
      </c>
      <c r="E117" s="38">
        <v>634.5</v>
      </c>
      <c r="F117" s="62">
        <v>622.5</v>
      </c>
      <c r="G117" s="8"/>
    </row>
    <row r="118" spans="1:7" ht="50.25">
      <c r="A118" s="12">
        <f t="shared" si="12"/>
        <v>109</v>
      </c>
      <c r="B118" s="20" t="s">
        <v>76</v>
      </c>
      <c r="C118" s="12" t="s">
        <v>141</v>
      </c>
      <c r="D118" s="39">
        <f>D119+D120+D122</f>
        <v>179203.49</v>
      </c>
      <c r="E118" s="39">
        <f>E119+E120+E122</f>
        <v>55872</v>
      </c>
      <c r="F118" s="61">
        <f>F119+F120+F122</f>
        <v>34942.39</v>
      </c>
      <c r="G118" s="8"/>
    </row>
    <row r="119" spans="1:7" ht="16.5">
      <c r="A119" s="12">
        <f t="shared" si="12"/>
        <v>110</v>
      </c>
      <c r="B119" s="20" t="s">
        <v>239</v>
      </c>
      <c r="C119" s="13">
        <v>680204</v>
      </c>
      <c r="D119" s="38">
        <v>15388</v>
      </c>
      <c r="E119" s="38">
        <v>5557</v>
      </c>
      <c r="F119" s="61">
        <v>2888.94</v>
      </c>
      <c r="G119" s="8"/>
    </row>
    <row r="120" spans="1:7" ht="16.5">
      <c r="A120" s="12">
        <f t="shared" si="12"/>
        <v>111</v>
      </c>
      <c r="B120" s="20" t="s">
        <v>207</v>
      </c>
      <c r="C120" s="12" t="s">
        <v>209</v>
      </c>
      <c r="D120" s="38">
        <v>68386.94</v>
      </c>
      <c r="E120" s="38">
        <f>E121</f>
        <v>21590</v>
      </c>
      <c r="F120" s="61">
        <f>F121</f>
        <v>15051.03</v>
      </c>
      <c r="G120" s="8"/>
    </row>
    <row r="121" spans="1:7" ht="16.5">
      <c r="A121" s="12">
        <f t="shared" si="12"/>
        <v>112</v>
      </c>
      <c r="B121" s="20" t="s">
        <v>222</v>
      </c>
      <c r="C121" s="13">
        <v>68020502</v>
      </c>
      <c r="D121" s="38">
        <v>68474</v>
      </c>
      <c r="E121" s="38">
        <v>21590</v>
      </c>
      <c r="F121" s="61">
        <v>15051.03</v>
      </c>
      <c r="G121" s="8"/>
    </row>
    <row r="122" spans="1:7" ht="16.5">
      <c r="A122" s="12">
        <f t="shared" si="12"/>
        <v>113</v>
      </c>
      <c r="B122" s="20" t="s">
        <v>211</v>
      </c>
      <c r="C122" s="12" t="s">
        <v>210</v>
      </c>
      <c r="D122" s="38">
        <v>95428.55</v>
      </c>
      <c r="E122" s="38">
        <v>28725</v>
      </c>
      <c r="F122" s="61">
        <v>17002.42</v>
      </c>
      <c r="G122" s="8"/>
    </row>
    <row r="123" spans="1:7" ht="33">
      <c r="A123" s="12">
        <f t="shared" si="12"/>
        <v>114</v>
      </c>
      <c r="B123" s="20" t="s">
        <v>79</v>
      </c>
      <c r="C123" s="12" t="s">
        <v>142</v>
      </c>
      <c r="D123" s="38">
        <f>D124+D127</f>
        <v>19221.04</v>
      </c>
      <c r="E123" s="38">
        <f>E124+E127</f>
        <v>4600.889999999999</v>
      </c>
      <c r="F123" s="61">
        <f>F124+F127</f>
        <v>4722</v>
      </c>
      <c r="G123" s="8"/>
    </row>
    <row r="124" spans="1:7" ht="33">
      <c r="A124" s="12">
        <f t="shared" si="12"/>
        <v>115</v>
      </c>
      <c r="B124" s="20" t="s">
        <v>81</v>
      </c>
      <c r="C124" s="12" t="s">
        <v>143</v>
      </c>
      <c r="D124" s="38">
        <f>D125</f>
        <v>16218.04</v>
      </c>
      <c r="E124" s="38">
        <f aca="true" t="shared" si="13" ref="D123:F125">E125</f>
        <v>3394.89</v>
      </c>
      <c r="F124" s="61">
        <f t="shared" si="13"/>
        <v>3584.88</v>
      </c>
      <c r="G124" s="8"/>
    </row>
    <row r="125" spans="1:7" ht="33">
      <c r="A125" s="12">
        <f t="shared" si="12"/>
        <v>116</v>
      </c>
      <c r="B125" s="20" t="s">
        <v>83</v>
      </c>
      <c r="C125" s="12" t="s">
        <v>144</v>
      </c>
      <c r="D125" s="38">
        <f t="shared" si="13"/>
        <v>16218.04</v>
      </c>
      <c r="E125" s="38">
        <f t="shared" si="13"/>
        <v>3394.89</v>
      </c>
      <c r="F125" s="61">
        <f t="shared" si="13"/>
        <v>3584.88</v>
      </c>
      <c r="G125" s="8"/>
    </row>
    <row r="126" spans="1:7" ht="16.5">
      <c r="A126" s="12">
        <f t="shared" si="12"/>
        <v>117</v>
      </c>
      <c r="B126" s="20" t="s">
        <v>85</v>
      </c>
      <c r="C126" s="12" t="s">
        <v>145</v>
      </c>
      <c r="D126" s="38">
        <v>16218.04</v>
      </c>
      <c r="E126" s="38">
        <v>3394.89</v>
      </c>
      <c r="F126" s="61">
        <v>3584.88</v>
      </c>
      <c r="G126" s="8"/>
    </row>
    <row r="127" spans="1:7" ht="16.5">
      <c r="A127" s="12">
        <f t="shared" si="12"/>
        <v>118</v>
      </c>
      <c r="B127" s="20" t="s">
        <v>247</v>
      </c>
      <c r="C127" s="13">
        <v>7402</v>
      </c>
      <c r="D127" s="38">
        <f>D128</f>
        <v>3003</v>
      </c>
      <c r="E127" s="38">
        <f>E128</f>
        <v>1206</v>
      </c>
      <c r="F127" s="61">
        <f>F128</f>
        <v>1137.12</v>
      </c>
      <c r="G127" s="8"/>
    </row>
    <row r="128" spans="1:7" ht="16.5">
      <c r="A128" s="12">
        <f t="shared" si="12"/>
        <v>119</v>
      </c>
      <c r="B128" s="20" t="s">
        <v>248</v>
      </c>
      <c r="C128" s="13">
        <v>740205</v>
      </c>
      <c r="D128" s="38">
        <v>3003</v>
      </c>
      <c r="E128" s="38">
        <v>1206</v>
      </c>
      <c r="F128" s="61">
        <v>1137.12</v>
      </c>
      <c r="G128" s="8"/>
    </row>
    <row r="129" spans="1:7" ht="33">
      <c r="A129" s="12">
        <f t="shared" si="12"/>
        <v>120</v>
      </c>
      <c r="B129" s="20" t="s">
        <v>95</v>
      </c>
      <c r="C129" s="12" t="s">
        <v>146</v>
      </c>
      <c r="D129" s="38">
        <f>D130+D134</f>
        <v>40500</v>
      </c>
      <c r="E129" s="38">
        <f>E130+E134</f>
        <v>10500</v>
      </c>
      <c r="F129" s="61">
        <f>F130+F132+F134</f>
        <v>9590.710000000001</v>
      </c>
      <c r="G129" s="8"/>
    </row>
    <row r="130" spans="1:7" ht="16.5">
      <c r="A130" s="12">
        <f t="shared" si="12"/>
        <v>121</v>
      </c>
      <c r="B130" s="20" t="s">
        <v>244</v>
      </c>
      <c r="C130" s="13">
        <v>8002</v>
      </c>
      <c r="D130" s="38">
        <f>D131</f>
        <v>500</v>
      </c>
      <c r="E130" s="38">
        <f>E131</f>
        <v>500</v>
      </c>
      <c r="F130" s="61">
        <f>F131</f>
        <v>-84.48</v>
      </c>
      <c r="G130" s="8"/>
    </row>
    <row r="131" spans="1:7" ht="33">
      <c r="A131" s="12">
        <f t="shared" si="12"/>
        <v>122</v>
      </c>
      <c r="B131" s="20" t="s">
        <v>97</v>
      </c>
      <c r="C131" s="13">
        <v>800201</v>
      </c>
      <c r="D131" s="38">
        <v>500</v>
      </c>
      <c r="E131" s="38">
        <v>500</v>
      </c>
      <c r="F131" s="61">
        <v>-84.48</v>
      </c>
      <c r="G131" s="8"/>
    </row>
    <row r="132" spans="1:7" ht="36" customHeight="1">
      <c r="A132" s="12">
        <f t="shared" si="12"/>
        <v>123</v>
      </c>
      <c r="B132" s="20" t="s">
        <v>230</v>
      </c>
      <c r="C132" s="13">
        <v>8302</v>
      </c>
      <c r="D132" s="38">
        <f>D133</f>
        <v>0</v>
      </c>
      <c r="E132" s="38">
        <f>E133</f>
        <v>0</v>
      </c>
      <c r="F132" s="61">
        <f>F133</f>
        <v>0</v>
      </c>
      <c r="G132" s="8"/>
    </row>
    <row r="133" spans="1:7" ht="16.5">
      <c r="A133" s="12">
        <f t="shared" si="12"/>
        <v>124</v>
      </c>
      <c r="B133" s="20" t="s">
        <v>227</v>
      </c>
      <c r="C133" s="13">
        <v>83020330</v>
      </c>
      <c r="D133" s="38">
        <v>0</v>
      </c>
      <c r="E133" s="38">
        <v>0</v>
      </c>
      <c r="F133" s="61">
        <v>0</v>
      </c>
      <c r="G133" s="8"/>
    </row>
    <row r="134" spans="1:8" ht="16.5">
      <c r="A134" s="12">
        <f t="shared" si="12"/>
        <v>125</v>
      </c>
      <c r="B134" s="20" t="s">
        <v>103</v>
      </c>
      <c r="C134" s="12" t="s">
        <v>147</v>
      </c>
      <c r="D134" s="38">
        <f>D136</f>
        <v>40000</v>
      </c>
      <c r="E134" s="38">
        <f>E135+E136</f>
        <v>10000</v>
      </c>
      <c r="F134" s="61">
        <f>F135+F136</f>
        <v>9675.19</v>
      </c>
      <c r="G134" s="8"/>
      <c r="H134" s="4"/>
    </row>
    <row r="135" spans="1:8" ht="16.5">
      <c r="A135" s="12">
        <f t="shared" si="12"/>
        <v>126</v>
      </c>
      <c r="B135" s="20" t="s">
        <v>240</v>
      </c>
      <c r="C135" s="13">
        <v>840206</v>
      </c>
      <c r="D135" s="38">
        <v>0</v>
      </c>
      <c r="E135" s="38">
        <v>0</v>
      </c>
      <c r="F135" s="61">
        <v>0</v>
      </c>
      <c r="G135" s="8"/>
      <c r="H135" s="4"/>
    </row>
    <row r="136" spans="1:8" ht="17.25" thickBot="1">
      <c r="A136" s="12">
        <f t="shared" si="12"/>
        <v>127</v>
      </c>
      <c r="B136" s="22" t="s">
        <v>105</v>
      </c>
      <c r="C136" s="15" t="s">
        <v>148</v>
      </c>
      <c r="D136" s="40">
        <v>40000</v>
      </c>
      <c r="E136" s="40">
        <v>10000</v>
      </c>
      <c r="F136" s="63">
        <v>9675.19</v>
      </c>
      <c r="G136" s="8"/>
      <c r="H136" s="4"/>
    </row>
    <row r="137" spans="1:8" ht="52.5" customHeight="1" thickBot="1">
      <c r="A137" s="12">
        <f t="shared" si="12"/>
        <v>128</v>
      </c>
      <c r="B137" s="34" t="s">
        <v>194</v>
      </c>
      <c r="C137" s="35" t="s">
        <v>149</v>
      </c>
      <c r="D137" s="48">
        <f>D138+D145+D148+D171+D178</f>
        <v>354848.76</v>
      </c>
      <c r="E137" s="48">
        <f>E138+E145+E148+E171+E179+E182+E186</f>
        <v>172785.11</v>
      </c>
      <c r="F137" s="68">
        <f>F138+F145+F148+F171+F178</f>
        <v>97995.25000000001</v>
      </c>
      <c r="G137" s="8"/>
      <c r="H137" s="4"/>
    </row>
    <row r="138" spans="1:7" ht="48" customHeight="1">
      <c r="A138" s="12">
        <f t="shared" si="12"/>
        <v>129</v>
      </c>
      <c r="B138" s="33" t="s">
        <v>193</v>
      </c>
      <c r="C138" s="28" t="s">
        <v>150</v>
      </c>
      <c r="D138" s="43">
        <f>D139+D142</f>
        <v>13500</v>
      </c>
      <c r="E138" s="43">
        <f>E139+E142</f>
        <v>7200</v>
      </c>
      <c r="F138" s="65">
        <f>F139+F142</f>
        <v>28.56</v>
      </c>
      <c r="G138" s="8"/>
    </row>
    <row r="139" spans="1:7" ht="16.5">
      <c r="A139" s="12">
        <f t="shared" si="12"/>
        <v>130</v>
      </c>
      <c r="B139" s="20" t="s">
        <v>3</v>
      </c>
      <c r="C139" s="12" t="s">
        <v>151</v>
      </c>
      <c r="D139" s="44">
        <f aca="true" t="shared" si="14" ref="D139:F140">D140</f>
        <v>13500</v>
      </c>
      <c r="E139" s="44">
        <f t="shared" si="14"/>
        <v>7200</v>
      </c>
      <c r="F139" s="61">
        <f t="shared" si="14"/>
        <v>28.56</v>
      </c>
      <c r="G139" s="8"/>
    </row>
    <row r="140" spans="1:7" ht="16.5">
      <c r="A140" s="12">
        <f t="shared" si="12"/>
        <v>131</v>
      </c>
      <c r="B140" s="20" t="s">
        <v>5</v>
      </c>
      <c r="C140" s="12" t="s">
        <v>152</v>
      </c>
      <c r="D140" s="44">
        <f t="shared" si="14"/>
        <v>13500</v>
      </c>
      <c r="E140" s="44">
        <f t="shared" si="14"/>
        <v>7200</v>
      </c>
      <c r="F140" s="61">
        <f t="shared" si="14"/>
        <v>28.56</v>
      </c>
      <c r="G140" s="8"/>
    </row>
    <row r="141" spans="1:7" ht="16.5">
      <c r="A141" s="12">
        <f t="shared" si="12"/>
        <v>132</v>
      </c>
      <c r="B141" s="20" t="s">
        <v>7</v>
      </c>
      <c r="C141" s="12" t="s">
        <v>153</v>
      </c>
      <c r="D141" s="44">
        <v>13500</v>
      </c>
      <c r="E141" s="44">
        <v>7200</v>
      </c>
      <c r="F141" s="61">
        <v>28.56</v>
      </c>
      <c r="G141" s="8"/>
    </row>
    <row r="142" spans="1:7" ht="16.5">
      <c r="A142" s="12">
        <f t="shared" si="12"/>
        <v>133</v>
      </c>
      <c r="B142" s="20" t="s">
        <v>9</v>
      </c>
      <c r="C142" s="12" t="s">
        <v>154</v>
      </c>
      <c r="D142" s="44">
        <f>D143+D144</f>
        <v>0</v>
      </c>
      <c r="E142" s="44">
        <f>E143+E144</f>
        <v>0</v>
      </c>
      <c r="F142" s="61">
        <f>F143+F144</f>
        <v>0</v>
      </c>
      <c r="G142" s="8"/>
    </row>
    <row r="143" spans="1:7" ht="16.5">
      <c r="A143" s="12">
        <f t="shared" si="12"/>
        <v>134</v>
      </c>
      <c r="B143" s="20" t="s">
        <v>205</v>
      </c>
      <c r="C143" s="12" t="s">
        <v>204</v>
      </c>
      <c r="D143" s="44">
        <v>0</v>
      </c>
      <c r="E143" s="44">
        <v>0</v>
      </c>
      <c r="F143" s="61">
        <v>0</v>
      </c>
      <c r="G143" s="8"/>
    </row>
    <row r="144" spans="1:7" ht="16.5">
      <c r="A144" s="12">
        <f t="shared" si="12"/>
        <v>135</v>
      </c>
      <c r="B144" s="20" t="s">
        <v>15</v>
      </c>
      <c r="C144" s="12" t="s">
        <v>155</v>
      </c>
      <c r="D144" s="44">
        <v>0</v>
      </c>
      <c r="E144" s="44">
        <v>0</v>
      </c>
      <c r="F144" s="61">
        <v>0</v>
      </c>
      <c r="G144" s="8"/>
    </row>
    <row r="145" spans="1:7" ht="33">
      <c r="A145" s="12">
        <f t="shared" si="12"/>
        <v>136</v>
      </c>
      <c r="B145" s="20" t="s">
        <v>17</v>
      </c>
      <c r="C145" s="12" t="s">
        <v>156</v>
      </c>
      <c r="D145" s="44">
        <f aca="true" t="shared" si="15" ref="D145:F146">D146</f>
        <v>120</v>
      </c>
      <c r="E145" s="44">
        <f t="shared" si="15"/>
        <v>11.5</v>
      </c>
      <c r="F145" s="61">
        <f t="shared" si="15"/>
        <v>0</v>
      </c>
      <c r="G145" s="8"/>
    </row>
    <row r="146" spans="1:7" ht="16.5">
      <c r="A146" s="12">
        <f t="shared" si="12"/>
        <v>137</v>
      </c>
      <c r="B146" s="20" t="s">
        <v>19</v>
      </c>
      <c r="C146" s="12" t="s">
        <v>157</v>
      </c>
      <c r="D146" s="44">
        <f t="shared" si="15"/>
        <v>120</v>
      </c>
      <c r="E146" s="44">
        <f t="shared" si="15"/>
        <v>11.5</v>
      </c>
      <c r="F146" s="61">
        <f t="shared" si="15"/>
        <v>0</v>
      </c>
      <c r="G146" s="8"/>
    </row>
    <row r="147" spans="1:7" ht="16.5">
      <c r="A147" s="12">
        <f t="shared" si="12"/>
        <v>138</v>
      </c>
      <c r="B147" s="20" t="s">
        <v>21</v>
      </c>
      <c r="C147" s="12" t="s">
        <v>158</v>
      </c>
      <c r="D147" s="44">
        <v>120</v>
      </c>
      <c r="E147" s="44">
        <v>11.5</v>
      </c>
      <c r="F147" s="61">
        <v>0</v>
      </c>
      <c r="G147" s="8"/>
    </row>
    <row r="148" spans="1:7" ht="33">
      <c r="A148" s="12">
        <f t="shared" si="12"/>
        <v>139</v>
      </c>
      <c r="B148" s="20" t="s">
        <v>29</v>
      </c>
      <c r="C148" s="12" t="s">
        <v>159</v>
      </c>
      <c r="D148" s="44">
        <f>D149+D153+D157+D165</f>
        <v>134365.30000000002</v>
      </c>
      <c r="E148" s="44">
        <f>E149+E153+E157+E165</f>
        <v>44513.31</v>
      </c>
      <c r="F148" s="61">
        <f>F149+F153+F157+F165</f>
        <v>-145.7499999999999</v>
      </c>
      <c r="G148" s="8"/>
    </row>
    <row r="149" spans="1:7" ht="15.75" customHeight="1">
      <c r="A149" s="12">
        <f aca="true" t="shared" si="16" ref="A149:A187">A148+1</f>
        <v>140</v>
      </c>
      <c r="B149" s="20" t="s">
        <v>31</v>
      </c>
      <c r="C149" s="12" t="s">
        <v>160</v>
      </c>
      <c r="D149" s="44">
        <f>D150+D152</f>
        <v>47761.71</v>
      </c>
      <c r="E149" s="44">
        <f>E150+E152</f>
        <v>6333.66</v>
      </c>
      <c r="F149" s="61">
        <f>F150+F152</f>
        <v>3142.45</v>
      </c>
      <c r="G149" s="8"/>
    </row>
    <row r="150" spans="1:7" ht="16.5">
      <c r="A150" s="12">
        <f t="shared" si="16"/>
        <v>141</v>
      </c>
      <c r="B150" s="20" t="s">
        <v>37</v>
      </c>
      <c r="C150" s="12" t="s">
        <v>161</v>
      </c>
      <c r="D150" s="44">
        <f>D151</f>
        <v>683.7</v>
      </c>
      <c r="E150" s="44">
        <f>E151</f>
        <v>112</v>
      </c>
      <c r="F150" s="61">
        <f>F151</f>
        <v>0</v>
      </c>
      <c r="G150" s="8"/>
    </row>
    <row r="151" spans="1:7" ht="16.5">
      <c r="A151" s="12">
        <f t="shared" si="16"/>
        <v>142</v>
      </c>
      <c r="B151" s="20" t="s">
        <v>39</v>
      </c>
      <c r="C151" s="12" t="s">
        <v>162</v>
      </c>
      <c r="D151" s="44">
        <v>683.7</v>
      </c>
      <c r="E151" s="44">
        <v>112</v>
      </c>
      <c r="F151" s="61">
        <v>0</v>
      </c>
      <c r="G151" s="8"/>
    </row>
    <row r="152" spans="1:7" ht="16.5">
      <c r="A152" s="12">
        <f t="shared" si="16"/>
        <v>143</v>
      </c>
      <c r="B152" s="20" t="s">
        <v>231</v>
      </c>
      <c r="C152" s="13">
        <v>650250</v>
      </c>
      <c r="D152" s="44">
        <v>47078.01</v>
      </c>
      <c r="E152" s="44">
        <v>6221.66</v>
      </c>
      <c r="F152" s="61">
        <v>3142.45</v>
      </c>
      <c r="G152" s="8"/>
    </row>
    <row r="153" spans="1:7" ht="16.5">
      <c r="A153" s="12">
        <f t="shared" si="16"/>
        <v>144</v>
      </c>
      <c r="B153" s="20" t="s">
        <v>43</v>
      </c>
      <c r="C153" s="12" t="s">
        <v>163</v>
      </c>
      <c r="D153" s="44">
        <f>D154+D156</f>
        <v>72415.83</v>
      </c>
      <c r="E153" s="44">
        <f>E154+E156</f>
        <v>25635.41</v>
      </c>
      <c r="F153" s="61">
        <f>F154+F156</f>
        <v>-3892.7799999999997</v>
      </c>
      <c r="G153" s="8"/>
    </row>
    <row r="154" spans="1:7" ht="33">
      <c r="A154" s="12">
        <f t="shared" si="16"/>
        <v>145</v>
      </c>
      <c r="B154" s="20" t="s">
        <v>45</v>
      </c>
      <c r="C154" s="12" t="s">
        <v>164</v>
      </c>
      <c r="D154" s="44">
        <f>D155</f>
        <v>-527.86</v>
      </c>
      <c r="E154" s="44">
        <f>E155</f>
        <v>-3996.86</v>
      </c>
      <c r="F154" s="61">
        <f>F155</f>
        <v>-3996.87</v>
      </c>
      <c r="G154" s="8"/>
    </row>
    <row r="155" spans="1:7" ht="16.5">
      <c r="A155" s="12">
        <f t="shared" si="16"/>
        <v>146</v>
      </c>
      <c r="B155" s="20" t="s">
        <v>47</v>
      </c>
      <c r="C155" s="12" t="s">
        <v>165</v>
      </c>
      <c r="D155" s="44">
        <v>-527.86</v>
      </c>
      <c r="E155" s="44">
        <v>-3996.86</v>
      </c>
      <c r="F155" s="61">
        <v>-3996.87</v>
      </c>
      <c r="G155" s="8"/>
    </row>
    <row r="156" spans="1:7" ht="16.5">
      <c r="A156" s="12">
        <f t="shared" si="16"/>
        <v>147</v>
      </c>
      <c r="B156" s="20" t="s">
        <v>236</v>
      </c>
      <c r="C156" s="12" t="s">
        <v>237</v>
      </c>
      <c r="D156" s="44">
        <v>72943.69</v>
      </c>
      <c r="E156" s="44">
        <v>29632.27</v>
      </c>
      <c r="F156" s="61">
        <v>104.09</v>
      </c>
      <c r="G156" s="8"/>
    </row>
    <row r="157" spans="1:8" ht="33">
      <c r="A157" s="12">
        <f t="shared" si="16"/>
        <v>148</v>
      </c>
      <c r="B157" s="20" t="s">
        <v>50</v>
      </c>
      <c r="C157" s="12" t="s">
        <v>166</v>
      </c>
      <c r="D157" s="45">
        <f>D158+D164</f>
        <v>4700</v>
      </c>
      <c r="E157" s="45">
        <f>E158+E164</f>
        <v>4700</v>
      </c>
      <c r="F157" s="61">
        <f>F158+F164</f>
        <v>604.58</v>
      </c>
      <c r="G157" s="8"/>
      <c r="H157" s="4"/>
    </row>
    <row r="158" spans="1:7" ht="16.5">
      <c r="A158" s="12">
        <f t="shared" si="16"/>
        <v>149</v>
      </c>
      <c r="B158" s="20" t="s">
        <v>52</v>
      </c>
      <c r="C158" s="12" t="s">
        <v>197</v>
      </c>
      <c r="D158" s="44">
        <f>D159+D160</f>
        <v>0</v>
      </c>
      <c r="E158" s="44">
        <v>0</v>
      </c>
      <c r="F158" s="61">
        <f>F159+F160+F161+F162+F163</f>
        <v>0</v>
      </c>
      <c r="G158" s="8"/>
    </row>
    <row r="159" spans="1:7" ht="16.5">
      <c r="A159" s="12">
        <f t="shared" si="16"/>
        <v>150</v>
      </c>
      <c r="B159" s="20" t="s">
        <v>54</v>
      </c>
      <c r="C159" s="12" t="s">
        <v>206</v>
      </c>
      <c r="D159" s="44">
        <v>0</v>
      </c>
      <c r="E159" s="44">
        <v>0</v>
      </c>
      <c r="F159" s="61">
        <v>0</v>
      </c>
      <c r="G159" s="8"/>
    </row>
    <row r="160" spans="1:7" ht="16.5">
      <c r="A160" s="12">
        <f t="shared" si="16"/>
        <v>151</v>
      </c>
      <c r="B160" s="20" t="s">
        <v>56</v>
      </c>
      <c r="C160" s="12" t="s">
        <v>198</v>
      </c>
      <c r="D160" s="44">
        <v>0</v>
      </c>
      <c r="E160" s="44">
        <v>0</v>
      </c>
      <c r="F160" s="61">
        <v>0</v>
      </c>
      <c r="G160" s="8"/>
    </row>
    <row r="161" spans="1:7" ht="16.5">
      <c r="A161" s="12">
        <f t="shared" si="16"/>
        <v>152</v>
      </c>
      <c r="B161" s="20" t="s">
        <v>200</v>
      </c>
      <c r="C161" s="12" t="s">
        <v>199</v>
      </c>
      <c r="D161" s="44">
        <v>0</v>
      </c>
      <c r="E161" s="44">
        <v>0</v>
      </c>
      <c r="F161" s="61">
        <v>0</v>
      </c>
      <c r="G161" s="8"/>
    </row>
    <row r="162" spans="1:7" ht="16.5">
      <c r="A162" s="12">
        <f t="shared" si="16"/>
        <v>153</v>
      </c>
      <c r="B162" s="20" t="s">
        <v>202</v>
      </c>
      <c r="C162" s="12" t="s">
        <v>201</v>
      </c>
      <c r="D162" s="44">
        <v>0</v>
      </c>
      <c r="E162" s="44">
        <v>0</v>
      </c>
      <c r="F162" s="61">
        <v>0</v>
      </c>
      <c r="G162" s="8"/>
    </row>
    <row r="163" spans="1:7" ht="33">
      <c r="A163" s="12">
        <f t="shared" si="16"/>
        <v>154</v>
      </c>
      <c r="B163" s="20" t="s">
        <v>225</v>
      </c>
      <c r="C163" s="13">
        <v>67020308</v>
      </c>
      <c r="D163" s="44">
        <v>0</v>
      </c>
      <c r="E163" s="44">
        <v>0</v>
      </c>
      <c r="F163" s="61">
        <v>0</v>
      </c>
      <c r="G163" s="8"/>
    </row>
    <row r="164" spans="1:7" ht="16.5">
      <c r="A164" s="12">
        <f t="shared" si="16"/>
        <v>155</v>
      </c>
      <c r="B164" s="20" t="s">
        <v>74</v>
      </c>
      <c r="C164" s="12" t="s">
        <v>212</v>
      </c>
      <c r="D164" s="44">
        <v>4700</v>
      </c>
      <c r="E164" s="44">
        <v>4700</v>
      </c>
      <c r="F164" s="61">
        <v>604.58</v>
      </c>
      <c r="G164" s="8"/>
    </row>
    <row r="165" spans="1:7" ht="50.25">
      <c r="A165" s="12">
        <f t="shared" si="16"/>
        <v>156</v>
      </c>
      <c r="B165" s="21" t="s">
        <v>76</v>
      </c>
      <c r="C165" s="14" t="s">
        <v>167</v>
      </c>
      <c r="D165" s="46">
        <f>D166+D167+D169+D170</f>
        <v>9487.759999999998</v>
      </c>
      <c r="E165" s="46">
        <f>E166+E167+E169+E170</f>
        <v>7844.240000000001</v>
      </c>
      <c r="F165" s="64">
        <f>F166+F167+F169+F170</f>
        <v>0</v>
      </c>
      <c r="G165" s="8"/>
    </row>
    <row r="166" spans="1:7" ht="16.5">
      <c r="A166" s="12">
        <f t="shared" si="16"/>
        <v>157</v>
      </c>
      <c r="B166" s="21" t="s">
        <v>239</v>
      </c>
      <c r="C166" s="27">
        <v>680204</v>
      </c>
      <c r="D166" s="46">
        <v>348.02</v>
      </c>
      <c r="E166" s="46">
        <v>348.02</v>
      </c>
      <c r="F166" s="64">
        <v>0</v>
      </c>
      <c r="G166" s="8"/>
    </row>
    <row r="167" spans="1:7" ht="16.5">
      <c r="A167" s="12">
        <f t="shared" si="16"/>
        <v>158</v>
      </c>
      <c r="B167" s="20" t="s">
        <v>214</v>
      </c>
      <c r="C167" s="12" t="s">
        <v>213</v>
      </c>
      <c r="D167" s="44">
        <f>D168</f>
        <v>7789.45</v>
      </c>
      <c r="E167" s="44">
        <f>E168</f>
        <v>6550.93</v>
      </c>
      <c r="F167" s="61">
        <f>F168</f>
        <v>0</v>
      </c>
      <c r="G167" s="8"/>
    </row>
    <row r="168" spans="1:7" ht="16.5">
      <c r="A168" s="12">
        <f t="shared" si="16"/>
        <v>159</v>
      </c>
      <c r="B168" s="20" t="s">
        <v>223</v>
      </c>
      <c r="C168" s="12" t="s">
        <v>224</v>
      </c>
      <c r="D168" s="44">
        <v>7789.45</v>
      </c>
      <c r="E168" s="44">
        <v>6550.93</v>
      </c>
      <c r="F168" s="61">
        <v>0</v>
      </c>
      <c r="G168" s="8"/>
    </row>
    <row r="169" spans="1:7" ht="16.5">
      <c r="A169" s="12">
        <f t="shared" si="16"/>
        <v>160</v>
      </c>
      <c r="B169" s="20" t="s">
        <v>215</v>
      </c>
      <c r="C169" s="12" t="s">
        <v>216</v>
      </c>
      <c r="D169" s="44">
        <v>1350.29</v>
      </c>
      <c r="E169" s="44">
        <v>945.29</v>
      </c>
      <c r="F169" s="61">
        <v>0</v>
      </c>
      <c r="G169" s="8"/>
    </row>
    <row r="170" spans="1:7" ht="32.25" customHeight="1">
      <c r="A170" s="12">
        <f t="shared" si="16"/>
        <v>161</v>
      </c>
      <c r="B170" s="20" t="s">
        <v>78</v>
      </c>
      <c r="C170" s="12" t="s">
        <v>168</v>
      </c>
      <c r="D170" s="44">
        <v>0</v>
      </c>
      <c r="E170" s="44">
        <v>0</v>
      </c>
      <c r="F170" s="61">
        <v>0</v>
      </c>
      <c r="G170" s="8"/>
    </row>
    <row r="171" spans="1:8" ht="33">
      <c r="A171" s="12">
        <f t="shared" si="16"/>
        <v>162</v>
      </c>
      <c r="B171" s="20" t="s">
        <v>79</v>
      </c>
      <c r="C171" s="12" t="s">
        <v>169</v>
      </c>
      <c r="D171" s="44">
        <f>D172+D174</f>
        <v>80422.57</v>
      </c>
      <c r="E171" s="44">
        <f>E172+E174</f>
        <v>10864.46</v>
      </c>
      <c r="F171" s="61">
        <f>F172+F174</f>
        <v>7034.46</v>
      </c>
      <c r="G171" s="8"/>
      <c r="H171" s="4"/>
    </row>
    <row r="172" spans="1:7" ht="33">
      <c r="A172" s="12">
        <f t="shared" si="16"/>
        <v>163</v>
      </c>
      <c r="B172" s="20" t="s">
        <v>81</v>
      </c>
      <c r="C172" s="12" t="s">
        <v>170</v>
      </c>
      <c r="D172" s="44">
        <f>D173</f>
        <v>20854.46</v>
      </c>
      <c r="E172" s="44">
        <f>E173</f>
        <v>10224.46</v>
      </c>
      <c r="F172" s="61">
        <f>F173</f>
        <v>7034.46</v>
      </c>
      <c r="G172" s="8"/>
    </row>
    <row r="173" spans="1:7" ht="33">
      <c r="A173" s="12">
        <f t="shared" si="16"/>
        <v>164</v>
      </c>
      <c r="B173" s="20" t="s">
        <v>87</v>
      </c>
      <c r="C173" s="12" t="s">
        <v>171</v>
      </c>
      <c r="D173" s="44">
        <v>20854.46</v>
      </c>
      <c r="E173" s="44">
        <v>10224.46</v>
      </c>
      <c r="F173" s="61">
        <v>7034.46</v>
      </c>
      <c r="G173" s="8"/>
    </row>
    <row r="174" spans="1:7" ht="16.5">
      <c r="A174" s="12">
        <f t="shared" si="16"/>
        <v>165</v>
      </c>
      <c r="B174" s="20" t="s">
        <v>89</v>
      </c>
      <c r="C174" s="12" t="s">
        <v>172</v>
      </c>
      <c r="D174" s="44">
        <f>D175+D177</f>
        <v>59568.11</v>
      </c>
      <c r="E174" s="44">
        <f>E175+E177</f>
        <v>640</v>
      </c>
      <c r="F174" s="61">
        <f>F175+F177</f>
        <v>0</v>
      </c>
      <c r="G174" s="8"/>
    </row>
    <row r="175" spans="1:7" ht="33">
      <c r="A175" s="12">
        <f t="shared" si="16"/>
        <v>166</v>
      </c>
      <c r="B175" s="20" t="s">
        <v>91</v>
      </c>
      <c r="C175" s="12" t="s">
        <v>173</v>
      </c>
      <c r="D175" s="44">
        <f>D176</f>
        <v>58868.11</v>
      </c>
      <c r="E175" s="44">
        <f>E176</f>
        <v>310</v>
      </c>
      <c r="F175" s="61">
        <f>F176</f>
        <v>0</v>
      </c>
      <c r="G175" s="8"/>
    </row>
    <row r="176" spans="1:7" ht="16.5">
      <c r="A176" s="12">
        <f t="shared" si="16"/>
        <v>167</v>
      </c>
      <c r="B176" s="20" t="s">
        <v>93</v>
      </c>
      <c r="C176" s="12" t="s">
        <v>174</v>
      </c>
      <c r="D176" s="44">
        <v>58868.11</v>
      </c>
      <c r="E176" s="44">
        <v>310</v>
      </c>
      <c r="F176" s="61">
        <v>0</v>
      </c>
      <c r="G176" s="8"/>
    </row>
    <row r="177" spans="1:7" ht="16.5">
      <c r="A177" s="12">
        <f t="shared" si="16"/>
        <v>168</v>
      </c>
      <c r="B177" s="20" t="s">
        <v>219</v>
      </c>
      <c r="C177" s="12" t="s">
        <v>218</v>
      </c>
      <c r="D177" s="44">
        <v>700</v>
      </c>
      <c r="E177" s="44">
        <v>330</v>
      </c>
      <c r="F177" s="61">
        <v>0</v>
      </c>
      <c r="G177" s="8"/>
    </row>
    <row r="178" spans="1:8" ht="33">
      <c r="A178" s="12">
        <f t="shared" si="16"/>
        <v>169</v>
      </c>
      <c r="B178" s="20" t="s">
        <v>95</v>
      </c>
      <c r="C178" s="12" t="s">
        <v>175</v>
      </c>
      <c r="D178" s="44">
        <f>D179+D182+D186</f>
        <v>126440.89</v>
      </c>
      <c r="E178" s="44">
        <f>E179+E182+E186</f>
        <v>110195.84000000001</v>
      </c>
      <c r="F178" s="61">
        <f>F179+F182+F186</f>
        <v>91077.98000000001</v>
      </c>
      <c r="G178" s="8"/>
      <c r="H178" s="4"/>
    </row>
    <row r="179" spans="1:7" ht="33">
      <c r="A179" s="12">
        <f t="shared" si="16"/>
        <v>170</v>
      </c>
      <c r="B179" s="20" t="s">
        <v>97</v>
      </c>
      <c r="C179" s="12" t="s">
        <v>176</v>
      </c>
      <c r="D179" s="44">
        <f aca="true" t="shared" si="17" ref="D179:F180">D180</f>
        <v>0</v>
      </c>
      <c r="E179" s="44">
        <f t="shared" si="17"/>
        <v>0</v>
      </c>
      <c r="F179" s="61">
        <f t="shared" si="17"/>
        <v>0</v>
      </c>
      <c r="G179" s="8"/>
    </row>
    <row r="180" spans="1:7" ht="33">
      <c r="A180" s="12">
        <f t="shared" si="16"/>
        <v>171</v>
      </c>
      <c r="B180" s="20" t="s">
        <v>99</v>
      </c>
      <c r="C180" s="12" t="s">
        <v>177</v>
      </c>
      <c r="D180" s="44">
        <f t="shared" si="17"/>
        <v>0</v>
      </c>
      <c r="E180" s="44">
        <f t="shared" si="17"/>
        <v>0</v>
      </c>
      <c r="F180" s="61">
        <f t="shared" si="17"/>
        <v>0</v>
      </c>
      <c r="G180" s="8"/>
    </row>
    <row r="181" spans="1:7" ht="16.5">
      <c r="A181" s="12">
        <f t="shared" si="16"/>
        <v>172</v>
      </c>
      <c r="B181" s="20" t="s">
        <v>101</v>
      </c>
      <c r="C181" s="12" t="s">
        <v>178</v>
      </c>
      <c r="D181" s="44">
        <v>0</v>
      </c>
      <c r="E181" s="44">
        <v>0</v>
      </c>
      <c r="F181" s="61">
        <v>0</v>
      </c>
      <c r="G181" s="8"/>
    </row>
    <row r="182" spans="1:8" ht="16.5">
      <c r="A182" s="12">
        <f t="shared" si="16"/>
        <v>173</v>
      </c>
      <c r="B182" s="20" t="s">
        <v>103</v>
      </c>
      <c r="C182" s="12" t="s">
        <v>179</v>
      </c>
      <c r="D182" s="44">
        <f>D183+D185</f>
        <v>124042.38</v>
      </c>
      <c r="E182" s="44">
        <f>E183+E185</f>
        <v>109103.38</v>
      </c>
      <c r="F182" s="61">
        <f>F183+F185</f>
        <v>91077.98000000001</v>
      </c>
      <c r="G182" s="8"/>
      <c r="H182" s="4"/>
    </row>
    <row r="183" spans="1:8" ht="16.5">
      <c r="A183" s="12">
        <f t="shared" si="16"/>
        <v>174</v>
      </c>
      <c r="B183" s="20" t="s">
        <v>228</v>
      </c>
      <c r="C183" s="12" t="s">
        <v>232</v>
      </c>
      <c r="D183" s="44">
        <f>D184</f>
        <v>116042.38</v>
      </c>
      <c r="E183" s="44">
        <f>E184</f>
        <v>106103.38</v>
      </c>
      <c r="F183" s="61">
        <f>F184</f>
        <v>89569.07</v>
      </c>
      <c r="G183" s="8"/>
      <c r="H183" s="4"/>
    </row>
    <row r="184" spans="1:8" ht="16.5">
      <c r="A184" s="12">
        <f t="shared" si="16"/>
        <v>175</v>
      </c>
      <c r="B184" s="20" t="s">
        <v>234</v>
      </c>
      <c r="C184" s="12" t="s">
        <v>233</v>
      </c>
      <c r="D184" s="44">
        <v>116042.38</v>
      </c>
      <c r="E184" s="44">
        <v>106103.38</v>
      </c>
      <c r="F184" s="61">
        <v>89569.07</v>
      </c>
      <c r="G184" s="8"/>
      <c r="H184" s="4"/>
    </row>
    <row r="185" spans="1:7" ht="16.5">
      <c r="A185" s="12">
        <f t="shared" si="16"/>
        <v>176</v>
      </c>
      <c r="B185" s="20" t="s">
        <v>105</v>
      </c>
      <c r="C185" s="12" t="s">
        <v>180</v>
      </c>
      <c r="D185" s="44">
        <v>8000</v>
      </c>
      <c r="E185" s="44">
        <v>3000</v>
      </c>
      <c r="F185" s="61">
        <v>1508.91</v>
      </c>
      <c r="G185" s="8"/>
    </row>
    <row r="186" spans="1:7" ht="16.5">
      <c r="A186" s="12">
        <f t="shared" si="16"/>
        <v>177</v>
      </c>
      <c r="B186" s="20" t="s">
        <v>107</v>
      </c>
      <c r="C186" s="12" t="s">
        <v>181</v>
      </c>
      <c r="D186" s="44">
        <f>D187</f>
        <v>2398.51</v>
      </c>
      <c r="E186" s="44">
        <f>E187</f>
        <v>1092.46</v>
      </c>
      <c r="F186" s="61">
        <f>F187</f>
        <v>0</v>
      </c>
      <c r="G186" s="8"/>
    </row>
    <row r="187" spans="1:7" ht="17.25" thickBot="1">
      <c r="A187" s="15">
        <f t="shared" si="16"/>
        <v>178</v>
      </c>
      <c r="B187" s="22" t="s">
        <v>196</v>
      </c>
      <c r="C187" s="15" t="s">
        <v>203</v>
      </c>
      <c r="D187" s="47">
        <v>2398.51</v>
      </c>
      <c r="E187" s="47">
        <v>1092.46</v>
      </c>
      <c r="F187" s="63">
        <v>0</v>
      </c>
      <c r="G187" s="8"/>
    </row>
    <row r="188" spans="1:7" ht="16.5">
      <c r="A188" s="16"/>
      <c r="B188" s="17"/>
      <c r="C188" s="16"/>
      <c r="D188" s="18"/>
      <c r="E188" s="18"/>
      <c r="F188" s="18"/>
      <c r="G188" s="8"/>
    </row>
    <row r="189" spans="1:7" ht="16.5">
      <c r="A189" s="8"/>
      <c r="B189" s="7" t="s">
        <v>217</v>
      </c>
      <c r="C189" s="7"/>
      <c r="D189" s="19" t="s">
        <v>189</v>
      </c>
      <c r="E189" s="7"/>
      <c r="F189" s="7"/>
      <c r="G189" s="8"/>
    </row>
    <row r="190" spans="1:7" ht="16.5">
      <c r="A190" s="8"/>
      <c r="B190" s="7"/>
      <c r="C190" s="7"/>
      <c r="D190" s="19" t="s">
        <v>235</v>
      </c>
      <c r="E190" s="7"/>
      <c r="F190" s="7"/>
      <c r="G190" s="8"/>
    </row>
    <row r="191" spans="1:7" ht="16.5">
      <c r="A191" s="8"/>
      <c r="B191" s="7" t="s">
        <v>220</v>
      </c>
      <c r="C191" s="7"/>
      <c r="D191" s="19" t="s">
        <v>190</v>
      </c>
      <c r="E191" s="7"/>
      <c r="F191" s="7"/>
      <c r="G191" s="8"/>
    </row>
    <row r="192" spans="1:7" ht="16.5">
      <c r="A192" s="8"/>
      <c r="B192" s="9"/>
      <c r="C192" s="8"/>
      <c r="D192" s="8"/>
      <c r="E192" s="10"/>
      <c r="F192" s="10"/>
      <c r="G192" s="8"/>
    </row>
  </sheetData>
  <sheetProtection/>
  <mergeCells count="14">
    <mergeCell ref="G8:G9"/>
    <mergeCell ref="C8:C9"/>
    <mergeCell ref="A6:F6"/>
    <mergeCell ref="A8:A9"/>
    <mergeCell ref="B8:B9"/>
    <mergeCell ref="D8:D9"/>
    <mergeCell ref="E8:E9"/>
    <mergeCell ref="F8:F9"/>
    <mergeCell ref="A1:B1"/>
    <mergeCell ref="E1:G1"/>
    <mergeCell ref="A2:B2"/>
    <mergeCell ref="E2:G2"/>
    <mergeCell ref="A3:B3"/>
    <mergeCell ref="A5:F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Viorica Leuce</cp:lastModifiedBy>
  <cp:lastPrinted>2024-03-18T06:52:27Z</cp:lastPrinted>
  <dcterms:created xsi:type="dcterms:W3CDTF">2012-04-11T07:25:53Z</dcterms:created>
  <dcterms:modified xsi:type="dcterms:W3CDTF">2024-04-09T08:42:28Z</dcterms:modified>
  <cp:category/>
  <cp:version/>
  <cp:contentType/>
  <cp:contentStatus/>
</cp:coreProperties>
</file>