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is1\achizitii\SANDU\Sandu doc\LISTE DE INVESTITII 2024\"/>
    </mc:Choice>
  </mc:AlternateContent>
  <xr:revisionPtr revIDLastSave="0" documentId="13_ncr:1_{442CA19A-9185-4B0C-B6AB-CC678B1D732E}" xr6:coauthVersionLast="47" xr6:coauthVersionMax="47" xr10:uidLastSave="{00000000-0000-0000-0000-000000000000}"/>
  <bookViews>
    <workbookView xWindow="-108" yWindow="-108" windowWidth="30936" windowHeight="16896" xr2:uid="{6B6549C8-C9C3-499C-A23B-AE7529C64F5A}"/>
  </bookViews>
  <sheets>
    <sheet name="Varianata finala" sheetId="2" r:id="rId1"/>
  </sheets>
  <definedNames>
    <definedName name="_Hlk153963775" localSheetId="0">'Varianata finala'!$B$418</definedName>
    <definedName name="_xlnm.Print_Titles" localSheetId="0">'Varianata finala'!$7:$7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7" i="2" l="1"/>
  <c r="C237" i="2"/>
  <c r="F243" i="2"/>
  <c r="F242" i="2"/>
  <c r="F241" i="2"/>
  <c r="F240" i="2"/>
  <c r="F239" i="2"/>
  <c r="F238" i="2"/>
  <c r="F452" i="2"/>
  <c r="F451" i="2" s="1"/>
  <c r="E451" i="2"/>
  <c r="D389" i="2"/>
  <c r="E389" i="2"/>
  <c r="C389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0" i="2"/>
  <c r="F377" i="2"/>
  <c r="E375" i="2"/>
  <c r="C375" i="2"/>
  <c r="F373" i="2"/>
  <c r="F372" i="2"/>
  <c r="E371" i="2"/>
  <c r="D371" i="2"/>
  <c r="C371" i="2"/>
  <c r="F348" i="2"/>
  <c r="F347" i="2"/>
  <c r="C304" i="2"/>
  <c r="F304" i="2" s="1"/>
  <c r="F309" i="2"/>
  <c r="F308" i="2"/>
  <c r="F307" i="2"/>
  <c r="F306" i="2"/>
  <c r="F305" i="2"/>
  <c r="D249" i="2"/>
  <c r="F249" i="2" s="1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D196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D111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D88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71" i="2"/>
  <c r="C70" i="2"/>
  <c r="F70" i="2" s="1"/>
  <c r="D69" i="2"/>
  <c r="C14" i="2"/>
  <c r="F21" i="2"/>
  <c r="F369" i="2"/>
  <c r="F368" i="2"/>
  <c r="F367" i="2"/>
  <c r="F366" i="2"/>
  <c r="F365" i="2"/>
  <c r="D364" i="2"/>
  <c r="D363" i="2" s="1"/>
  <c r="E363" i="2"/>
  <c r="C288" i="2"/>
  <c r="F288" i="2" s="1"/>
  <c r="F293" i="2"/>
  <c r="F292" i="2"/>
  <c r="F291" i="2"/>
  <c r="F290" i="2"/>
  <c r="F289" i="2"/>
  <c r="D233" i="2"/>
  <c r="D227" i="2"/>
  <c r="F230" i="2"/>
  <c r="F229" i="2"/>
  <c r="F228" i="2"/>
  <c r="D353" i="2"/>
  <c r="D352" i="2" s="1"/>
  <c r="F361" i="2"/>
  <c r="F280" i="2"/>
  <c r="F279" i="2"/>
  <c r="F278" i="2"/>
  <c r="F277" i="2"/>
  <c r="D276" i="2"/>
  <c r="F276" i="2" s="1"/>
  <c r="F275" i="2"/>
  <c r="F274" i="2"/>
  <c r="D273" i="2"/>
  <c r="F273" i="2" s="1"/>
  <c r="F313" i="2"/>
  <c r="F301" i="2"/>
  <c r="C300" i="2"/>
  <c r="F300" i="2" s="1"/>
  <c r="F297" i="2"/>
  <c r="C296" i="2"/>
  <c r="F296" i="2" s="1"/>
  <c r="F285" i="2"/>
  <c r="F284" i="2"/>
  <c r="C283" i="2"/>
  <c r="F283" i="2" s="1"/>
  <c r="F360" i="2"/>
  <c r="F359" i="2"/>
  <c r="F358" i="2"/>
  <c r="F357" i="2"/>
  <c r="F356" i="2"/>
  <c r="F355" i="2"/>
  <c r="F354" i="2"/>
  <c r="E353" i="2"/>
  <c r="E352" i="2" s="1"/>
  <c r="C353" i="2"/>
  <c r="C352" i="2" s="1"/>
  <c r="F371" i="2" l="1"/>
  <c r="C69" i="2"/>
  <c r="F69" i="2" s="1"/>
  <c r="D195" i="2"/>
  <c r="D248" i="2"/>
  <c r="F248" i="2" s="1"/>
  <c r="C282" i="2"/>
  <c r="F282" i="2" s="1"/>
  <c r="F352" i="2"/>
  <c r="F353" i="2"/>
  <c r="C26" i="2" l="1"/>
  <c r="F26" i="2" s="1"/>
  <c r="C22" i="2"/>
  <c r="F22" i="2" s="1"/>
  <c r="F448" i="2"/>
  <c r="E447" i="2"/>
  <c r="E446" i="2" s="1"/>
  <c r="D447" i="2"/>
  <c r="D446" i="2" s="1"/>
  <c r="C447" i="2"/>
  <c r="F445" i="2"/>
  <c r="C13" i="2" l="1"/>
  <c r="F14" i="2"/>
  <c r="F447" i="2"/>
  <c r="E444" i="2"/>
  <c r="D444" i="2"/>
  <c r="F446" i="2" l="1"/>
  <c r="C444" i="2"/>
  <c r="F444" i="2" s="1"/>
  <c r="D110" i="2" l="1"/>
  <c r="F110" i="2" s="1"/>
  <c r="F234" i="2"/>
  <c r="F233" i="2"/>
  <c r="F105" i="2"/>
  <c r="F106" i="2"/>
  <c r="F107" i="2"/>
  <c r="F108" i="2"/>
  <c r="F104" i="2"/>
  <c r="E103" i="2"/>
  <c r="D103" i="2"/>
  <c r="F385" i="2"/>
  <c r="E380" i="2"/>
  <c r="C436" i="2"/>
  <c r="C435" i="2" s="1"/>
  <c r="F111" i="2" l="1"/>
  <c r="D87" i="2"/>
  <c r="F103" i="2"/>
  <c r="F442" i="2"/>
  <c r="C413" i="2"/>
  <c r="F431" i="2"/>
  <c r="F430" i="2"/>
  <c r="F429" i="2"/>
  <c r="F13" i="2" l="1"/>
  <c r="F29" i="2"/>
  <c r="F28" i="2"/>
  <c r="F27" i="2"/>
  <c r="C25" i="2"/>
  <c r="F25" i="2" s="1"/>
  <c r="F20" i="2"/>
  <c r="C54" i="2"/>
  <c r="F54" i="2" s="1"/>
  <c r="F476" i="2"/>
  <c r="F475" i="2"/>
  <c r="E474" i="2"/>
  <c r="E473" i="2" s="1"/>
  <c r="E471" i="2" s="1"/>
  <c r="D474" i="2"/>
  <c r="D473" i="2" s="1"/>
  <c r="D471" i="2" s="1"/>
  <c r="C474" i="2"/>
  <c r="C473" i="2" s="1"/>
  <c r="F472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E454" i="2"/>
  <c r="E450" i="2" s="1"/>
  <c r="D454" i="2"/>
  <c r="D450" i="2" s="1"/>
  <c r="C454" i="2"/>
  <c r="F453" i="2"/>
  <c r="F449" i="2"/>
  <c r="F441" i="2"/>
  <c r="F440" i="2"/>
  <c r="F439" i="2"/>
  <c r="F438" i="2"/>
  <c r="F437" i="2"/>
  <c r="F436" i="2"/>
  <c r="E433" i="2"/>
  <c r="D433" i="2"/>
  <c r="F434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E387" i="2"/>
  <c r="D387" i="2"/>
  <c r="F388" i="2"/>
  <c r="F386" i="2"/>
  <c r="F384" i="2"/>
  <c r="F383" i="2"/>
  <c r="F382" i="2"/>
  <c r="F381" i="2"/>
  <c r="E379" i="2"/>
  <c r="E350" i="2" s="1"/>
  <c r="D380" i="2"/>
  <c r="D379" i="2" s="1"/>
  <c r="C380" i="2"/>
  <c r="F351" i="2"/>
  <c r="F346" i="2"/>
  <c r="F345" i="2"/>
  <c r="F344" i="2"/>
  <c r="F343" i="2"/>
  <c r="F342" i="2"/>
  <c r="F341" i="2"/>
  <c r="F340" i="2"/>
  <c r="E339" i="2"/>
  <c r="F339" i="2" s="1"/>
  <c r="E338" i="2"/>
  <c r="F338" i="2" s="1"/>
  <c r="E337" i="2"/>
  <c r="F337" i="2" s="1"/>
  <c r="E336" i="2"/>
  <c r="E335" i="2"/>
  <c r="F335" i="2" s="1"/>
  <c r="E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D316" i="2"/>
  <c r="D315" i="2" s="1"/>
  <c r="C316" i="2"/>
  <c r="C315" i="2" s="1"/>
  <c r="C312" i="2" s="1"/>
  <c r="F312" i="2" s="1"/>
  <c r="F246" i="2"/>
  <c r="F245" i="2"/>
  <c r="C244" i="2"/>
  <c r="F244" i="2" s="1"/>
  <c r="F227" i="2"/>
  <c r="F196" i="2"/>
  <c r="F195" i="2"/>
  <c r="F88" i="2"/>
  <c r="F83" i="2"/>
  <c r="F82" i="2"/>
  <c r="F81" i="2"/>
  <c r="F80" i="2"/>
  <c r="F79" i="2"/>
  <c r="F78" i="2"/>
  <c r="F77" i="2"/>
  <c r="F76" i="2"/>
  <c r="F75" i="2"/>
  <c r="E74" i="2"/>
  <c r="E31" i="2" s="1"/>
  <c r="D73" i="2"/>
  <c r="D31" i="2" s="1"/>
  <c r="C73" i="2"/>
  <c r="F67" i="2"/>
  <c r="C66" i="2"/>
  <c r="F66" i="2" s="1"/>
  <c r="F63" i="2"/>
  <c r="C62" i="2"/>
  <c r="F62" i="2" s="1"/>
  <c r="F59" i="2"/>
  <c r="C58" i="2"/>
  <c r="F58" i="2" s="1"/>
  <c r="F55" i="2"/>
  <c r="F53" i="2"/>
  <c r="C52" i="2"/>
  <c r="F52" i="2" s="1"/>
  <c r="F49" i="2"/>
  <c r="C48" i="2"/>
  <c r="C47" i="2" s="1"/>
  <c r="F45" i="2"/>
  <c r="C44" i="2"/>
  <c r="F44" i="2" s="1"/>
  <c r="F41" i="2"/>
  <c r="C40" i="2"/>
  <c r="F37" i="2"/>
  <c r="C36" i="2"/>
  <c r="F36" i="2" s="1"/>
  <c r="F35" i="2"/>
  <c r="C34" i="2"/>
  <c r="F34" i="2" s="1"/>
  <c r="F32" i="2"/>
  <c r="F19" i="2"/>
  <c r="F18" i="2"/>
  <c r="F17" i="2"/>
  <c r="F16" i="2"/>
  <c r="F23" i="2"/>
  <c r="F15" i="2"/>
  <c r="E11" i="2"/>
  <c r="D11" i="2"/>
  <c r="E316" i="2" l="1"/>
  <c r="E315" i="2" s="1"/>
  <c r="E85" i="2" s="1"/>
  <c r="E9" i="2" s="1"/>
  <c r="D376" i="2"/>
  <c r="F336" i="2"/>
  <c r="F334" i="2"/>
  <c r="C61" i="2"/>
  <c r="F61" i="2" s="1"/>
  <c r="C65" i="2"/>
  <c r="F65" i="2" s="1"/>
  <c r="C57" i="2"/>
  <c r="F57" i="2" s="1"/>
  <c r="E73" i="2"/>
  <c r="F73" i="2" s="1"/>
  <c r="C39" i="2"/>
  <c r="C43" i="2"/>
  <c r="C33" i="2"/>
  <c r="F33" i="2" s="1"/>
  <c r="F40" i="2"/>
  <c r="F380" i="2"/>
  <c r="F454" i="2"/>
  <c r="F47" i="2"/>
  <c r="F389" i="2"/>
  <c r="F435" i="2"/>
  <c r="F473" i="2"/>
  <c r="C471" i="2"/>
  <c r="F471" i="2" s="1"/>
  <c r="F48" i="2"/>
  <c r="F74" i="2"/>
  <c r="F474" i="2"/>
  <c r="C11" i="2"/>
  <c r="C236" i="2"/>
  <c r="C379" i="2"/>
  <c r="C364" i="2" s="1"/>
  <c r="C51" i="2"/>
  <c r="F51" i="2" s="1"/>
  <c r="C411" i="2"/>
  <c r="F411" i="2" s="1"/>
  <c r="C450" i="2"/>
  <c r="F450" i="2" s="1"/>
  <c r="C387" i="2"/>
  <c r="F387" i="2" s="1"/>
  <c r="D375" i="2" l="1"/>
  <c r="F376" i="2"/>
  <c r="F43" i="2"/>
  <c r="C31" i="2"/>
  <c r="F31" i="2" s="1"/>
  <c r="C363" i="2"/>
  <c r="F363" i="2" s="1"/>
  <c r="F364" i="2"/>
  <c r="C85" i="2"/>
  <c r="F379" i="2"/>
  <c r="C350" i="2"/>
  <c r="F39" i="2"/>
  <c r="F87" i="2"/>
  <c r="F316" i="2"/>
  <c r="F315" i="2"/>
  <c r="C433" i="2"/>
  <c r="F433" i="2" s="1"/>
  <c r="F11" i="2"/>
  <c r="F375" i="2" l="1"/>
  <c r="D350" i="2"/>
  <c r="F350" i="2" s="1"/>
  <c r="C9" i="2"/>
  <c r="F237" i="2" l="1"/>
  <c r="D236" i="2"/>
  <c r="D85" i="2" s="1"/>
  <c r="F85" i="2" l="1"/>
  <c r="D9" i="2"/>
  <c r="F9" i="2" s="1"/>
  <c r="F236" i="2"/>
</calcChain>
</file>

<file path=xl/sharedStrings.xml><?xml version="1.0" encoding="utf-8"?>
<sst xmlns="http://schemas.openxmlformats.org/spreadsheetml/2006/main" count="485" uniqueCount="395">
  <si>
    <t>ROMÂNIA</t>
  </si>
  <si>
    <t>JUDEŢUL CLUJ</t>
  </si>
  <si>
    <t>CONSILIUL JUDEŢEAN</t>
  </si>
  <si>
    <t xml:space="preserve">Cod </t>
  </si>
  <si>
    <t>e</t>
  </si>
  <si>
    <t>b</t>
  </si>
  <si>
    <t>Capitol / Unitate /  Denumire</t>
  </si>
  <si>
    <t>TOTAL GENERAL</t>
  </si>
  <si>
    <t>Cap.51 - Autoritati Publice si Actiuni Externe</t>
  </si>
  <si>
    <t>CONSILIUL JUDETEAN CLUJ</t>
  </si>
  <si>
    <t>Cap.65 - Invatamant</t>
  </si>
  <si>
    <t>CONSILIUL JUDETEAN CLUJ- Alte cheltuieli de investitii</t>
  </si>
  <si>
    <t>Alte cheltuieli asimilate  investitiilor</t>
  </si>
  <si>
    <t>SMIS 121033 Școala CSEI - Servicii de asistenta tehnica - dirigentie de santier</t>
  </si>
  <si>
    <t>SMIS 121033 Școala CSEI - Servicii de auditare</t>
  </si>
  <si>
    <t>SMIS 121033 Școala CSEI - Servicii de informare si publicitate</t>
  </si>
  <si>
    <t>SMIS 121033 Școala CSEI - Lucrări pentru realizarea obiectivului de investiții</t>
  </si>
  <si>
    <t xml:space="preserve">SMIS 121033 Școala CSEI - Dotări </t>
  </si>
  <si>
    <t>Cap.66 - Sanatate</t>
  </si>
  <si>
    <t>SPITALUL DE BOLI PSIHICE CRONICE BORŞA</t>
  </si>
  <si>
    <t>Dotari independente</t>
  </si>
  <si>
    <t>Alte cheltuieli asimilate investitiilor</t>
  </si>
  <si>
    <t xml:space="preserve">SMIS 121035 UPU Copii - Dotare </t>
  </si>
  <si>
    <t xml:space="preserve">SMIS 121035 UPU Copii - Servicii Informare si Publicitate </t>
  </si>
  <si>
    <t xml:space="preserve">SMIS 121035 UPU Copii - Servicii Audit </t>
  </si>
  <si>
    <t xml:space="preserve">SMIS 123738 Psihiatrie Copii - Servicii Supervizare </t>
  </si>
  <si>
    <t>SMIS 123738 Psihiatrie Copii -Proiectare + execuție lucrări si realizare retele</t>
  </si>
  <si>
    <t xml:space="preserve">SMIS 123738 Psihiatrie Copii -Furnizare dotari </t>
  </si>
  <si>
    <t>SMIS 123738 Psihiatrie Copii -Servicii de publicitate</t>
  </si>
  <si>
    <t>SMIS 123738 Psihiatrie Copii -Servicii de proiectare amenajare interioara</t>
  </si>
  <si>
    <t>SMIS 152601 Fluide medicale Pneumo - Servicii de informare si publicitate</t>
  </si>
  <si>
    <t>SMIS 151588 Fluide medicale Servicii Informare si publicitate</t>
  </si>
  <si>
    <t>SMIS 151588 Fluide medicale Recuperare tip Servicii Dirigenție</t>
  </si>
  <si>
    <t>SMIS 151588 Fluide medicale Infectioase tip Servicii Dirigenție</t>
  </si>
  <si>
    <t>Cap.67 - Cultură, Recreere, Religie</t>
  </si>
  <si>
    <t>SMIS 116488 BANFFY - Dotări</t>
  </si>
  <si>
    <t>SMIS 116488 BANFFY - Servicii de digitizare</t>
  </si>
  <si>
    <t>Cap.68 - Asigurari si Asistenta Sociala</t>
  </si>
  <si>
    <t>DIRECTIA GENERALA DE ASISTENTA SOCIALA SI PROTECTIA COPILULUI CLUJ</t>
  </si>
  <si>
    <t>Restructurarea CIA Luna prin infiintarea a 3 locuinte protejate si a unui Centru de zi</t>
  </si>
  <si>
    <t>Restructurarea CIA Cluj prin infiintarea a 4 locuinte protejate si a unui Centru de zi</t>
  </si>
  <si>
    <t>Cap.70 - Servicii si Dezvoltare Publica</t>
  </si>
  <si>
    <t>Cap.74 - Protectia Mediului</t>
  </si>
  <si>
    <t>Alte cheltuieli asimilate  investiilor</t>
  </si>
  <si>
    <t>Cap.80 - Actiuni Generale Economice</t>
  </si>
  <si>
    <t>Dotari</t>
  </si>
  <si>
    <t>Cap.84 - Transporturi</t>
  </si>
  <si>
    <t>SMIS 109556 DRUMUL APUSENI - Servicii de asistență tehnică din partea proiectantului</t>
  </si>
  <si>
    <t>SMIS 125105 DRUMURI Traseul 1 - Servicii supervizare conform DJ 107M+Publicitate</t>
  </si>
  <si>
    <t>SMIS 125106 DRUMURI Traseul 2 - Servicii supervizare conform DJ 109A+Publicitate</t>
  </si>
  <si>
    <t>SMIS 125109 DRUMURI Traseul 4 - Servicii supervizare conform HG 1</t>
  </si>
  <si>
    <t>SMIS 125110 DRUMURI Traseul 5 - Servicii proiectare si asistenta tehnica proiectant</t>
  </si>
  <si>
    <t>SMIS 125110 DRUMURI Traseul 5 - Servicii supervizare - dirigentie de santier</t>
  </si>
  <si>
    <t xml:space="preserve">SMIS 125110 DRUMURI Traseul 5 - Servicii de informare si publicitate proiect </t>
  </si>
  <si>
    <t>Cap.87 - ALTE ACTIUNI ECONOMICE</t>
  </si>
  <si>
    <t>SMIS 126214 JUDEȚUL CLUJ - SMART TERRITORY - Servicii pentru dezvoltare aplicatii informatice</t>
  </si>
  <si>
    <t>Venituri proprii</t>
  </si>
  <si>
    <t>Fonduri externe</t>
  </si>
  <si>
    <t>Contrasemnează</t>
  </si>
  <si>
    <t>SECRETAR GENERAL AL JUDEŢULUI</t>
  </si>
  <si>
    <t>SIMONA GACI</t>
  </si>
  <si>
    <t xml:space="preserve">    Presedinte,</t>
  </si>
  <si>
    <t xml:space="preserve">  ALIN TIȘE</t>
  </si>
  <si>
    <t xml:space="preserve"> Cheltuieli aferente studiilor de fezabilitate si alte studii</t>
  </si>
  <si>
    <t>c</t>
  </si>
  <si>
    <t>SPITALUL CLINIC DE Pneumoftiziologie Leon Daniello</t>
  </si>
  <si>
    <t>Trusa Bronhoscopie rigida</t>
  </si>
  <si>
    <t>SPITALUL CLINIC DE URGENTA PENTRU COPII CLUJ-NAPOCA</t>
  </si>
  <si>
    <t>Servicii juridice Drumul Bistritei</t>
  </si>
  <si>
    <t>Proiect VELO APUSENI - Amenajare trasee cicloturistice in Muntii Apuseni pe zona judetelor Bihor Cluj si Alba</t>
  </si>
  <si>
    <t>SCOALA GIMNAZIALA SPECIALA HUEDIN</t>
  </si>
  <si>
    <t>Aparat RX digital</t>
  </si>
  <si>
    <t>Dotare cu mobilier , materiale didactice si echipamente digitale a unitatilor de invatamant special  din Judetul Cluj</t>
  </si>
  <si>
    <t>LICEUL TEHNOLOGIC SPECIAL DEJ</t>
  </si>
  <si>
    <t>Cresterea eficientei energetice Pavilionul I</t>
  </si>
  <si>
    <t>Expertiza CMID</t>
  </si>
  <si>
    <t>SMIS 114542 Drumul Bistriței - Servicii de audit LOT 1 si LOT 2</t>
  </si>
  <si>
    <t xml:space="preserve">  Extindere Ambulatoriu de speciaitate al Spitalului Clinic de Pneumoftiziologie Cluj  PT DTAC</t>
  </si>
  <si>
    <t xml:space="preserve"> </t>
  </si>
  <si>
    <t>Antivirus, antispam, webfiltering</t>
  </si>
  <si>
    <t>SCOALA PROFESIONALA SPECIALA SAMUS</t>
  </si>
  <si>
    <t>Centrala termica electrica  Casa Poarta</t>
  </si>
  <si>
    <t>Servicii de proiectare in vederea obtinerii Autorizatiei de securitate la incendiu</t>
  </si>
  <si>
    <t>CENTRUL SCOLAR PENTRU EDUCATIE INCLUZIVA</t>
  </si>
  <si>
    <t>Asistenta tehnica din artea proiectantului pe perioada de executie a lucrarilor din cadrul CTR nr.705/2018</t>
  </si>
  <si>
    <t>Licenta Office</t>
  </si>
  <si>
    <t>Licenta Windows</t>
  </si>
  <si>
    <t>Dotari si documentatii de avizare</t>
  </si>
  <si>
    <t xml:space="preserve">                                                                            </t>
  </si>
  <si>
    <t xml:space="preserve">DALI pentru punctul de comanda Judetean Cluj </t>
  </si>
  <si>
    <t>Laptop 3 buc CMZ</t>
  </si>
  <si>
    <t>Sistem de securitate , sistem control acces pentru 2 locatii, sistem de supraveghere video, sistem antiefractie 2 locatii</t>
  </si>
  <si>
    <t>Centrala termica cladire internat</t>
  </si>
  <si>
    <t>SCOALA GIMNAZIALA SPECIALA PENRU DEFICIENTE DE AUZ KOZMUTZA FLORA</t>
  </si>
  <si>
    <t>SCOALA GIMNAZIALA SPECIALA TRANSILVANIA BACIU</t>
  </si>
  <si>
    <t>C</t>
  </si>
  <si>
    <t>Expertiza rezistenta pereti putul liftului pentru ape subterane</t>
  </si>
  <si>
    <t>Centrala termica</t>
  </si>
  <si>
    <t xml:space="preserve">Despăgubiri şi cheltuieli judiciare - Expropriere terenuri Pistă 3500 m Aeroport și deviere râul Someșul Mic – 47 dosare în instanță </t>
  </si>
  <si>
    <t xml:space="preserve">Întocmire documentaţii tehnico-cadastrale - Expropriere terenuri Deviere râu Someş – Contract nr. 19022/165/2021 </t>
  </si>
  <si>
    <t>Întocmire raport de evaluare - Expropriere terenuri Deviere râul Someşul Mic – aproximativ 500 imobile</t>
  </si>
  <si>
    <t>Întocmire raport de evaluare – Stabilirea valorii de piata a imobilelor concesionate cu destinație medicala în vederea stabilirii redeventei –  8 imobile</t>
  </si>
  <si>
    <t>Întocmire raport de evaluare – Vânzare cabinete medicale – aproximativ 80 spații</t>
  </si>
  <si>
    <t>Cheltuieli judiciare</t>
  </si>
  <si>
    <t>Achizitie servicii de proiectare baza utilaje DADJ _Tetarom IV</t>
  </si>
  <si>
    <t>Achizitie Lucrari refacere inst ext gaz, refacere imprejmuire, demolare C2, C3</t>
  </si>
  <si>
    <t>Servicii reparatii birouri Al Vaida Voievod 55</t>
  </si>
  <si>
    <t>Servicii proiectare Al Vaida Voievod 55</t>
  </si>
  <si>
    <t>Proiectare si executie lucrari Babes 1, cabinet 9</t>
  </si>
  <si>
    <t>Expertiza tehnica imobil Babes , nr 1</t>
  </si>
  <si>
    <t xml:space="preserve">Achizitie servicii cadastru </t>
  </si>
  <si>
    <t>Achizitie produse: program devize, statii calculator, rulete</t>
  </si>
  <si>
    <t>Achiziție evaluare și teren pentru parcare pentru ansamblul monument istoric Castel Bánffy, sat Răscruci, comuna Bonțida, județul Cluj</t>
  </si>
  <si>
    <t>CENTRUL SCOLAR PENTRU EDUCATIE INCLUZIVA MIRON IONESCU</t>
  </si>
  <si>
    <t xml:space="preserve">SPITALUL CLINIC  DE BOLI INFECTIOASE  CLUJ </t>
  </si>
  <si>
    <t>Cheltuieli juridice</t>
  </si>
  <si>
    <t xml:space="preserve"> Supervizre Instalatie de dezintegrare moleculara</t>
  </si>
  <si>
    <t>Taxe , avize</t>
  </si>
  <si>
    <t>Licente,  calculatoare, laptopuri , softuri</t>
  </si>
  <si>
    <t>GRADINITA SPECIALA</t>
  </si>
  <si>
    <t>DALI consolidare fundatii</t>
  </si>
  <si>
    <t>Stand expozitional</t>
  </si>
  <si>
    <t>Sistem VR</t>
  </si>
  <si>
    <t>Infochiosc</t>
  </si>
  <si>
    <t>SMIS 123738 Psihiatrie Copii -Servicii de retele</t>
  </si>
  <si>
    <t>SMIS 123738 Psihiatrie Copii -Furnizare ascensoare spital</t>
  </si>
  <si>
    <t>SMIS 123738 Psihiatrie Copii -Audit energetic</t>
  </si>
  <si>
    <t>AMBULATORIUL SPITALULUI CLINIC DE RECUPERARE - servicii de informare și publicitate</t>
  </si>
  <si>
    <t>AMBULATORIUL SPITALULUI CLINIC DE RECUPERARE - servicii de auditare financiară</t>
  </si>
  <si>
    <t>AMBULATORIUL SPITALULUI CLINIC DE RECUPERARE - dotări echipamente medicale</t>
  </si>
  <si>
    <t>AMBULATORIUL SPITALULUI CLINIC DE RECUPERARE - lucrări de reabilitare, extindere, modernizare - Etapa I</t>
  </si>
  <si>
    <t>Reducerea riscului de infectii nosocomiale în Spitalul Clinic de Pneumoftiziologie Leon Daniello - servicii de informare si publicitate</t>
  </si>
  <si>
    <t>Reducerea riscului de infectii nosocomiale în Spitalul Clinic de Pneumoftiziologie Leon Daniello - servicii de auditare financiara</t>
  </si>
  <si>
    <t>Reducerea riscului de infectii nosocomiale în Spitalul Clinic de Pneumoftiziologie Leon Daniello - dotări echipamente</t>
  </si>
  <si>
    <t>Reducerea riscului de infectii nosocomiale în Spitalul Clinic de Boli Infectioase - Dotări</t>
  </si>
  <si>
    <t>Reducerea riscului de infectii nosocomiale în Spitalul Clinic de Boli Infectioase - Servicii Audit</t>
  </si>
  <si>
    <t>Reducerea riscului de infectii nosocomiale în Spitalul Clinic de Boli Infectioase - Servicii informare si publicitate</t>
  </si>
  <si>
    <t>Reducerea riscului de infectii nosocomiale în Spitalul Clinic de Urgență pentru Copii - Dotări</t>
  </si>
  <si>
    <t>Reducerea riscului de infectii nosocomiale în Spitalul Clinic de Urgență pentru Copii - Servicii Audit</t>
  </si>
  <si>
    <t>Reducerea riscului de infectii nosocomiale în Spitalul Clinic de Urgență pentru Copii - Servicii informare si publicitate</t>
  </si>
  <si>
    <t>SMIS 152601 Servicii de dirigentie racord la reteaua electrica la locul de consum permanent pentru Spitalul de Pneumoftiziologie</t>
  </si>
  <si>
    <t>SMIS 152601 Proiectare si executie Racord la reteaua electrica la locul de consum permanent pentru Spitalul de Pneumoftiziologie</t>
  </si>
  <si>
    <t>PNRR Microbuze electrice pentru copii</t>
  </si>
  <si>
    <t>PNRR Microbuze electrice pentru copii - servicii de informare si publicitate</t>
  </si>
  <si>
    <t>Dotare cu mobilier , materiale didactice si echipamente digitale a unitatilor de invatamant special  din Judetul Cluj - publicitate si informare</t>
  </si>
  <si>
    <t>SMIS 125109 DRUMURI Traseul 4 - Servicii de publicitate</t>
  </si>
  <si>
    <t xml:space="preserve">SMIS 114542 Drumul Bistriței - Servicii supervizare LOT 1  </t>
  </si>
  <si>
    <t xml:space="preserve">SMIS 114542 Drumul Bistriței - Servicii de asistență tehnică din partea proiectantului LOT 1  </t>
  </si>
  <si>
    <t xml:space="preserve">SMIS 114542 Drumul Bistriței - Servicii supervizare LOT 2 </t>
  </si>
  <si>
    <t>SMIS 114542 Drumul Bistriței - Servicii de asistență tehnică din partea proiectantului LOT 2</t>
  </si>
  <si>
    <t>SMIS 114542 Drumul Bistriței - Servicii Informare si Publicitate</t>
  </si>
  <si>
    <t>Restituire sume retinute pentru Inchiderea depozitelor Turda, Gherla si Huedin</t>
  </si>
  <si>
    <t xml:space="preserve">Servicii de proiectare a obiectivelor rezultate in urma concursului international de solutii pentru amenajarea  Parcului Etnografic Național „Romulus Vuia”  </t>
  </si>
  <si>
    <t xml:space="preserve">Servicii de verificatori  proiect  pentru amenajarea  Parcului Etnografic Național „Romulus Vuia”  </t>
  </si>
  <si>
    <t>Dotari DUAT</t>
  </si>
  <si>
    <t xml:space="preserve"> cap 60 Aparare nationala</t>
  </si>
  <si>
    <t>Proiect Dotarea Centrului de servicii de recuperare neuromotorie de tip ambulaoriu pt. pers. Dizabilitti</t>
  </si>
  <si>
    <t>Proiect Dotarea Centrului de servicii de recuperare neuromotorie de tip ambulaoriu pt. pers. Dizabilitti Turda</t>
  </si>
  <si>
    <t>Servicii Elaborare documentatii suport si asistenta tehnica in vederea finalizarii procesului de realizare a Planului de mentinere a calitatii aerului</t>
  </si>
  <si>
    <t>Realizarea studiilor de peisaj la nivel intercomunal aferent Muntilor Arseni jud. Cluj</t>
  </si>
  <si>
    <t xml:space="preserve">CONSILIUL JUDETEAN CLUJ  </t>
  </si>
  <si>
    <t>Digitalizarea monitorizarii operarii CMID</t>
  </si>
  <si>
    <t>Realizarea instalatie ide gaze si montarea unei centrale pe gaz in corpul de cladire C2</t>
  </si>
  <si>
    <t>Dotarea si modernizarea Casei de tip Familial Perlino</t>
  </si>
  <si>
    <t>Dotarea si modernizarea Caminului pentru persoane varstnice Recea Cristur de tip Familial Perlino</t>
  </si>
  <si>
    <t>Defibrilator</t>
  </si>
  <si>
    <t>Motofierastrau</t>
  </si>
  <si>
    <t>Calculatoare</t>
  </si>
  <si>
    <t>Masina de spalat rufe</t>
  </si>
  <si>
    <t>Marmita  electrica 150 litri</t>
  </si>
  <si>
    <t>Mobilier Pav Ergoterapie</t>
  </si>
  <si>
    <t>Dulap medicamente</t>
  </si>
  <si>
    <t>Dulap acte medicale</t>
  </si>
  <si>
    <t>Birou cabinet medical</t>
  </si>
  <si>
    <t>Carucior pentru curatenie</t>
  </si>
  <si>
    <t>Licenta antivirus</t>
  </si>
  <si>
    <t>PT si DDE Modernizare Pavilion Ergoterapie si Paviion Termica Ergoterapie</t>
  </si>
  <si>
    <t>Verificare PT si DDE Modernizare Pavilion Ergoterapie si Paviion Termica Ergoterapie</t>
  </si>
  <si>
    <t>Lucrari Modernizare Pavilion Ergoterapie si Paviion Termica Ergoterapie</t>
  </si>
  <si>
    <t>Asistenta tehnica proiectant</t>
  </si>
  <si>
    <t>Asistenta tehnica dirigentie de santier</t>
  </si>
  <si>
    <t>Aparat portabil de masurare tensiune arteriala holler ta</t>
  </si>
  <si>
    <t>Aparat protabil pentru monitorizare ritm cardiac holler ecg</t>
  </si>
  <si>
    <t>Trusa instrumente chirurgicale (Aesculap Srugical Instruments)</t>
  </si>
  <si>
    <t>Tonometru</t>
  </si>
  <si>
    <t>Ecograf</t>
  </si>
  <si>
    <t>Ecograf h60</t>
  </si>
  <si>
    <t>Ecograf ultrasonografie</t>
  </si>
  <si>
    <t>licenta soft registra 2x6 luni</t>
  </si>
  <si>
    <t>Bobina umar compatibila cu RMN</t>
  </si>
  <si>
    <t>Bobina genuchi compatibila cu RMN</t>
  </si>
  <si>
    <t>Digibox pentru sistemele Mona din AT! Spital</t>
  </si>
  <si>
    <t>Licente MS Office</t>
  </si>
  <si>
    <t>Servicii de proiectare: actualizarea documentatiei faza SF-DALI, elaborarea documentatiei tehnice faza PT-D.E si Asistenta din partea  proiectantului pe perioada de executie a lucrarilor "Extindere. Reabilitare, Modemizare si dotare Ambulatoriul Integrat al Spitalului
Clinic de Boli Infectioase Chti Napoca"</t>
  </si>
  <si>
    <t>Elaborare documentatii urbanistice • P.U.Z. (str Iuliu Moldovan</t>
  </si>
  <si>
    <t xml:space="preserve">RK Automatizare Centrala A 1 </t>
  </si>
  <si>
    <t xml:space="preserve">Trusa pense optice pentru endoscopie. </t>
  </si>
  <si>
    <t>Timpanometru</t>
  </si>
  <si>
    <t>Soft nn ventilator</t>
  </si>
  <si>
    <t>Analizor teste sudoare</t>
  </si>
  <si>
    <t>Masa dezinfectie endoscoape</t>
  </si>
  <si>
    <t>Arhiva mobila ptr lame Anat- Pt</t>
  </si>
  <si>
    <t>Gipsotom</t>
  </si>
  <si>
    <t>Motor osteosinteza mic</t>
  </si>
  <si>
    <t>Motor osteosinteza mare</t>
  </si>
  <si>
    <t>Trusa instrumente microchirurg</t>
  </si>
  <si>
    <t>Trusa instrum chirurg-abd-urg</t>
  </si>
  <si>
    <t>Trusa instrumente chirurg-ortop</t>
  </si>
  <si>
    <t>Ap Ligasure</t>
  </si>
  <si>
    <t>Anexe masa oper ortopedica</t>
  </si>
  <si>
    <t>Targa transp bloc oper</t>
  </si>
  <si>
    <t>Trusa chir endoscopica sinusuri</t>
  </si>
  <si>
    <t>Aspirator ORL</t>
  </si>
  <si>
    <t>Masa operatie cu accesorii ORL</t>
  </si>
  <si>
    <t>Lampa scialitica ORL</t>
  </si>
  <si>
    <t>EKG portabil 12 derivatii</t>
  </si>
  <si>
    <t>EKG 18 deriv ped1</t>
  </si>
  <si>
    <t>EEG video 32 canale-Neuro</t>
  </si>
  <si>
    <t>Analizor H2 portabil Distrof</t>
  </si>
  <si>
    <t>Statie includere parafina</t>
  </si>
  <si>
    <t>Lampa scialitica Chir.</t>
  </si>
  <si>
    <t xml:space="preserve">Ecocardiograf        </t>
  </si>
  <si>
    <t>Masa radiant cu incalz saltea</t>
  </si>
  <si>
    <t>Pulsoximetru comp RMN</t>
  </si>
  <si>
    <t>Masa ptr endoscopie</t>
  </si>
  <si>
    <t>Monitor fct vitale</t>
  </si>
  <si>
    <t>Lampa fototerapie n.n</t>
  </si>
  <si>
    <t>Bilirubinometru cutanat</t>
  </si>
  <si>
    <t>Paturi sugari</t>
  </si>
  <si>
    <t>Manechine pentru resuscitare</t>
  </si>
  <si>
    <t>Paturi</t>
  </si>
  <si>
    <t>Imprimanta termica sterilizare</t>
  </si>
  <si>
    <t>Sistem incalzire pacient</t>
  </si>
  <si>
    <t xml:space="preserve">Pompa nutritie </t>
  </si>
  <si>
    <t xml:space="preserve">Aparat EKG </t>
  </si>
  <si>
    <t xml:space="preserve">Ap. anestezie </t>
  </si>
  <si>
    <t>Videolaringoscop</t>
  </si>
  <si>
    <t>Injectomate (10)</t>
  </si>
  <si>
    <t>Infusomate (10)</t>
  </si>
  <si>
    <t>Ap ster chimica aeromicroflora</t>
  </si>
  <si>
    <t>Ap.compresie pneumatica intern.</t>
  </si>
  <si>
    <t>Sistem monitoriz minim invaziv</t>
  </si>
  <si>
    <t>Balanta analitica cu 4 zecimale</t>
  </si>
  <si>
    <t>Stirer magnetic digital</t>
  </si>
  <si>
    <t xml:space="preserve">Cistoscop pediatric </t>
  </si>
  <si>
    <t>Capilaroscop digital</t>
  </si>
  <si>
    <t>Note-Book/Tab</t>
  </si>
  <si>
    <t>Radiant DICOM Viewer</t>
  </si>
  <si>
    <t>Licenta Windows Server 2022</t>
  </si>
  <si>
    <t>Server baza date</t>
  </si>
  <si>
    <t>Up-grade 350 Lic Bitdefender</t>
  </si>
  <si>
    <t>Sistem PC cu lic Windows 11</t>
  </si>
  <si>
    <t>Centrala telefonica Swiss voice</t>
  </si>
  <si>
    <t>Refrigerator prof 320 l</t>
  </si>
  <si>
    <t>Spirometru –Ped3</t>
  </si>
  <si>
    <t>Turn endoscopie</t>
  </si>
  <si>
    <t>Pat nn ped 2</t>
  </si>
  <si>
    <t>Mixer planetar min 40l</t>
  </si>
  <si>
    <t>Microscop chir orl</t>
  </si>
  <si>
    <t>Ecograf portabil</t>
  </si>
  <si>
    <t>Lic Soft ecocard analiza date</t>
  </si>
  <si>
    <t xml:space="preserve">Holter EKG </t>
  </si>
  <si>
    <t>Aragaze biberonerie</t>
  </si>
  <si>
    <t>Frigidere biberonerie</t>
  </si>
  <si>
    <t>Dulapuri inox</t>
  </si>
  <si>
    <t>Paturi consultatie</t>
  </si>
  <si>
    <t>Upgrade aparat de Rezonanta Magnetica Avano</t>
  </si>
  <si>
    <r>
      <rPr>
        <b/>
        <sz val="10"/>
        <rFont val="Montserrat Light"/>
      </rPr>
      <t>Cluj Arena</t>
    </r>
    <r>
      <rPr>
        <sz val="10"/>
        <rFont val="Montserrat Light"/>
      </rPr>
      <t xml:space="preserve"> ( bugetul institutiilor publice si activitatilor finantate integral sau partial din venituri proprii- sursa E</t>
    </r>
  </si>
  <si>
    <t>Dotarea Complexului de Servicii Sociale Campia Turzii</t>
  </si>
  <si>
    <t>1.2</t>
  </si>
  <si>
    <r>
      <t xml:space="preserve"> LISTA  detaliata a pozitiei </t>
    </r>
    <r>
      <rPr>
        <b/>
        <i/>
        <sz val="10"/>
        <rFont val="Montserrat Light"/>
      </rPr>
      <t>Alte cheltuieli de investitii pe anul 2024</t>
    </r>
  </si>
  <si>
    <t>la Hotararea nr._________/2024</t>
  </si>
  <si>
    <t xml:space="preserve"> Buget 2024</t>
  </si>
  <si>
    <t xml:space="preserve"> BVC 2024 total</t>
  </si>
  <si>
    <t>MUZEUL ETNOGRAFIC AL TRANSILVANIEI</t>
  </si>
  <si>
    <t>Alte cheltuieli de investitii</t>
  </si>
  <si>
    <t>Licente, programe softuri</t>
  </si>
  <si>
    <t xml:space="preserve">Intocmire scenariu de incendiu </t>
  </si>
  <si>
    <t>Centrala detectie incendiu proiectare si executie</t>
  </si>
  <si>
    <t>Reconstructe website pe platforma open source</t>
  </si>
  <si>
    <t>Autorizatie de incendiu pentru Palatul Reduta</t>
  </si>
  <si>
    <t>Obiecte de patrimoniu</t>
  </si>
  <si>
    <t>Tocator de crengi si resturi vegetale</t>
  </si>
  <si>
    <t>Sistem de rafturi cu polite pentru arhivare</t>
  </si>
  <si>
    <t xml:space="preserve">Restituire sume retinute pentru lucrari efectuate conform contract </t>
  </si>
  <si>
    <t>SPITALUL CLINIC JUDETEAN DE URGENTA CLUJ-NAPOCA</t>
  </si>
  <si>
    <t>1.</t>
  </si>
  <si>
    <t>Colonoscop</t>
  </si>
  <si>
    <t>Laparoscop</t>
  </si>
  <si>
    <t>SPITALUL CLINIC MILITAR DE URGENTA Dr.CONSTANTIN PAPILIAN</t>
  </si>
  <si>
    <t>INSTITUTUL REGIONAL de Gastroenterologie Prof Dr. Octavian Fodor</t>
  </si>
  <si>
    <t>INSTITUTUL ONCOLOGIC Prof Dr Ion Chiricuta</t>
  </si>
  <si>
    <t>INSTITUTUL CLINIC DE UROLOGIE si TRANSPLANT RENAL</t>
  </si>
  <si>
    <t>INSTITUTUL INIMII NICULAE STANCIOIU</t>
  </si>
  <si>
    <t>Studii documentatii si proiecte de interes judetean ( SF, PT, DDE, avize, acorduri pentru proiecte si Tabara Legia)</t>
  </si>
  <si>
    <t>SPITALUL CLINIC DE RECUPERARE CLUJ-NAPOCA</t>
  </si>
  <si>
    <t>Inlocuire usa telescopic control acces urgente</t>
  </si>
  <si>
    <t>Licenta bitdefender Gravity Zone Business 250 utilizatori</t>
  </si>
  <si>
    <t>Licenta Firewall Sonicwall</t>
  </si>
  <si>
    <t>Actualizare/Optimizare PT Reabilitare, Modernizare, Extindere si Dotare a Ambulatoriului Spitalului Clinic de Recuperare</t>
  </si>
  <si>
    <t>PT, DTAC si aisitenta din partea proiectantului pentru Modernizarea sistemului de climatizare la bloc operator</t>
  </si>
  <si>
    <t>Lucrari de control acces proximitate Faza II</t>
  </si>
  <si>
    <t>Inlocuire sistem de Control Acces Parcare</t>
  </si>
  <si>
    <t>Extindere Detectie Fum si Securitate la Incendiu</t>
  </si>
  <si>
    <t>Modernizare sistem climatizare bloc operator etapa II</t>
  </si>
  <si>
    <t>Centrala pe gaz</t>
  </si>
  <si>
    <t>Sonda liniara A 3 -14AD HS 60</t>
  </si>
  <si>
    <t>Hota pentru marmita</t>
  </si>
  <si>
    <t>Sonda liniara  liniar compatibila cu ecograful S 60</t>
  </si>
  <si>
    <t>Lensmetru</t>
  </si>
  <si>
    <t>Targa endoscopie</t>
  </si>
  <si>
    <t>Bariera de acces atomata</t>
  </si>
  <si>
    <t>Aparat pentru cartela sim</t>
  </si>
  <si>
    <t>Sonda crd pentru ecograf</t>
  </si>
  <si>
    <t>Ascensor transport alimente</t>
  </si>
  <si>
    <t>Buton alarmare ascensor7</t>
  </si>
  <si>
    <t>Servic ii de proiectare si executie in vederea obtinerii Autorizatiei de securitate la incendiu : Modemizare sistem de hidranti exteriori, interiori si realizarea unei rezerve de apa pentru stingerea incendiilor si aunei rezerve de apa potabila pentru spital.</t>
  </si>
  <si>
    <t>Modernizare Camera de garda in vederea transformarii in Compatiment de Urgente sanitare</t>
  </si>
  <si>
    <t>Servicii de arhitectura de interior- servicii de proiectare in vederea renovarii</t>
  </si>
  <si>
    <t>Sistem supraveghere video sctia ATI</t>
  </si>
  <si>
    <t>Pensa biopsie cu cupe</t>
  </si>
  <si>
    <t>Analizator automat de hematologie</t>
  </si>
  <si>
    <t>Frigider de laborator</t>
  </si>
  <si>
    <t xml:space="preserve">Sistem de intubatie dificila </t>
  </si>
  <si>
    <t>Paturi chirurgie spital</t>
  </si>
  <si>
    <t>Lavoar aseptic pentru producerea apei chirurgicale prin microfilare</t>
  </si>
  <si>
    <t>Defibrilator AED</t>
  </si>
  <si>
    <t>Monitor functii vitale compatibile cu statia Myndray</t>
  </si>
  <si>
    <t>Injectomat</t>
  </si>
  <si>
    <t>Siste climatizare tip spilt, invertor</t>
  </si>
  <si>
    <t>Masina de curatat cartofi</t>
  </si>
  <si>
    <t>Electrocauter mono-bipolar</t>
  </si>
  <si>
    <t>Aparat terapie campuri electromagnetice ultra joasa</t>
  </si>
  <si>
    <t>Concentrator de oxigen</t>
  </si>
  <si>
    <t>Trusa chirurgie plastica si recostructiva</t>
  </si>
  <si>
    <t>Lupa chirurgie plastica si recostructiva</t>
  </si>
  <si>
    <t>Aspiratoare portabile pentru secretii</t>
  </si>
  <si>
    <t>Dispozitiv vizualizare vene</t>
  </si>
  <si>
    <t>Aparat de lipit pungi pentru sterilizare</t>
  </si>
  <si>
    <t>BIBLIOTECA JUDETEANA OCTAVIAN GOGA</t>
  </si>
  <si>
    <t>Licente Office</t>
  </si>
  <si>
    <t>Licente WINDORWS</t>
  </si>
  <si>
    <t>Calculator</t>
  </si>
  <si>
    <t>Hardisk system stocare</t>
  </si>
  <si>
    <t>Aspirator profesional pt.biblioteci</t>
  </si>
  <si>
    <t>LICEUL SPECIAL DEFICIENTI DE VEDERE</t>
  </si>
  <si>
    <t>Pikuri pentru nevazatori</t>
  </si>
  <si>
    <t>Licenta Hospital Manager</t>
  </si>
  <si>
    <t>Troliu de urgenta cu 5 sertare</t>
  </si>
  <si>
    <t>Incubator</t>
  </si>
  <si>
    <t>Echipament dozar dezinfectanti</t>
  </si>
  <si>
    <t>Echipament steriliz endoscoape flexib</t>
  </si>
  <si>
    <t>Conectratoare oxigen</t>
  </si>
  <si>
    <t>Aspirator secretii portabil</t>
  </si>
  <si>
    <t>Scaun transport pacienti</t>
  </si>
  <si>
    <t>Rampa lum cul albastra cu dif</t>
  </si>
  <si>
    <t>Holter TA</t>
  </si>
  <si>
    <t>EKG</t>
  </si>
  <si>
    <t>Statie de testare la effort cardiovascular</t>
  </si>
  <si>
    <t>Panou de comanda suplimentar</t>
  </si>
  <si>
    <t>Baza de date la audiometru si salvarea testelor</t>
  </si>
  <si>
    <t xml:space="preserve">Sistem analiza postura la copii </t>
  </si>
  <si>
    <t>Aparat pentru anestezie plexala</t>
  </si>
  <si>
    <t>UPS APC Smart -UPA</t>
  </si>
  <si>
    <t>Electrodermaton</t>
  </si>
  <si>
    <t>Robot curatare piscina</t>
  </si>
  <si>
    <t>Aparat de anestezie cu monitor functii vitale</t>
  </si>
  <si>
    <t>Sistem intubatii dificile complet</t>
  </si>
  <si>
    <t>Sonda convexa ecograf BK</t>
  </si>
  <si>
    <t>Cistoscop monobloc</t>
  </si>
  <si>
    <t>Ureteroscop semirigid</t>
  </si>
  <si>
    <t>Telescop de 4 mm</t>
  </si>
  <si>
    <t>Set rezectoscop bipolar</t>
  </si>
  <si>
    <t>Reabilitarea energetica pentru corpul A de cladire al Spitalului Clinic de Recuperare Cluj Napoca</t>
  </si>
  <si>
    <t>Reabilitarea termica si eficienta energetica a Spitalului Clinic de Boli Infectioase   Cluj Napoca</t>
  </si>
  <si>
    <t>CENTRUL JUDETEAN PENTRU CONSERVAREA SI PROMOVAREA CULTURII TRADITIONALE CLUJ</t>
  </si>
  <si>
    <t>Sistem PC cu monitor</t>
  </si>
  <si>
    <t>TEATRUL DE PAPUSI PUCK</t>
  </si>
  <si>
    <t>Autoutilitara tip furgon</t>
  </si>
  <si>
    <t>Lucrari pentru securitatea la incendiu 0 locatii</t>
  </si>
  <si>
    <t>DTAC instalatii semnalizare avertizare incendii Luna de Jos</t>
  </si>
  <si>
    <t>DALI Centru Respiro Acasa</t>
  </si>
  <si>
    <t>PT, DDE Centru Respiro Acasa</t>
  </si>
  <si>
    <t>Servicii de verificare DALI. DTAC, PT  Centru Respiro Acasa</t>
  </si>
  <si>
    <t>Aviz  acord canalizare, PT, lucrari JUCU</t>
  </si>
  <si>
    <t>Schimbare destinatie casa delocuit in cladire publica str. Actorului 2 A</t>
  </si>
  <si>
    <t>DTAC, PT scara metalica exterioara pt. PSI Casuta Perlino</t>
  </si>
  <si>
    <t>DTAC instalatii avertizare incedii, hidranti CSCPA C. Turzii</t>
  </si>
  <si>
    <t>Proiect instalatii incendiu PT+DE CSACPA  C Turzii</t>
  </si>
  <si>
    <t>Servicii de proiectare instalatie termica, electrica si gaze naturale C.Turzii</t>
  </si>
  <si>
    <t>Echipament pentru cresterea sigurantei traficului in jud. Cluj</t>
  </si>
  <si>
    <t>Ecocardiograf</t>
  </si>
  <si>
    <t>Sistem video pentru brohoscopie</t>
  </si>
  <si>
    <t>Aparat aer conditionat  2 buc.</t>
  </si>
  <si>
    <t>Anexa nr.15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</si>
</sst>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Montserrat Light"/>
    </font>
    <font>
      <sz val="10"/>
      <name val="Montserrat Light"/>
    </font>
    <font>
      <b/>
      <u/>
      <sz val="10"/>
      <name val="Montserrat Light"/>
    </font>
    <font>
      <b/>
      <sz val="11"/>
      <name val="Montserrat Light"/>
    </font>
    <font>
      <sz val="11"/>
      <name val="Montserrat Light"/>
    </font>
    <font>
      <sz val="11"/>
      <color theme="1"/>
      <name val="Calibri"/>
      <family val="2"/>
      <scheme val="minor"/>
    </font>
    <font>
      <b/>
      <i/>
      <sz val="1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vertical="center" wrapText="1"/>
    </xf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horizontal="left" vertical="top"/>
    </xf>
    <xf numFmtId="4" fontId="2" fillId="2" borderId="2" xfId="0" applyNumberFormat="1" applyFont="1" applyFill="1" applyBorder="1" applyAlignment="1">
      <alignment horizontal="right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/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 vertical="top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/>
    <xf numFmtId="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4" fontId="1" fillId="0" borderId="2" xfId="0" applyNumberFormat="1" applyFont="1" applyBorder="1" applyAlignment="1">
      <alignment horizontal="right" wrapText="1"/>
    </xf>
    <xf numFmtId="4" fontId="1" fillId="0" borderId="2" xfId="0" applyNumberFormat="1" applyFont="1" applyBorder="1" applyAlignment="1">
      <alignment horizontal="right" vertical="top"/>
    </xf>
    <xf numFmtId="4" fontId="1" fillId="2" borderId="2" xfId="0" applyNumberFormat="1" applyFont="1" applyFill="1" applyBorder="1" applyAlignment="1">
      <alignment horizontal="right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4" fontId="5" fillId="0" borderId="0" xfId="0" applyNumberFormat="1" applyFont="1"/>
    <xf numFmtId="4" fontId="1" fillId="0" borderId="0" xfId="0" applyNumberFormat="1" applyFont="1"/>
    <xf numFmtId="4" fontId="1" fillId="2" borderId="2" xfId="0" applyNumberFormat="1" applyFont="1" applyFill="1" applyBorder="1" applyAlignment="1">
      <alignment horizontal="center" wrapText="1"/>
    </xf>
    <xf numFmtId="4" fontId="1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right" vertical="justify" wrapText="1"/>
    </xf>
    <xf numFmtId="4" fontId="1" fillId="0" borderId="2" xfId="0" applyNumberFormat="1" applyFont="1" applyBorder="1" applyAlignment="1">
      <alignment horizontal="right" vertical="justify" wrapText="1"/>
    </xf>
    <xf numFmtId="0" fontId="2" fillId="0" borderId="2" xfId="0" applyFont="1" applyBorder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right" wrapText="1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left" wrapText="1"/>
    </xf>
    <xf numFmtId="4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wrapText="1"/>
    </xf>
    <xf numFmtId="49" fontId="2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4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4" fontId="4" fillId="0" borderId="0" xfId="0" applyNumberFormat="1" applyFont="1"/>
    <xf numFmtId="0" fontId="4" fillId="0" borderId="0" xfId="0" applyFont="1"/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3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top"/>
    </xf>
    <xf numFmtId="4" fontId="2" fillId="0" borderId="4" xfId="0" applyNumberFormat="1" applyFont="1" applyBorder="1" applyAlignment="1">
      <alignment horizontal="center" vertical="top"/>
    </xf>
    <xf numFmtId="4" fontId="2" fillId="0" borderId="3" xfId="0" applyNumberFormat="1" applyFont="1" applyBorder="1" applyAlignment="1">
      <alignment horizontal="right" vertical="top"/>
    </xf>
    <xf numFmtId="4" fontId="2" fillId="0" borderId="3" xfId="0" applyNumberFormat="1" applyFont="1" applyBorder="1" applyAlignment="1">
      <alignment horizontal="center" vertical="top"/>
    </xf>
  </cellXfs>
  <cellStyles count="2">
    <cellStyle name="Normal" xfId="0" builtinId="0"/>
    <cellStyle name="Normal 3" xfId="1" xr:uid="{F0ABD38A-B37E-4C69-8055-C61AE8A08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" name="CasetăText 1">
          <a:extLst>
            <a:ext uri="{FF2B5EF4-FFF2-40B4-BE49-F238E27FC236}">
              <a16:creationId xmlns:a16="http://schemas.microsoft.com/office/drawing/2014/main" id="{6CC339BB-FBA8-4339-A136-78A782A5784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" name="CasetăText 1">
          <a:extLst>
            <a:ext uri="{FF2B5EF4-FFF2-40B4-BE49-F238E27FC236}">
              <a16:creationId xmlns:a16="http://schemas.microsoft.com/office/drawing/2014/main" id="{6CD2C098-F473-4A98-8D4D-F1D7CD00CE9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" name="CasetăText 1">
          <a:extLst>
            <a:ext uri="{FF2B5EF4-FFF2-40B4-BE49-F238E27FC236}">
              <a16:creationId xmlns:a16="http://schemas.microsoft.com/office/drawing/2014/main" id="{CB32E5EF-D676-4FE7-AFCA-B7CC5A27EAD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" name="CasetăText 1">
          <a:extLst>
            <a:ext uri="{FF2B5EF4-FFF2-40B4-BE49-F238E27FC236}">
              <a16:creationId xmlns:a16="http://schemas.microsoft.com/office/drawing/2014/main" id="{9162EFD6-1AC9-4D22-886B-7584B368D1A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6" name="CasetăText 1">
          <a:extLst>
            <a:ext uri="{FF2B5EF4-FFF2-40B4-BE49-F238E27FC236}">
              <a16:creationId xmlns:a16="http://schemas.microsoft.com/office/drawing/2014/main" id="{493F474B-0828-4BD6-B48F-6DBC5896EF7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7" name="CasetăText 1">
          <a:extLst>
            <a:ext uri="{FF2B5EF4-FFF2-40B4-BE49-F238E27FC236}">
              <a16:creationId xmlns:a16="http://schemas.microsoft.com/office/drawing/2014/main" id="{1B9541CF-AC98-43E8-A781-3BC11353D9E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8" name="CasetăText 1">
          <a:extLst>
            <a:ext uri="{FF2B5EF4-FFF2-40B4-BE49-F238E27FC236}">
              <a16:creationId xmlns:a16="http://schemas.microsoft.com/office/drawing/2014/main" id="{8E72A83E-CF0F-48F9-9CE4-E339EE7726D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9" name="CasetăText 1">
          <a:extLst>
            <a:ext uri="{FF2B5EF4-FFF2-40B4-BE49-F238E27FC236}">
              <a16:creationId xmlns:a16="http://schemas.microsoft.com/office/drawing/2014/main" id="{AC55C2F1-4192-4DD1-B865-E7EE4F4571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0" name="CasetăText 1">
          <a:extLst>
            <a:ext uri="{FF2B5EF4-FFF2-40B4-BE49-F238E27FC236}">
              <a16:creationId xmlns:a16="http://schemas.microsoft.com/office/drawing/2014/main" id="{A17BEA00-EEE3-4EE2-A849-2D1B5DAA9FF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1" name="CasetăText 1">
          <a:extLst>
            <a:ext uri="{FF2B5EF4-FFF2-40B4-BE49-F238E27FC236}">
              <a16:creationId xmlns:a16="http://schemas.microsoft.com/office/drawing/2014/main" id="{B7E94DAD-1FE7-4F9C-8178-D96984F781B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2" name="CasetăText 1">
          <a:extLst>
            <a:ext uri="{FF2B5EF4-FFF2-40B4-BE49-F238E27FC236}">
              <a16:creationId xmlns:a16="http://schemas.microsoft.com/office/drawing/2014/main" id="{946C6BC1-3D12-4661-94ED-1A9E0F0C738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3" name="CasetăText 1">
          <a:extLst>
            <a:ext uri="{FF2B5EF4-FFF2-40B4-BE49-F238E27FC236}">
              <a16:creationId xmlns:a16="http://schemas.microsoft.com/office/drawing/2014/main" id="{603D626A-9395-4D36-ACFC-445BEA0055E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4" name="CasetăText 1">
          <a:extLst>
            <a:ext uri="{FF2B5EF4-FFF2-40B4-BE49-F238E27FC236}">
              <a16:creationId xmlns:a16="http://schemas.microsoft.com/office/drawing/2014/main" id="{3B02488E-DDE1-4DD2-B1A9-1E88F96FCDF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5" name="CasetăText 1">
          <a:extLst>
            <a:ext uri="{FF2B5EF4-FFF2-40B4-BE49-F238E27FC236}">
              <a16:creationId xmlns:a16="http://schemas.microsoft.com/office/drawing/2014/main" id="{C24A59E5-0CCE-46A4-BB95-8270C906667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6" name="CasetăText 1">
          <a:extLst>
            <a:ext uri="{FF2B5EF4-FFF2-40B4-BE49-F238E27FC236}">
              <a16:creationId xmlns:a16="http://schemas.microsoft.com/office/drawing/2014/main" id="{A99DE3EB-976A-406C-977F-D084AD8624B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7" name="CasetăText 1">
          <a:extLst>
            <a:ext uri="{FF2B5EF4-FFF2-40B4-BE49-F238E27FC236}">
              <a16:creationId xmlns:a16="http://schemas.microsoft.com/office/drawing/2014/main" id="{02A21128-02AA-4A66-88B6-F28B3885659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8" name="CasetăText 1">
          <a:extLst>
            <a:ext uri="{FF2B5EF4-FFF2-40B4-BE49-F238E27FC236}">
              <a16:creationId xmlns:a16="http://schemas.microsoft.com/office/drawing/2014/main" id="{FA210CFC-CC1C-4F34-A3A4-B467B9A1F9F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9" name="CasetăText 1">
          <a:extLst>
            <a:ext uri="{FF2B5EF4-FFF2-40B4-BE49-F238E27FC236}">
              <a16:creationId xmlns:a16="http://schemas.microsoft.com/office/drawing/2014/main" id="{B9001208-7BD4-4AA2-B2F1-3BC77A65FE2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0" name="CasetăText 1">
          <a:extLst>
            <a:ext uri="{FF2B5EF4-FFF2-40B4-BE49-F238E27FC236}">
              <a16:creationId xmlns:a16="http://schemas.microsoft.com/office/drawing/2014/main" id="{54DF08B5-7AC7-4213-B7F1-7C8AFF4067A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1" name="CasetăText 1">
          <a:extLst>
            <a:ext uri="{FF2B5EF4-FFF2-40B4-BE49-F238E27FC236}">
              <a16:creationId xmlns:a16="http://schemas.microsoft.com/office/drawing/2014/main" id="{D7BF1F4F-D6E5-4AB4-B480-1336CDBC804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2" name="CasetăText 1">
          <a:extLst>
            <a:ext uri="{FF2B5EF4-FFF2-40B4-BE49-F238E27FC236}">
              <a16:creationId xmlns:a16="http://schemas.microsoft.com/office/drawing/2014/main" id="{2650691C-3DFC-425B-9274-E9436A7276E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3" name="CasetăText 1">
          <a:extLst>
            <a:ext uri="{FF2B5EF4-FFF2-40B4-BE49-F238E27FC236}">
              <a16:creationId xmlns:a16="http://schemas.microsoft.com/office/drawing/2014/main" id="{7DD8C1A8-F5AB-4F18-8BC5-DF9E022372D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4" name="CasetăText 1">
          <a:extLst>
            <a:ext uri="{FF2B5EF4-FFF2-40B4-BE49-F238E27FC236}">
              <a16:creationId xmlns:a16="http://schemas.microsoft.com/office/drawing/2014/main" id="{DF280347-7331-4364-994D-86CB9DFD717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5" name="CasetăText 1">
          <a:extLst>
            <a:ext uri="{FF2B5EF4-FFF2-40B4-BE49-F238E27FC236}">
              <a16:creationId xmlns:a16="http://schemas.microsoft.com/office/drawing/2014/main" id="{F7393BBE-0346-47FB-9EF2-58B4F0416AC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6" name="CasetăText 1">
          <a:extLst>
            <a:ext uri="{FF2B5EF4-FFF2-40B4-BE49-F238E27FC236}">
              <a16:creationId xmlns:a16="http://schemas.microsoft.com/office/drawing/2014/main" id="{72DE071D-F2CD-4190-9B46-EB2D52961F5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7" name="CasetăText 1">
          <a:extLst>
            <a:ext uri="{FF2B5EF4-FFF2-40B4-BE49-F238E27FC236}">
              <a16:creationId xmlns:a16="http://schemas.microsoft.com/office/drawing/2014/main" id="{0FAE3217-F5E5-4DDC-AEE8-1DE22D1658E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8" name="CasetăText 1">
          <a:extLst>
            <a:ext uri="{FF2B5EF4-FFF2-40B4-BE49-F238E27FC236}">
              <a16:creationId xmlns:a16="http://schemas.microsoft.com/office/drawing/2014/main" id="{4BB8A285-9D44-4A38-8D56-276F0E59356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9" name="CasetăText 1">
          <a:extLst>
            <a:ext uri="{FF2B5EF4-FFF2-40B4-BE49-F238E27FC236}">
              <a16:creationId xmlns:a16="http://schemas.microsoft.com/office/drawing/2014/main" id="{CC18CAD6-5B08-455C-A7E7-63A956FA18A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0" name="CasetăText 1">
          <a:extLst>
            <a:ext uri="{FF2B5EF4-FFF2-40B4-BE49-F238E27FC236}">
              <a16:creationId xmlns:a16="http://schemas.microsoft.com/office/drawing/2014/main" id="{7C6AD719-5D6C-4884-89B2-55A14926716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1" name="CasetăText 1">
          <a:extLst>
            <a:ext uri="{FF2B5EF4-FFF2-40B4-BE49-F238E27FC236}">
              <a16:creationId xmlns:a16="http://schemas.microsoft.com/office/drawing/2014/main" id="{F9402367-1B27-4365-B84C-C22A3DEC15D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2" name="CasetăText 1">
          <a:extLst>
            <a:ext uri="{FF2B5EF4-FFF2-40B4-BE49-F238E27FC236}">
              <a16:creationId xmlns:a16="http://schemas.microsoft.com/office/drawing/2014/main" id="{BC84973C-9854-420B-8874-4C1B393032D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3" name="CasetăText 1">
          <a:extLst>
            <a:ext uri="{FF2B5EF4-FFF2-40B4-BE49-F238E27FC236}">
              <a16:creationId xmlns:a16="http://schemas.microsoft.com/office/drawing/2014/main" id="{64C5A23B-094C-4853-AF91-A94D6D98FEB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4" name="CasetăText 1">
          <a:extLst>
            <a:ext uri="{FF2B5EF4-FFF2-40B4-BE49-F238E27FC236}">
              <a16:creationId xmlns:a16="http://schemas.microsoft.com/office/drawing/2014/main" id="{C7756234-98F6-4089-8883-B9A0267D2F5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5" name="CasetăText 1">
          <a:extLst>
            <a:ext uri="{FF2B5EF4-FFF2-40B4-BE49-F238E27FC236}">
              <a16:creationId xmlns:a16="http://schemas.microsoft.com/office/drawing/2014/main" id="{A706BE27-6DBF-42AF-9821-B0D1374E8BB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6" name="CasetăText 1">
          <a:extLst>
            <a:ext uri="{FF2B5EF4-FFF2-40B4-BE49-F238E27FC236}">
              <a16:creationId xmlns:a16="http://schemas.microsoft.com/office/drawing/2014/main" id="{214D532D-D03C-4568-BC59-AF539974A54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7" name="CasetăText 1">
          <a:extLst>
            <a:ext uri="{FF2B5EF4-FFF2-40B4-BE49-F238E27FC236}">
              <a16:creationId xmlns:a16="http://schemas.microsoft.com/office/drawing/2014/main" id="{9C2B896D-F389-4758-B918-071D9BD3A81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8" name="CasetăText 1">
          <a:extLst>
            <a:ext uri="{FF2B5EF4-FFF2-40B4-BE49-F238E27FC236}">
              <a16:creationId xmlns:a16="http://schemas.microsoft.com/office/drawing/2014/main" id="{C9422E55-C371-48EA-BB95-D91E8FCFBDE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9" name="CasetăText 1">
          <a:extLst>
            <a:ext uri="{FF2B5EF4-FFF2-40B4-BE49-F238E27FC236}">
              <a16:creationId xmlns:a16="http://schemas.microsoft.com/office/drawing/2014/main" id="{3E8BB7F5-ED55-4F2B-A479-6ADAAB3D35A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0" name="CasetăText 1">
          <a:extLst>
            <a:ext uri="{FF2B5EF4-FFF2-40B4-BE49-F238E27FC236}">
              <a16:creationId xmlns:a16="http://schemas.microsoft.com/office/drawing/2014/main" id="{C44B524E-01BE-45EC-BD76-8CE1E11D754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1" name="CasetăText 1">
          <a:extLst>
            <a:ext uri="{FF2B5EF4-FFF2-40B4-BE49-F238E27FC236}">
              <a16:creationId xmlns:a16="http://schemas.microsoft.com/office/drawing/2014/main" id="{5B608608-B376-45CF-99B7-BADD735EB5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2" name="CasetăText 1">
          <a:extLst>
            <a:ext uri="{FF2B5EF4-FFF2-40B4-BE49-F238E27FC236}">
              <a16:creationId xmlns:a16="http://schemas.microsoft.com/office/drawing/2014/main" id="{997BBF1D-6A19-4A91-94D5-76885D1B2F5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3" name="CasetăText 1">
          <a:extLst>
            <a:ext uri="{FF2B5EF4-FFF2-40B4-BE49-F238E27FC236}">
              <a16:creationId xmlns:a16="http://schemas.microsoft.com/office/drawing/2014/main" id="{541EF02B-2DE7-499A-A2F7-68478772061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4" name="CasetăText 1">
          <a:extLst>
            <a:ext uri="{FF2B5EF4-FFF2-40B4-BE49-F238E27FC236}">
              <a16:creationId xmlns:a16="http://schemas.microsoft.com/office/drawing/2014/main" id="{838BFE12-97B7-4831-A808-E936626F71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5" name="CasetăText 1">
          <a:extLst>
            <a:ext uri="{FF2B5EF4-FFF2-40B4-BE49-F238E27FC236}">
              <a16:creationId xmlns:a16="http://schemas.microsoft.com/office/drawing/2014/main" id="{650FF0EE-4DB6-4E6F-9E16-4929EEF5328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6" name="CasetăText 1">
          <a:extLst>
            <a:ext uri="{FF2B5EF4-FFF2-40B4-BE49-F238E27FC236}">
              <a16:creationId xmlns:a16="http://schemas.microsoft.com/office/drawing/2014/main" id="{0F2AB35F-79AF-4588-AC69-D47EF5A3075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7" name="CasetăText 1">
          <a:extLst>
            <a:ext uri="{FF2B5EF4-FFF2-40B4-BE49-F238E27FC236}">
              <a16:creationId xmlns:a16="http://schemas.microsoft.com/office/drawing/2014/main" id="{1F782AAC-A4C5-448F-9A5F-26F256DC578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8" name="CasetăText 1">
          <a:extLst>
            <a:ext uri="{FF2B5EF4-FFF2-40B4-BE49-F238E27FC236}">
              <a16:creationId xmlns:a16="http://schemas.microsoft.com/office/drawing/2014/main" id="{65B34DEB-26A0-47C6-8136-10885AC2B43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9" name="CasetăText 1">
          <a:extLst>
            <a:ext uri="{FF2B5EF4-FFF2-40B4-BE49-F238E27FC236}">
              <a16:creationId xmlns:a16="http://schemas.microsoft.com/office/drawing/2014/main" id="{3D391BA7-3A49-451C-A401-EF097C93814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0" name="CasetăText 1">
          <a:extLst>
            <a:ext uri="{FF2B5EF4-FFF2-40B4-BE49-F238E27FC236}">
              <a16:creationId xmlns:a16="http://schemas.microsoft.com/office/drawing/2014/main" id="{1526944E-D27F-4488-9403-7317DA3D1B8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1" name="CasetăText 1">
          <a:extLst>
            <a:ext uri="{FF2B5EF4-FFF2-40B4-BE49-F238E27FC236}">
              <a16:creationId xmlns:a16="http://schemas.microsoft.com/office/drawing/2014/main" id="{483E8E99-2625-4C04-ACE9-6385572FEDA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2" name="CasetăText 1">
          <a:extLst>
            <a:ext uri="{FF2B5EF4-FFF2-40B4-BE49-F238E27FC236}">
              <a16:creationId xmlns:a16="http://schemas.microsoft.com/office/drawing/2014/main" id="{4B7FD56B-AE93-4739-AAE1-3781D4509E5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3" name="CasetăText 1">
          <a:extLst>
            <a:ext uri="{FF2B5EF4-FFF2-40B4-BE49-F238E27FC236}">
              <a16:creationId xmlns:a16="http://schemas.microsoft.com/office/drawing/2014/main" id="{1E6D6BFB-DBF6-4815-A0EF-1DAFEF255A7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4" name="CasetăText 1">
          <a:extLst>
            <a:ext uri="{FF2B5EF4-FFF2-40B4-BE49-F238E27FC236}">
              <a16:creationId xmlns:a16="http://schemas.microsoft.com/office/drawing/2014/main" id="{30F39A27-B491-4149-BEDC-5E8984F5F78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5" name="CasetăText 1">
          <a:extLst>
            <a:ext uri="{FF2B5EF4-FFF2-40B4-BE49-F238E27FC236}">
              <a16:creationId xmlns:a16="http://schemas.microsoft.com/office/drawing/2014/main" id="{C5B4F441-CFB4-4172-B611-1B155EA2142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6" name="CasetăText 1">
          <a:extLst>
            <a:ext uri="{FF2B5EF4-FFF2-40B4-BE49-F238E27FC236}">
              <a16:creationId xmlns:a16="http://schemas.microsoft.com/office/drawing/2014/main" id="{35578809-D625-4D04-8735-566137F14E9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7" name="CasetăText 1">
          <a:extLst>
            <a:ext uri="{FF2B5EF4-FFF2-40B4-BE49-F238E27FC236}">
              <a16:creationId xmlns:a16="http://schemas.microsoft.com/office/drawing/2014/main" id="{009FD494-1565-429A-828D-32AB0848EC6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58" name="CasetăText 1">
          <a:extLst>
            <a:ext uri="{FF2B5EF4-FFF2-40B4-BE49-F238E27FC236}">
              <a16:creationId xmlns:a16="http://schemas.microsoft.com/office/drawing/2014/main" id="{60C197CD-E3D0-4075-9CDC-A81F0ECCAB3D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59" name="CasetăText 1">
          <a:extLst>
            <a:ext uri="{FF2B5EF4-FFF2-40B4-BE49-F238E27FC236}">
              <a16:creationId xmlns:a16="http://schemas.microsoft.com/office/drawing/2014/main" id="{F6F0192A-4ECB-4C03-8607-CDB6214EAA8B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60" name="CasetăText 1">
          <a:extLst>
            <a:ext uri="{FF2B5EF4-FFF2-40B4-BE49-F238E27FC236}">
              <a16:creationId xmlns:a16="http://schemas.microsoft.com/office/drawing/2014/main" id="{8A3103BD-946C-4968-8515-892ED48EEC2C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61" name="CasetăText 1">
          <a:extLst>
            <a:ext uri="{FF2B5EF4-FFF2-40B4-BE49-F238E27FC236}">
              <a16:creationId xmlns:a16="http://schemas.microsoft.com/office/drawing/2014/main" id="{BE821622-4AFA-46B4-912D-EB0F756F2D95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62" name="CasetăText 1">
          <a:extLst>
            <a:ext uri="{FF2B5EF4-FFF2-40B4-BE49-F238E27FC236}">
              <a16:creationId xmlns:a16="http://schemas.microsoft.com/office/drawing/2014/main" id="{7BFCF634-39A6-4625-883A-11E9AA3B4DEC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63" name="CasetăText 1">
          <a:extLst>
            <a:ext uri="{FF2B5EF4-FFF2-40B4-BE49-F238E27FC236}">
              <a16:creationId xmlns:a16="http://schemas.microsoft.com/office/drawing/2014/main" id="{0F360944-A5DE-4BAE-8A96-24BBCCE7BB7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64" name="CasetăText 1">
          <a:extLst>
            <a:ext uri="{FF2B5EF4-FFF2-40B4-BE49-F238E27FC236}">
              <a16:creationId xmlns:a16="http://schemas.microsoft.com/office/drawing/2014/main" id="{17814B66-56E8-4023-91B3-D9A392F65C2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65" name="CasetăText 1">
          <a:extLst>
            <a:ext uri="{FF2B5EF4-FFF2-40B4-BE49-F238E27FC236}">
              <a16:creationId xmlns:a16="http://schemas.microsoft.com/office/drawing/2014/main" id="{325C332B-F247-4AD1-BF88-5F650234AD98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66" name="CasetăText 1">
          <a:extLst>
            <a:ext uri="{FF2B5EF4-FFF2-40B4-BE49-F238E27FC236}">
              <a16:creationId xmlns:a16="http://schemas.microsoft.com/office/drawing/2014/main" id="{98DBBB91-EFC5-4B70-860B-1CF442237615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67" name="CasetăText 1">
          <a:extLst>
            <a:ext uri="{FF2B5EF4-FFF2-40B4-BE49-F238E27FC236}">
              <a16:creationId xmlns:a16="http://schemas.microsoft.com/office/drawing/2014/main" id="{4173344A-EAB1-4A61-9F38-2E6BC2F0790D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68" name="CasetăText 1">
          <a:extLst>
            <a:ext uri="{FF2B5EF4-FFF2-40B4-BE49-F238E27FC236}">
              <a16:creationId xmlns:a16="http://schemas.microsoft.com/office/drawing/2014/main" id="{4BD1105D-68B2-4382-8C42-DC4062D076C0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69" name="CasetăText 1">
          <a:extLst>
            <a:ext uri="{FF2B5EF4-FFF2-40B4-BE49-F238E27FC236}">
              <a16:creationId xmlns:a16="http://schemas.microsoft.com/office/drawing/2014/main" id="{62D25444-B1F7-4FA7-A3E1-E0DCBB319F7A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70" name="CasetăText 1">
          <a:extLst>
            <a:ext uri="{FF2B5EF4-FFF2-40B4-BE49-F238E27FC236}">
              <a16:creationId xmlns:a16="http://schemas.microsoft.com/office/drawing/2014/main" id="{FB1AFA77-A1BB-431B-BE6B-491FA1D35D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71" name="CasetăText 1">
          <a:extLst>
            <a:ext uri="{FF2B5EF4-FFF2-40B4-BE49-F238E27FC236}">
              <a16:creationId xmlns:a16="http://schemas.microsoft.com/office/drawing/2014/main" id="{98C34281-DDA1-4AAD-9906-3266AEB7069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72" name="CasetăText 1">
          <a:extLst>
            <a:ext uri="{FF2B5EF4-FFF2-40B4-BE49-F238E27FC236}">
              <a16:creationId xmlns:a16="http://schemas.microsoft.com/office/drawing/2014/main" id="{B2A379BB-4F63-4AEE-BE3A-B46BB8C98FB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73" name="CasetăText 1">
          <a:extLst>
            <a:ext uri="{FF2B5EF4-FFF2-40B4-BE49-F238E27FC236}">
              <a16:creationId xmlns:a16="http://schemas.microsoft.com/office/drawing/2014/main" id="{37DFE770-E538-4305-AC73-12910A052F9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74" name="CasetăText 1">
          <a:extLst>
            <a:ext uri="{FF2B5EF4-FFF2-40B4-BE49-F238E27FC236}">
              <a16:creationId xmlns:a16="http://schemas.microsoft.com/office/drawing/2014/main" id="{8B7ED8E1-11D8-4C6F-85B2-1C0EFBB4A3E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75" name="CasetăText 1">
          <a:extLst>
            <a:ext uri="{FF2B5EF4-FFF2-40B4-BE49-F238E27FC236}">
              <a16:creationId xmlns:a16="http://schemas.microsoft.com/office/drawing/2014/main" id="{0A48BBC1-F4FD-4822-9ED3-52541D3544E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76" name="CasetăText 1">
          <a:extLst>
            <a:ext uri="{FF2B5EF4-FFF2-40B4-BE49-F238E27FC236}">
              <a16:creationId xmlns:a16="http://schemas.microsoft.com/office/drawing/2014/main" id="{D43ED57E-0862-4C3D-9D20-BF974233F58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77" name="CasetăText 1">
          <a:extLst>
            <a:ext uri="{FF2B5EF4-FFF2-40B4-BE49-F238E27FC236}">
              <a16:creationId xmlns:a16="http://schemas.microsoft.com/office/drawing/2014/main" id="{07613B7B-09A2-4D80-801D-040E20BBE6A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78" name="CasetăText 1">
          <a:extLst>
            <a:ext uri="{FF2B5EF4-FFF2-40B4-BE49-F238E27FC236}">
              <a16:creationId xmlns:a16="http://schemas.microsoft.com/office/drawing/2014/main" id="{FFB24AF1-A5C2-40F2-B4D8-D3994F63B7F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79" name="CasetăText 1">
          <a:extLst>
            <a:ext uri="{FF2B5EF4-FFF2-40B4-BE49-F238E27FC236}">
              <a16:creationId xmlns:a16="http://schemas.microsoft.com/office/drawing/2014/main" id="{F2D1FB8E-EA8F-4FDF-87A9-BE87692AF82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80" name="CasetăText 1">
          <a:extLst>
            <a:ext uri="{FF2B5EF4-FFF2-40B4-BE49-F238E27FC236}">
              <a16:creationId xmlns:a16="http://schemas.microsoft.com/office/drawing/2014/main" id="{8ACF2D8D-70AC-4A7D-9937-D1936FCB168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81" name="CasetăText 1">
          <a:extLst>
            <a:ext uri="{FF2B5EF4-FFF2-40B4-BE49-F238E27FC236}">
              <a16:creationId xmlns:a16="http://schemas.microsoft.com/office/drawing/2014/main" id="{75064BF7-2987-4056-A6AF-ED0D3843105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82" name="CasetăText 1">
          <a:extLst>
            <a:ext uri="{FF2B5EF4-FFF2-40B4-BE49-F238E27FC236}">
              <a16:creationId xmlns:a16="http://schemas.microsoft.com/office/drawing/2014/main" id="{19C0152D-68DD-4926-9F9A-F7E274C29FA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83" name="CasetăText 1">
          <a:extLst>
            <a:ext uri="{FF2B5EF4-FFF2-40B4-BE49-F238E27FC236}">
              <a16:creationId xmlns:a16="http://schemas.microsoft.com/office/drawing/2014/main" id="{10ACB43B-3674-4698-B53C-B352D134D08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84" name="CasetăText 1">
          <a:extLst>
            <a:ext uri="{FF2B5EF4-FFF2-40B4-BE49-F238E27FC236}">
              <a16:creationId xmlns:a16="http://schemas.microsoft.com/office/drawing/2014/main" id="{55AFFAF6-C544-4866-BDE9-037302BD0DE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85" name="CasetăText 1">
          <a:extLst>
            <a:ext uri="{FF2B5EF4-FFF2-40B4-BE49-F238E27FC236}">
              <a16:creationId xmlns:a16="http://schemas.microsoft.com/office/drawing/2014/main" id="{4718B2BB-CEB6-4560-9D56-BD9DBC06BC9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86" name="CasetăText 1">
          <a:extLst>
            <a:ext uri="{FF2B5EF4-FFF2-40B4-BE49-F238E27FC236}">
              <a16:creationId xmlns:a16="http://schemas.microsoft.com/office/drawing/2014/main" id="{A93F4F5A-31FE-47EE-9E19-35FEA77551C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87" name="CasetăText 1">
          <a:extLst>
            <a:ext uri="{FF2B5EF4-FFF2-40B4-BE49-F238E27FC236}">
              <a16:creationId xmlns:a16="http://schemas.microsoft.com/office/drawing/2014/main" id="{CE0FC133-A655-4106-B52B-FAFA89A4260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88" name="CasetăText 1">
          <a:extLst>
            <a:ext uri="{FF2B5EF4-FFF2-40B4-BE49-F238E27FC236}">
              <a16:creationId xmlns:a16="http://schemas.microsoft.com/office/drawing/2014/main" id="{A49EC38E-7D73-473E-B777-0FF068D8BA6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89" name="CasetăText 1">
          <a:extLst>
            <a:ext uri="{FF2B5EF4-FFF2-40B4-BE49-F238E27FC236}">
              <a16:creationId xmlns:a16="http://schemas.microsoft.com/office/drawing/2014/main" id="{5371DB5C-E52B-4B37-AEF7-1BFB1737D94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90" name="CasetăText 1">
          <a:extLst>
            <a:ext uri="{FF2B5EF4-FFF2-40B4-BE49-F238E27FC236}">
              <a16:creationId xmlns:a16="http://schemas.microsoft.com/office/drawing/2014/main" id="{9E3CD054-71A5-4507-8DA4-DD341EAE21B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91" name="CasetăText 1">
          <a:extLst>
            <a:ext uri="{FF2B5EF4-FFF2-40B4-BE49-F238E27FC236}">
              <a16:creationId xmlns:a16="http://schemas.microsoft.com/office/drawing/2014/main" id="{BB8DC7AB-3150-4EC9-8DC5-40191A63C5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92" name="CasetăText 1">
          <a:extLst>
            <a:ext uri="{FF2B5EF4-FFF2-40B4-BE49-F238E27FC236}">
              <a16:creationId xmlns:a16="http://schemas.microsoft.com/office/drawing/2014/main" id="{5605E1D6-D5A7-4978-B19F-92EE50A9F2A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93" name="CasetăText 1">
          <a:extLst>
            <a:ext uri="{FF2B5EF4-FFF2-40B4-BE49-F238E27FC236}">
              <a16:creationId xmlns:a16="http://schemas.microsoft.com/office/drawing/2014/main" id="{0B4B6CA3-0E28-47AF-A14A-726A53F9CBF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94" name="CasetăText 1">
          <a:extLst>
            <a:ext uri="{FF2B5EF4-FFF2-40B4-BE49-F238E27FC236}">
              <a16:creationId xmlns:a16="http://schemas.microsoft.com/office/drawing/2014/main" id="{B22292AF-B74A-4CD0-920F-C0334F10D2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95" name="CasetăText 1">
          <a:extLst>
            <a:ext uri="{FF2B5EF4-FFF2-40B4-BE49-F238E27FC236}">
              <a16:creationId xmlns:a16="http://schemas.microsoft.com/office/drawing/2014/main" id="{AF71AF0D-BED4-4B90-A1A2-FFA01E7261C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96" name="CasetăText 1">
          <a:extLst>
            <a:ext uri="{FF2B5EF4-FFF2-40B4-BE49-F238E27FC236}">
              <a16:creationId xmlns:a16="http://schemas.microsoft.com/office/drawing/2014/main" id="{960DC056-FA77-47C6-9BBF-FC332288DE2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97" name="CasetăText 1">
          <a:extLst>
            <a:ext uri="{FF2B5EF4-FFF2-40B4-BE49-F238E27FC236}">
              <a16:creationId xmlns:a16="http://schemas.microsoft.com/office/drawing/2014/main" id="{69CE0261-F6F4-477A-B96E-4FEE073456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98" name="CasetăText 1">
          <a:extLst>
            <a:ext uri="{FF2B5EF4-FFF2-40B4-BE49-F238E27FC236}">
              <a16:creationId xmlns:a16="http://schemas.microsoft.com/office/drawing/2014/main" id="{3673F4DA-C187-4F1B-8CAA-58701673FD8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99" name="CasetăText 1">
          <a:extLst>
            <a:ext uri="{FF2B5EF4-FFF2-40B4-BE49-F238E27FC236}">
              <a16:creationId xmlns:a16="http://schemas.microsoft.com/office/drawing/2014/main" id="{9166C63C-BEB5-43F5-89D3-C98AEA908B5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00" name="CasetăText 1">
          <a:extLst>
            <a:ext uri="{FF2B5EF4-FFF2-40B4-BE49-F238E27FC236}">
              <a16:creationId xmlns:a16="http://schemas.microsoft.com/office/drawing/2014/main" id="{38BCCF30-A703-4E26-A12D-EE2F8B25246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01" name="CasetăText 1">
          <a:extLst>
            <a:ext uri="{FF2B5EF4-FFF2-40B4-BE49-F238E27FC236}">
              <a16:creationId xmlns:a16="http://schemas.microsoft.com/office/drawing/2014/main" id="{30B8C64F-EA23-42AC-B1D0-7D7835D578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02" name="CasetăText 1">
          <a:extLst>
            <a:ext uri="{FF2B5EF4-FFF2-40B4-BE49-F238E27FC236}">
              <a16:creationId xmlns:a16="http://schemas.microsoft.com/office/drawing/2014/main" id="{5CBA8E3A-6092-4D44-8B29-C701AD38BD5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03" name="CasetăText 1">
          <a:extLst>
            <a:ext uri="{FF2B5EF4-FFF2-40B4-BE49-F238E27FC236}">
              <a16:creationId xmlns:a16="http://schemas.microsoft.com/office/drawing/2014/main" id="{38AE5A90-4753-4ED7-A2A8-571CA167161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04" name="CasetăText 1">
          <a:extLst>
            <a:ext uri="{FF2B5EF4-FFF2-40B4-BE49-F238E27FC236}">
              <a16:creationId xmlns:a16="http://schemas.microsoft.com/office/drawing/2014/main" id="{918A989E-0BBE-4F03-B1D0-91F80ADA372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05" name="CasetăText 1">
          <a:extLst>
            <a:ext uri="{FF2B5EF4-FFF2-40B4-BE49-F238E27FC236}">
              <a16:creationId xmlns:a16="http://schemas.microsoft.com/office/drawing/2014/main" id="{C5BF4888-B585-4D61-85EC-8EA592DDA47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06" name="CasetăText 1">
          <a:extLst>
            <a:ext uri="{FF2B5EF4-FFF2-40B4-BE49-F238E27FC236}">
              <a16:creationId xmlns:a16="http://schemas.microsoft.com/office/drawing/2014/main" id="{8178045C-8558-4B46-A8E7-9A3DFF910C2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07" name="CasetăText 1">
          <a:extLst>
            <a:ext uri="{FF2B5EF4-FFF2-40B4-BE49-F238E27FC236}">
              <a16:creationId xmlns:a16="http://schemas.microsoft.com/office/drawing/2014/main" id="{E9428979-FDBC-4700-9DF5-53B9A7D3D89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08" name="CasetăText 1">
          <a:extLst>
            <a:ext uri="{FF2B5EF4-FFF2-40B4-BE49-F238E27FC236}">
              <a16:creationId xmlns:a16="http://schemas.microsoft.com/office/drawing/2014/main" id="{25D060C6-5D67-4501-8B21-B10EB788838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09" name="CasetăText 1">
          <a:extLst>
            <a:ext uri="{FF2B5EF4-FFF2-40B4-BE49-F238E27FC236}">
              <a16:creationId xmlns:a16="http://schemas.microsoft.com/office/drawing/2014/main" id="{E2FF2EB0-DFAA-4E3A-BCE2-A953D1AB959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10" name="CasetăText 1">
          <a:extLst>
            <a:ext uri="{FF2B5EF4-FFF2-40B4-BE49-F238E27FC236}">
              <a16:creationId xmlns:a16="http://schemas.microsoft.com/office/drawing/2014/main" id="{0353667E-7640-448A-B9E2-E097281183B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11" name="CasetăText 1">
          <a:extLst>
            <a:ext uri="{FF2B5EF4-FFF2-40B4-BE49-F238E27FC236}">
              <a16:creationId xmlns:a16="http://schemas.microsoft.com/office/drawing/2014/main" id="{EE336C39-7ECF-4A6B-BB3C-D6041A28496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12" name="CasetăText 1">
          <a:extLst>
            <a:ext uri="{FF2B5EF4-FFF2-40B4-BE49-F238E27FC236}">
              <a16:creationId xmlns:a16="http://schemas.microsoft.com/office/drawing/2014/main" id="{8EBCCEE9-CB99-4FAA-8B6D-8CCCB9ACB18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13" name="CasetăText 1">
          <a:extLst>
            <a:ext uri="{FF2B5EF4-FFF2-40B4-BE49-F238E27FC236}">
              <a16:creationId xmlns:a16="http://schemas.microsoft.com/office/drawing/2014/main" id="{EA1B98F8-DC2E-4DE9-A0A9-658366A0FA8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14" name="CasetăText 1">
          <a:extLst>
            <a:ext uri="{FF2B5EF4-FFF2-40B4-BE49-F238E27FC236}">
              <a16:creationId xmlns:a16="http://schemas.microsoft.com/office/drawing/2014/main" id="{CC017549-C266-4C00-AD9A-755BA22D110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15" name="CasetăText 1">
          <a:extLst>
            <a:ext uri="{FF2B5EF4-FFF2-40B4-BE49-F238E27FC236}">
              <a16:creationId xmlns:a16="http://schemas.microsoft.com/office/drawing/2014/main" id="{ACC6ADBA-9553-4173-B4FF-5DD3FA68C81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16" name="CasetăText 1">
          <a:extLst>
            <a:ext uri="{FF2B5EF4-FFF2-40B4-BE49-F238E27FC236}">
              <a16:creationId xmlns:a16="http://schemas.microsoft.com/office/drawing/2014/main" id="{C0FD42E8-EEF4-4DAC-BF18-D4A396DACC2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17" name="CasetăText 1">
          <a:extLst>
            <a:ext uri="{FF2B5EF4-FFF2-40B4-BE49-F238E27FC236}">
              <a16:creationId xmlns:a16="http://schemas.microsoft.com/office/drawing/2014/main" id="{080C987C-DE84-4714-A3B6-0B08AB6C87F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18" name="CasetăText 1">
          <a:extLst>
            <a:ext uri="{FF2B5EF4-FFF2-40B4-BE49-F238E27FC236}">
              <a16:creationId xmlns:a16="http://schemas.microsoft.com/office/drawing/2014/main" id="{41BDF344-0A2B-4152-B8FA-B90A9C3E3EA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19" name="CasetăText 1">
          <a:extLst>
            <a:ext uri="{FF2B5EF4-FFF2-40B4-BE49-F238E27FC236}">
              <a16:creationId xmlns:a16="http://schemas.microsoft.com/office/drawing/2014/main" id="{CCF776AF-5FAB-4590-925B-403DB27F07D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20" name="CasetăText 1">
          <a:extLst>
            <a:ext uri="{FF2B5EF4-FFF2-40B4-BE49-F238E27FC236}">
              <a16:creationId xmlns:a16="http://schemas.microsoft.com/office/drawing/2014/main" id="{B013A9FA-4DE3-4364-B0D3-A195878EB09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21" name="CasetăText 1">
          <a:extLst>
            <a:ext uri="{FF2B5EF4-FFF2-40B4-BE49-F238E27FC236}">
              <a16:creationId xmlns:a16="http://schemas.microsoft.com/office/drawing/2014/main" id="{DBB12FF7-F70D-40EE-87B6-4096ADE996E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22" name="CasetăText 1">
          <a:extLst>
            <a:ext uri="{FF2B5EF4-FFF2-40B4-BE49-F238E27FC236}">
              <a16:creationId xmlns:a16="http://schemas.microsoft.com/office/drawing/2014/main" id="{2F17A3DD-2B08-49D6-9CC0-985227C4626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23" name="CasetăText 1">
          <a:extLst>
            <a:ext uri="{FF2B5EF4-FFF2-40B4-BE49-F238E27FC236}">
              <a16:creationId xmlns:a16="http://schemas.microsoft.com/office/drawing/2014/main" id="{1656B22B-1D52-4B20-BC43-171111D496C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24" name="CasetăText 1">
          <a:extLst>
            <a:ext uri="{FF2B5EF4-FFF2-40B4-BE49-F238E27FC236}">
              <a16:creationId xmlns:a16="http://schemas.microsoft.com/office/drawing/2014/main" id="{636177CC-8E18-48A2-84C7-F6542A4B423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25" name="CasetăText 1">
          <a:extLst>
            <a:ext uri="{FF2B5EF4-FFF2-40B4-BE49-F238E27FC236}">
              <a16:creationId xmlns:a16="http://schemas.microsoft.com/office/drawing/2014/main" id="{45C883FA-3C6F-4A23-B320-455D5802EC8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126" name="CasetăText 1">
          <a:extLst>
            <a:ext uri="{FF2B5EF4-FFF2-40B4-BE49-F238E27FC236}">
              <a16:creationId xmlns:a16="http://schemas.microsoft.com/office/drawing/2014/main" id="{B2798696-24C4-433E-B8D1-5B27E6F6F184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127" name="CasetăText 1">
          <a:extLst>
            <a:ext uri="{FF2B5EF4-FFF2-40B4-BE49-F238E27FC236}">
              <a16:creationId xmlns:a16="http://schemas.microsoft.com/office/drawing/2014/main" id="{97EDAFE7-2196-4B60-B823-6421745F7A22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128" name="CasetăText 1">
          <a:extLst>
            <a:ext uri="{FF2B5EF4-FFF2-40B4-BE49-F238E27FC236}">
              <a16:creationId xmlns:a16="http://schemas.microsoft.com/office/drawing/2014/main" id="{612185FB-A21D-4E8B-A6F5-2742317D7D30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129" name="CasetăText 1">
          <a:extLst>
            <a:ext uri="{FF2B5EF4-FFF2-40B4-BE49-F238E27FC236}">
              <a16:creationId xmlns:a16="http://schemas.microsoft.com/office/drawing/2014/main" id="{450FB60E-B615-427B-9895-A3FC1E599C6B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130" name="CasetăText 1">
          <a:extLst>
            <a:ext uri="{FF2B5EF4-FFF2-40B4-BE49-F238E27FC236}">
              <a16:creationId xmlns:a16="http://schemas.microsoft.com/office/drawing/2014/main" id="{AEAD962E-61B8-4002-A322-93B1615CA631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131" name="CasetăText 1">
          <a:extLst>
            <a:ext uri="{FF2B5EF4-FFF2-40B4-BE49-F238E27FC236}">
              <a16:creationId xmlns:a16="http://schemas.microsoft.com/office/drawing/2014/main" id="{9A6D8A27-AF44-436E-8FC2-F6EE814E4F94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132" name="CasetăText 1">
          <a:extLst>
            <a:ext uri="{FF2B5EF4-FFF2-40B4-BE49-F238E27FC236}">
              <a16:creationId xmlns:a16="http://schemas.microsoft.com/office/drawing/2014/main" id="{E43AA424-00DE-4DCD-8A38-C1A5392B8EE0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133" name="CasetăText 1">
          <a:extLst>
            <a:ext uri="{FF2B5EF4-FFF2-40B4-BE49-F238E27FC236}">
              <a16:creationId xmlns:a16="http://schemas.microsoft.com/office/drawing/2014/main" id="{D004BB19-553D-41BA-9430-655EB947640C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134" name="CasetăText 1">
          <a:extLst>
            <a:ext uri="{FF2B5EF4-FFF2-40B4-BE49-F238E27FC236}">
              <a16:creationId xmlns:a16="http://schemas.microsoft.com/office/drawing/2014/main" id="{DBFA0752-3A8A-4700-9E9A-3C41AB3AE8E1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135" name="CasetăText 1">
          <a:extLst>
            <a:ext uri="{FF2B5EF4-FFF2-40B4-BE49-F238E27FC236}">
              <a16:creationId xmlns:a16="http://schemas.microsoft.com/office/drawing/2014/main" id="{91D09C0D-9B5C-4C4F-AEFC-C30530229FD5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136" name="CasetăText 1">
          <a:extLst>
            <a:ext uri="{FF2B5EF4-FFF2-40B4-BE49-F238E27FC236}">
              <a16:creationId xmlns:a16="http://schemas.microsoft.com/office/drawing/2014/main" id="{6EF3BF3C-DB6F-470C-8A7B-2E4CDE384349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137" name="CasetăText 1">
          <a:extLst>
            <a:ext uri="{FF2B5EF4-FFF2-40B4-BE49-F238E27FC236}">
              <a16:creationId xmlns:a16="http://schemas.microsoft.com/office/drawing/2014/main" id="{1BE49A0D-5B55-499B-846F-C7E0E9234E8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38" name="CasetăText 1">
          <a:extLst>
            <a:ext uri="{FF2B5EF4-FFF2-40B4-BE49-F238E27FC236}">
              <a16:creationId xmlns:a16="http://schemas.microsoft.com/office/drawing/2014/main" id="{5AA4228B-6B06-49C6-B5D0-0CF5056BD49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39" name="CasetăText 1">
          <a:extLst>
            <a:ext uri="{FF2B5EF4-FFF2-40B4-BE49-F238E27FC236}">
              <a16:creationId xmlns:a16="http://schemas.microsoft.com/office/drawing/2014/main" id="{EE09EA6C-B2C8-4417-81CD-E05F46A486B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40" name="CasetăText 1">
          <a:extLst>
            <a:ext uri="{FF2B5EF4-FFF2-40B4-BE49-F238E27FC236}">
              <a16:creationId xmlns:a16="http://schemas.microsoft.com/office/drawing/2014/main" id="{D8AC1B15-8F4B-49E8-A023-7FCBDFA7039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41" name="CasetăText 1">
          <a:extLst>
            <a:ext uri="{FF2B5EF4-FFF2-40B4-BE49-F238E27FC236}">
              <a16:creationId xmlns:a16="http://schemas.microsoft.com/office/drawing/2014/main" id="{BD824932-F15F-4A22-B2A7-CF64E8C1886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42" name="CasetăText 1">
          <a:extLst>
            <a:ext uri="{FF2B5EF4-FFF2-40B4-BE49-F238E27FC236}">
              <a16:creationId xmlns:a16="http://schemas.microsoft.com/office/drawing/2014/main" id="{21599314-5455-4843-847D-D9355119DA9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43" name="CasetăText 1">
          <a:extLst>
            <a:ext uri="{FF2B5EF4-FFF2-40B4-BE49-F238E27FC236}">
              <a16:creationId xmlns:a16="http://schemas.microsoft.com/office/drawing/2014/main" id="{CDA4BBF6-C099-48BE-A5FF-8BC76F21021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44" name="CasetăText 1">
          <a:extLst>
            <a:ext uri="{FF2B5EF4-FFF2-40B4-BE49-F238E27FC236}">
              <a16:creationId xmlns:a16="http://schemas.microsoft.com/office/drawing/2014/main" id="{4E471435-ED10-442E-A4B6-65414AFBD42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45" name="CasetăText 1">
          <a:extLst>
            <a:ext uri="{FF2B5EF4-FFF2-40B4-BE49-F238E27FC236}">
              <a16:creationId xmlns:a16="http://schemas.microsoft.com/office/drawing/2014/main" id="{32CE4EF1-0F5F-403E-B536-1B733945A4C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46" name="CasetăText 1">
          <a:extLst>
            <a:ext uri="{FF2B5EF4-FFF2-40B4-BE49-F238E27FC236}">
              <a16:creationId xmlns:a16="http://schemas.microsoft.com/office/drawing/2014/main" id="{BC999C6F-8614-4C8A-A1CC-1DCA0567D25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47" name="CasetăText 1">
          <a:extLst>
            <a:ext uri="{FF2B5EF4-FFF2-40B4-BE49-F238E27FC236}">
              <a16:creationId xmlns:a16="http://schemas.microsoft.com/office/drawing/2014/main" id="{1653812D-441C-4EC6-B6CA-B90AC2CFD8A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48" name="CasetăText 1">
          <a:extLst>
            <a:ext uri="{FF2B5EF4-FFF2-40B4-BE49-F238E27FC236}">
              <a16:creationId xmlns:a16="http://schemas.microsoft.com/office/drawing/2014/main" id="{2C1E63FF-05A0-43E7-B26A-61A990E38EF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49" name="CasetăText 1">
          <a:extLst>
            <a:ext uri="{FF2B5EF4-FFF2-40B4-BE49-F238E27FC236}">
              <a16:creationId xmlns:a16="http://schemas.microsoft.com/office/drawing/2014/main" id="{B6A76DE0-CF56-4516-98AE-E186A35108A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50" name="CasetăText 1">
          <a:extLst>
            <a:ext uri="{FF2B5EF4-FFF2-40B4-BE49-F238E27FC236}">
              <a16:creationId xmlns:a16="http://schemas.microsoft.com/office/drawing/2014/main" id="{4C05A5B1-64A6-4640-8BAD-6D019270629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51" name="CasetăText 1">
          <a:extLst>
            <a:ext uri="{FF2B5EF4-FFF2-40B4-BE49-F238E27FC236}">
              <a16:creationId xmlns:a16="http://schemas.microsoft.com/office/drawing/2014/main" id="{17FCA764-41C6-447C-A667-D916618653B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52" name="CasetăText 1">
          <a:extLst>
            <a:ext uri="{FF2B5EF4-FFF2-40B4-BE49-F238E27FC236}">
              <a16:creationId xmlns:a16="http://schemas.microsoft.com/office/drawing/2014/main" id="{9CA0C846-061B-4594-9F1E-C30DF999EFA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53" name="CasetăText 1">
          <a:extLst>
            <a:ext uri="{FF2B5EF4-FFF2-40B4-BE49-F238E27FC236}">
              <a16:creationId xmlns:a16="http://schemas.microsoft.com/office/drawing/2014/main" id="{DF92F9CF-814B-46AA-94CB-FD6A989005E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54" name="CasetăText 1">
          <a:extLst>
            <a:ext uri="{FF2B5EF4-FFF2-40B4-BE49-F238E27FC236}">
              <a16:creationId xmlns:a16="http://schemas.microsoft.com/office/drawing/2014/main" id="{76BE3B1C-EE0F-491C-97AA-AED2217A7F3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55" name="CasetăText 1">
          <a:extLst>
            <a:ext uri="{FF2B5EF4-FFF2-40B4-BE49-F238E27FC236}">
              <a16:creationId xmlns:a16="http://schemas.microsoft.com/office/drawing/2014/main" id="{A79A32C9-4973-49B1-87D2-FAA5EDF287A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56" name="CasetăText 1">
          <a:extLst>
            <a:ext uri="{FF2B5EF4-FFF2-40B4-BE49-F238E27FC236}">
              <a16:creationId xmlns:a16="http://schemas.microsoft.com/office/drawing/2014/main" id="{A012A7A9-FBFC-4080-BB23-E8E0DAEAC48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57" name="CasetăText 1">
          <a:extLst>
            <a:ext uri="{FF2B5EF4-FFF2-40B4-BE49-F238E27FC236}">
              <a16:creationId xmlns:a16="http://schemas.microsoft.com/office/drawing/2014/main" id="{FB3F1515-E21F-4CF0-AEBE-47A140A8757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58" name="CasetăText 1">
          <a:extLst>
            <a:ext uri="{FF2B5EF4-FFF2-40B4-BE49-F238E27FC236}">
              <a16:creationId xmlns:a16="http://schemas.microsoft.com/office/drawing/2014/main" id="{F8E9B9EC-3D7D-46FE-8028-C7DC666E44E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59" name="CasetăText 1">
          <a:extLst>
            <a:ext uri="{FF2B5EF4-FFF2-40B4-BE49-F238E27FC236}">
              <a16:creationId xmlns:a16="http://schemas.microsoft.com/office/drawing/2014/main" id="{295A67AD-71DE-47EB-965B-7A6BA0035A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60" name="CasetăText 1">
          <a:extLst>
            <a:ext uri="{FF2B5EF4-FFF2-40B4-BE49-F238E27FC236}">
              <a16:creationId xmlns:a16="http://schemas.microsoft.com/office/drawing/2014/main" id="{51AAD3E3-6820-4FE6-A644-62FD685206B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61" name="CasetăText 1">
          <a:extLst>
            <a:ext uri="{FF2B5EF4-FFF2-40B4-BE49-F238E27FC236}">
              <a16:creationId xmlns:a16="http://schemas.microsoft.com/office/drawing/2014/main" id="{30FD2763-9F00-45F2-96FF-AAE86F599CB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62" name="CasetăText 1">
          <a:extLst>
            <a:ext uri="{FF2B5EF4-FFF2-40B4-BE49-F238E27FC236}">
              <a16:creationId xmlns:a16="http://schemas.microsoft.com/office/drawing/2014/main" id="{B5D7CD4C-16C6-47CA-9CBC-4E93901567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63" name="CasetăText 1">
          <a:extLst>
            <a:ext uri="{FF2B5EF4-FFF2-40B4-BE49-F238E27FC236}">
              <a16:creationId xmlns:a16="http://schemas.microsoft.com/office/drawing/2014/main" id="{53A1E858-7D3F-49F4-B077-338C65ABE38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64" name="CasetăText 1">
          <a:extLst>
            <a:ext uri="{FF2B5EF4-FFF2-40B4-BE49-F238E27FC236}">
              <a16:creationId xmlns:a16="http://schemas.microsoft.com/office/drawing/2014/main" id="{E09FFD18-90DE-4380-B1B4-AA05E50D851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65" name="CasetăText 1">
          <a:extLst>
            <a:ext uri="{FF2B5EF4-FFF2-40B4-BE49-F238E27FC236}">
              <a16:creationId xmlns:a16="http://schemas.microsoft.com/office/drawing/2014/main" id="{A3893AF7-194D-4C35-AD99-3F12C210856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66" name="CasetăText 1">
          <a:extLst>
            <a:ext uri="{FF2B5EF4-FFF2-40B4-BE49-F238E27FC236}">
              <a16:creationId xmlns:a16="http://schemas.microsoft.com/office/drawing/2014/main" id="{8A8E3D1A-B612-4408-B5E2-B58979B46D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67" name="CasetăText 1">
          <a:extLst>
            <a:ext uri="{FF2B5EF4-FFF2-40B4-BE49-F238E27FC236}">
              <a16:creationId xmlns:a16="http://schemas.microsoft.com/office/drawing/2014/main" id="{5E29582E-C770-49FE-8242-A8820FF658E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68" name="CasetăText 1">
          <a:extLst>
            <a:ext uri="{FF2B5EF4-FFF2-40B4-BE49-F238E27FC236}">
              <a16:creationId xmlns:a16="http://schemas.microsoft.com/office/drawing/2014/main" id="{61B5FB0F-FF43-4CE4-AD22-282B0FD883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69" name="CasetăText 1">
          <a:extLst>
            <a:ext uri="{FF2B5EF4-FFF2-40B4-BE49-F238E27FC236}">
              <a16:creationId xmlns:a16="http://schemas.microsoft.com/office/drawing/2014/main" id="{620F9822-9D85-40C3-89E3-FA8A8EF4BB1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70" name="CasetăText 1">
          <a:extLst>
            <a:ext uri="{FF2B5EF4-FFF2-40B4-BE49-F238E27FC236}">
              <a16:creationId xmlns:a16="http://schemas.microsoft.com/office/drawing/2014/main" id="{EE599A3C-F54C-44C9-BBB9-F6A115E9E2A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71" name="CasetăText 1">
          <a:extLst>
            <a:ext uri="{FF2B5EF4-FFF2-40B4-BE49-F238E27FC236}">
              <a16:creationId xmlns:a16="http://schemas.microsoft.com/office/drawing/2014/main" id="{17F2CD80-6684-4980-83D9-EC870CE1FA0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72" name="CasetăText 1">
          <a:extLst>
            <a:ext uri="{FF2B5EF4-FFF2-40B4-BE49-F238E27FC236}">
              <a16:creationId xmlns:a16="http://schemas.microsoft.com/office/drawing/2014/main" id="{CE515F3D-C29E-4931-B7FD-8146E6DB373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73" name="CasetăText 1">
          <a:extLst>
            <a:ext uri="{FF2B5EF4-FFF2-40B4-BE49-F238E27FC236}">
              <a16:creationId xmlns:a16="http://schemas.microsoft.com/office/drawing/2014/main" id="{862E0662-9650-489D-A174-40519DF4DEC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74" name="CasetăText 1">
          <a:extLst>
            <a:ext uri="{FF2B5EF4-FFF2-40B4-BE49-F238E27FC236}">
              <a16:creationId xmlns:a16="http://schemas.microsoft.com/office/drawing/2014/main" id="{6D324221-6350-444A-B6DC-0124E04087C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75" name="CasetăText 1">
          <a:extLst>
            <a:ext uri="{FF2B5EF4-FFF2-40B4-BE49-F238E27FC236}">
              <a16:creationId xmlns:a16="http://schemas.microsoft.com/office/drawing/2014/main" id="{7EE94A8A-4D64-4E71-95D5-15BE7D9ECF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76" name="CasetăText 1">
          <a:extLst>
            <a:ext uri="{FF2B5EF4-FFF2-40B4-BE49-F238E27FC236}">
              <a16:creationId xmlns:a16="http://schemas.microsoft.com/office/drawing/2014/main" id="{CB0589AB-D6CF-42ED-80AA-D294A0BF8C8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77" name="CasetăText 1">
          <a:extLst>
            <a:ext uri="{FF2B5EF4-FFF2-40B4-BE49-F238E27FC236}">
              <a16:creationId xmlns:a16="http://schemas.microsoft.com/office/drawing/2014/main" id="{1C3684A2-F44D-4BA3-8F43-E851C51ACA6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78" name="CasetăText 1">
          <a:extLst>
            <a:ext uri="{FF2B5EF4-FFF2-40B4-BE49-F238E27FC236}">
              <a16:creationId xmlns:a16="http://schemas.microsoft.com/office/drawing/2014/main" id="{E40D424E-0ACF-42B5-8027-A0091CEBD05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79" name="CasetăText 1">
          <a:extLst>
            <a:ext uri="{FF2B5EF4-FFF2-40B4-BE49-F238E27FC236}">
              <a16:creationId xmlns:a16="http://schemas.microsoft.com/office/drawing/2014/main" id="{DD9A4902-B4A0-40A0-986D-7780224D2F0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80" name="CasetăText 1">
          <a:extLst>
            <a:ext uri="{FF2B5EF4-FFF2-40B4-BE49-F238E27FC236}">
              <a16:creationId xmlns:a16="http://schemas.microsoft.com/office/drawing/2014/main" id="{1673ACFD-3E88-4E25-A385-A76E7653633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81" name="CasetăText 1">
          <a:extLst>
            <a:ext uri="{FF2B5EF4-FFF2-40B4-BE49-F238E27FC236}">
              <a16:creationId xmlns:a16="http://schemas.microsoft.com/office/drawing/2014/main" id="{37CB981A-7C9A-426F-8EFE-B51AF85D342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82" name="CasetăText 1">
          <a:extLst>
            <a:ext uri="{FF2B5EF4-FFF2-40B4-BE49-F238E27FC236}">
              <a16:creationId xmlns:a16="http://schemas.microsoft.com/office/drawing/2014/main" id="{D143D048-AA99-48B7-B658-58D31A45B72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83" name="CasetăText 1">
          <a:extLst>
            <a:ext uri="{FF2B5EF4-FFF2-40B4-BE49-F238E27FC236}">
              <a16:creationId xmlns:a16="http://schemas.microsoft.com/office/drawing/2014/main" id="{EF44CF42-EC33-4361-8A09-E7E3DAE5A46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84" name="CasetăText 1">
          <a:extLst>
            <a:ext uri="{FF2B5EF4-FFF2-40B4-BE49-F238E27FC236}">
              <a16:creationId xmlns:a16="http://schemas.microsoft.com/office/drawing/2014/main" id="{21659DFE-9A02-4324-8549-7198134E8B0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85" name="CasetăText 1">
          <a:extLst>
            <a:ext uri="{FF2B5EF4-FFF2-40B4-BE49-F238E27FC236}">
              <a16:creationId xmlns:a16="http://schemas.microsoft.com/office/drawing/2014/main" id="{869759EA-7F9E-49A9-A7B0-83B9D2AF599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86" name="CasetăText 1">
          <a:extLst>
            <a:ext uri="{FF2B5EF4-FFF2-40B4-BE49-F238E27FC236}">
              <a16:creationId xmlns:a16="http://schemas.microsoft.com/office/drawing/2014/main" id="{383E22DC-FD46-4E3E-9370-5B29FF80FF7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87" name="CasetăText 1">
          <a:extLst>
            <a:ext uri="{FF2B5EF4-FFF2-40B4-BE49-F238E27FC236}">
              <a16:creationId xmlns:a16="http://schemas.microsoft.com/office/drawing/2014/main" id="{D7888274-AF79-43B3-93C6-7FD3B2A49FC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88" name="CasetăText 1">
          <a:extLst>
            <a:ext uri="{FF2B5EF4-FFF2-40B4-BE49-F238E27FC236}">
              <a16:creationId xmlns:a16="http://schemas.microsoft.com/office/drawing/2014/main" id="{04A07DFC-CF34-45A6-822B-3B8A250360E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89" name="CasetăText 1">
          <a:extLst>
            <a:ext uri="{FF2B5EF4-FFF2-40B4-BE49-F238E27FC236}">
              <a16:creationId xmlns:a16="http://schemas.microsoft.com/office/drawing/2014/main" id="{1861236F-ED9A-4E15-A1A6-12C3ECC8F3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90" name="CasetăText 1">
          <a:extLst>
            <a:ext uri="{FF2B5EF4-FFF2-40B4-BE49-F238E27FC236}">
              <a16:creationId xmlns:a16="http://schemas.microsoft.com/office/drawing/2014/main" id="{B15FD84C-6F6B-4E57-AEE2-E608C4DDDEF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91" name="CasetăText 1">
          <a:extLst>
            <a:ext uri="{FF2B5EF4-FFF2-40B4-BE49-F238E27FC236}">
              <a16:creationId xmlns:a16="http://schemas.microsoft.com/office/drawing/2014/main" id="{7EF697F7-3A25-426C-A005-A3AE549F2EE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92" name="CasetăText 1">
          <a:extLst>
            <a:ext uri="{FF2B5EF4-FFF2-40B4-BE49-F238E27FC236}">
              <a16:creationId xmlns:a16="http://schemas.microsoft.com/office/drawing/2014/main" id="{A7535566-3E29-4B2B-AB88-D8CA8A53BAB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193" name="CasetăText 1">
          <a:extLst>
            <a:ext uri="{FF2B5EF4-FFF2-40B4-BE49-F238E27FC236}">
              <a16:creationId xmlns:a16="http://schemas.microsoft.com/office/drawing/2014/main" id="{7FE9B649-3C47-4C9F-8249-34B99E61AA9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194" name="CasetăText 1">
          <a:extLst>
            <a:ext uri="{FF2B5EF4-FFF2-40B4-BE49-F238E27FC236}">
              <a16:creationId xmlns:a16="http://schemas.microsoft.com/office/drawing/2014/main" id="{AB8AF3A1-4121-4E08-858E-874E8F82913C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195" name="CasetăText 1">
          <a:extLst>
            <a:ext uri="{FF2B5EF4-FFF2-40B4-BE49-F238E27FC236}">
              <a16:creationId xmlns:a16="http://schemas.microsoft.com/office/drawing/2014/main" id="{7B139172-DBF7-4051-9E26-078DB6C4F5F0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196" name="CasetăText 1">
          <a:extLst>
            <a:ext uri="{FF2B5EF4-FFF2-40B4-BE49-F238E27FC236}">
              <a16:creationId xmlns:a16="http://schemas.microsoft.com/office/drawing/2014/main" id="{B763B445-97BD-4059-A593-2B6A5CB49347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197" name="CasetăText 1">
          <a:extLst>
            <a:ext uri="{FF2B5EF4-FFF2-40B4-BE49-F238E27FC236}">
              <a16:creationId xmlns:a16="http://schemas.microsoft.com/office/drawing/2014/main" id="{C9B72C58-74D4-48A3-8D30-BC1A1B7FAA6C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198" name="CasetăText 1">
          <a:extLst>
            <a:ext uri="{FF2B5EF4-FFF2-40B4-BE49-F238E27FC236}">
              <a16:creationId xmlns:a16="http://schemas.microsoft.com/office/drawing/2014/main" id="{C3E47DC0-F085-4CF7-933C-BE5A0134AA1A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199" name="CasetăText 1">
          <a:extLst>
            <a:ext uri="{FF2B5EF4-FFF2-40B4-BE49-F238E27FC236}">
              <a16:creationId xmlns:a16="http://schemas.microsoft.com/office/drawing/2014/main" id="{DA787D90-8F05-4DD7-96B7-67D12F92BBC6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200" name="CasetăText 1">
          <a:extLst>
            <a:ext uri="{FF2B5EF4-FFF2-40B4-BE49-F238E27FC236}">
              <a16:creationId xmlns:a16="http://schemas.microsoft.com/office/drawing/2014/main" id="{08360DB6-30A5-40A9-BEC8-7E1F2B2733A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201" name="CasetăText 1">
          <a:extLst>
            <a:ext uri="{FF2B5EF4-FFF2-40B4-BE49-F238E27FC236}">
              <a16:creationId xmlns:a16="http://schemas.microsoft.com/office/drawing/2014/main" id="{D4DEA4F5-81B4-40DC-8002-57AA8732C49C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202" name="CasetăText 1">
          <a:extLst>
            <a:ext uri="{FF2B5EF4-FFF2-40B4-BE49-F238E27FC236}">
              <a16:creationId xmlns:a16="http://schemas.microsoft.com/office/drawing/2014/main" id="{B9E7F3B0-3142-480D-B6D5-F1BCEFF6E782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203" name="CasetăText 1">
          <a:extLst>
            <a:ext uri="{FF2B5EF4-FFF2-40B4-BE49-F238E27FC236}">
              <a16:creationId xmlns:a16="http://schemas.microsoft.com/office/drawing/2014/main" id="{9BE9C987-5DD4-448B-93C4-E373A32E33FE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204" name="CasetăText 1">
          <a:extLst>
            <a:ext uri="{FF2B5EF4-FFF2-40B4-BE49-F238E27FC236}">
              <a16:creationId xmlns:a16="http://schemas.microsoft.com/office/drawing/2014/main" id="{E8896F4C-76CA-4B4A-AFA6-3C1DB30D44CA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205" name="CasetăText 1">
          <a:extLst>
            <a:ext uri="{FF2B5EF4-FFF2-40B4-BE49-F238E27FC236}">
              <a16:creationId xmlns:a16="http://schemas.microsoft.com/office/drawing/2014/main" id="{93C42B5D-8A76-4829-8888-D070034E2320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06" name="CasetăText 1">
          <a:extLst>
            <a:ext uri="{FF2B5EF4-FFF2-40B4-BE49-F238E27FC236}">
              <a16:creationId xmlns:a16="http://schemas.microsoft.com/office/drawing/2014/main" id="{C67B1D14-58B0-475F-998F-A963BE9E7A1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07" name="CasetăText 1">
          <a:extLst>
            <a:ext uri="{FF2B5EF4-FFF2-40B4-BE49-F238E27FC236}">
              <a16:creationId xmlns:a16="http://schemas.microsoft.com/office/drawing/2014/main" id="{0C24237C-9F98-4FDE-A079-46060A7B068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08" name="CasetăText 1">
          <a:extLst>
            <a:ext uri="{FF2B5EF4-FFF2-40B4-BE49-F238E27FC236}">
              <a16:creationId xmlns:a16="http://schemas.microsoft.com/office/drawing/2014/main" id="{A4C7BFA7-9BA8-40B6-B513-1C37E51399A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09" name="CasetăText 1">
          <a:extLst>
            <a:ext uri="{FF2B5EF4-FFF2-40B4-BE49-F238E27FC236}">
              <a16:creationId xmlns:a16="http://schemas.microsoft.com/office/drawing/2014/main" id="{D654E615-189E-42C3-9E7D-41573CC62B4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10" name="CasetăText 1">
          <a:extLst>
            <a:ext uri="{FF2B5EF4-FFF2-40B4-BE49-F238E27FC236}">
              <a16:creationId xmlns:a16="http://schemas.microsoft.com/office/drawing/2014/main" id="{C804DCEC-1C73-474B-A0F7-2CFA6761724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11" name="CasetăText 1">
          <a:extLst>
            <a:ext uri="{FF2B5EF4-FFF2-40B4-BE49-F238E27FC236}">
              <a16:creationId xmlns:a16="http://schemas.microsoft.com/office/drawing/2014/main" id="{616F4B37-CF32-47B4-BEBA-719F36D8D4E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12" name="CasetăText 1">
          <a:extLst>
            <a:ext uri="{FF2B5EF4-FFF2-40B4-BE49-F238E27FC236}">
              <a16:creationId xmlns:a16="http://schemas.microsoft.com/office/drawing/2014/main" id="{D26AAB97-7423-47EF-8EE5-558AF5398F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13" name="CasetăText 1">
          <a:extLst>
            <a:ext uri="{FF2B5EF4-FFF2-40B4-BE49-F238E27FC236}">
              <a16:creationId xmlns:a16="http://schemas.microsoft.com/office/drawing/2014/main" id="{0EC7226B-36A3-4CC5-A6F7-312D56C06D0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14" name="CasetăText 1">
          <a:extLst>
            <a:ext uri="{FF2B5EF4-FFF2-40B4-BE49-F238E27FC236}">
              <a16:creationId xmlns:a16="http://schemas.microsoft.com/office/drawing/2014/main" id="{0C4362CA-A10A-446F-BF31-DD386A7A89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15" name="CasetăText 1">
          <a:extLst>
            <a:ext uri="{FF2B5EF4-FFF2-40B4-BE49-F238E27FC236}">
              <a16:creationId xmlns:a16="http://schemas.microsoft.com/office/drawing/2014/main" id="{7048764D-4624-4DB4-A2EF-1397577113F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16" name="CasetăText 1">
          <a:extLst>
            <a:ext uri="{FF2B5EF4-FFF2-40B4-BE49-F238E27FC236}">
              <a16:creationId xmlns:a16="http://schemas.microsoft.com/office/drawing/2014/main" id="{26B920C5-88C0-48B2-9AED-E72A9A2A43A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17" name="CasetăText 1">
          <a:extLst>
            <a:ext uri="{FF2B5EF4-FFF2-40B4-BE49-F238E27FC236}">
              <a16:creationId xmlns:a16="http://schemas.microsoft.com/office/drawing/2014/main" id="{38C5B65E-35DD-4BBF-B1BB-3C9DF19C218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18" name="CasetăText 1">
          <a:extLst>
            <a:ext uri="{FF2B5EF4-FFF2-40B4-BE49-F238E27FC236}">
              <a16:creationId xmlns:a16="http://schemas.microsoft.com/office/drawing/2014/main" id="{CA965FD6-CCCC-4A37-BC6C-925091BC6BD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19" name="CasetăText 1">
          <a:extLst>
            <a:ext uri="{FF2B5EF4-FFF2-40B4-BE49-F238E27FC236}">
              <a16:creationId xmlns:a16="http://schemas.microsoft.com/office/drawing/2014/main" id="{32BD8CA7-DF90-49F3-8770-7A50015D513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20" name="CasetăText 1">
          <a:extLst>
            <a:ext uri="{FF2B5EF4-FFF2-40B4-BE49-F238E27FC236}">
              <a16:creationId xmlns:a16="http://schemas.microsoft.com/office/drawing/2014/main" id="{420EA155-5925-4DC1-9C09-7704C0B478D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21" name="CasetăText 1">
          <a:extLst>
            <a:ext uri="{FF2B5EF4-FFF2-40B4-BE49-F238E27FC236}">
              <a16:creationId xmlns:a16="http://schemas.microsoft.com/office/drawing/2014/main" id="{434FA3B7-D99D-4F1B-9C8F-34D3409AEA6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22" name="CasetăText 1">
          <a:extLst>
            <a:ext uri="{FF2B5EF4-FFF2-40B4-BE49-F238E27FC236}">
              <a16:creationId xmlns:a16="http://schemas.microsoft.com/office/drawing/2014/main" id="{AD43BE90-22E9-4EFE-B11A-6786862DF53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23" name="CasetăText 1">
          <a:extLst>
            <a:ext uri="{FF2B5EF4-FFF2-40B4-BE49-F238E27FC236}">
              <a16:creationId xmlns:a16="http://schemas.microsoft.com/office/drawing/2014/main" id="{7542FC10-6EAE-49CF-BEFB-F94535CC6AE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24" name="CasetăText 1">
          <a:extLst>
            <a:ext uri="{FF2B5EF4-FFF2-40B4-BE49-F238E27FC236}">
              <a16:creationId xmlns:a16="http://schemas.microsoft.com/office/drawing/2014/main" id="{CF061441-6E10-423A-A820-CAB958E649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25" name="CasetăText 1">
          <a:extLst>
            <a:ext uri="{FF2B5EF4-FFF2-40B4-BE49-F238E27FC236}">
              <a16:creationId xmlns:a16="http://schemas.microsoft.com/office/drawing/2014/main" id="{BEB80282-3EFF-4070-B61E-027F1FF196D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26" name="CasetăText 1">
          <a:extLst>
            <a:ext uri="{FF2B5EF4-FFF2-40B4-BE49-F238E27FC236}">
              <a16:creationId xmlns:a16="http://schemas.microsoft.com/office/drawing/2014/main" id="{868F451F-15FA-4366-97DA-704F6534B7C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27" name="CasetăText 1">
          <a:extLst>
            <a:ext uri="{FF2B5EF4-FFF2-40B4-BE49-F238E27FC236}">
              <a16:creationId xmlns:a16="http://schemas.microsoft.com/office/drawing/2014/main" id="{69F4A027-B6C1-4A8F-BE34-139F86B2C21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28" name="CasetăText 1">
          <a:extLst>
            <a:ext uri="{FF2B5EF4-FFF2-40B4-BE49-F238E27FC236}">
              <a16:creationId xmlns:a16="http://schemas.microsoft.com/office/drawing/2014/main" id="{ACE05576-68E4-4206-84CA-01F95A345CC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29" name="CasetăText 1">
          <a:extLst>
            <a:ext uri="{FF2B5EF4-FFF2-40B4-BE49-F238E27FC236}">
              <a16:creationId xmlns:a16="http://schemas.microsoft.com/office/drawing/2014/main" id="{00FB75CC-B47D-4FC9-AF9C-359E459EAEE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30" name="CasetăText 1">
          <a:extLst>
            <a:ext uri="{FF2B5EF4-FFF2-40B4-BE49-F238E27FC236}">
              <a16:creationId xmlns:a16="http://schemas.microsoft.com/office/drawing/2014/main" id="{EB483214-FB35-4150-B7A5-8E46F7922D7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31" name="CasetăText 1">
          <a:extLst>
            <a:ext uri="{FF2B5EF4-FFF2-40B4-BE49-F238E27FC236}">
              <a16:creationId xmlns:a16="http://schemas.microsoft.com/office/drawing/2014/main" id="{6F2C635B-FA5D-4D88-A786-601DD293139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32" name="CasetăText 1">
          <a:extLst>
            <a:ext uri="{FF2B5EF4-FFF2-40B4-BE49-F238E27FC236}">
              <a16:creationId xmlns:a16="http://schemas.microsoft.com/office/drawing/2014/main" id="{F8EE8E3E-426E-4C83-A926-7FF568A8DC2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33" name="CasetăText 1">
          <a:extLst>
            <a:ext uri="{FF2B5EF4-FFF2-40B4-BE49-F238E27FC236}">
              <a16:creationId xmlns:a16="http://schemas.microsoft.com/office/drawing/2014/main" id="{24438580-7D69-4114-8CF2-42C2A51DB31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34" name="CasetăText 1">
          <a:extLst>
            <a:ext uri="{FF2B5EF4-FFF2-40B4-BE49-F238E27FC236}">
              <a16:creationId xmlns:a16="http://schemas.microsoft.com/office/drawing/2014/main" id="{B89988F2-30E9-45F0-A177-E258DE3B471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35" name="CasetăText 1">
          <a:extLst>
            <a:ext uri="{FF2B5EF4-FFF2-40B4-BE49-F238E27FC236}">
              <a16:creationId xmlns:a16="http://schemas.microsoft.com/office/drawing/2014/main" id="{5675F293-4356-4BE7-B7E2-7339581ABCA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36" name="CasetăText 1">
          <a:extLst>
            <a:ext uri="{FF2B5EF4-FFF2-40B4-BE49-F238E27FC236}">
              <a16:creationId xmlns:a16="http://schemas.microsoft.com/office/drawing/2014/main" id="{8B8A5151-CB47-401C-8285-44CECFCED3B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37" name="CasetăText 1">
          <a:extLst>
            <a:ext uri="{FF2B5EF4-FFF2-40B4-BE49-F238E27FC236}">
              <a16:creationId xmlns:a16="http://schemas.microsoft.com/office/drawing/2014/main" id="{FB5BE66A-A274-450B-AF8E-194663961B4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38" name="CasetăText 1">
          <a:extLst>
            <a:ext uri="{FF2B5EF4-FFF2-40B4-BE49-F238E27FC236}">
              <a16:creationId xmlns:a16="http://schemas.microsoft.com/office/drawing/2014/main" id="{DE506374-46BC-4D66-9500-0C8BF124C56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39" name="CasetăText 1">
          <a:extLst>
            <a:ext uri="{FF2B5EF4-FFF2-40B4-BE49-F238E27FC236}">
              <a16:creationId xmlns:a16="http://schemas.microsoft.com/office/drawing/2014/main" id="{E7747552-244F-49B8-907E-693D7EB481B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40" name="CasetăText 1">
          <a:extLst>
            <a:ext uri="{FF2B5EF4-FFF2-40B4-BE49-F238E27FC236}">
              <a16:creationId xmlns:a16="http://schemas.microsoft.com/office/drawing/2014/main" id="{59F36E57-23B9-4AEB-9ADB-94EE36E70F9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41" name="CasetăText 1">
          <a:extLst>
            <a:ext uri="{FF2B5EF4-FFF2-40B4-BE49-F238E27FC236}">
              <a16:creationId xmlns:a16="http://schemas.microsoft.com/office/drawing/2014/main" id="{C64D36A4-68FF-4DFA-ACAD-4F43767CA89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42" name="CasetăText 1">
          <a:extLst>
            <a:ext uri="{FF2B5EF4-FFF2-40B4-BE49-F238E27FC236}">
              <a16:creationId xmlns:a16="http://schemas.microsoft.com/office/drawing/2014/main" id="{8073133D-4D71-4EBB-AC63-F388E710E06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43" name="CasetăText 1">
          <a:extLst>
            <a:ext uri="{FF2B5EF4-FFF2-40B4-BE49-F238E27FC236}">
              <a16:creationId xmlns:a16="http://schemas.microsoft.com/office/drawing/2014/main" id="{7B7F4042-3B2C-45C6-8CEC-0E1F4C0704F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44" name="CasetăText 1">
          <a:extLst>
            <a:ext uri="{FF2B5EF4-FFF2-40B4-BE49-F238E27FC236}">
              <a16:creationId xmlns:a16="http://schemas.microsoft.com/office/drawing/2014/main" id="{09EE5375-564E-4A7E-844D-336045B6FF8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45" name="CasetăText 1">
          <a:extLst>
            <a:ext uri="{FF2B5EF4-FFF2-40B4-BE49-F238E27FC236}">
              <a16:creationId xmlns:a16="http://schemas.microsoft.com/office/drawing/2014/main" id="{F1EF0C69-F74E-454B-896F-875248940C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46" name="CasetăText 1">
          <a:extLst>
            <a:ext uri="{FF2B5EF4-FFF2-40B4-BE49-F238E27FC236}">
              <a16:creationId xmlns:a16="http://schemas.microsoft.com/office/drawing/2014/main" id="{52EFD059-F14C-419B-869A-C6CD31010C7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47" name="CasetăText 1">
          <a:extLst>
            <a:ext uri="{FF2B5EF4-FFF2-40B4-BE49-F238E27FC236}">
              <a16:creationId xmlns:a16="http://schemas.microsoft.com/office/drawing/2014/main" id="{7862791F-2F77-4C18-9C29-12A9D4DA895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48" name="CasetăText 1">
          <a:extLst>
            <a:ext uri="{FF2B5EF4-FFF2-40B4-BE49-F238E27FC236}">
              <a16:creationId xmlns:a16="http://schemas.microsoft.com/office/drawing/2014/main" id="{44C5D53B-8F33-4573-A2DA-188E029621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49" name="CasetăText 1">
          <a:extLst>
            <a:ext uri="{FF2B5EF4-FFF2-40B4-BE49-F238E27FC236}">
              <a16:creationId xmlns:a16="http://schemas.microsoft.com/office/drawing/2014/main" id="{9B8E1E30-7D5E-4780-88DC-E3EE97CF30E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50" name="CasetăText 1">
          <a:extLst>
            <a:ext uri="{FF2B5EF4-FFF2-40B4-BE49-F238E27FC236}">
              <a16:creationId xmlns:a16="http://schemas.microsoft.com/office/drawing/2014/main" id="{9CFB928C-2383-4E03-9D86-489BB5A2FE5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51" name="CasetăText 1">
          <a:extLst>
            <a:ext uri="{FF2B5EF4-FFF2-40B4-BE49-F238E27FC236}">
              <a16:creationId xmlns:a16="http://schemas.microsoft.com/office/drawing/2014/main" id="{F52F21A7-8E0D-4AB6-921D-5AADB8B39CC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52" name="CasetăText 1">
          <a:extLst>
            <a:ext uri="{FF2B5EF4-FFF2-40B4-BE49-F238E27FC236}">
              <a16:creationId xmlns:a16="http://schemas.microsoft.com/office/drawing/2014/main" id="{0E830D12-88FA-4FB5-964D-D58BE764E25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53" name="CasetăText 1">
          <a:extLst>
            <a:ext uri="{FF2B5EF4-FFF2-40B4-BE49-F238E27FC236}">
              <a16:creationId xmlns:a16="http://schemas.microsoft.com/office/drawing/2014/main" id="{6F98815B-330D-4FB1-90C0-BA542CEF6AE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54" name="CasetăText 1">
          <a:extLst>
            <a:ext uri="{FF2B5EF4-FFF2-40B4-BE49-F238E27FC236}">
              <a16:creationId xmlns:a16="http://schemas.microsoft.com/office/drawing/2014/main" id="{3A8B8B3C-FDE6-440A-819C-B1A47389B41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55" name="CasetăText 1">
          <a:extLst>
            <a:ext uri="{FF2B5EF4-FFF2-40B4-BE49-F238E27FC236}">
              <a16:creationId xmlns:a16="http://schemas.microsoft.com/office/drawing/2014/main" id="{094CF179-67CD-49ED-892A-93F15DB7F51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56" name="CasetăText 1">
          <a:extLst>
            <a:ext uri="{FF2B5EF4-FFF2-40B4-BE49-F238E27FC236}">
              <a16:creationId xmlns:a16="http://schemas.microsoft.com/office/drawing/2014/main" id="{EE339018-DD78-4527-AF4E-2EF88252C4B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57" name="CasetăText 1">
          <a:extLst>
            <a:ext uri="{FF2B5EF4-FFF2-40B4-BE49-F238E27FC236}">
              <a16:creationId xmlns:a16="http://schemas.microsoft.com/office/drawing/2014/main" id="{17E7F6D7-DA9B-4797-9A31-B901031D8C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58" name="CasetăText 1">
          <a:extLst>
            <a:ext uri="{FF2B5EF4-FFF2-40B4-BE49-F238E27FC236}">
              <a16:creationId xmlns:a16="http://schemas.microsoft.com/office/drawing/2014/main" id="{079B04D2-CAB0-43A5-A8D0-BA55AC6A4C4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59" name="CasetăText 1">
          <a:extLst>
            <a:ext uri="{FF2B5EF4-FFF2-40B4-BE49-F238E27FC236}">
              <a16:creationId xmlns:a16="http://schemas.microsoft.com/office/drawing/2014/main" id="{4436DD30-FF13-4283-B46E-9BED34E63F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60" name="CasetăText 1">
          <a:extLst>
            <a:ext uri="{FF2B5EF4-FFF2-40B4-BE49-F238E27FC236}">
              <a16:creationId xmlns:a16="http://schemas.microsoft.com/office/drawing/2014/main" id="{9FF58D0F-1CCB-49B5-8CD5-6BFBD4C3076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61" name="CasetăText 1">
          <a:extLst>
            <a:ext uri="{FF2B5EF4-FFF2-40B4-BE49-F238E27FC236}">
              <a16:creationId xmlns:a16="http://schemas.microsoft.com/office/drawing/2014/main" id="{94CA2555-D034-4218-AE4A-C1085B2425B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262" name="CasetăText 1">
          <a:extLst>
            <a:ext uri="{FF2B5EF4-FFF2-40B4-BE49-F238E27FC236}">
              <a16:creationId xmlns:a16="http://schemas.microsoft.com/office/drawing/2014/main" id="{56988CE0-16C8-449F-B4C0-3AE96AE30038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263" name="CasetăText 1">
          <a:extLst>
            <a:ext uri="{FF2B5EF4-FFF2-40B4-BE49-F238E27FC236}">
              <a16:creationId xmlns:a16="http://schemas.microsoft.com/office/drawing/2014/main" id="{2ECEDD53-8493-491F-8BD3-2047A135B02E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264" name="CasetăText 1">
          <a:extLst>
            <a:ext uri="{FF2B5EF4-FFF2-40B4-BE49-F238E27FC236}">
              <a16:creationId xmlns:a16="http://schemas.microsoft.com/office/drawing/2014/main" id="{F7ABAF79-2786-4719-B1D2-9BB0678A80DC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265" name="CasetăText 1">
          <a:extLst>
            <a:ext uri="{FF2B5EF4-FFF2-40B4-BE49-F238E27FC236}">
              <a16:creationId xmlns:a16="http://schemas.microsoft.com/office/drawing/2014/main" id="{06ADDFE8-C581-4832-8E64-E8A50E9519C4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266" name="CasetăText 1">
          <a:extLst>
            <a:ext uri="{FF2B5EF4-FFF2-40B4-BE49-F238E27FC236}">
              <a16:creationId xmlns:a16="http://schemas.microsoft.com/office/drawing/2014/main" id="{CDE5898D-44BF-48B1-B82B-20C696B4AF1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267" name="CasetăText 1">
          <a:extLst>
            <a:ext uri="{FF2B5EF4-FFF2-40B4-BE49-F238E27FC236}">
              <a16:creationId xmlns:a16="http://schemas.microsoft.com/office/drawing/2014/main" id="{70A16A79-5121-44AA-9839-567369743D7A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268" name="CasetăText 1">
          <a:extLst>
            <a:ext uri="{FF2B5EF4-FFF2-40B4-BE49-F238E27FC236}">
              <a16:creationId xmlns:a16="http://schemas.microsoft.com/office/drawing/2014/main" id="{2134FBEB-5713-4A12-AEDD-CCC6A7A4CFA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1233" cy="264560"/>
    <xdr:sp macro="" textlink="">
      <xdr:nvSpPr>
        <xdr:cNvPr id="269" name="CasetăText 1">
          <a:extLst>
            <a:ext uri="{FF2B5EF4-FFF2-40B4-BE49-F238E27FC236}">
              <a16:creationId xmlns:a16="http://schemas.microsoft.com/office/drawing/2014/main" id="{F52F2123-A08E-44BE-95A4-0920BD754B21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9570" cy="264560"/>
    <xdr:sp macro="" textlink="">
      <xdr:nvSpPr>
        <xdr:cNvPr id="270" name="CasetăText 1">
          <a:extLst>
            <a:ext uri="{FF2B5EF4-FFF2-40B4-BE49-F238E27FC236}">
              <a16:creationId xmlns:a16="http://schemas.microsoft.com/office/drawing/2014/main" id="{5EEE75CE-B220-4829-9B6E-9E3820161A5F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71" name="CasetăText 1">
          <a:extLst>
            <a:ext uri="{FF2B5EF4-FFF2-40B4-BE49-F238E27FC236}">
              <a16:creationId xmlns:a16="http://schemas.microsoft.com/office/drawing/2014/main" id="{A4C9F2FD-99DE-47C3-83F4-CBB2947A989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72" name="CasetăText 1">
          <a:extLst>
            <a:ext uri="{FF2B5EF4-FFF2-40B4-BE49-F238E27FC236}">
              <a16:creationId xmlns:a16="http://schemas.microsoft.com/office/drawing/2014/main" id="{0799A37E-C66F-4FE4-88B9-95A43BE2947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73" name="CasetăText 1">
          <a:extLst>
            <a:ext uri="{FF2B5EF4-FFF2-40B4-BE49-F238E27FC236}">
              <a16:creationId xmlns:a16="http://schemas.microsoft.com/office/drawing/2014/main" id="{F70E5F13-3A38-479F-8FFE-4EB63BFA32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74" name="CasetăText 1">
          <a:extLst>
            <a:ext uri="{FF2B5EF4-FFF2-40B4-BE49-F238E27FC236}">
              <a16:creationId xmlns:a16="http://schemas.microsoft.com/office/drawing/2014/main" id="{2294E818-3F0F-4751-8467-6CDE70F6AB5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75" name="CasetăText 1">
          <a:extLst>
            <a:ext uri="{FF2B5EF4-FFF2-40B4-BE49-F238E27FC236}">
              <a16:creationId xmlns:a16="http://schemas.microsoft.com/office/drawing/2014/main" id="{459AAFD7-37F0-4E8E-8435-F90855E9D1A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76" name="CasetăText 1">
          <a:extLst>
            <a:ext uri="{FF2B5EF4-FFF2-40B4-BE49-F238E27FC236}">
              <a16:creationId xmlns:a16="http://schemas.microsoft.com/office/drawing/2014/main" id="{4D50AF7C-58BA-4EC2-A3A2-EDFF9D0AFA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77" name="CasetăText 1">
          <a:extLst>
            <a:ext uri="{FF2B5EF4-FFF2-40B4-BE49-F238E27FC236}">
              <a16:creationId xmlns:a16="http://schemas.microsoft.com/office/drawing/2014/main" id="{DCB05F01-EA00-4AB5-978C-A6E325EC16C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78" name="CasetăText 1">
          <a:extLst>
            <a:ext uri="{FF2B5EF4-FFF2-40B4-BE49-F238E27FC236}">
              <a16:creationId xmlns:a16="http://schemas.microsoft.com/office/drawing/2014/main" id="{9E8C347E-6145-4E6A-8436-139297010F2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79" name="CasetăText 1">
          <a:extLst>
            <a:ext uri="{FF2B5EF4-FFF2-40B4-BE49-F238E27FC236}">
              <a16:creationId xmlns:a16="http://schemas.microsoft.com/office/drawing/2014/main" id="{F7F39703-B2DB-4977-B4A0-A65C75C1A36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80" name="CasetăText 1">
          <a:extLst>
            <a:ext uri="{FF2B5EF4-FFF2-40B4-BE49-F238E27FC236}">
              <a16:creationId xmlns:a16="http://schemas.microsoft.com/office/drawing/2014/main" id="{57EAC1B3-35C3-4FAF-9ABB-86DCB14652E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81" name="CasetăText 1">
          <a:extLst>
            <a:ext uri="{FF2B5EF4-FFF2-40B4-BE49-F238E27FC236}">
              <a16:creationId xmlns:a16="http://schemas.microsoft.com/office/drawing/2014/main" id="{74AAB467-A033-410F-A3FA-5DE111C5245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82" name="CasetăText 1">
          <a:extLst>
            <a:ext uri="{FF2B5EF4-FFF2-40B4-BE49-F238E27FC236}">
              <a16:creationId xmlns:a16="http://schemas.microsoft.com/office/drawing/2014/main" id="{F489BCB3-F035-42CA-A219-74DE00B0C41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83" name="CasetăText 1">
          <a:extLst>
            <a:ext uri="{FF2B5EF4-FFF2-40B4-BE49-F238E27FC236}">
              <a16:creationId xmlns:a16="http://schemas.microsoft.com/office/drawing/2014/main" id="{26C04820-4540-4B8D-8D0F-20CB2135BED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84" name="CasetăText 1">
          <a:extLst>
            <a:ext uri="{FF2B5EF4-FFF2-40B4-BE49-F238E27FC236}">
              <a16:creationId xmlns:a16="http://schemas.microsoft.com/office/drawing/2014/main" id="{3D62AB62-711F-4CA3-935F-9A43CF30A96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85" name="CasetăText 1">
          <a:extLst>
            <a:ext uri="{FF2B5EF4-FFF2-40B4-BE49-F238E27FC236}">
              <a16:creationId xmlns:a16="http://schemas.microsoft.com/office/drawing/2014/main" id="{20EE471D-F4F6-497D-B33C-661A91C1BCE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86" name="CasetăText 1">
          <a:extLst>
            <a:ext uri="{FF2B5EF4-FFF2-40B4-BE49-F238E27FC236}">
              <a16:creationId xmlns:a16="http://schemas.microsoft.com/office/drawing/2014/main" id="{848283F0-E2FF-4002-89C6-74FB58F80D8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87" name="CasetăText 1">
          <a:extLst>
            <a:ext uri="{FF2B5EF4-FFF2-40B4-BE49-F238E27FC236}">
              <a16:creationId xmlns:a16="http://schemas.microsoft.com/office/drawing/2014/main" id="{B402907F-8F9F-433E-9E17-BBCF850C7F3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88" name="CasetăText 1">
          <a:extLst>
            <a:ext uri="{FF2B5EF4-FFF2-40B4-BE49-F238E27FC236}">
              <a16:creationId xmlns:a16="http://schemas.microsoft.com/office/drawing/2014/main" id="{FD0AC4CB-713D-41B7-B771-C020FC0F8B9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89" name="CasetăText 1">
          <a:extLst>
            <a:ext uri="{FF2B5EF4-FFF2-40B4-BE49-F238E27FC236}">
              <a16:creationId xmlns:a16="http://schemas.microsoft.com/office/drawing/2014/main" id="{C7748DAA-43A1-4AE3-8527-5316717706C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90" name="CasetăText 1">
          <a:extLst>
            <a:ext uri="{FF2B5EF4-FFF2-40B4-BE49-F238E27FC236}">
              <a16:creationId xmlns:a16="http://schemas.microsoft.com/office/drawing/2014/main" id="{0F81B86A-F4FC-4101-A5F8-5E3ECBF27BE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91" name="CasetăText 1">
          <a:extLst>
            <a:ext uri="{FF2B5EF4-FFF2-40B4-BE49-F238E27FC236}">
              <a16:creationId xmlns:a16="http://schemas.microsoft.com/office/drawing/2014/main" id="{EC3F8759-B233-47A7-9FB7-A8899C8C6D3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92" name="CasetăText 1">
          <a:extLst>
            <a:ext uri="{FF2B5EF4-FFF2-40B4-BE49-F238E27FC236}">
              <a16:creationId xmlns:a16="http://schemas.microsoft.com/office/drawing/2014/main" id="{BF37D570-FAAF-4F07-A141-C049C95B051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93" name="CasetăText 1">
          <a:extLst>
            <a:ext uri="{FF2B5EF4-FFF2-40B4-BE49-F238E27FC236}">
              <a16:creationId xmlns:a16="http://schemas.microsoft.com/office/drawing/2014/main" id="{42DD9E8E-70B3-4121-A1F3-9ED6502253D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94" name="CasetăText 1">
          <a:extLst>
            <a:ext uri="{FF2B5EF4-FFF2-40B4-BE49-F238E27FC236}">
              <a16:creationId xmlns:a16="http://schemas.microsoft.com/office/drawing/2014/main" id="{63B42EF3-D355-4689-95E8-B09C0B8245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95" name="CasetăText 1">
          <a:extLst>
            <a:ext uri="{FF2B5EF4-FFF2-40B4-BE49-F238E27FC236}">
              <a16:creationId xmlns:a16="http://schemas.microsoft.com/office/drawing/2014/main" id="{77C87C29-8CEA-4058-8394-C6B37AA21A5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96" name="CasetăText 1">
          <a:extLst>
            <a:ext uri="{FF2B5EF4-FFF2-40B4-BE49-F238E27FC236}">
              <a16:creationId xmlns:a16="http://schemas.microsoft.com/office/drawing/2014/main" id="{371EF69F-ECA5-45C3-B761-80217D028FE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97" name="CasetăText 1">
          <a:extLst>
            <a:ext uri="{FF2B5EF4-FFF2-40B4-BE49-F238E27FC236}">
              <a16:creationId xmlns:a16="http://schemas.microsoft.com/office/drawing/2014/main" id="{7C80086B-8A3A-478C-8329-4A28D035687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98" name="CasetăText 1">
          <a:extLst>
            <a:ext uri="{FF2B5EF4-FFF2-40B4-BE49-F238E27FC236}">
              <a16:creationId xmlns:a16="http://schemas.microsoft.com/office/drawing/2014/main" id="{DA1DB442-D4FF-4439-92DB-9271DBACB2F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299" name="CasetăText 1">
          <a:extLst>
            <a:ext uri="{FF2B5EF4-FFF2-40B4-BE49-F238E27FC236}">
              <a16:creationId xmlns:a16="http://schemas.microsoft.com/office/drawing/2014/main" id="{9DCA93E6-4FB9-4AB2-BEF1-AB544DA5586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00" name="CasetăText 1">
          <a:extLst>
            <a:ext uri="{FF2B5EF4-FFF2-40B4-BE49-F238E27FC236}">
              <a16:creationId xmlns:a16="http://schemas.microsoft.com/office/drawing/2014/main" id="{AE566842-5065-4AF7-8B11-0FBDD430E35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01" name="CasetăText 1">
          <a:extLst>
            <a:ext uri="{FF2B5EF4-FFF2-40B4-BE49-F238E27FC236}">
              <a16:creationId xmlns:a16="http://schemas.microsoft.com/office/drawing/2014/main" id="{6A5D651C-A5D4-4588-B3E1-F66688E40C6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02" name="CasetăText 1">
          <a:extLst>
            <a:ext uri="{FF2B5EF4-FFF2-40B4-BE49-F238E27FC236}">
              <a16:creationId xmlns:a16="http://schemas.microsoft.com/office/drawing/2014/main" id="{61B20E06-634F-4050-BB39-0A462C75729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03" name="CasetăText 1">
          <a:extLst>
            <a:ext uri="{FF2B5EF4-FFF2-40B4-BE49-F238E27FC236}">
              <a16:creationId xmlns:a16="http://schemas.microsoft.com/office/drawing/2014/main" id="{597E5BB9-4485-4144-896D-63F4462169C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04" name="CasetăText 1">
          <a:extLst>
            <a:ext uri="{FF2B5EF4-FFF2-40B4-BE49-F238E27FC236}">
              <a16:creationId xmlns:a16="http://schemas.microsoft.com/office/drawing/2014/main" id="{2DB8B07F-8848-46DC-88F8-D29BF5A71D9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05" name="CasetăText 1">
          <a:extLst>
            <a:ext uri="{FF2B5EF4-FFF2-40B4-BE49-F238E27FC236}">
              <a16:creationId xmlns:a16="http://schemas.microsoft.com/office/drawing/2014/main" id="{B5120569-7B0C-46B6-815B-7E6F21C07F5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06" name="CasetăText 1">
          <a:extLst>
            <a:ext uri="{FF2B5EF4-FFF2-40B4-BE49-F238E27FC236}">
              <a16:creationId xmlns:a16="http://schemas.microsoft.com/office/drawing/2014/main" id="{7E13879F-3073-4A3C-A8E8-36E589E66C5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07" name="CasetăText 1">
          <a:extLst>
            <a:ext uri="{FF2B5EF4-FFF2-40B4-BE49-F238E27FC236}">
              <a16:creationId xmlns:a16="http://schemas.microsoft.com/office/drawing/2014/main" id="{BCE979AD-03DA-4C12-8866-A991A3C4641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08" name="CasetăText 1">
          <a:extLst>
            <a:ext uri="{FF2B5EF4-FFF2-40B4-BE49-F238E27FC236}">
              <a16:creationId xmlns:a16="http://schemas.microsoft.com/office/drawing/2014/main" id="{FF0B3E41-E4ED-401C-BD86-251B98E4575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09" name="CasetăText 1">
          <a:extLst>
            <a:ext uri="{FF2B5EF4-FFF2-40B4-BE49-F238E27FC236}">
              <a16:creationId xmlns:a16="http://schemas.microsoft.com/office/drawing/2014/main" id="{5D36CF01-2C79-43DC-95C5-89B7004A5E7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10" name="CasetăText 1">
          <a:extLst>
            <a:ext uri="{FF2B5EF4-FFF2-40B4-BE49-F238E27FC236}">
              <a16:creationId xmlns:a16="http://schemas.microsoft.com/office/drawing/2014/main" id="{182BCF12-1BD5-4819-90E6-2097BCEBAB1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11" name="CasetăText 1">
          <a:extLst>
            <a:ext uri="{FF2B5EF4-FFF2-40B4-BE49-F238E27FC236}">
              <a16:creationId xmlns:a16="http://schemas.microsoft.com/office/drawing/2014/main" id="{53579B8A-DCB8-4E92-947E-F503647AB3A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12" name="CasetăText 1">
          <a:extLst>
            <a:ext uri="{FF2B5EF4-FFF2-40B4-BE49-F238E27FC236}">
              <a16:creationId xmlns:a16="http://schemas.microsoft.com/office/drawing/2014/main" id="{391DC2A3-7B4D-4C98-95DB-BABCDF0827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13" name="CasetăText 1">
          <a:extLst>
            <a:ext uri="{FF2B5EF4-FFF2-40B4-BE49-F238E27FC236}">
              <a16:creationId xmlns:a16="http://schemas.microsoft.com/office/drawing/2014/main" id="{2D665B08-CF0B-4542-A525-34F1E2487EB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14" name="CasetăText 1">
          <a:extLst>
            <a:ext uri="{FF2B5EF4-FFF2-40B4-BE49-F238E27FC236}">
              <a16:creationId xmlns:a16="http://schemas.microsoft.com/office/drawing/2014/main" id="{00C99921-6102-41D9-BA1A-8F5492BEE1E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15" name="CasetăText 1">
          <a:extLst>
            <a:ext uri="{FF2B5EF4-FFF2-40B4-BE49-F238E27FC236}">
              <a16:creationId xmlns:a16="http://schemas.microsoft.com/office/drawing/2014/main" id="{F00B6A06-E7F2-4AE3-8E9D-83EBD71A958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16" name="CasetăText 1">
          <a:extLst>
            <a:ext uri="{FF2B5EF4-FFF2-40B4-BE49-F238E27FC236}">
              <a16:creationId xmlns:a16="http://schemas.microsoft.com/office/drawing/2014/main" id="{553E1A00-3187-4D97-9B0C-90DA19A7102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17" name="CasetăText 1">
          <a:extLst>
            <a:ext uri="{FF2B5EF4-FFF2-40B4-BE49-F238E27FC236}">
              <a16:creationId xmlns:a16="http://schemas.microsoft.com/office/drawing/2014/main" id="{B1560A26-5999-42E3-89EF-9E2154DBD63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18" name="CasetăText 1">
          <a:extLst>
            <a:ext uri="{FF2B5EF4-FFF2-40B4-BE49-F238E27FC236}">
              <a16:creationId xmlns:a16="http://schemas.microsoft.com/office/drawing/2014/main" id="{EB3F33BE-799E-47FF-8405-FF255EDA073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19" name="CasetăText 1">
          <a:extLst>
            <a:ext uri="{FF2B5EF4-FFF2-40B4-BE49-F238E27FC236}">
              <a16:creationId xmlns:a16="http://schemas.microsoft.com/office/drawing/2014/main" id="{3B9B5673-A870-4F8C-B7F1-2F1915C77F6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20" name="CasetăText 1">
          <a:extLst>
            <a:ext uri="{FF2B5EF4-FFF2-40B4-BE49-F238E27FC236}">
              <a16:creationId xmlns:a16="http://schemas.microsoft.com/office/drawing/2014/main" id="{CDA79A4A-D2BB-4FBA-AFB2-513846B7252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21" name="CasetăText 1">
          <a:extLst>
            <a:ext uri="{FF2B5EF4-FFF2-40B4-BE49-F238E27FC236}">
              <a16:creationId xmlns:a16="http://schemas.microsoft.com/office/drawing/2014/main" id="{336080DB-EB0E-4DFF-9083-EF78E058F1B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22" name="CasetăText 1">
          <a:extLst>
            <a:ext uri="{FF2B5EF4-FFF2-40B4-BE49-F238E27FC236}">
              <a16:creationId xmlns:a16="http://schemas.microsoft.com/office/drawing/2014/main" id="{948A7E74-309D-4B8C-828C-825D2743022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23" name="CasetăText 1">
          <a:extLst>
            <a:ext uri="{FF2B5EF4-FFF2-40B4-BE49-F238E27FC236}">
              <a16:creationId xmlns:a16="http://schemas.microsoft.com/office/drawing/2014/main" id="{7B988CDF-9B99-4C71-9850-896E5A98C8D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24" name="CasetăText 1">
          <a:extLst>
            <a:ext uri="{FF2B5EF4-FFF2-40B4-BE49-F238E27FC236}">
              <a16:creationId xmlns:a16="http://schemas.microsoft.com/office/drawing/2014/main" id="{A02B2097-1F1C-4D5E-9FBD-F10E8E80205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25" name="CasetăText 1">
          <a:extLst>
            <a:ext uri="{FF2B5EF4-FFF2-40B4-BE49-F238E27FC236}">
              <a16:creationId xmlns:a16="http://schemas.microsoft.com/office/drawing/2014/main" id="{9712C9E0-E7C0-4DB5-ABBA-CB1EE86C498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26" name="CasetăText 1">
          <a:extLst>
            <a:ext uri="{FF2B5EF4-FFF2-40B4-BE49-F238E27FC236}">
              <a16:creationId xmlns:a16="http://schemas.microsoft.com/office/drawing/2014/main" id="{84A3714C-FB36-4AC7-A89C-BA40522F3C4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327" name="CasetăText 1">
          <a:extLst>
            <a:ext uri="{FF2B5EF4-FFF2-40B4-BE49-F238E27FC236}">
              <a16:creationId xmlns:a16="http://schemas.microsoft.com/office/drawing/2014/main" id="{BFCA03E4-5FDA-4070-B3C6-CBF992E31DC3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328" name="CasetăText 1">
          <a:extLst>
            <a:ext uri="{FF2B5EF4-FFF2-40B4-BE49-F238E27FC236}">
              <a16:creationId xmlns:a16="http://schemas.microsoft.com/office/drawing/2014/main" id="{D1195D7B-E0E1-49B8-9542-391E8BD26ACA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329" name="CasetăText 1">
          <a:extLst>
            <a:ext uri="{FF2B5EF4-FFF2-40B4-BE49-F238E27FC236}">
              <a16:creationId xmlns:a16="http://schemas.microsoft.com/office/drawing/2014/main" id="{6504C9FC-13C9-4D5B-B0AC-E3144BEB1971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330" name="CasetăText 1">
          <a:extLst>
            <a:ext uri="{FF2B5EF4-FFF2-40B4-BE49-F238E27FC236}">
              <a16:creationId xmlns:a16="http://schemas.microsoft.com/office/drawing/2014/main" id="{055472FA-D9C8-48C7-B01A-302101F5665C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331" name="CasetăText 1">
          <a:extLst>
            <a:ext uri="{FF2B5EF4-FFF2-40B4-BE49-F238E27FC236}">
              <a16:creationId xmlns:a16="http://schemas.microsoft.com/office/drawing/2014/main" id="{416F705C-A3ED-4349-835C-3F4D1D15D86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332" name="CasetăText 1">
          <a:extLst>
            <a:ext uri="{FF2B5EF4-FFF2-40B4-BE49-F238E27FC236}">
              <a16:creationId xmlns:a16="http://schemas.microsoft.com/office/drawing/2014/main" id="{69C84302-3158-41B9-9045-FB902C99035C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333" name="CasetăText 1">
          <a:extLst>
            <a:ext uri="{FF2B5EF4-FFF2-40B4-BE49-F238E27FC236}">
              <a16:creationId xmlns:a16="http://schemas.microsoft.com/office/drawing/2014/main" id="{0B0443D2-12BC-4BF4-9A4B-110115588E53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334" name="CasetăText 1">
          <a:extLst>
            <a:ext uri="{FF2B5EF4-FFF2-40B4-BE49-F238E27FC236}">
              <a16:creationId xmlns:a16="http://schemas.microsoft.com/office/drawing/2014/main" id="{0F604255-CBEB-43D6-B3D5-B8E994E4825C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335" name="CasetăText 1">
          <a:extLst>
            <a:ext uri="{FF2B5EF4-FFF2-40B4-BE49-F238E27FC236}">
              <a16:creationId xmlns:a16="http://schemas.microsoft.com/office/drawing/2014/main" id="{B92284F7-9DB2-4BF5-8C03-FB776C85203F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336" name="CasetăText 1">
          <a:extLst>
            <a:ext uri="{FF2B5EF4-FFF2-40B4-BE49-F238E27FC236}">
              <a16:creationId xmlns:a16="http://schemas.microsoft.com/office/drawing/2014/main" id="{88673A8E-19F9-44C4-BE5A-000AF673C8B0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337" name="CasetăText 1">
          <a:extLst>
            <a:ext uri="{FF2B5EF4-FFF2-40B4-BE49-F238E27FC236}">
              <a16:creationId xmlns:a16="http://schemas.microsoft.com/office/drawing/2014/main" id="{AF6F3677-A373-48BD-BE4C-8E67CE8370C7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338" name="CasetăText 1">
          <a:extLst>
            <a:ext uri="{FF2B5EF4-FFF2-40B4-BE49-F238E27FC236}">
              <a16:creationId xmlns:a16="http://schemas.microsoft.com/office/drawing/2014/main" id="{533A6FFA-FE40-46CB-B8B4-2E9E41523CAF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39" name="CasetăText 1">
          <a:extLst>
            <a:ext uri="{FF2B5EF4-FFF2-40B4-BE49-F238E27FC236}">
              <a16:creationId xmlns:a16="http://schemas.microsoft.com/office/drawing/2014/main" id="{7A0AB52B-AAAE-43CF-BB1D-43B9160DE21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40" name="CasetăText 1">
          <a:extLst>
            <a:ext uri="{FF2B5EF4-FFF2-40B4-BE49-F238E27FC236}">
              <a16:creationId xmlns:a16="http://schemas.microsoft.com/office/drawing/2014/main" id="{44334B13-B50F-46A0-9FA3-D4945897D7F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41" name="CasetăText 1">
          <a:extLst>
            <a:ext uri="{FF2B5EF4-FFF2-40B4-BE49-F238E27FC236}">
              <a16:creationId xmlns:a16="http://schemas.microsoft.com/office/drawing/2014/main" id="{FA94F4A4-39B2-4DCB-AD3C-26302711FC2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42" name="CasetăText 1">
          <a:extLst>
            <a:ext uri="{FF2B5EF4-FFF2-40B4-BE49-F238E27FC236}">
              <a16:creationId xmlns:a16="http://schemas.microsoft.com/office/drawing/2014/main" id="{DABA4F8C-9284-4C04-A16D-CA8C8062A60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43" name="CasetăText 1">
          <a:extLst>
            <a:ext uri="{FF2B5EF4-FFF2-40B4-BE49-F238E27FC236}">
              <a16:creationId xmlns:a16="http://schemas.microsoft.com/office/drawing/2014/main" id="{F7B1DAB3-4372-4123-A630-E05E18B6AD0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44" name="CasetăText 1">
          <a:extLst>
            <a:ext uri="{FF2B5EF4-FFF2-40B4-BE49-F238E27FC236}">
              <a16:creationId xmlns:a16="http://schemas.microsoft.com/office/drawing/2014/main" id="{9F280400-D986-4A9F-A17B-0B0A08E6FD6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45" name="CasetăText 1">
          <a:extLst>
            <a:ext uri="{FF2B5EF4-FFF2-40B4-BE49-F238E27FC236}">
              <a16:creationId xmlns:a16="http://schemas.microsoft.com/office/drawing/2014/main" id="{52E3E0DF-43F6-4366-932C-692928BFC7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46" name="CasetăText 1">
          <a:extLst>
            <a:ext uri="{FF2B5EF4-FFF2-40B4-BE49-F238E27FC236}">
              <a16:creationId xmlns:a16="http://schemas.microsoft.com/office/drawing/2014/main" id="{CC21E169-9D67-4DF8-ACC7-E7D81BE7E46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47" name="CasetăText 1">
          <a:extLst>
            <a:ext uri="{FF2B5EF4-FFF2-40B4-BE49-F238E27FC236}">
              <a16:creationId xmlns:a16="http://schemas.microsoft.com/office/drawing/2014/main" id="{B53FCBD1-4B58-4550-BD0D-471507B0099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48" name="CasetăText 1">
          <a:extLst>
            <a:ext uri="{FF2B5EF4-FFF2-40B4-BE49-F238E27FC236}">
              <a16:creationId xmlns:a16="http://schemas.microsoft.com/office/drawing/2014/main" id="{C023C7BF-FF00-4B9B-94AD-1CCA68413EB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49" name="CasetăText 1">
          <a:extLst>
            <a:ext uri="{FF2B5EF4-FFF2-40B4-BE49-F238E27FC236}">
              <a16:creationId xmlns:a16="http://schemas.microsoft.com/office/drawing/2014/main" id="{96C7A746-FE4C-4014-990A-703DCEE93C8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50" name="CasetăText 1">
          <a:extLst>
            <a:ext uri="{FF2B5EF4-FFF2-40B4-BE49-F238E27FC236}">
              <a16:creationId xmlns:a16="http://schemas.microsoft.com/office/drawing/2014/main" id="{BE6BD87A-7D63-4930-A212-0D8E0C97CD5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51" name="CasetăText 1">
          <a:extLst>
            <a:ext uri="{FF2B5EF4-FFF2-40B4-BE49-F238E27FC236}">
              <a16:creationId xmlns:a16="http://schemas.microsoft.com/office/drawing/2014/main" id="{5FEC2E94-C28C-4FDC-8735-9B347D92AB9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52" name="CasetăText 1">
          <a:extLst>
            <a:ext uri="{FF2B5EF4-FFF2-40B4-BE49-F238E27FC236}">
              <a16:creationId xmlns:a16="http://schemas.microsoft.com/office/drawing/2014/main" id="{D5B0B058-B8E0-4D62-8BED-B43A537096D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53" name="CasetăText 1">
          <a:extLst>
            <a:ext uri="{FF2B5EF4-FFF2-40B4-BE49-F238E27FC236}">
              <a16:creationId xmlns:a16="http://schemas.microsoft.com/office/drawing/2014/main" id="{AA6AE032-C6DD-46D0-BC5C-39107885835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54" name="CasetăText 1">
          <a:extLst>
            <a:ext uri="{FF2B5EF4-FFF2-40B4-BE49-F238E27FC236}">
              <a16:creationId xmlns:a16="http://schemas.microsoft.com/office/drawing/2014/main" id="{41B61434-D0A3-4357-90FE-E9A51AEA42D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55" name="CasetăText 1">
          <a:extLst>
            <a:ext uri="{FF2B5EF4-FFF2-40B4-BE49-F238E27FC236}">
              <a16:creationId xmlns:a16="http://schemas.microsoft.com/office/drawing/2014/main" id="{9337A4EB-E660-4BD6-ABAA-CF305288085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56" name="CasetăText 1">
          <a:extLst>
            <a:ext uri="{FF2B5EF4-FFF2-40B4-BE49-F238E27FC236}">
              <a16:creationId xmlns:a16="http://schemas.microsoft.com/office/drawing/2014/main" id="{3934C61E-C3DA-408D-B7EF-D63FC3421B2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57" name="CasetăText 1">
          <a:extLst>
            <a:ext uri="{FF2B5EF4-FFF2-40B4-BE49-F238E27FC236}">
              <a16:creationId xmlns:a16="http://schemas.microsoft.com/office/drawing/2014/main" id="{3CC8AB33-AEB2-4855-AA75-4103EEFB36C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58" name="CasetăText 1">
          <a:extLst>
            <a:ext uri="{FF2B5EF4-FFF2-40B4-BE49-F238E27FC236}">
              <a16:creationId xmlns:a16="http://schemas.microsoft.com/office/drawing/2014/main" id="{B5FFA4F7-9629-4192-9A7A-6299670760D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59" name="CasetăText 1">
          <a:extLst>
            <a:ext uri="{FF2B5EF4-FFF2-40B4-BE49-F238E27FC236}">
              <a16:creationId xmlns:a16="http://schemas.microsoft.com/office/drawing/2014/main" id="{E3827BCA-5DA9-4D15-AF17-82F60E73FB8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60" name="CasetăText 1">
          <a:extLst>
            <a:ext uri="{FF2B5EF4-FFF2-40B4-BE49-F238E27FC236}">
              <a16:creationId xmlns:a16="http://schemas.microsoft.com/office/drawing/2014/main" id="{F2886DC0-A7FE-4A19-AB6E-6A51F8F2C19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61" name="CasetăText 1">
          <a:extLst>
            <a:ext uri="{FF2B5EF4-FFF2-40B4-BE49-F238E27FC236}">
              <a16:creationId xmlns:a16="http://schemas.microsoft.com/office/drawing/2014/main" id="{2047EB44-9961-458A-9CBE-B9D7F44E189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62" name="CasetăText 1">
          <a:extLst>
            <a:ext uri="{FF2B5EF4-FFF2-40B4-BE49-F238E27FC236}">
              <a16:creationId xmlns:a16="http://schemas.microsoft.com/office/drawing/2014/main" id="{4492CDFE-A4EF-4750-9187-AB832D30ABF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63" name="CasetăText 1">
          <a:extLst>
            <a:ext uri="{FF2B5EF4-FFF2-40B4-BE49-F238E27FC236}">
              <a16:creationId xmlns:a16="http://schemas.microsoft.com/office/drawing/2014/main" id="{F69BDAEF-B34D-495D-A8B3-B796CD0B6D8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64" name="CasetăText 1">
          <a:extLst>
            <a:ext uri="{FF2B5EF4-FFF2-40B4-BE49-F238E27FC236}">
              <a16:creationId xmlns:a16="http://schemas.microsoft.com/office/drawing/2014/main" id="{AB5B61DE-183A-417B-998B-37A67BFB1B6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65" name="CasetăText 1">
          <a:extLst>
            <a:ext uri="{FF2B5EF4-FFF2-40B4-BE49-F238E27FC236}">
              <a16:creationId xmlns:a16="http://schemas.microsoft.com/office/drawing/2014/main" id="{68E911DD-2954-4E2A-A194-8FA700AAF69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66" name="CasetăText 1">
          <a:extLst>
            <a:ext uri="{FF2B5EF4-FFF2-40B4-BE49-F238E27FC236}">
              <a16:creationId xmlns:a16="http://schemas.microsoft.com/office/drawing/2014/main" id="{5289DC4F-93A0-495A-98D8-3B2E1AF41A2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67" name="CasetăText 1">
          <a:extLst>
            <a:ext uri="{FF2B5EF4-FFF2-40B4-BE49-F238E27FC236}">
              <a16:creationId xmlns:a16="http://schemas.microsoft.com/office/drawing/2014/main" id="{970750B0-1D11-46EB-A70C-1AFFAA16662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68" name="CasetăText 1">
          <a:extLst>
            <a:ext uri="{FF2B5EF4-FFF2-40B4-BE49-F238E27FC236}">
              <a16:creationId xmlns:a16="http://schemas.microsoft.com/office/drawing/2014/main" id="{71818543-FE32-44CA-91C5-62E988BB049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69" name="CasetăText 1">
          <a:extLst>
            <a:ext uri="{FF2B5EF4-FFF2-40B4-BE49-F238E27FC236}">
              <a16:creationId xmlns:a16="http://schemas.microsoft.com/office/drawing/2014/main" id="{93CF5A7D-FE6F-4DBD-9AEC-0B4546B4C9E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70" name="CasetăText 1">
          <a:extLst>
            <a:ext uri="{FF2B5EF4-FFF2-40B4-BE49-F238E27FC236}">
              <a16:creationId xmlns:a16="http://schemas.microsoft.com/office/drawing/2014/main" id="{FC3DDD10-D0BA-4692-AF9F-0EF59438C8C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71" name="CasetăText 1">
          <a:extLst>
            <a:ext uri="{FF2B5EF4-FFF2-40B4-BE49-F238E27FC236}">
              <a16:creationId xmlns:a16="http://schemas.microsoft.com/office/drawing/2014/main" id="{68E34C3C-88E6-4904-BB0B-0AAED44AA40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72" name="CasetăText 1">
          <a:extLst>
            <a:ext uri="{FF2B5EF4-FFF2-40B4-BE49-F238E27FC236}">
              <a16:creationId xmlns:a16="http://schemas.microsoft.com/office/drawing/2014/main" id="{0ACB118D-B20B-4C15-98EA-054A2CB2D6B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73" name="CasetăText 1">
          <a:extLst>
            <a:ext uri="{FF2B5EF4-FFF2-40B4-BE49-F238E27FC236}">
              <a16:creationId xmlns:a16="http://schemas.microsoft.com/office/drawing/2014/main" id="{C65A4D14-6610-4000-96D8-0C62F5305D7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74" name="CasetăText 1">
          <a:extLst>
            <a:ext uri="{FF2B5EF4-FFF2-40B4-BE49-F238E27FC236}">
              <a16:creationId xmlns:a16="http://schemas.microsoft.com/office/drawing/2014/main" id="{EBF38265-2D19-4CAD-BF70-D9158F79FFB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75" name="CasetăText 1">
          <a:extLst>
            <a:ext uri="{FF2B5EF4-FFF2-40B4-BE49-F238E27FC236}">
              <a16:creationId xmlns:a16="http://schemas.microsoft.com/office/drawing/2014/main" id="{DD0618B6-DA58-47CC-BE39-A63E23E0C65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76" name="CasetăText 1">
          <a:extLst>
            <a:ext uri="{FF2B5EF4-FFF2-40B4-BE49-F238E27FC236}">
              <a16:creationId xmlns:a16="http://schemas.microsoft.com/office/drawing/2014/main" id="{CFF49581-D17B-43D7-AC72-F4D8AF52D05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77" name="CasetăText 1">
          <a:extLst>
            <a:ext uri="{FF2B5EF4-FFF2-40B4-BE49-F238E27FC236}">
              <a16:creationId xmlns:a16="http://schemas.microsoft.com/office/drawing/2014/main" id="{02A09BDE-82CD-461F-9722-03611EAD55F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78" name="CasetăText 1">
          <a:extLst>
            <a:ext uri="{FF2B5EF4-FFF2-40B4-BE49-F238E27FC236}">
              <a16:creationId xmlns:a16="http://schemas.microsoft.com/office/drawing/2014/main" id="{400BEAC8-C71B-4084-8437-3A8004A26BD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79" name="CasetăText 1">
          <a:extLst>
            <a:ext uri="{FF2B5EF4-FFF2-40B4-BE49-F238E27FC236}">
              <a16:creationId xmlns:a16="http://schemas.microsoft.com/office/drawing/2014/main" id="{3D0FD7F0-FAE3-4631-94E8-E1F154781F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80" name="CasetăText 1">
          <a:extLst>
            <a:ext uri="{FF2B5EF4-FFF2-40B4-BE49-F238E27FC236}">
              <a16:creationId xmlns:a16="http://schemas.microsoft.com/office/drawing/2014/main" id="{2775ADA0-236C-44B4-81F9-97CF59FD4C3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81" name="CasetăText 1">
          <a:extLst>
            <a:ext uri="{FF2B5EF4-FFF2-40B4-BE49-F238E27FC236}">
              <a16:creationId xmlns:a16="http://schemas.microsoft.com/office/drawing/2014/main" id="{5F593BCC-5D31-4A30-8CD2-CB9415EB905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82" name="CasetăText 1">
          <a:extLst>
            <a:ext uri="{FF2B5EF4-FFF2-40B4-BE49-F238E27FC236}">
              <a16:creationId xmlns:a16="http://schemas.microsoft.com/office/drawing/2014/main" id="{21A9B2D8-FA20-41A4-A769-492CACBAE31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83" name="CasetăText 1">
          <a:extLst>
            <a:ext uri="{FF2B5EF4-FFF2-40B4-BE49-F238E27FC236}">
              <a16:creationId xmlns:a16="http://schemas.microsoft.com/office/drawing/2014/main" id="{9748EB9E-284D-415E-92B8-EFD82BC9E9C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84" name="CasetăText 1">
          <a:extLst>
            <a:ext uri="{FF2B5EF4-FFF2-40B4-BE49-F238E27FC236}">
              <a16:creationId xmlns:a16="http://schemas.microsoft.com/office/drawing/2014/main" id="{21123EA7-5EA0-460E-AE77-603554ACEEA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85" name="CasetăText 1">
          <a:extLst>
            <a:ext uri="{FF2B5EF4-FFF2-40B4-BE49-F238E27FC236}">
              <a16:creationId xmlns:a16="http://schemas.microsoft.com/office/drawing/2014/main" id="{EA954BFE-E4F8-4D56-AF62-7C223411556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86" name="CasetăText 1">
          <a:extLst>
            <a:ext uri="{FF2B5EF4-FFF2-40B4-BE49-F238E27FC236}">
              <a16:creationId xmlns:a16="http://schemas.microsoft.com/office/drawing/2014/main" id="{31B80FA7-9C38-457A-B5AA-16F93760D67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87" name="CasetăText 1">
          <a:extLst>
            <a:ext uri="{FF2B5EF4-FFF2-40B4-BE49-F238E27FC236}">
              <a16:creationId xmlns:a16="http://schemas.microsoft.com/office/drawing/2014/main" id="{103420B9-09DB-4D42-B3A2-28DEA30F844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88" name="CasetăText 1">
          <a:extLst>
            <a:ext uri="{FF2B5EF4-FFF2-40B4-BE49-F238E27FC236}">
              <a16:creationId xmlns:a16="http://schemas.microsoft.com/office/drawing/2014/main" id="{4355FB80-5377-4D25-A268-537541402FD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89" name="CasetăText 1">
          <a:extLst>
            <a:ext uri="{FF2B5EF4-FFF2-40B4-BE49-F238E27FC236}">
              <a16:creationId xmlns:a16="http://schemas.microsoft.com/office/drawing/2014/main" id="{13DA8C37-1451-465A-B83A-894DC58B37D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90" name="CasetăText 1">
          <a:extLst>
            <a:ext uri="{FF2B5EF4-FFF2-40B4-BE49-F238E27FC236}">
              <a16:creationId xmlns:a16="http://schemas.microsoft.com/office/drawing/2014/main" id="{67B82023-4279-4DE8-B05E-AEB7E841D1A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91" name="CasetăText 1">
          <a:extLst>
            <a:ext uri="{FF2B5EF4-FFF2-40B4-BE49-F238E27FC236}">
              <a16:creationId xmlns:a16="http://schemas.microsoft.com/office/drawing/2014/main" id="{0CA085F0-B857-4D63-BF53-F11A24CBC74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92" name="CasetăText 1">
          <a:extLst>
            <a:ext uri="{FF2B5EF4-FFF2-40B4-BE49-F238E27FC236}">
              <a16:creationId xmlns:a16="http://schemas.microsoft.com/office/drawing/2014/main" id="{14EA3DA6-DB1E-48EF-BA05-7D7DBDFA948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93" name="CasetăText 1">
          <a:extLst>
            <a:ext uri="{FF2B5EF4-FFF2-40B4-BE49-F238E27FC236}">
              <a16:creationId xmlns:a16="http://schemas.microsoft.com/office/drawing/2014/main" id="{4137CCFF-DC5E-4122-AFFC-DA4331BB173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394" name="CasetăText 1">
          <a:extLst>
            <a:ext uri="{FF2B5EF4-FFF2-40B4-BE49-F238E27FC236}">
              <a16:creationId xmlns:a16="http://schemas.microsoft.com/office/drawing/2014/main" id="{ED9564D7-FA5F-4A1C-9B2B-4D749F572CB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395" name="CasetăText 1">
          <a:extLst>
            <a:ext uri="{FF2B5EF4-FFF2-40B4-BE49-F238E27FC236}">
              <a16:creationId xmlns:a16="http://schemas.microsoft.com/office/drawing/2014/main" id="{FDC62EC9-1F0D-48ED-84F5-A13C488B4426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396" name="CasetăText 1">
          <a:extLst>
            <a:ext uri="{FF2B5EF4-FFF2-40B4-BE49-F238E27FC236}">
              <a16:creationId xmlns:a16="http://schemas.microsoft.com/office/drawing/2014/main" id="{EBB4B3D6-16A4-481E-A69F-971CA85A2D58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397" name="CasetăText 1">
          <a:extLst>
            <a:ext uri="{FF2B5EF4-FFF2-40B4-BE49-F238E27FC236}">
              <a16:creationId xmlns:a16="http://schemas.microsoft.com/office/drawing/2014/main" id="{AA0505EC-E0AB-4D84-819A-4D30F037C10B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398" name="CasetăText 1">
          <a:extLst>
            <a:ext uri="{FF2B5EF4-FFF2-40B4-BE49-F238E27FC236}">
              <a16:creationId xmlns:a16="http://schemas.microsoft.com/office/drawing/2014/main" id="{1ABCD6C1-377A-4E54-A594-A3067836D40C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399" name="CasetăText 1">
          <a:extLst>
            <a:ext uri="{FF2B5EF4-FFF2-40B4-BE49-F238E27FC236}">
              <a16:creationId xmlns:a16="http://schemas.microsoft.com/office/drawing/2014/main" id="{960B0E33-9CE4-4FE1-B819-5154265D4EA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400" name="CasetăText 1">
          <a:extLst>
            <a:ext uri="{FF2B5EF4-FFF2-40B4-BE49-F238E27FC236}">
              <a16:creationId xmlns:a16="http://schemas.microsoft.com/office/drawing/2014/main" id="{3BDCE2A8-4F1F-4AC3-A2FF-F7B479BA2C94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401" name="CasetăText 1">
          <a:extLst>
            <a:ext uri="{FF2B5EF4-FFF2-40B4-BE49-F238E27FC236}">
              <a16:creationId xmlns:a16="http://schemas.microsoft.com/office/drawing/2014/main" id="{5E503450-8444-493D-90F9-CA18DAD984C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402" name="CasetăText 1">
          <a:extLst>
            <a:ext uri="{FF2B5EF4-FFF2-40B4-BE49-F238E27FC236}">
              <a16:creationId xmlns:a16="http://schemas.microsoft.com/office/drawing/2014/main" id="{CBE1D86F-890F-46F6-988D-1A6BE7D9318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403" name="CasetăText 1">
          <a:extLst>
            <a:ext uri="{FF2B5EF4-FFF2-40B4-BE49-F238E27FC236}">
              <a16:creationId xmlns:a16="http://schemas.microsoft.com/office/drawing/2014/main" id="{1A56C649-6F83-420D-AF7A-5AFC8B781032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404" name="CasetăText 1">
          <a:extLst>
            <a:ext uri="{FF2B5EF4-FFF2-40B4-BE49-F238E27FC236}">
              <a16:creationId xmlns:a16="http://schemas.microsoft.com/office/drawing/2014/main" id="{04558EE8-75D3-4C85-83C8-3E1B9ED3A25F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405" name="CasetăText 1">
          <a:extLst>
            <a:ext uri="{FF2B5EF4-FFF2-40B4-BE49-F238E27FC236}">
              <a16:creationId xmlns:a16="http://schemas.microsoft.com/office/drawing/2014/main" id="{987CCB94-3872-485D-884D-4F2261E44146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406" name="CasetăText 1">
          <a:extLst>
            <a:ext uri="{FF2B5EF4-FFF2-40B4-BE49-F238E27FC236}">
              <a16:creationId xmlns:a16="http://schemas.microsoft.com/office/drawing/2014/main" id="{E42A2756-DF12-4386-9EF9-0B1A5ADE1BB6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07" name="CasetăText 1">
          <a:extLst>
            <a:ext uri="{FF2B5EF4-FFF2-40B4-BE49-F238E27FC236}">
              <a16:creationId xmlns:a16="http://schemas.microsoft.com/office/drawing/2014/main" id="{765FC1C0-DCE6-4E2A-BAB5-C1B664175A5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08" name="CasetăText 1">
          <a:extLst>
            <a:ext uri="{FF2B5EF4-FFF2-40B4-BE49-F238E27FC236}">
              <a16:creationId xmlns:a16="http://schemas.microsoft.com/office/drawing/2014/main" id="{FE8B7359-4B37-41A8-99A2-94A15C91065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09" name="CasetăText 1">
          <a:extLst>
            <a:ext uri="{FF2B5EF4-FFF2-40B4-BE49-F238E27FC236}">
              <a16:creationId xmlns:a16="http://schemas.microsoft.com/office/drawing/2014/main" id="{C3A761B2-A3A7-44FC-BAF3-9959FAE04CF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10" name="CasetăText 1">
          <a:extLst>
            <a:ext uri="{FF2B5EF4-FFF2-40B4-BE49-F238E27FC236}">
              <a16:creationId xmlns:a16="http://schemas.microsoft.com/office/drawing/2014/main" id="{2E13B798-9DE9-48A9-A9A9-D1782523152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11" name="CasetăText 1">
          <a:extLst>
            <a:ext uri="{FF2B5EF4-FFF2-40B4-BE49-F238E27FC236}">
              <a16:creationId xmlns:a16="http://schemas.microsoft.com/office/drawing/2014/main" id="{7622AE05-0B85-44AD-9118-8678C836592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12" name="CasetăText 1">
          <a:extLst>
            <a:ext uri="{FF2B5EF4-FFF2-40B4-BE49-F238E27FC236}">
              <a16:creationId xmlns:a16="http://schemas.microsoft.com/office/drawing/2014/main" id="{A8000419-EF88-46EC-A90E-41E06B53D7F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13" name="CasetăText 1">
          <a:extLst>
            <a:ext uri="{FF2B5EF4-FFF2-40B4-BE49-F238E27FC236}">
              <a16:creationId xmlns:a16="http://schemas.microsoft.com/office/drawing/2014/main" id="{BED3B77A-F2DE-46FA-9A1D-5EFA0120BC9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14" name="CasetăText 1">
          <a:extLst>
            <a:ext uri="{FF2B5EF4-FFF2-40B4-BE49-F238E27FC236}">
              <a16:creationId xmlns:a16="http://schemas.microsoft.com/office/drawing/2014/main" id="{A28D5E84-4EED-4EC8-9446-7902F1DAAC5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15" name="CasetăText 1">
          <a:extLst>
            <a:ext uri="{FF2B5EF4-FFF2-40B4-BE49-F238E27FC236}">
              <a16:creationId xmlns:a16="http://schemas.microsoft.com/office/drawing/2014/main" id="{1D352699-D60A-4967-8612-4848333B21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16" name="CasetăText 1">
          <a:extLst>
            <a:ext uri="{FF2B5EF4-FFF2-40B4-BE49-F238E27FC236}">
              <a16:creationId xmlns:a16="http://schemas.microsoft.com/office/drawing/2014/main" id="{9D951AA6-E797-4F8C-99BC-C3EE153FCE3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17" name="CasetăText 1">
          <a:extLst>
            <a:ext uri="{FF2B5EF4-FFF2-40B4-BE49-F238E27FC236}">
              <a16:creationId xmlns:a16="http://schemas.microsoft.com/office/drawing/2014/main" id="{6849C7BE-68FC-44A9-8254-B37FA108014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18" name="CasetăText 1">
          <a:extLst>
            <a:ext uri="{FF2B5EF4-FFF2-40B4-BE49-F238E27FC236}">
              <a16:creationId xmlns:a16="http://schemas.microsoft.com/office/drawing/2014/main" id="{56691A80-E8F8-4E21-9D1C-998588EC065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19" name="CasetăText 1">
          <a:extLst>
            <a:ext uri="{FF2B5EF4-FFF2-40B4-BE49-F238E27FC236}">
              <a16:creationId xmlns:a16="http://schemas.microsoft.com/office/drawing/2014/main" id="{63C20825-1FC7-47DB-BEF8-728E8D325F8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20" name="CasetăText 1">
          <a:extLst>
            <a:ext uri="{FF2B5EF4-FFF2-40B4-BE49-F238E27FC236}">
              <a16:creationId xmlns:a16="http://schemas.microsoft.com/office/drawing/2014/main" id="{D630774B-D5AF-4FFB-B060-C26765AAE41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21" name="CasetăText 1">
          <a:extLst>
            <a:ext uri="{FF2B5EF4-FFF2-40B4-BE49-F238E27FC236}">
              <a16:creationId xmlns:a16="http://schemas.microsoft.com/office/drawing/2014/main" id="{9256114F-8C20-4F9A-BFED-8807141D41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22" name="CasetăText 1">
          <a:extLst>
            <a:ext uri="{FF2B5EF4-FFF2-40B4-BE49-F238E27FC236}">
              <a16:creationId xmlns:a16="http://schemas.microsoft.com/office/drawing/2014/main" id="{C4F009BD-82F4-4CEC-A175-6D2707F7270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23" name="CasetăText 1">
          <a:extLst>
            <a:ext uri="{FF2B5EF4-FFF2-40B4-BE49-F238E27FC236}">
              <a16:creationId xmlns:a16="http://schemas.microsoft.com/office/drawing/2014/main" id="{9368F82B-559F-4079-BE41-086C782B392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24" name="CasetăText 1">
          <a:extLst>
            <a:ext uri="{FF2B5EF4-FFF2-40B4-BE49-F238E27FC236}">
              <a16:creationId xmlns:a16="http://schemas.microsoft.com/office/drawing/2014/main" id="{DDCCFE9A-C20F-4704-BD5D-1423718DFAB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25" name="CasetăText 1">
          <a:extLst>
            <a:ext uri="{FF2B5EF4-FFF2-40B4-BE49-F238E27FC236}">
              <a16:creationId xmlns:a16="http://schemas.microsoft.com/office/drawing/2014/main" id="{ACCBB1FA-DB58-4C03-A132-9F3C844D2BC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26" name="CasetăText 1">
          <a:extLst>
            <a:ext uri="{FF2B5EF4-FFF2-40B4-BE49-F238E27FC236}">
              <a16:creationId xmlns:a16="http://schemas.microsoft.com/office/drawing/2014/main" id="{8A9F016A-9BB4-4E02-B6F9-30B1D1495BF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27" name="CasetăText 1">
          <a:extLst>
            <a:ext uri="{FF2B5EF4-FFF2-40B4-BE49-F238E27FC236}">
              <a16:creationId xmlns:a16="http://schemas.microsoft.com/office/drawing/2014/main" id="{707A3DE2-A09B-4651-805C-6F9674882EB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28" name="CasetăText 1">
          <a:extLst>
            <a:ext uri="{FF2B5EF4-FFF2-40B4-BE49-F238E27FC236}">
              <a16:creationId xmlns:a16="http://schemas.microsoft.com/office/drawing/2014/main" id="{884B8977-F77F-4479-8FEA-2D1B61C8ED8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29" name="CasetăText 1">
          <a:extLst>
            <a:ext uri="{FF2B5EF4-FFF2-40B4-BE49-F238E27FC236}">
              <a16:creationId xmlns:a16="http://schemas.microsoft.com/office/drawing/2014/main" id="{5FF8A5A1-2D45-4262-878E-057C95AEF92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30" name="CasetăText 1">
          <a:extLst>
            <a:ext uri="{FF2B5EF4-FFF2-40B4-BE49-F238E27FC236}">
              <a16:creationId xmlns:a16="http://schemas.microsoft.com/office/drawing/2014/main" id="{264B0244-79B3-4551-84D9-F2759613F94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31" name="CasetăText 1">
          <a:extLst>
            <a:ext uri="{FF2B5EF4-FFF2-40B4-BE49-F238E27FC236}">
              <a16:creationId xmlns:a16="http://schemas.microsoft.com/office/drawing/2014/main" id="{B710227D-5ACA-4C09-9952-EA77E162D30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32" name="CasetăText 1">
          <a:extLst>
            <a:ext uri="{FF2B5EF4-FFF2-40B4-BE49-F238E27FC236}">
              <a16:creationId xmlns:a16="http://schemas.microsoft.com/office/drawing/2014/main" id="{7E5283B8-9AE6-4610-87A3-3C080F3D27D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33" name="CasetăText 1">
          <a:extLst>
            <a:ext uri="{FF2B5EF4-FFF2-40B4-BE49-F238E27FC236}">
              <a16:creationId xmlns:a16="http://schemas.microsoft.com/office/drawing/2014/main" id="{153B6C97-257C-4A07-AAEE-6B540A7C028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34" name="CasetăText 1">
          <a:extLst>
            <a:ext uri="{FF2B5EF4-FFF2-40B4-BE49-F238E27FC236}">
              <a16:creationId xmlns:a16="http://schemas.microsoft.com/office/drawing/2014/main" id="{7C40C201-8363-4F58-9BC3-9314E7028BA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35" name="CasetăText 1">
          <a:extLst>
            <a:ext uri="{FF2B5EF4-FFF2-40B4-BE49-F238E27FC236}">
              <a16:creationId xmlns:a16="http://schemas.microsoft.com/office/drawing/2014/main" id="{9C04BF70-7FA2-47DE-A9AD-DD21129B027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36" name="CasetăText 1">
          <a:extLst>
            <a:ext uri="{FF2B5EF4-FFF2-40B4-BE49-F238E27FC236}">
              <a16:creationId xmlns:a16="http://schemas.microsoft.com/office/drawing/2014/main" id="{4E23F39D-F066-4779-B104-45BE625005A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37" name="CasetăText 1">
          <a:extLst>
            <a:ext uri="{FF2B5EF4-FFF2-40B4-BE49-F238E27FC236}">
              <a16:creationId xmlns:a16="http://schemas.microsoft.com/office/drawing/2014/main" id="{EA73AEB6-3B79-4CF6-882B-2D38DE34A45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38" name="CasetăText 1">
          <a:extLst>
            <a:ext uri="{FF2B5EF4-FFF2-40B4-BE49-F238E27FC236}">
              <a16:creationId xmlns:a16="http://schemas.microsoft.com/office/drawing/2014/main" id="{6E1FC0A7-30E0-42BC-94A9-6B7F135EC3E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39" name="CasetăText 1">
          <a:extLst>
            <a:ext uri="{FF2B5EF4-FFF2-40B4-BE49-F238E27FC236}">
              <a16:creationId xmlns:a16="http://schemas.microsoft.com/office/drawing/2014/main" id="{2D4393A1-AD73-478A-A9F9-E60F8442388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40" name="CasetăText 1">
          <a:extLst>
            <a:ext uri="{FF2B5EF4-FFF2-40B4-BE49-F238E27FC236}">
              <a16:creationId xmlns:a16="http://schemas.microsoft.com/office/drawing/2014/main" id="{474CC440-7337-453D-A1CC-602EF91685D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41" name="CasetăText 1">
          <a:extLst>
            <a:ext uri="{FF2B5EF4-FFF2-40B4-BE49-F238E27FC236}">
              <a16:creationId xmlns:a16="http://schemas.microsoft.com/office/drawing/2014/main" id="{B2FA7908-B3A1-4C68-AA02-A8E918757F9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42" name="CasetăText 1">
          <a:extLst>
            <a:ext uri="{FF2B5EF4-FFF2-40B4-BE49-F238E27FC236}">
              <a16:creationId xmlns:a16="http://schemas.microsoft.com/office/drawing/2014/main" id="{6B570FD2-4F3B-4AAB-BDFA-B4BDE32C6D4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43" name="CasetăText 1">
          <a:extLst>
            <a:ext uri="{FF2B5EF4-FFF2-40B4-BE49-F238E27FC236}">
              <a16:creationId xmlns:a16="http://schemas.microsoft.com/office/drawing/2014/main" id="{3FA5DD62-91B7-4666-9235-82F523FFDE7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44" name="CasetăText 1">
          <a:extLst>
            <a:ext uri="{FF2B5EF4-FFF2-40B4-BE49-F238E27FC236}">
              <a16:creationId xmlns:a16="http://schemas.microsoft.com/office/drawing/2014/main" id="{9E56ED57-D86C-480B-A94B-DBCAA02642A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45" name="CasetăText 1">
          <a:extLst>
            <a:ext uri="{FF2B5EF4-FFF2-40B4-BE49-F238E27FC236}">
              <a16:creationId xmlns:a16="http://schemas.microsoft.com/office/drawing/2014/main" id="{D4CE78A2-8271-4580-8CE8-A8A6A5558BA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46" name="CasetăText 1">
          <a:extLst>
            <a:ext uri="{FF2B5EF4-FFF2-40B4-BE49-F238E27FC236}">
              <a16:creationId xmlns:a16="http://schemas.microsoft.com/office/drawing/2014/main" id="{75207C6A-1DBF-4EE8-BE7A-06AAEC38275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47" name="CasetăText 1">
          <a:extLst>
            <a:ext uri="{FF2B5EF4-FFF2-40B4-BE49-F238E27FC236}">
              <a16:creationId xmlns:a16="http://schemas.microsoft.com/office/drawing/2014/main" id="{172803DF-8A10-4A17-A562-2E8575F21A4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48" name="CasetăText 1">
          <a:extLst>
            <a:ext uri="{FF2B5EF4-FFF2-40B4-BE49-F238E27FC236}">
              <a16:creationId xmlns:a16="http://schemas.microsoft.com/office/drawing/2014/main" id="{3E61FEA4-D480-40CA-83E6-B7B32E1A085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49" name="CasetăText 1">
          <a:extLst>
            <a:ext uri="{FF2B5EF4-FFF2-40B4-BE49-F238E27FC236}">
              <a16:creationId xmlns:a16="http://schemas.microsoft.com/office/drawing/2014/main" id="{89FB9BB8-A592-474F-8544-CE753436B13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50" name="CasetăText 1">
          <a:extLst>
            <a:ext uri="{FF2B5EF4-FFF2-40B4-BE49-F238E27FC236}">
              <a16:creationId xmlns:a16="http://schemas.microsoft.com/office/drawing/2014/main" id="{DDC502A6-D19E-47A3-A54D-2BE33272FB4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51" name="CasetăText 1">
          <a:extLst>
            <a:ext uri="{FF2B5EF4-FFF2-40B4-BE49-F238E27FC236}">
              <a16:creationId xmlns:a16="http://schemas.microsoft.com/office/drawing/2014/main" id="{BF9AE66D-1088-4C62-B993-FB3C38E788B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52" name="CasetăText 1">
          <a:extLst>
            <a:ext uri="{FF2B5EF4-FFF2-40B4-BE49-F238E27FC236}">
              <a16:creationId xmlns:a16="http://schemas.microsoft.com/office/drawing/2014/main" id="{9E246B53-FEE7-486E-A3AE-2021E577066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53" name="CasetăText 1">
          <a:extLst>
            <a:ext uri="{FF2B5EF4-FFF2-40B4-BE49-F238E27FC236}">
              <a16:creationId xmlns:a16="http://schemas.microsoft.com/office/drawing/2014/main" id="{B0CADCB5-E7D4-4F42-B18A-0457E887077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54" name="CasetăText 1">
          <a:extLst>
            <a:ext uri="{FF2B5EF4-FFF2-40B4-BE49-F238E27FC236}">
              <a16:creationId xmlns:a16="http://schemas.microsoft.com/office/drawing/2014/main" id="{16EE542D-45CF-4DE3-9EA1-CC498040B0C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55" name="CasetăText 1">
          <a:extLst>
            <a:ext uri="{FF2B5EF4-FFF2-40B4-BE49-F238E27FC236}">
              <a16:creationId xmlns:a16="http://schemas.microsoft.com/office/drawing/2014/main" id="{0976510F-A9F0-4706-94CC-40B29124AD4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56" name="CasetăText 1">
          <a:extLst>
            <a:ext uri="{FF2B5EF4-FFF2-40B4-BE49-F238E27FC236}">
              <a16:creationId xmlns:a16="http://schemas.microsoft.com/office/drawing/2014/main" id="{1A74C7B3-F9D9-4CFF-9254-354BF11321E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57" name="CasetăText 1">
          <a:extLst>
            <a:ext uri="{FF2B5EF4-FFF2-40B4-BE49-F238E27FC236}">
              <a16:creationId xmlns:a16="http://schemas.microsoft.com/office/drawing/2014/main" id="{5BC2E65D-B4B3-4BB9-8ECF-64A8838028E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58" name="CasetăText 1">
          <a:extLst>
            <a:ext uri="{FF2B5EF4-FFF2-40B4-BE49-F238E27FC236}">
              <a16:creationId xmlns:a16="http://schemas.microsoft.com/office/drawing/2014/main" id="{F17FCD17-5C38-42F1-8F5A-71E6C09FBA4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59" name="CasetăText 1">
          <a:extLst>
            <a:ext uri="{FF2B5EF4-FFF2-40B4-BE49-F238E27FC236}">
              <a16:creationId xmlns:a16="http://schemas.microsoft.com/office/drawing/2014/main" id="{62CF0850-F37F-470F-89B7-2558CEBBCDB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60" name="CasetăText 1">
          <a:extLst>
            <a:ext uri="{FF2B5EF4-FFF2-40B4-BE49-F238E27FC236}">
              <a16:creationId xmlns:a16="http://schemas.microsoft.com/office/drawing/2014/main" id="{690FA965-690F-47A3-9477-B1C0CA2FDDC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61" name="CasetăText 1">
          <a:extLst>
            <a:ext uri="{FF2B5EF4-FFF2-40B4-BE49-F238E27FC236}">
              <a16:creationId xmlns:a16="http://schemas.microsoft.com/office/drawing/2014/main" id="{A5033DD0-DE36-45F1-87BE-054CFB4DC7D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62" name="CasetăText 1">
          <a:extLst>
            <a:ext uri="{FF2B5EF4-FFF2-40B4-BE49-F238E27FC236}">
              <a16:creationId xmlns:a16="http://schemas.microsoft.com/office/drawing/2014/main" id="{E648F0CD-E35B-48F5-A6F7-7B28788D29C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463" name="CasetăText 1">
          <a:extLst>
            <a:ext uri="{FF2B5EF4-FFF2-40B4-BE49-F238E27FC236}">
              <a16:creationId xmlns:a16="http://schemas.microsoft.com/office/drawing/2014/main" id="{28CB1D1A-E8E2-4404-AEA4-EE06497633C9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464" name="CasetăText 1">
          <a:extLst>
            <a:ext uri="{FF2B5EF4-FFF2-40B4-BE49-F238E27FC236}">
              <a16:creationId xmlns:a16="http://schemas.microsoft.com/office/drawing/2014/main" id="{B840C979-8AAE-4EF5-9626-D9293728453B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465" name="CasetăText 1">
          <a:extLst>
            <a:ext uri="{FF2B5EF4-FFF2-40B4-BE49-F238E27FC236}">
              <a16:creationId xmlns:a16="http://schemas.microsoft.com/office/drawing/2014/main" id="{06D05C65-9B3E-460A-A793-2BADD877DB6F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466" name="CasetăText 1">
          <a:extLst>
            <a:ext uri="{FF2B5EF4-FFF2-40B4-BE49-F238E27FC236}">
              <a16:creationId xmlns:a16="http://schemas.microsoft.com/office/drawing/2014/main" id="{55F34007-1ACD-40FD-9009-C5E02A053531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467" name="CasetăText 1">
          <a:extLst>
            <a:ext uri="{FF2B5EF4-FFF2-40B4-BE49-F238E27FC236}">
              <a16:creationId xmlns:a16="http://schemas.microsoft.com/office/drawing/2014/main" id="{0336ED1F-0DFC-4181-9A1E-B6ABE97C7961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468" name="CasetăText 1">
          <a:extLst>
            <a:ext uri="{FF2B5EF4-FFF2-40B4-BE49-F238E27FC236}">
              <a16:creationId xmlns:a16="http://schemas.microsoft.com/office/drawing/2014/main" id="{375274A7-26D8-4A0C-95EC-19829780E73F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469" name="CasetăText 1">
          <a:extLst>
            <a:ext uri="{FF2B5EF4-FFF2-40B4-BE49-F238E27FC236}">
              <a16:creationId xmlns:a16="http://schemas.microsoft.com/office/drawing/2014/main" id="{3BCB6688-0743-425F-B95A-05CFF17238C0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470" name="CasetăText 1">
          <a:extLst>
            <a:ext uri="{FF2B5EF4-FFF2-40B4-BE49-F238E27FC236}">
              <a16:creationId xmlns:a16="http://schemas.microsoft.com/office/drawing/2014/main" id="{65F91707-912B-40CC-9082-45492BC169DE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471" name="CasetăText 1">
          <a:extLst>
            <a:ext uri="{FF2B5EF4-FFF2-40B4-BE49-F238E27FC236}">
              <a16:creationId xmlns:a16="http://schemas.microsoft.com/office/drawing/2014/main" id="{C31EA24F-5FD7-48EB-A6EE-0C679D46133C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472" name="CasetăText 1">
          <a:extLst>
            <a:ext uri="{FF2B5EF4-FFF2-40B4-BE49-F238E27FC236}">
              <a16:creationId xmlns:a16="http://schemas.microsoft.com/office/drawing/2014/main" id="{5338F183-9034-47E1-9DD5-ADDBC58FA882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473" name="CasetăText 1">
          <a:extLst>
            <a:ext uri="{FF2B5EF4-FFF2-40B4-BE49-F238E27FC236}">
              <a16:creationId xmlns:a16="http://schemas.microsoft.com/office/drawing/2014/main" id="{9CC6D308-0D5E-423B-A96C-6E5951D16F40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474" name="CasetăText 1">
          <a:extLst>
            <a:ext uri="{FF2B5EF4-FFF2-40B4-BE49-F238E27FC236}">
              <a16:creationId xmlns:a16="http://schemas.microsoft.com/office/drawing/2014/main" id="{BA9CB8BD-2D56-4886-9043-BBBFCBAB1A5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75" name="CasetăText 1">
          <a:extLst>
            <a:ext uri="{FF2B5EF4-FFF2-40B4-BE49-F238E27FC236}">
              <a16:creationId xmlns:a16="http://schemas.microsoft.com/office/drawing/2014/main" id="{99E7770F-055B-44D4-9765-ABE06E3E95D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76" name="CasetăText 1">
          <a:extLst>
            <a:ext uri="{FF2B5EF4-FFF2-40B4-BE49-F238E27FC236}">
              <a16:creationId xmlns:a16="http://schemas.microsoft.com/office/drawing/2014/main" id="{85E9494B-EDB4-4F4F-8138-6D45940590A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77" name="CasetăText 1">
          <a:extLst>
            <a:ext uri="{FF2B5EF4-FFF2-40B4-BE49-F238E27FC236}">
              <a16:creationId xmlns:a16="http://schemas.microsoft.com/office/drawing/2014/main" id="{8C83E389-BA52-4FEB-B02E-76488F08761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78" name="CasetăText 1">
          <a:extLst>
            <a:ext uri="{FF2B5EF4-FFF2-40B4-BE49-F238E27FC236}">
              <a16:creationId xmlns:a16="http://schemas.microsoft.com/office/drawing/2014/main" id="{A0AD2F41-5658-4B46-89F6-4FE54FF9C6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79" name="CasetăText 1">
          <a:extLst>
            <a:ext uri="{FF2B5EF4-FFF2-40B4-BE49-F238E27FC236}">
              <a16:creationId xmlns:a16="http://schemas.microsoft.com/office/drawing/2014/main" id="{75184443-120B-4C24-9D64-A8F0FB8E18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80" name="CasetăText 1">
          <a:extLst>
            <a:ext uri="{FF2B5EF4-FFF2-40B4-BE49-F238E27FC236}">
              <a16:creationId xmlns:a16="http://schemas.microsoft.com/office/drawing/2014/main" id="{83CF9808-F793-4DA7-B643-5028EB0734E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81" name="CasetăText 1">
          <a:extLst>
            <a:ext uri="{FF2B5EF4-FFF2-40B4-BE49-F238E27FC236}">
              <a16:creationId xmlns:a16="http://schemas.microsoft.com/office/drawing/2014/main" id="{DF6A4F4F-87F0-46A8-97FF-737D2227D2B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82" name="CasetăText 1">
          <a:extLst>
            <a:ext uri="{FF2B5EF4-FFF2-40B4-BE49-F238E27FC236}">
              <a16:creationId xmlns:a16="http://schemas.microsoft.com/office/drawing/2014/main" id="{C1ED56AF-A409-4176-A381-E0CAEB94AF2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83" name="CasetăText 1">
          <a:extLst>
            <a:ext uri="{FF2B5EF4-FFF2-40B4-BE49-F238E27FC236}">
              <a16:creationId xmlns:a16="http://schemas.microsoft.com/office/drawing/2014/main" id="{032BAE50-7BDF-478F-9D80-A38764B9311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84" name="CasetăText 1">
          <a:extLst>
            <a:ext uri="{FF2B5EF4-FFF2-40B4-BE49-F238E27FC236}">
              <a16:creationId xmlns:a16="http://schemas.microsoft.com/office/drawing/2014/main" id="{245A9A08-7672-4C9B-A9A2-B89D56C2576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85" name="CasetăText 1">
          <a:extLst>
            <a:ext uri="{FF2B5EF4-FFF2-40B4-BE49-F238E27FC236}">
              <a16:creationId xmlns:a16="http://schemas.microsoft.com/office/drawing/2014/main" id="{8CF252BC-2840-4D61-8C44-28A1EF47462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86" name="CasetăText 1">
          <a:extLst>
            <a:ext uri="{FF2B5EF4-FFF2-40B4-BE49-F238E27FC236}">
              <a16:creationId xmlns:a16="http://schemas.microsoft.com/office/drawing/2014/main" id="{71565D4D-D2A7-45F3-8BEF-4BC84C63B8F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87" name="CasetăText 1">
          <a:extLst>
            <a:ext uri="{FF2B5EF4-FFF2-40B4-BE49-F238E27FC236}">
              <a16:creationId xmlns:a16="http://schemas.microsoft.com/office/drawing/2014/main" id="{BE9CEAD1-10A9-4B35-AF0D-22E96DF8175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88" name="CasetăText 1">
          <a:extLst>
            <a:ext uri="{FF2B5EF4-FFF2-40B4-BE49-F238E27FC236}">
              <a16:creationId xmlns:a16="http://schemas.microsoft.com/office/drawing/2014/main" id="{1BFABA9E-3E21-41F4-86BD-4595698F7B2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89" name="CasetăText 1">
          <a:extLst>
            <a:ext uri="{FF2B5EF4-FFF2-40B4-BE49-F238E27FC236}">
              <a16:creationId xmlns:a16="http://schemas.microsoft.com/office/drawing/2014/main" id="{8197A6D0-80D5-46BD-9DA1-5B362EF60C3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90" name="CasetăText 1">
          <a:extLst>
            <a:ext uri="{FF2B5EF4-FFF2-40B4-BE49-F238E27FC236}">
              <a16:creationId xmlns:a16="http://schemas.microsoft.com/office/drawing/2014/main" id="{7770F0C3-3427-4D28-BE2D-D65F6452531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91" name="CasetăText 1">
          <a:extLst>
            <a:ext uri="{FF2B5EF4-FFF2-40B4-BE49-F238E27FC236}">
              <a16:creationId xmlns:a16="http://schemas.microsoft.com/office/drawing/2014/main" id="{EF27019B-8A96-44C1-A2C5-F01A71BCA9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92" name="CasetăText 1">
          <a:extLst>
            <a:ext uri="{FF2B5EF4-FFF2-40B4-BE49-F238E27FC236}">
              <a16:creationId xmlns:a16="http://schemas.microsoft.com/office/drawing/2014/main" id="{5F4B0F14-E3FE-4D9E-8D58-E6D2F27D529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93" name="CasetăText 1">
          <a:extLst>
            <a:ext uri="{FF2B5EF4-FFF2-40B4-BE49-F238E27FC236}">
              <a16:creationId xmlns:a16="http://schemas.microsoft.com/office/drawing/2014/main" id="{C4ADEEB4-7A78-4CD7-AD4D-F0F105DEDCF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94" name="CasetăText 1">
          <a:extLst>
            <a:ext uri="{FF2B5EF4-FFF2-40B4-BE49-F238E27FC236}">
              <a16:creationId xmlns:a16="http://schemas.microsoft.com/office/drawing/2014/main" id="{54B9318A-0673-4973-82AD-FD2B73EA691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95" name="CasetăText 1">
          <a:extLst>
            <a:ext uri="{FF2B5EF4-FFF2-40B4-BE49-F238E27FC236}">
              <a16:creationId xmlns:a16="http://schemas.microsoft.com/office/drawing/2014/main" id="{06DAFA46-7F5F-4C25-9EA7-90C3E447939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96" name="CasetăText 1">
          <a:extLst>
            <a:ext uri="{FF2B5EF4-FFF2-40B4-BE49-F238E27FC236}">
              <a16:creationId xmlns:a16="http://schemas.microsoft.com/office/drawing/2014/main" id="{5EB1B619-7A3F-4155-9B8B-6B005BB6066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97" name="CasetăText 1">
          <a:extLst>
            <a:ext uri="{FF2B5EF4-FFF2-40B4-BE49-F238E27FC236}">
              <a16:creationId xmlns:a16="http://schemas.microsoft.com/office/drawing/2014/main" id="{0FAE67CF-B332-4359-8A8F-6717AE782DC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98" name="CasetăText 1">
          <a:extLst>
            <a:ext uri="{FF2B5EF4-FFF2-40B4-BE49-F238E27FC236}">
              <a16:creationId xmlns:a16="http://schemas.microsoft.com/office/drawing/2014/main" id="{3C3739A6-D4A6-41EC-BFE0-DAA883D0302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499" name="CasetăText 1">
          <a:extLst>
            <a:ext uri="{FF2B5EF4-FFF2-40B4-BE49-F238E27FC236}">
              <a16:creationId xmlns:a16="http://schemas.microsoft.com/office/drawing/2014/main" id="{83661522-1ABF-47DE-B5B3-8EB31E8C0E4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00" name="CasetăText 1">
          <a:extLst>
            <a:ext uri="{FF2B5EF4-FFF2-40B4-BE49-F238E27FC236}">
              <a16:creationId xmlns:a16="http://schemas.microsoft.com/office/drawing/2014/main" id="{20D44EB8-13FF-4B0F-9A1C-95023B7B9EE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01" name="CasetăText 1">
          <a:extLst>
            <a:ext uri="{FF2B5EF4-FFF2-40B4-BE49-F238E27FC236}">
              <a16:creationId xmlns:a16="http://schemas.microsoft.com/office/drawing/2014/main" id="{E2523ACE-7B3A-4EBA-9D8E-289F3CEACB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02" name="CasetăText 1">
          <a:extLst>
            <a:ext uri="{FF2B5EF4-FFF2-40B4-BE49-F238E27FC236}">
              <a16:creationId xmlns:a16="http://schemas.microsoft.com/office/drawing/2014/main" id="{8BD95B77-50D4-4D9A-80E5-061F0427F20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03" name="CasetăText 1">
          <a:extLst>
            <a:ext uri="{FF2B5EF4-FFF2-40B4-BE49-F238E27FC236}">
              <a16:creationId xmlns:a16="http://schemas.microsoft.com/office/drawing/2014/main" id="{EFC4DA0D-EC09-4410-ACF0-DA35502BC06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04" name="CasetăText 1">
          <a:extLst>
            <a:ext uri="{FF2B5EF4-FFF2-40B4-BE49-F238E27FC236}">
              <a16:creationId xmlns:a16="http://schemas.microsoft.com/office/drawing/2014/main" id="{4B252184-1119-42E5-A196-11C7EAB3BA4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05" name="CasetăText 1">
          <a:extLst>
            <a:ext uri="{FF2B5EF4-FFF2-40B4-BE49-F238E27FC236}">
              <a16:creationId xmlns:a16="http://schemas.microsoft.com/office/drawing/2014/main" id="{2B1EF4B1-5BEE-4FF7-9E1A-25BF0964D1C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06" name="CasetăText 1">
          <a:extLst>
            <a:ext uri="{FF2B5EF4-FFF2-40B4-BE49-F238E27FC236}">
              <a16:creationId xmlns:a16="http://schemas.microsoft.com/office/drawing/2014/main" id="{7D557EF4-2C1C-4F40-8373-A8D18051538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07" name="CasetăText 1">
          <a:extLst>
            <a:ext uri="{FF2B5EF4-FFF2-40B4-BE49-F238E27FC236}">
              <a16:creationId xmlns:a16="http://schemas.microsoft.com/office/drawing/2014/main" id="{7DB37079-9438-4357-865D-BA3DC3BB79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08" name="CasetăText 1">
          <a:extLst>
            <a:ext uri="{FF2B5EF4-FFF2-40B4-BE49-F238E27FC236}">
              <a16:creationId xmlns:a16="http://schemas.microsoft.com/office/drawing/2014/main" id="{98D8212E-54D5-4D70-AF94-C9183154994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09" name="CasetăText 1">
          <a:extLst>
            <a:ext uri="{FF2B5EF4-FFF2-40B4-BE49-F238E27FC236}">
              <a16:creationId xmlns:a16="http://schemas.microsoft.com/office/drawing/2014/main" id="{B3B83AB4-60C1-4C27-9F88-4D99BABBEF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10" name="CasetăText 1">
          <a:extLst>
            <a:ext uri="{FF2B5EF4-FFF2-40B4-BE49-F238E27FC236}">
              <a16:creationId xmlns:a16="http://schemas.microsoft.com/office/drawing/2014/main" id="{3B4DA52A-F4E5-4205-A644-96B55F24940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11" name="CasetăText 1">
          <a:extLst>
            <a:ext uri="{FF2B5EF4-FFF2-40B4-BE49-F238E27FC236}">
              <a16:creationId xmlns:a16="http://schemas.microsoft.com/office/drawing/2014/main" id="{9DEC8F2A-5DB2-4E7E-979F-A76CE09F07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12" name="CasetăText 1">
          <a:extLst>
            <a:ext uri="{FF2B5EF4-FFF2-40B4-BE49-F238E27FC236}">
              <a16:creationId xmlns:a16="http://schemas.microsoft.com/office/drawing/2014/main" id="{462017D2-3B7D-4B9A-83A6-0F9713F7AEA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13" name="CasetăText 1">
          <a:extLst>
            <a:ext uri="{FF2B5EF4-FFF2-40B4-BE49-F238E27FC236}">
              <a16:creationId xmlns:a16="http://schemas.microsoft.com/office/drawing/2014/main" id="{DE90C025-5D40-481F-963E-E7D87415ACA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14" name="CasetăText 1">
          <a:extLst>
            <a:ext uri="{FF2B5EF4-FFF2-40B4-BE49-F238E27FC236}">
              <a16:creationId xmlns:a16="http://schemas.microsoft.com/office/drawing/2014/main" id="{99BE3234-E6E7-4A45-84F8-AF55FC59364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15" name="CasetăText 1">
          <a:extLst>
            <a:ext uri="{FF2B5EF4-FFF2-40B4-BE49-F238E27FC236}">
              <a16:creationId xmlns:a16="http://schemas.microsoft.com/office/drawing/2014/main" id="{03AA4776-0B11-4E38-B69B-E417841A10E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16" name="CasetăText 1">
          <a:extLst>
            <a:ext uri="{FF2B5EF4-FFF2-40B4-BE49-F238E27FC236}">
              <a16:creationId xmlns:a16="http://schemas.microsoft.com/office/drawing/2014/main" id="{D0FF6512-01AF-4843-A519-2CDB8CDC317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17" name="CasetăText 1">
          <a:extLst>
            <a:ext uri="{FF2B5EF4-FFF2-40B4-BE49-F238E27FC236}">
              <a16:creationId xmlns:a16="http://schemas.microsoft.com/office/drawing/2014/main" id="{E61B5B30-F9CA-4DD3-A083-3197C0C8C70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18" name="CasetăText 1">
          <a:extLst>
            <a:ext uri="{FF2B5EF4-FFF2-40B4-BE49-F238E27FC236}">
              <a16:creationId xmlns:a16="http://schemas.microsoft.com/office/drawing/2014/main" id="{C9F82117-AEE1-45E1-BB0E-7ED52BE5280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19" name="CasetăText 1">
          <a:extLst>
            <a:ext uri="{FF2B5EF4-FFF2-40B4-BE49-F238E27FC236}">
              <a16:creationId xmlns:a16="http://schemas.microsoft.com/office/drawing/2014/main" id="{BCAD515F-ACD8-4D2A-90AD-9F8B2A7A78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20" name="CasetăText 1">
          <a:extLst>
            <a:ext uri="{FF2B5EF4-FFF2-40B4-BE49-F238E27FC236}">
              <a16:creationId xmlns:a16="http://schemas.microsoft.com/office/drawing/2014/main" id="{ED34C9AD-CAE9-4F8E-A923-310836BF81F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21" name="CasetăText 1">
          <a:extLst>
            <a:ext uri="{FF2B5EF4-FFF2-40B4-BE49-F238E27FC236}">
              <a16:creationId xmlns:a16="http://schemas.microsoft.com/office/drawing/2014/main" id="{84096F89-741C-4F0F-8F97-38E2ADD3353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22" name="CasetăText 1">
          <a:extLst>
            <a:ext uri="{FF2B5EF4-FFF2-40B4-BE49-F238E27FC236}">
              <a16:creationId xmlns:a16="http://schemas.microsoft.com/office/drawing/2014/main" id="{D9729EF0-78F9-4A04-9F37-58C33C03159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23" name="CasetăText 1">
          <a:extLst>
            <a:ext uri="{FF2B5EF4-FFF2-40B4-BE49-F238E27FC236}">
              <a16:creationId xmlns:a16="http://schemas.microsoft.com/office/drawing/2014/main" id="{67B4E122-24E9-40ED-83FE-729CACACAB4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24" name="CasetăText 1">
          <a:extLst>
            <a:ext uri="{FF2B5EF4-FFF2-40B4-BE49-F238E27FC236}">
              <a16:creationId xmlns:a16="http://schemas.microsoft.com/office/drawing/2014/main" id="{59B4D80F-70D6-4F25-9BAD-F63735E568B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25" name="CasetăText 1">
          <a:extLst>
            <a:ext uri="{FF2B5EF4-FFF2-40B4-BE49-F238E27FC236}">
              <a16:creationId xmlns:a16="http://schemas.microsoft.com/office/drawing/2014/main" id="{98093209-7EE6-45C1-B47A-7D69B1439FD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26" name="CasetăText 1">
          <a:extLst>
            <a:ext uri="{FF2B5EF4-FFF2-40B4-BE49-F238E27FC236}">
              <a16:creationId xmlns:a16="http://schemas.microsoft.com/office/drawing/2014/main" id="{1CDD6A82-08DC-43FB-9D40-2917CB30828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27" name="CasetăText 1">
          <a:extLst>
            <a:ext uri="{FF2B5EF4-FFF2-40B4-BE49-F238E27FC236}">
              <a16:creationId xmlns:a16="http://schemas.microsoft.com/office/drawing/2014/main" id="{B783FFF1-A84F-483C-B18E-4D75EEF2375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28" name="CasetăText 1">
          <a:extLst>
            <a:ext uri="{FF2B5EF4-FFF2-40B4-BE49-F238E27FC236}">
              <a16:creationId xmlns:a16="http://schemas.microsoft.com/office/drawing/2014/main" id="{3C16FA62-AF00-4B5E-B4F6-7783E09FDFE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29" name="CasetăText 1">
          <a:extLst>
            <a:ext uri="{FF2B5EF4-FFF2-40B4-BE49-F238E27FC236}">
              <a16:creationId xmlns:a16="http://schemas.microsoft.com/office/drawing/2014/main" id="{C7725B5A-AEF8-472E-A8EE-6DDFC9AAA26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84731" cy="264560"/>
    <xdr:sp macro="" textlink="">
      <xdr:nvSpPr>
        <xdr:cNvPr id="530" name="CasetăText 1">
          <a:extLst>
            <a:ext uri="{FF2B5EF4-FFF2-40B4-BE49-F238E27FC236}">
              <a16:creationId xmlns:a16="http://schemas.microsoft.com/office/drawing/2014/main" id="{970FACF9-E33B-43D4-A51A-AC836A79E9F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531" name="CasetăText 1">
          <a:extLst>
            <a:ext uri="{FF2B5EF4-FFF2-40B4-BE49-F238E27FC236}">
              <a16:creationId xmlns:a16="http://schemas.microsoft.com/office/drawing/2014/main" id="{A2801144-C518-4DC1-9508-EDFEA7CC7179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532" name="CasetăText 1">
          <a:extLst>
            <a:ext uri="{FF2B5EF4-FFF2-40B4-BE49-F238E27FC236}">
              <a16:creationId xmlns:a16="http://schemas.microsoft.com/office/drawing/2014/main" id="{6FA38630-5304-4525-AC9D-228D99ED8A9B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533" name="CasetăText 1">
          <a:extLst>
            <a:ext uri="{FF2B5EF4-FFF2-40B4-BE49-F238E27FC236}">
              <a16:creationId xmlns:a16="http://schemas.microsoft.com/office/drawing/2014/main" id="{30EF43DD-FBC7-4852-84F6-640D140F0A09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534" name="CasetăText 1">
          <a:extLst>
            <a:ext uri="{FF2B5EF4-FFF2-40B4-BE49-F238E27FC236}">
              <a16:creationId xmlns:a16="http://schemas.microsoft.com/office/drawing/2014/main" id="{CC8BE3AB-319E-4251-A767-F87C987D63D7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535" name="CasetăText 1">
          <a:extLst>
            <a:ext uri="{FF2B5EF4-FFF2-40B4-BE49-F238E27FC236}">
              <a16:creationId xmlns:a16="http://schemas.microsoft.com/office/drawing/2014/main" id="{31EBF6F2-2834-4F6F-9237-41867D42DAA8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536" name="CasetăText 1">
          <a:extLst>
            <a:ext uri="{FF2B5EF4-FFF2-40B4-BE49-F238E27FC236}">
              <a16:creationId xmlns:a16="http://schemas.microsoft.com/office/drawing/2014/main" id="{F2221479-9312-4955-B46F-DA6B8D49B66A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537" name="CasetăText 1">
          <a:extLst>
            <a:ext uri="{FF2B5EF4-FFF2-40B4-BE49-F238E27FC236}">
              <a16:creationId xmlns:a16="http://schemas.microsoft.com/office/drawing/2014/main" id="{8C90093A-2355-42C7-AF81-27138ABB0A58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538" name="CasetăText 1">
          <a:extLst>
            <a:ext uri="{FF2B5EF4-FFF2-40B4-BE49-F238E27FC236}">
              <a16:creationId xmlns:a16="http://schemas.microsoft.com/office/drawing/2014/main" id="{86E60B4F-D45E-4CC6-8036-76ADD3700DD1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539" name="CasetăText 1">
          <a:extLst>
            <a:ext uri="{FF2B5EF4-FFF2-40B4-BE49-F238E27FC236}">
              <a16:creationId xmlns:a16="http://schemas.microsoft.com/office/drawing/2014/main" id="{84E12840-0144-47DD-B1EA-3E403BB83B47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199049" cy="264560"/>
    <xdr:sp macro="" textlink="">
      <xdr:nvSpPr>
        <xdr:cNvPr id="540" name="CasetăText 1">
          <a:extLst>
            <a:ext uri="{FF2B5EF4-FFF2-40B4-BE49-F238E27FC236}">
              <a16:creationId xmlns:a16="http://schemas.microsoft.com/office/drawing/2014/main" id="{3EFFD200-CFB2-41B7-9370-2CCCF8A68516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541" name="CasetăText 1">
          <a:extLst>
            <a:ext uri="{FF2B5EF4-FFF2-40B4-BE49-F238E27FC236}">
              <a16:creationId xmlns:a16="http://schemas.microsoft.com/office/drawing/2014/main" id="{C4DC52F3-D28A-447B-AFA5-7E8B86E1573E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200795" cy="264560"/>
    <xdr:sp macro="" textlink="">
      <xdr:nvSpPr>
        <xdr:cNvPr id="542" name="CasetăText 1">
          <a:extLst>
            <a:ext uri="{FF2B5EF4-FFF2-40B4-BE49-F238E27FC236}">
              <a16:creationId xmlns:a16="http://schemas.microsoft.com/office/drawing/2014/main" id="{15427B50-A6A7-4C50-B50E-40C65D1D76BF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91233" cy="264560"/>
    <xdr:sp macro="" textlink="">
      <xdr:nvSpPr>
        <xdr:cNvPr id="543" name="CasetăText 1">
          <a:extLst>
            <a:ext uri="{FF2B5EF4-FFF2-40B4-BE49-F238E27FC236}">
              <a16:creationId xmlns:a16="http://schemas.microsoft.com/office/drawing/2014/main" id="{33B46E60-3536-47D7-9857-4878596739CD}"/>
            </a:ext>
          </a:extLst>
        </xdr:cNvPr>
        <xdr:cNvSpPr txBox="1"/>
      </xdr:nvSpPr>
      <xdr:spPr>
        <a:xfrm>
          <a:off x="490728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90755" cy="264560"/>
    <xdr:sp macro="" textlink="">
      <xdr:nvSpPr>
        <xdr:cNvPr id="544" name="CasetăText 1">
          <a:extLst>
            <a:ext uri="{FF2B5EF4-FFF2-40B4-BE49-F238E27FC236}">
              <a16:creationId xmlns:a16="http://schemas.microsoft.com/office/drawing/2014/main" id="{4832E409-7D8C-4703-B532-98F08056E752}"/>
            </a:ext>
          </a:extLst>
        </xdr:cNvPr>
        <xdr:cNvSpPr txBox="1"/>
      </xdr:nvSpPr>
      <xdr:spPr>
        <a:xfrm>
          <a:off x="490728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90755" cy="264560"/>
    <xdr:sp macro="" textlink="">
      <xdr:nvSpPr>
        <xdr:cNvPr id="545" name="CasetăText 1">
          <a:extLst>
            <a:ext uri="{FF2B5EF4-FFF2-40B4-BE49-F238E27FC236}">
              <a16:creationId xmlns:a16="http://schemas.microsoft.com/office/drawing/2014/main" id="{0492811C-6F16-410E-9ABF-36F537888B6D}"/>
            </a:ext>
          </a:extLst>
        </xdr:cNvPr>
        <xdr:cNvSpPr txBox="1"/>
      </xdr:nvSpPr>
      <xdr:spPr>
        <a:xfrm>
          <a:off x="490728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91233" cy="264560"/>
    <xdr:sp macro="" textlink="">
      <xdr:nvSpPr>
        <xdr:cNvPr id="546" name="CasetăText 1">
          <a:extLst>
            <a:ext uri="{FF2B5EF4-FFF2-40B4-BE49-F238E27FC236}">
              <a16:creationId xmlns:a16="http://schemas.microsoft.com/office/drawing/2014/main" id="{C83596F9-6050-41ED-86D3-F352C6EB09F8}"/>
            </a:ext>
          </a:extLst>
        </xdr:cNvPr>
        <xdr:cNvSpPr txBox="1"/>
      </xdr:nvSpPr>
      <xdr:spPr>
        <a:xfrm>
          <a:off x="490728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91233" cy="264560"/>
    <xdr:sp macro="" textlink="">
      <xdr:nvSpPr>
        <xdr:cNvPr id="547" name="CasetăText 1">
          <a:extLst>
            <a:ext uri="{FF2B5EF4-FFF2-40B4-BE49-F238E27FC236}">
              <a16:creationId xmlns:a16="http://schemas.microsoft.com/office/drawing/2014/main" id="{F2341A76-BDE8-4683-A13B-AB1665D6AF7D}"/>
            </a:ext>
          </a:extLst>
        </xdr:cNvPr>
        <xdr:cNvSpPr txBox="1"/>
      </xdr:nvSpPr>
      <xdr:spPr>
        <a:xfrm>
          <a:off x="490728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92428" cy="264560"/>
    <xdr:sp macro="" textlink="">
      <xdr:nvSpPr>
        <xdr:cNvPr id="548" name="CasetăText 1">
          <a:extLst>
            <a:ext uri="{FF2B5EF4-FFF2-40B4-BE49-F238E27FC236}">
              <a16:creationId xmlns:a16="http://schemas.microsoft.com/office/drawing/2014/main" id="{7D069B34-EFC2-4CD7-8CE4-AA13F1B7B396}"/>
            </a:ext>
          </a:extLst>
        </xdr:cNvPr>
        <xdr:cNvSpPr txBox="1"/>
      </xdr:nvSpPr>
      <xdr:spPr>
        <a:xfrm>
          <a:off x="4907280" y="202463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91233" cy="264560"/>
    <xdr:sp macro="" textlink="">
      <xdr:nvSpPr>
        <xdr:cNvPr id="549" name="CasetăText 1">
          <a:extLst>
            <a:ext uri="{FF2B5EF4-FFF2-40B4-BE49-F238E27FC236}">
              <a16:creationId xmlns:a16="http://schemas.microsoft.com/office/drawing/2014/main" id="{EDE27912-D3C8-46A2-A58C-A6368576616D}"/>
            </a:ext>
          </a:extLst>
        </xdr:cNvPr>
        <xdr:cNvSpPr txBox="1"/>
      </xdr:nvSpPr>
      <xdr:spPr>
        <a:xfrm>
          <a:off x="490728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71</xdr:row>
      <xdr:rowOff>0</xdr:rowOff>
    </xdr:from>
    <xdr:ext cx="199049" cy="264560"/>
    <xdr:sp macro="" textlink="">
      <xdr:nvSpPr>
        <xdr:cNvPr id="550" name="CasetăText 1">
          <a:extLst>
            <a:ext uri="{FF2B5EF4-FFF2-40B4-BE49-F238E27FC236}">
              <a16:creationId xmlns:a16="http://schemas.microsoft.com/office/drawing/2014/main" id="{46887238-6F7C-4CEB-9D66-DECE8AB8C17D}"/>
            </a:ext>
          </a:extLst>
        </xdr:cNvPr>
        <xdr:cNvSpPr txBox="1"/>
      </xdr:nvSpPr>
      <xdr:spPr>
        <a:xfrm>
          <a:off x="554736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71</xdr:row>
      <xdr:rowOff>0</xdr:rowOff>
    </xdr:from>
    <xdr:ext cx="199049" cy="264560"/>
    <xdr:sp macro="" textlink="">
      <xdr:nvSpPr>
        <xdr:cNvPr id="551" name="CasetăText 1">
          <a:extLst>
            <a:ext uri="{FF2B5EF4-FFF2-40B4-BE49-F238E27FC236}">
              <a16:creationId xmlns:a16="http://schemas.microsoft.com/office/drawing/2014/main" id="{E49026D8-41D8-436C-86DE-5C9004066561}"/>
            </a:ext>
          </a:extLst>
        </xdr:cNvPr>
        <xdr:cNvSpPr txBox="1"/>
      </xdr:nvSpPr>
      <xdr:spPr>
        <a:xfrm>
          <a:off x="554736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71</xdr:row>
      <xdr:rowOff>0</xdr:rowOff>
    </xdr:from>
    <xdr:ext cx="191233" cy="264560"/>
    <xdr:sp macro="" textlink="">
      <xdr:nvSpPr>
        <xdr:cNvPr id="552" name="CasetăText 1">
          <a:extLst>
            <a:ext uri="{FF2B5EF4-FFF2-40B4-BE49-F238E27FC236}">
              <a16:creationId xmlns:a16="http://schemas.microsoft.com/office/drawing/2014/main" id="{9A100056-44AF-4107-86AA-B5B4F111893C}"/>
            </a:ext>
          </a:extLst>
        </xdr:cNvPr>
        <xdr:cNvSpPr txBox="1"/>
      </xdr:nvSpPr>
      <xdr:spPr>
        <a:xfrm>
          <a:off x="59664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71</xdr:row>
      <xdr:rowOff>0</xdr:rowOff>
    </xdr:from>
    <xdr:ext cx="190755" cy="264560"/>
    <xdr:sp macro="" textlink="">
      <xdr:nvSpPr>
        <xdr:cNvPr id="553" name="CasetăText 1">
          <a:extLst>
            <a:ext uri="{FF2B5EF4-FFF2-40B4-BE49-F238E27FC236}">
              <a16:creationId xmlns:a16="http://schemas.microsoft.com/office/drawing/2014/main" id="{02D0BC46-8820-478B-AB43-FF4E6F2E40B7}"/>
            </a:ext>
          </a:extLst>
        </xdr:cNvPr>
        <xdr:cNvSpPr txBox="1"/>
      </xdr:nvSpPr>
      <xdr:spPr>
        <a:xfrm>
          <a:off x="596646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71</xdr:row>
      <xdr:rowOff>0</xdr:rowOff>
    </xdr:from>
    <xdr:ext cx="190755" cy="264560"/>
    <xdr:sp macro="" textlink="">
      <xdr:nvSpPr>
        <xdr:cNvPr id="554" name="CasetăText 1">
          <a:extLst>
            <a:ext uri="{FF2B5EF4-FFF2-40B4-BE49-F238E27FC236}">
              <a16:creationId xmlns:a16="http://schemas.microsoft.com/office/drawing/2014/main" id="{E519FA2B-B3E2-4CF3-9208-92DECD50ADB9}"/>
            </a:ext>
          </a:extLst>
        </xdr:cNvPr>
        <xdr:cNvSpPr txBox="1"/>
      </xdr:nvSpPr>
      <xdr:spPr>
        <a:xfrm>
          <a:off x="596646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71</xdr:row>
      <xdr:rowOff>0</xdr:rowOff>
    </xdr:from>
    <xdr:ext cx="191233" cy="264560"/>
    <xdr:sp macro="" textlink="">
      <xdr:nvSpPr>
        <xdr:cNvPr id="555" name="CasetăText 1">
          <a:extLst>
            <a:ext uri="{FF2B5EF4-FFF2-40B4-BE49-F238E27FC236}">
              <a16:creationId xmlns:a16="http://schemas.microsoft.com/office/drawing/2014/main" id="{AF258AC8-62A4-4DA7-9A65-D0368786AB42}"/>
            </a:ext>
          </a:extLst>
        </xdr:cNvPr>
        <xdr:cNvSpPr txBox="1"/>
      </xdr:nvSpPr>
      <xdr:spPr>
        <a:xfrm>
          <a:off x="59664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71</xdr:row>
      <xdr:rowOff>0</xdr:rowOff>
    </xdr:from>
    <xdr:ext cx="191233" cy="264560"/>
    <xdr:sp macro="" textlink="">
      <xdr:nvSpPr>
        <xdr:cNvPr id="556" name="CasetăText 1">
          <a:extLst>
            <a:ext uri="{FF2B5EF4-FFF2-40B4-BE49-F238E27FC236}">
              <a16:creationId xmlns:a16="http://schemas.microsoft.com/office/drawing/2014/main" id="{ED0B6503-54AF-41B2-B780-80809799EA84}"/>
            </a:ext>
          </a:extLst>
        </xdr:cNvPr>
        <xdr:cNvSpPr txBox="1"/>
      </xdr:nvSpPr>
      <xdr:spPr>
        <a:xfrm>
          <a:off x="59664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71</xdr:row>
      <xdr:rowOff>0</xdr:rowOff>
    </xdr:from>
    <xdr:ext cx="192428" cy="264560"/>
    <xdr:sp macro="" textlink="">
      <xdr:nvSpPr>
        <xdr:cNvPr id="557" name="CasetăText 1">
          <a:extLst>
            <a:ext uri="{FF2B5EF4-FFF2-40B4-BE49-F238E27FC236}">
              <a16:creationId xmlns:a16="http://schemas.microsoft.com/office/drawing/2014/main" id="{62248F4A-9D84-42D3-93F2-A0BAB49ACF7C}"/>
            </a:ext>
          </a:extLst>
        </xdr:cNvPr>
        <xdr:cNvSpPr txBox="1"/>
      </xdr:nvSpPr>
      <xdr:spPr>
        <a:xfrm>
          <a:off x="5966460" y="202463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71</xdr:row>
      <xdr:rowOff>0</xdr:rowOff>
    </xdr:from>
    <xdr:ext cx="191233" cy="264560"/>
    <xdr:sp macro="" textlink="">
      <xdr:nvSpPr>
        <xdr:cNvPr id="558" name="CasetăText 1">
          <a:extLst>
            <a:ext uri="{FF2B5EF4-FFF2-40B4-BE49-F238E27FC236}">
              <a16:creationId xmlns:a16="http://schemas.microsoft.com/office/drawing/2014/main" id="{32646D01-4C5A-44E6-80ED-4305D464584E}"/>
            </a:ext>
          </a:extLst>
        </xdr:cNvPr>
        <xdr:cNvSpPr txBox="1"/>
      </xdr:nvSpPr>
      <xdr:spPr>
        <a:xfrm>
          <a:off x="59664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640080</xdr:colOff>
      <xdr:row>71</xdr:row>
      <xdr:rowOff>0</xdr:rowOff>
    </xdr:from>
    <xdr:ext cx="199049" cy="264560"/>
    <xdr:sp macro="" textlink="">
      <xdr:nvSpPr>
        <xdr:cNvPr id="559" name="CasetăText 1">
          <a:extLst>
            <a:ext uri="{FF2B5EF4-FFF2-40B4-BE49-F238E27FC236}">
              <a16:creationId xmlns:a16="http://schemas.microsoft.com/office/drawing/2014/main" id="{812C8886-06B6-4AF9-848D-B242F753CB3D}"/>
            </a:ext>
          </a:extLst>
        </xdr:cNvPr>
        <xdr:cNvSpPr txBox="1"/>
      </xdr:nvSpPr>
      <xdr:spPr>
        <a:xfrm>
          <a:off x="660654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640080</xdr:colOff>
      <xdr:row>71</xdr:row>
      <xdr:rowOff>0</xdr:rowOff>
    </xdr:from>
    <xdr:ext cx="199049" cy="264560"/>
    <xdr:sp macro="" textlink="">
      <xdr:nvSpPr>
        <xdr:cNvPr id="560" name="CasetăText 1">
          <a:extLst>
            <a:ext uri="{FF2B5EF4-FFF2-40B4-BE49-F238E27FC236}">
              <a16:creationId xmlns:a16="http://schemas.microsoft.com/office/drawing/2014/main" id="{A7DD6A97-0784-4E10-B268-B48359DFE9A6}"/>
            </a:ext>
          </a:extLst>
        </xdr:cNvPr>
        <xdr:cNvSpPr txBox="1"/>
      </xdr:nvSpPr>
      <xdr:spPr>
        <a:xfrm>
          <a:off x="660654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91233" cy="264560"/>
    <xdr:sp macro="" textlink="">
      <xdr:nvSpPr>
        <xdr:cNvPr id="561" name="CasetăText 1">
          <a:extLst>
            <a:ext uri="{FF2B5EF4-FFF2-40B4-BE49-F238E27FC236}">
              <a16:creationId xmlns:a16="http://schemas.microsoft.com/office/drawing/2014/main" id="{239E73D4-10B4-40B6-AB72-9BBF5C7DC882}"/>
            </a:ext>
          </a:extLst>
        </xdr:cNvPr>
        <xdr:cNvSpPr txBox="1"/>
      </xdr:nvSpPr>
      <xdr:spPr>
        <a:xfrm>
          <a:off x="69189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90755" cy="264560"/>
    <xdr:sp macro="" textlink="">
      <xdr:nvSpPr>
        <xdr:cNvPr id="562" name="CasetăText 1">
          <a:extLst>
            <a:ext uri="{FF2B5EF4-FFF2-40B4-BE49-F238E27FC236}">
              <a16:creationId xmlns:a16="http://schemas.microsoft.com/office/drawing/2014/main" id="{1B694716-A3E3-4A7A-9FEE-50DBA71820FF}"/>
            </a:ext>
          </a:extLst>
        </xdr:cNvPr>
        <xdr:cNvSpPr txBox="1"/>
      </xdr:nvSpPr>
      <xdr:spPr>
        <a:xfrm>
          <a:off x="691896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90755" cy="264560"/>
    <xdr:sp macro="" textlink="">
      <xdr:nvSpPr>
        <xdr:cNvPr id="563" name="CasetăText 1">
          <a:extLst>
            <a:ext uri="{FF2B5EF4-FFF2-40B4-BE49-F238E27FC236}">
              <a16:creationId xmlns:a16="http://schemas.microsoft.com/office/drawing/2014/main" id="{8ED736A3-0C49-4827-8AEA-640466A2E553}"/>
            </a:ext>
          </a:extLst>
        </xdr:cNvPr>
        <xdr:cNvSpPr txBox="1"/>
      </xdr:nvSpPr>
      <xdr:spPr>
        <a:xfrm>
          <a:off x="691896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91233" cy="264560"/>
    <xdr:sp macro="" textlink="">
      <xdr:nvSpPr>
        <xdr:cNvPr id="564" name="CasetăText 1">
          <a:extLst>
            <a:ext uri="{FF2B5EF4-FFF2-40B4-BE49-F238E27FC236}">
              <a16:creationId xmlns:a16="http://schemas.microsoft.com/office/drawing/2014/main" id="{5F667539-BA12-4D3E-A50C-8DE893229654}"/>
            </a:ext>
          </a:extLst>
        </xdr:cNvPr>
        <xdr:cNvSpPr txBox="1"/>
      </xdr:nvSpPr>
      <xdr:spPr>
        <a:xfrm>
          <a:off x="69189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91233" cy="264560"/>
    <xdr:sp macro="" textlink="">
      <xdr:nvSpPr>
        <xdr:cNvPr id="565" name="CasetăText 1">
          <a:extLst>
            <a:ext uri="{FF2B5EF4-FFF2-40B4-BE49-F238E27FC236}">
              <a16:creationId xmlns:a16="http://schemas.microsoft.com/office/drawing/2014/main" id="{3A8818DB-7257-4117-84D9-CCD5A2349C13}"/>
            </a:ext>
          </a:extLst>
        </xdr:cNvPr>
        <xdr:cNvSpPr txBox="1"/>
      </xdr:nvSpPr>
      <xdr:spPr>
        <a:xfrm>
          <a:off x="69189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92428" cy="264560"/>
    <xdr:sp macro="" textlink="">
      <xdr:nvSpPr>
        <xdr:cNvPr id="566" name="CasetăText 1">
          <a:extLst>
            <a:ext uri="{FF2B5EF4-FFF2-40B4-BE49-F238E27FC236}">
              <a16:creationId xmlns:a16="http://schemas.microsoft.com/office/drawing/2014/main" id="{C6C5FD07-CC92-46E3-BDE5-C7800FA279CF}"/>
            </a:ext>
          </a:extLst>
        </xdr:cNvPr>
        <xdr:cNvSpPr txBox="1"/>
      </xdr:nvSpPr>
      <xdr:spPr>
        <a:xfrm>
          <a:off x="6918960" y="202463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91233" cy="264560"/>
    <xdr:sp macro="" textlink="">
      <xdr:nvSpPr>
        <xdr:cNvPr id="567" name="CasetăText 1">
          <a:extLst>
            <a:ext uri="{FF2B5EF4-FFF2-40B4-BE49-F238E27FC236}">
              <a16:creationId xmlns:a16="http://schemas.microsoft.com/office/drawing/2014/main" id="{558DFEC8-7F92-438B-BB15-59D626A91A34}"/>
            </a:ext>
          </a:extLst>
        </xdr:cNvPr>
        <xdr:cNvSpPr txBox="1"/>
      </xdr:nvSpPr>
      <xdr:spPr>
        <a:xfrm>
          <a:off x="69189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71</xdr:row>
      <xdr:rowOff>0</xdr:rowOff>
    </xdr:from>
    <xdr:ext cx="199049" cy="264560"/>
    <xdr:sp macro="" textlink="">
      <xdr:nvSpPr>
        <xdr:cNvPr id="568" name="CasetăText 1">
          <a:extLst>
            <a:ext uri="{FF2B5EF4-FFF2-40B4-BE49-F238E27FC236}">
              <a16:creationId xmlns:a16="http://schemas.microsoft.com/office/drawing/2014/main" id="{87A3D251-4E93-417E-B4B8-0A12C8056F0C}"/>
            </a:ext>
          </a:extLst>
        </xdr:cNvPr>
        <xdr:cNvSpPr txBox="1"/>
      </xdr:nvSpPr>
      <xdr:spPr>
        <a:xfrm>
          <a:off x="755904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71</xdr:row>
      <xdr:rowOff>0</xdr:rowOff>
    </xdr:from>
    <xdr:ext cx="199049" cy="264560"/>
    <xdr:sp macro="" textlink="">
      <xdr:nvSpPr>
        <xdr:cNvPr id="569" name="CasetăText 1">
          <a:extLst>
            <a:ext uri="{FF2B5EF4-FFF2-40B4-BE49-F238E27FC236}">
              <a16:creationId xmlns:a16="http://schemas.microsoft.com/office/drawing/2014/main" id="{EA65938B-6AA4-4412-A3D9-6257A74C523D}"/>
            </a:ext>
          </a:extLst>
        </xdr:cNvPr>
        <xdr:cNvSpPr txBox="1"/>
      </xdr:nvSpPr>
      <xdr:spPr>
        <a:xfrm>
          <a:off x="755904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71</xdr:row>
      <xdr:rowOff>0</xdr:rowOff>
    </xdr:from>
    <xdr:ext cx="191233" cy="264560"/>
    <xdr:sp macro="" textlink="">
      <xdr:nvSpPr>
        <xdr:cNvPr id="570" name="CasetăText 1">
          <a:extLst>
            <a:ext uri="{FF2B5EF4-FFF2-40B4-BE49-F238E27FC236}">
              <a16:creationId xmlns:a16="http://schemas.microsoft.com/office/drawing/2014/main" id="{98A068B4-86CA-4C4E-A1A5-1C01BA6492EB}"/>
            </a:ext>
          </a:extLst>
        </xdr:cNvPr>
        <xdr:cNvSpPr txBox="1"/>
      </xdr:nvSpPr>
      <xdr:spPr>
        <a:xfrm>
          <a:off x="797814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71</xdr:row>
      <xdr:rowOff>0</xdr:rowOff>
    </xdr:from>
    <xdr:ext cx="190755" cy="264560"/>
    <xdr:sp macro="" textlink="">
      <xdr:nvSpPr>
        <xdr:cNvPr id="571" name="CasetăText 1">
          <a:extLst>
            <a:ext uri="{FF2B5EF4-FFF2-40B4-BE49-F238E27FC236}">
              <a16:creationId xmlns:a16="http://schemas.microsoft.com/office/drawing/2014/main" id="{2AF8AC21-F70B-4276-97B4-6B23BE4A1287}"/>
            </a:ext>
          </a:extLst>
        </xdr:cNvPr>
        <xdr:cNvSpPr txBox="1"/>
      </xdr:nvSpPr>
      <xdr:spPr>
        <a:xfrm>
          <a:off x="797814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71</xdr:row>
      <xdr:rowOff>0</xdr:rowOff>
    </xdr:from>
    <xdr:ext cx="190755" cy="264560"/>
    <xdr:sp macro="" textlink="">
      <xdr:nvSpPr>
        <xdr:cNvPr id="572" name="CasetăText 1">
          <a:extLst>
            <a:ext uri="{FF2B5EF4-FFF2-40B4-BE49-F238E27FC236}">
              <a16:creationId xmlns:a16="http://schemas.microsoft.com/office/drawing/2014/main" id="{CB7B80EE-E2C5-49C9-946B-CD09032906FD}"/>
            </a:ext>
          </a:extLst>
        </xdr:cNvPr>
        <xdr:cNvSpPr txBox="1"/>
      </xdr:nvSpPr>
      <xdr:spPr>
        <a:xfrm>
          <a:off x="797814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71</xdr:row>
      <xdr:rowOff>0</xdr:rowOff>
    </xdr:from>
    <xdr:ext cx="191233" cy="264560"/>
    <xdr:sp macro="" textlink="">
      <xdr:nvSpPr>
        <xdr:cNvPr id="573" name="CasetăText 1">
          <a:extLst>
            <a:ext uri="{FF2B5EF4-FFF2-40B4-BE49-F238E27FC236}">
              <a16:creationId xmlns:a16="http://schemas.microsoft.com/office/drawing/2014/main" id="{A940AB3E-6F00-45C6-B466-3E7BFDD126BA}"/>
            </a:ext>
          </a:extLst>
        </xdr:cNvPr>
        <xdr:cNvSpPr txBox="1"/>
      </xdr:nvSpPr>
      <xdr:spPr>
        <a:xfrm>
          <a:off x="797814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71</xdr:row>
      <xdr:rowOff>0</xdr:rowOff>
    </xdr:from>
    <xdr:ext cx="191233" cy="264560"/>
    <xdr:sp macro="" textlink="">
      <xdr:nvSpPr>
        <xdr:cNvPr id="574" name="CasetăText 1">
          <a:extLst>
            <a:ext uri="{FF2B5EF4-FFF2-40B4-BE49-F238E27FC236}">
              <a16:creationId xmlns:a16="http://schemas.microsoft.com/office/drawing/2014/main" id="{39A3A21C-C364-4D2C-9209-1B35D7078721}"/>
            </a:ext>
          </a:extLst>
        </xdr:cNvPr>
        <xdr:cNvSpPr txBox="1"/>
      </xdr:nvSpPr>
      <xdr:spPr>
        <a:xfrm>
          <a:off x="797814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71</xdr:row>
      <xdr:rowOff>0</xdr:rowOff>
    </xdr:from>
    <xdr:ext cx="192428" cy="264560"/>
    <xdr:sp macro="" textlink="">
      <xdr:nvSpPr>
        <xdr:cNvPr id="575" name="CasetăText 1">
          <a:extLst>
            <a:ext uri="{FF2B5EF4-FFF2-40B4-BE49-F238E27FC236}">
              <a16:creationId xmlns:a16="http://schemas.microsoft.com/office/drawing/2014/main" id="{E9BA68C9-3707-41E4-87D5-5D7984C17004}"/>
            </a:ext>
          </a:extLst>
        </xdr:cNvPr>
        <xdr:cNvSpPr txBox="1"/>
      </xdr:nvSpPr>
      <xdr:spPr>
        <a:xfrm>
          <a:off x="7978140" y="202463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71</xdr:row>
      <xdr:rowOff>0</xdr:rowOff>
    </xdr:from>
    <xdr:ext cx="191233" cy="264560"/>
    <xdr:sp macro="" textlink="">
      <xdr:nvSpPr>
        <xdr:cNvPr id="576" name="CasetăText 1">
          <a:extLst>
            <a:ext uri="{FF2B5EF4-FFF2-40B4-BE49-F238E27FC236}">
              <a16:creationId xmlns:a16="http://schemas.microsoft.com/office/drawing/2014/main" id="{6C1DA48C-C3BF-43E6-9CCD-7D86411BDC66}"/>
            </a:ext>
          </a:extLst>
        </xdr:cNvPr>
        <xdr:cNvSpPr txBox="1"/>
      </xdr:nvSpPr>
      <xdr:spPr>
        <a:xfrm>
          <a:off x="797814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71</xdr:row>
      <xdr:rowOff>0</xdr:rowOff>
    </xdr:from>
    <xdr:ext cx="199049" cy="264560"/>
    <xdr:sp macro="" textlink="">
      <xdr:nvSpPr>
        <xdr:cNvPr id="577" name="CasetăText 1">
          <a:extLst>
            <a:ext uri="{FF2B5EF4-FFF2-40B4-BE49-F238E27FC236}">
              <a16:creationId xmlns:a16="http://schemas.microsoft.com/office/drawing/2014/main" id="{A3DD6CAA-3440-43B4-89C4-51A0EF744BF1}"/>
            </a:ext>
          </a:extLst>
        </xdr:cNvPr>
        <xdr:cNvSpPr txBox="1"/>
      </xdr:nvSpPr>
      <xdr:spPr>
        <a:xfrm>
          <a:off x="861822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71</xdr:row>
      <xdr:rowOff>0</xdr:rowOff>
    </xdr:from>
    <xdr:ext cx="199049" cy="264560"/>
    <xdr:sp macro="" textlink="">
      <xdr:nvSpPr>
        <xdr:cNvPr id="578" name="CasetăText 1">
          <a:extLst>
            <a:ext uri="{FF2B5EF4-FFF2-40B4-BE49-F238E27FC236}">
              <a16:creationId xmlns:a16="http://schemas.microsoft.com/office/drawing/2014/main" id="{364A7C05-942E-4CE5-8A8F-7AF9EAB68641}"/>
            </a:ext>
          </a:extLst>
        </xdr:cNvPr>
        <xdr:cNvSpPr txBox="1"/>
      </xdr:nvSpPr>
      <xdr:spPr>
        <a:xfrm>
          <a:off x="861822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4B00-EF19-42E5-9866-0B7BC78B96FF}">
  <dimension ref="A1:K482"/>
  <sheetViews>
    <sheetView tabSelected="1" topLeftCell="A366" zoomScaleNormal="100" workbookViewId="0">
      <selection activeCell="M388" sqref="M388"/>
    </sheetView>
  </sheetViews>
  <sheetFormatPr defaultColWidth="9.109375" defaultRowHeight="16.8" x14ac:dyDescent="0.4"/>
  <cols>
    <col min="1" max="1" width="5.77734375" style="35" customWidth="1"/>
    <col min="2" max="2" width="62.88671875" style="36" customWidth="1"/>
    <col min="3" max="3" width="14.109375" style="31" customWidth="1"/>
    <col min="4" max="4" width="12" style="31" customWidth="1"/>
    <col min="5" max="5" width="15.44140625" style="41" customWidth="1"/>
    <col min="6" max="6" width="14.88671875" style="41" customWidth="1"/>
    <col min="7" max="7" width="15.21875" style="37" customWidth="1"/>
    <col min="8" max="16384" width="9.109375" style="37"/>
  </cols>
  <sheetData>
    <row r="1" spans="1:7" x14ac:dyDescent="0.4">
      <c r="A1" s="43" t="s">
        <v>0</v>
      </c>
      <c r="B1" s="44"/>
      <c r="C1" s="45"/>
      <c r="D1" s="45"/>
      <c r="E1" s="48" t="s">
        <v>394</v>
      </c>
    </row>
    <row r="2" spans="1:7" x14ac:dyDescent="0.4">
      <c r="A2" s="43" t="s">
        <v>1</v>
      </c>
      <c r="B2" s="44"/>
      <c r="C2" s="45"/>
      <c r="D2" s="103" t="s">
        <v>271</v>
      </c>
      <c r="E2" s="103"/>
      <c r="F2" s="103"/>
    </row>
    <row r="3" spans="1:7" x14ac:dyDescent="0.4">
      <c r="A3" s="43" t="s">
        <v>2</v>
      </c>
      <c r="B3" s="44"/>
      <c r="C3" s="45"/>
      <c r="D3" s="45"/>
    </row>
    <row r="4" spans="1:7" ht="16.8" customHeight="1" x14ac:dyDescent="0.4">
      <c r="A4" s="105" t="s">
        <v>270</v>
      </c>
      <c r="B4" s="105"/>
      <c r="C4" s="105"/>
      <c r="D4" s="105"/>
      <c r="E4" s="105"/>
      <c r="F4" s="105"/>
      <c r="G4" s="105"/>
    </row>
    <row r="5" spans="1:7" x14ac:dyDescent="0.4">
      <c r="A5" s="40"/>
      <c r="B5" s="40"/>
      <c r="C5" s="38"/>
      <c r="D5" s="38"/>
    </row>
    <row r="6" spans="1:7" ht="33.6" x14ac:dyDescent="0.4">
      <c r="A6" s="46" t="s">
        <v>3</v>
      </c>
      <c r="B6" s="47" t="s">
        <v>6</v>
      </c>
      <c r="C6" s="49" t="s">
        <v>272</v>
      </c>
      <c r="D6" s="49" t="s">
        <v>56</v>
      </c>
      <c r="E6" s="49" t="s">
        <v>57</v>
      </c>
      <c r="F6" s="49" t="s">
        <v>273</v>
      </c>
    </row>
    <row r="7" spans="1:7" x14ac:dyDescent="0.4">
      <c r="A7" s="32">
        <v>0</v>
      </c>
      <c r="B7" s="33">
        <v>1</v>
      </c>
      <c r="C7" s="50">
        <v>2</v>
      </c>
      <c r="D7" s="50">
        <v>3</v>
      </c>
      <c r="E7" s="50">
        <v>4</v>
      </c>
      <c r="F7" s="50">
        <v>5</v>
      </c>
    </row>
    <row r="8" spans="1:7" x14ac:dyDescent="0.4">
      <c r="A8" s="32"/>
      <c r="B8" s="33"/>
      <c r="C8" s="29"/>
      <c r="D8" s="29"/>
      <c r="E8" s="30"/>
      <c r="F8" s="30"/>
    </row>
    <row r="9" spans="1:7" s="96" customFormat="1" x14ac:dyDescent="0.4">
      <c r="A9" s="94"/>
      <c r="B9" s="28" t="s">
        <v>7</v>
      </c>
      <c r="C9" s="29">
        <f>C11+C31+C85+C350+C387+C411+C433+C450+C471+C25</f>
        <v>43464.57</v>
      </c>
      <c r="D9" s="29">
        <f>D11+D31+D85+D350+D387+D411+D433+D450+D471+D25+D444</f>
        <v>18565.510000000002</v>
      </c>
      <c r="E9" s="29">
        <f>E11+E31+E85+E350+E387+E411+E433+E450+E471+E25</f>
        <v>129056.11381000001</v>
      </c>
      <c r="F9" s="29">
        <f>SUM(C9:E9)</f>
        <v>191086.19381000003</v>
      </c>
      <c r="G9" s="95"/>
    </row>
    <row r="10" spans="1:7" x14ac:dyDescent="0.4">
      <c r="A10" s="34"/>
      <c r="B10" s="28"/>
      <c r="C10" s="30"/>
      <c r="D10" s="30"/>
      <c r="E10" s="30"/>
      <c r="F10" s="30"/>
      <c r="G10" s="65"/>
    </row>
    <row r="11" spans="1:7" s="52" customFormat="1" ht="15.75" customHeight="1" x14ac:dyDescent="0.4">
      <c r="A11" s="1"/>
      <c r="B11" s="25" t="s">
        <v>8</v>
      </c>
      <c r="C11" s="51">
        <f>C13</f>
        <v>13499.999999999998</v>
      </c>
      <c r="D11" s="51">
        <f t="shared" ref="D11:E11" si="0">D13</f>
        <v>0</v>
      </c>
      <c r="E11" s="51">
        <f t="shared" si="0"/>
        <v>0</v>
      </c>
      <c r="F11" s="51">
        <f t="shared" ref="F11:F317" si="1">SUM(C11:E11)</f>
        <v>13499.999999999998</v>
      </c>
    </row>
    <row r="12" spans="1:7" s="53" customFormat="1" ht="16.2" x14ac:dyDescent="0.4">
      <c r="A12" s="2"/>
      <c r="B12" s="25"/>
      <c r="C12" s="23"/>
      <c r="D12" s="23"/>
      <c r="E12" s="23"/>
      <c r="F12" s="23"/>
    </row>
    <row r="13" spans="1:7" s="52" customFormat="1" ht="16.2" x14ac:dyDescent="0.4">
      <c r="A13" s="1"/>
      <c r="B13" s="10" t="s">
        <v>9</v>
      </c>
      <c r="C13" s="68">
        <f>C14+C22</f>
        <v>13499.999999999998</v>
      </c>
      <c r="D13" s="68"/>
      <c r="E13" s="68"/>
      <c r="F13" s="68">
        <f t="shared" si="1"/>
        <v>13499.999999999998</v>
      </c>
    </row>
    <row r="14" spans="1:7" s="53" customFormat="1" ht="16.2" x14ac:dyDescent="0.4">
      <c r="A14" s="1" t="s">
        <v>5</v>
      </c>
      <c r="B14" s="10" t="s">
        <v>20</v>
      </c>
      <c r="C14" s="58">
        <f>SUM(C15:C21)</f>
        <v>13202.499999999998</v>
      </c>
      <c r="D14" s="58"/>
      <c r="E14" s="58"/>
      <c r="F14" s="51">
        <f t="shared" ref="F14" si="2">SUM(C14:E14)</f>
        <v>13202.499999999998</v>
      </c>
    </row>
    <row r="15" spans="1:7" s="53" customFormat="1" ht="16.2" x14ac:dyDescent="0.4">
      <c r="A15" s="2">
        <v>1</v>
      </c>
      <c r="B15" s="11" t="s">
        <v>79</v>
      </c>
      <c r="C15" s="22">
        <v>28.56</v>
      </c>
      <c r="D15" s="22">
        <v>0</v>
      </c>
      <c r="E15" s="23">
        <v>0</v>
      </c>
      <c r="F15" s="23">
        <f t="shared" si="1"/>
        <v>28.56</v>
      </c>
    </row>
    <row r="16" spans="1:7" s="53" customFormat="1" ht="16.2" x14ac:dyDescent="0.4">
      <c r="A16" s="2">
        <v>2</v>
      </c>
      <c r="B16" s="11" t="s">
        <v>118</v>
      </c>
      <c r="C16" s="22">
        <v>9145</v>
      </c>
      <c r="D16" s="22"/>
      <c r="E16" s="23"/>
      <c r="F16" s="23">
        <f t="shared" si="1"/>
        <v>9145</v>
      </c>
    </row>
    <row r="17" spans="1:11" s="53" customFormat="1" ht="16.2" x14ac:dyDescent="0.4">
      <c r="A17" s="2">
        <v>3</v>
      </c>
      <c r="B17" s="11" t="s">
        <v>121</v>
      </c>
      <c r="C17" s="22">
        <v>170</v>
      </c>
      <c r="D17" s="22"/>
      <c r="E17" s="23"/>
      <c r="F17" s="23">
        <f t="shared" si="1"/>
        <v>170</v>
      </c>
    </row>
    <row r="18" spans="1:11" s="53" customFormat="1" ht="16.2" x14ac:dyDescent="0.4">
      <c r="A18" s="2">
        <v>4</v>
      </c>
      <c r="B18" s="11" t="s">
        <v>122</v>
      </c>
      <c r="C18" s="22">
        <v>86</v>
      </c>
      <c r="D18" s="22"/>
      <c r="E18" s="23"/>
      <c r="F18" s="23">
        <f t="shared" si="1"/>
        <v>86</v>
      </c>
    </row>
    <row r="19" spans="1:11" s="53" customFormat="1" ht="16.2" x14ac:dyDescent="0.4">
      <c r="A19" s="2">
        <v>5</v>
      </c>
      <c r="B19" s="11" t="s">
        <v>123</v>
      </c>
      <c r="C19" s="22">
        <v>49.8</v>
      </c>
      <c r="D19" s="22"/>
      <c r="E19" s="23"/>
      <c r="F19" s="23">
        <f t="shared" si="1"/>
        <v>49.8</v>
      </c>
    </row>
    <row r="20" spans="1:11" s="53" customFormat="1" ht="16.2" x14ac:dyDescent="0.4">
      <c r="A20" s="2">
        <v>6</v>
      </c>
      <c r="B20" s="11" t="s">
        <v>154</v>
      </c>
      <c r="C20" s="22">
        <v>3713.14</v>
      </c>
      <c r="D20" s="22"/>
      <c r="E20" s="23"/>
      <c r="F20" s="23">
        <f t="shared" si="1"/>
        <v>3713.14</v>
      </c>
      <c r="G20" s="61"/>
      <c r="H20" s="75"/>
      <c r="I20" s="76"/>
      <c r="J20" s="64"/>
      <c r="K20" s="64"/>
    </row>
    <row r="21" spans="1:11" s="53" customFormat="1" ht="16.2" x14ac:dyDescent="0.4">
      <c r="A21" s="2">
        <v>7</v>
      </c>
      <c r="B21" s="11" t="s">
        <v>393</v>
      </c>
      <c r="C21" s="22">
        <v>10</v>
      </c>
      <c r="D21" s="22"/>
      <c r="E21" s="23"/>
      <c r="F21" s="23">
        <f t="shared" si="1"/>
        <v>10</v>
      </c>
      <c r="G21" s="61"/>
      <c r="H21" s="75"/>
      <c r="I21" s="76"/>
      <c r="J21" s="64"/>
      <c r="K21" s="64"/>
    </row>
    <row r="22" spans="1:11" s="53" customFormat="1" ht="16.2" x14ac:dyDescent="0.4">
      <c r="A22" s="5" t="s">
        <v>64</v>
      </c>
      <c r="B22" s="60" t="s">
        <v>63</v>
      </c>
      <c r="C22" s="58">
        <f>C23</f>
        <v>297.5</v>
      </c>
      <c r="D22" s="58"/>
      <c r="E22" s="51"/>
      <c r="F22" s="51">
        <f t="shared" ref="F22" si="3">SUM(C22:E22)</f>
        <v>297.5</v>
      </c>
    </row>
    <row r="23" spans="1:11" s="53" customFormat="1" ht="16.2" x14ac:dyDescent="0.4">
      <c r="A23" s="2">
        <v>1</v>
      </c>
      <c r="B23" s="11" t="s">
        <v>89</v>
      </c>
      <c r="C23" s="22">
        <v>297.5</v>
      </c>
      <c r="D23" s="22"/>
      <c r="E23" s="23"/>
      <c r="F23" s="23">
        <f>SUM(C23:E23)</f>
        <v>297.5</v>
      </c>
    </row>
    <row r="24" spans="1:11" s="53" customFormat="1" ht="16.2" x14ac:dyDescent="0.4">
      <c r="A24" s="2"/>
      <c r="B24" s="11"/>
      <c r="C24" s="22"/>
      <c r="D24" s="22"/>
      <c r="E24" s="23"/>
      <c r="F24" s="23"/>
    </row>
    <row r="25" spans="1:11" s="53" customFormat="1" ht="16.2" x14ac:dyDescent="0.4">
      <c r="A25" s="2"/>
      <c r="B25" s="54" t="s">
        <v>155</v>
      </c>
      <c r="C25" s="71">
        <f>C27+C28+C29</f>
        <v>120</v>
      </c>
      <c r="D25" s="71"/>
      <c r="E25" s="68"/>
      <c r="F25" s="68">
        <f t="shared" ref="F25" si="4">SUM(C25:E25)</f>
        <v>120</v>
      </c>
    </row>
    <row r="26" spans="1:11" s="53" customFormat="1" ht="16.2" x14ac:dyDescent="0.4">
      <c r="A26" s="1" t="s">
        <v>5</v>
      </c>
      <c r="B26" s="10" t="s">
        <v>20</v>
      </c>
      <c r="C26" s="58">
        <f>C27+C28+C29</f>
        <v>120</v>
      </c>
      <c r="D26" s="58"/>
      <c r="E26" s="58"/>
      <c r="F26" s="51">
        <f t="shared" ref="F26" si="5">SUM(C26:E26)</f>
        <v>120</v>
      </c>
    </row>
    <row r="27" spans="1:11" s="53" customFormat="1" ht="16.2" x14ac:dyDescent="0.4">
      <c r="A27" s="2">
        <v>1</v>
      </c>
      <c r="B27" s="11" t="s">
        <v>90</v>
      </c>
      <c r="C27" s="22">
        <v>11.5</v>
      </c>
      <c r="D27" s="22"/>
      <c r="E27" s="23"/>
      <c r="F27" s="23">
        <f>SUM(C27:E27)</f>
        <v>11.5</v>
      </c>
    </row>
    <row r="28" spans="1:11" s="53" customFormat="1" ht="16.2" x14ac:dyDescent="0.4">
      <c r="A28" s="2">
        <v>2</v>
      </c>
      <c r="B28" s="11" t="s">
        <v>283</v>
      </c>
      <c r="C28" s="22">
        <v>90</v>
      </c>
      <c r="D28" s="22"/>
      <c r="E28" s="23"/>
      <c r="F28" s="23">
        <f>SUM(C28:E28)</f>
        <v>90</v>
      </c>
    </row>
    <row r="29" spans="1:11" s="53" customFormat="1" ht="32.4" x14ac:dyDescent="0.4">
      <c r="A29" s="2">
        <v>3</v>
      </c>
      <c r="B29" s="11" t="s">
        <v>91</v>
      </c>
      <c r="C29" s="22">
        <v>18.5</v>
      </c>
      <c r="D29" s="22"/>
      <c r="E29" s="23"/>
      <c r="F29" s="23">
        <f>SUM(C29:E29)</f>
        <v>18.5</v>
      </c>
    </row>
    <row r="30" spans="1:11" s="53" customFormat="1" ht="16.2" x14ac:dyDescent="0.4">
      <c r="A30" s="2"/>
      <c r="B30" s="11"/>
      <c r="C30" s="22"/>
      <c r="D30" s="22"/>
      <c r="E30" s="23"/>
      <c r="F30" s="23"/>
    </row>
    <row r="31" spans="1:11" s="52" customFormat="1" ht="16.2" x14ac:dyDescent="0.4">
      <c r="A31" s="5"/>
      <c r="B31" s="54" t="s">
        <v>10</v>
      </c>
      <c r="C31" s="68">
        <f>C43+C47+C33+C39+C51+C57+C61+C73+C65+C69</f>
        <v>683.7</v>
      </c>
      <c r="D31" s="68">
        <f>D43+D47+D33+D39+D51+D57+D61+D73+D65+D69</f>
        <v>5</v>
      </c>
      <c r="E31" s="68">
        <f>E74</f>
        <v>47078.01</v>
      </c>
      <c r="F31" s="68">
        <f t="shared" si="1"/>
        <v>47766.71</v>
      </c>
      <c r="G31" s="66"/>
    </row>
    <row r="32" spans="1:11" s="53" customFormat="1" ht="16.2" x14ac:dyDescent="0.4">
      <c r="A32" s="2"/>
      <c r="B32" s="11"/>
      <c r="C32" s="22"/>
      <c r="D32" s="22"/>
      <c r="E32" s="23"/>
      <c r="F32" s="23">
        <f t="shared" si="1"/>
        <v>0</v>
      </c>
    </row>
    <row r="33" spans="1:8" s="52" customFormat="1" ht="16.2" x14ac:dyDescent="0.4">
      <c r="A33" s="3"/>
      <c r="B33" s="13" t="s">
        <v>80</v>
      </c>
      <c r="C33" s="67">
        <f>C34+C36</f>
        <v>58.7</v>
      </c>
      <c r="D33" s="67"/>
      <c r="E33" s="67"/>
      <c r="F33" s="68">
        <f t="shared" ref="F33:F37" si="6">SUM(C33:E33)</f>
        <v>58.7</v>
      </c>
    </row>
    <row r="34" spans="1:8" s="53" customFormat="1" ht="16.2" x14ac:dyDescent="0.4">
      <c r="A34" s="1" t="s">
        <v>5</v>
      </c>
      <c r="B34" s="10" t="s">
        <v>20</v>
      </c>
      <c r="C34" s="58">
        <f>C35</f>
        <v>3.7</v>
      </c>
      <c r="D34" s="58"/>
      <c r="E34" s="58"/>
      <c r="F34" s="51">
        <f t="shared" si="6"/>
        <v>3.7</v>
      </c>
    </row>
    <row r="35" spans="1:8" s="53" customFormat="1" ht="16.2" x14ac:dyDescent="0.4">
      <c r="A35" s="2">
        <v>1</v>
      </c>
      <c r="B35" s="16" t="s">
        <v>81</v>
      </c>
      <c r="C35" s="22">
        <v>3.7</v>
      </c>
      <c r="D35" s="22"/>
      <c r="E35" s="23"/>
      <c r="F35" s="23">
        <f t="shared" si="6"/>
        <v>3.7</v>
      </c>
    </row>
    <row r="36" spans="1:8" s="53" customFormat="1" ht="16.2" x14ac:dyDescent="0.4">
      <c r="A36" s="5" t="s">
        <v>64</v>
      </c>
      <c r="B36" s="60" t="s">
        <v>63</v>
      </c>
      <c r="C36" s="58">
        <f>C37</f>
        <v>55</v>
      </c>
      <c r="D36" s="58"/>
      <c r="E36" s="51"/>
      <c r="F36" s="51">
        <f t="shared" ref="F36" si="7">SUM(C36:E36)</f>
        <v>55</v>
      </c>
    </row>
    <row r="37" spans="1:8" s="53" customFormat="1" ht="32.4" x14ac:dyDescent="0.4">
      <c r="A37" s="2">
        <v>1</v>
      </c>
      <c r="B37" s="16" t="s">
        <v>82</v>
      </c>
      <c r="C37" s="22">
        <v>55</v>
      </c>
      <c r="D37" s="22"/>
      <c r="E37" s="23"/>
      <c r="F37" s="23">
        <f t="shared" si="6"/>
        <v>55</v>
      </c>
    </row>
    <row r="38" spans="1:8" s="53" customFormat="1" ht="16.2" x14ac:dyDescent="0.4">
      <c r="A38" s="3"/>
      <c r="B38" s="12"/>
      <c r="C38" s="20"/>
      <c r="D38" s="20"/>
      <c r="E38" s="23"/>
      <c r="F38" s="23"/>
    </row>
    <row r="39" spans="1:8" s="52" customFormat="1" ht="16.2" x14ac:dyDescent="0.4">
      <c r="A39" s="3"/>
      <c r="B39" s="13" t="s">
        <v>83</v>
      </c>
      <c r="C39" s="67">
        <f>C40</f>
        <v>67</v>
      </c>
      <c r="D39" s="67"/>
      <c r="E39" s="67"/>
      <c r="F39" s="68">
        <f t="shared" ref="F39:F41" si="8">SUM(C39:E39)</f>
        <v>67</v>
      </c>
    </row>
    <row r="40" spans="1:8" s="53" customFormat="1" ht="16.2" x14ac:dyDescent="0.4">
      <c r="A40" s="1" t="s">
        <v>4</v>
      </c>
      <c r="B40" s="10" t="s">
        <v>12</v>
      </c>
      <c r="C40" s="58">
        <f>C41</f>
        <v>67</v>
      </c>
      <c r="D40" s="58"/>
      <c r="E40" s="58"/>
      <c r="F40" s="51">
        <f t="shared" si="8"/>
        <v>67</v>
      </c>
    </row>
    <row r="41" spans="1:8" s="53" customFormat="1" ht="32.4" x14ac:dyDescent="0.4">
      <c r="A41" s="2">
        <v>1</v>
      </c>
      <c r="B41" s="16" t="s">
        <v>84</v>
      </c>
      <c r="C41" s="22">
        <v>67</v>
      </c>
      <c r="D41" s="22"/>
      <c r="E41" s="23"/>
      <c r="F41" s="23">
        <f t="shared" si="8"/>
        <v>67</v>
      </c>
    </row>
    <row r="42" spans="1:8" s="53" customFormat="1" ht="16.2" x14ac:dyDescent="0.4">
      <c r="A42" s="3"/>
      <c r="B42" s="12"/>
      <c r="C42" s="20"/>
      <c r="D42" s="20"/>
      <c r="E42" s="23"/>
      <c r="F42" s="23"/>
      <c r="H42" s="53" t="s">
        <v>88</v>
      </c>
    </row>
    <row r="43" spans="1:8" s="52" customFormat="1" ht="16.2" x14ac:dyDescent="0.4">
      <c r="A43" s="3"/>
      <c r="B43" s="13" t="s">
        <v>70</v>
      </c>
      <c r="C43" s="67">
        <f>C44</f>
        <v>75</v>
      </c>
      <c r="D43" s="67"/>
      <c r="E43" s="67"/>
      <c r="F43" s="68">
        <f t="shared" ref="F43:F45" si="9">SUM(C43:E43)</f>
        <v>75</v>
      </c>
    </row>
    <row r="44" spans="1:8" s="53" customFormat="1" ht="16.2" x14ac:dyDescent="0.4">
      <c r="A44" s="1" t="s">
        <v>4</v>
      </c>
      <c r="B44" s="10" t="s">
        <v>12</v>
      </c>
      <c r="C44" s="58">
        <f>C45</f>
        <v>75</v>
      </c>
      <c r="D44" s="58"/>
      <c r="E44" s="58"/>
      <c r="F44" s="51">
        <f t="shared" si="9"/>
        <v>75</v>
      </c>
    </row>
    <row r="45" spans="1:8" s="53" customFormat="1" ht="32.4" x14ac:dyDescent="0.4">
      <c r="A45" s="2">
        <v>1</v>
      </c>
      <c r="B45" s="16" t="s">
        <v>162</v>
      </c>
      <c r="C45" s="22">
        <v>75</v>
      </c>
      <c r="D45" s="22"/>
      <c r="E45" s="23"/>
      <c r="F45" s="23">
        <f t="shared" si="9"/>
        <v>75</v>
      </c>
    </row>
    <row r="46" spans="1:8" s="53" customFormat="1" ht="16.2" x14ac:dyDescent="0.4">
      <c r="A46" s="3"/>
      <c r="B46" s="12"/>
      <c r="C46" s="20"/>
      <c r="D46" s="20"/>
      <c r="E46" s="23"/>
      <c r="F46" s="23"/>
    </row>
    <row r="47" spans="1:8" s="52" customFormat="1" ht="16.2" x14ac:dyDescent="0.4">
      <c r="A47" s="3"/>
      <c r="B47" s="13" t="s">
        <v>73</v>
      </c>
      <c r="C47" s="67">
        <f>C48</f>
        <v>230</v>
      </c>
      <c r="D47" s="67"/>
      <c r="E47" s="67"/>
      <c r="F47" s="68">
        <f t="shared" ref="F47:F59" si="10">SUM(C47:E47)</f>
        <v>230</v>
      </c>
    </row>
    <row r="48" spans="1:8" s="53" customFormat="1" ht="16.2" x14ac:dyDescent="0.4">
      <c r="A48" s="1" t="s">
        <v>5</v>
      </c>
      <c r="B48" s="10" t="s">
        <v>20</v>
      </c>
      <c r="C48" s="58">
        <f>C49</f>
        <v>230</v>
      </c>
      <c r="D48" s="58"/>
      <c r="E48" s="58"/>
      <c r="F48" s="51">
        <f t="shared" si="10"/>
        <v>230</v>
      </c>
    </row>
    <row r="49" spans="1:6" s="53" customFormat="1" ht="16.2" x14ac:dyDescent="0.4">
      <c r="A49" s="2">
        <v>1</v>
      </c>
      <c r="B49" s="16" t="s">
        <v>97</v>
      </c>
      <c r="C49" s="22">
        <v>230</v>
      </c>
      <c r="D49" s="22"/>
      <c r="E49" s="23"/>
      <c r="F49" s="23">
        <f t="shared" si="10"/>
        <v>230</v>
      </c>
    </row>
    <row r="50" spans="1:6" s="53" customFormat="1" ht="16.2" x14ac:dyDescent="0.4">
      <c r="A50" s="3"/>
      <c r="B50" s="12"/>
      <c r="C50" s="20"/>
      <c r="D50" s="20"/>
      <c r="E50" s="23"/>
      <c r="F50" s="23"/>
    </row>
    <row r="51" spans="1:6" s="52" customFormat="1" ht="32.4" x14ac:dyDescent="0.4">
      <c r="A51" s="3"/>
      <c r="B51" s="13" t="s">
        <v>93</v>
      </c>
      <c r="C51" s="67">
        <f>C52+C54</f>
        <v>155</v>
      </c>
      <c r="D51" s="67"/>
      <c r="E51" s="67"/>
      <c r="F51" s="68">
        <f t="shared" si="10"/>
        <v>155</v>
      </c>
    </row>
    <row r="52" spans="1:6" s="53" customFormat="1" ht="16.2" x14ac:dyDescent="0.4">
      <c r="A52" s="1" t="s">
        <v>5</v>
      </c>
      <c r="B52" s="10" t="s">
        <v>20</v>
      </c>
      <c r="C52" s="58">
        <f>C53</f>
        <v>100</v>
      </c>
      <c r="D52" s="58"/>
      <c r="E52" s="58"/>
      <c r="F52" s="51">
        <f t="shared" si="10"/>
        <v>100</v>
      </c>
    </row>
    <row r="53" spans="1:6" s="53" customFormat="1" ht="16.2" x14ac:dyDescent="0.4">
      <c r="A53" s="2">
        <v>1</v>
      </c>
      <c r="B53" s="16" t="s">
        <v>92</v>
      </c>
      <c r="C53" s="22">
        <v>100</v>
      </c>
      <c r="D53" s="22"/>
      <c r="E53" s="23"/>
      <c r="F53" s="23">
        <f t="shared" si="10"/>
        <v>100</v>
      </c>
    </row>
    <row r="54" spans="1:6" s="53" customFormat="1" ht="16.2" x14ac:dyDescent="0.4">
      <c r="A54" s="5" t="s">
        <v>64</v>
      </c>
      <c r="B54" s="60" t="s">
        <v>63</v>
      </c>
      <c r="C54" s="58">
        <f>C55</f>
        <v>55</v>
      </c>
      <c r="D54" s="58"/>
      <c r="E54" s="51"/>
      <c r="F54" s="51">
        <f t="shared" si="10"/>
        <v>55</v>
      </c>
    </row>
    <row r="55" spans="1:6" s="53" customFormat="1" ht="32.4" x14ac:dyDescent="0.4">
      <c r="A55" s="2">
        <v>1</v>
      </c>
      <c r="B55" s="16" t="s">
        <v>82</v>
      </c>
      <c r="C55" s="22">
        <v>55</v>
      </c>
      <c r="D55" s="22"/>
      <c r="E55" s="23"/>
      <c r="F55" s="23">
        <f t="shared" si="10"/>
        <v>55</v>
      </c>
    </row>
    <row r="56" spans="1:6" s="53" customFormat="1" ht="16.2" x14ac:dyDescent="0.4">
      <c r="A56" s="3"/>
      <c r="B56" s="16"/>
      <c r="C56" s="20"/>
      <c r="D56" s="20"/>
      <c r="E56" s="23"/>
      <c r="F56" s="23"/>
    </row>
    <row r="57" spans="1:6" s="52" customFormat="1" ht="16.2" x14ac:dyDescent="0.4">
      <c r="A57" s="3"/>
      <c r="B57" s="13" t="s">
        <v>94</v>
      </c>
      <c r="C57" s="67">
        <f>C58</f>
        <v>45</v>
      </c>
      <c r="D57" s="67"/>
      <c r="E57" s="67"/>
      <c r="F57" s="68">
        <f t="shared" si="10"/>
        <v>45</v>
      </c>
    </row>
    <row r="58" spans="1:6" s="53" customFormat="1" ht="16.2" x14ac:dyDescent="0.4">
      <c r="A58" s="1" t="s">
        <v>95</v>
      </c>
      <c r="B58" s="60" t="s">
        <v>63</v>
      </c>
      <c r="C58" s="58">
        <f>C59</f>
        <v>45</v>
      </c>
      <c r="D58" s="58"/>
      <c r="E58" s="58"/>
      <c r="F58" s="51">
        <f t="shared" si="10"/>
        <v>45</v>
      </c>
    </row>
    <row r="59" spans="1:6" s="53" customFormat="1" ht="16.2" x14ac:dyDescent="0.4">
      <c r="A59" s="2">
        <v>1</v>
      </c>
      <c r="B59" s="16" t="s">
        <v>96</v>
      </c>
      <c r="C59" s="22">
        <v>45</v>
      </c>
      <c r="D59" s="22"/>
      <c r="E59" s="23"/>
      <c r="F59" s="23">
        <f t="shared" si="10"/>
        <v>45</v>
      </c>
    </row>
    <row r="60" spans="1:6" s="53" customFormat="1" ht="16.2" x14ac:dyDescent="0.4">
      <c r="A60" s="3"/>
      <c r="B60" s="12"/>
      <c r="C60" s="20"/>
      <c r="D60" s="20"/>
      <c r="E60" s="23"/>
      <c r="F60" s="23"/>
    </row>
    <row r="61" spans="1:6" s="52" customFormat="1" ht="32.4" x14ac:dyDescent="0.4">
      <c r="A61" s="3"/>
      <c r="B61" s="13" t="s">
        <v>113</v>
      </c>
      <c r="C61" s="67">
        <f>C62</f>
        <v>45</v>
      </c>
      <c r="D61" s="67"/>
      <c r="E61" s="67"/>
      <c r="F61" s="68">
        <f t="shared" ref="F61:F63" si="11">SUM(C61:E61)</f>
        <v>45</v>
      </c>
    </row>
    <row r="62" spans="1:6" s="53" customFormat="1" ht="16.2" x14ac:dyDescent="0.4">
      <c r="A62" s="5" t="s">
        <v>64</v>
      </c>
      <c r="B62" s="60" t="s">
        <v>63</v>
      </c>
      <c r="C62" s="58">
        <f>C63</f>
        <v>45</v>
      </c>
      <c r="D62" s="58"/>
      <c r="E62" s="51"/>
      <c r="F62" s="51">
        <f t="shared" si="11"/>
        <v>45</v>
      </c>
    </row>
    <row r="63" spans="1:6" s="53" customFormat="1" ht="32.4" x14ac:dyDescent="0.4">
      <c r="A63" s="2">
        <v>1</v>
      </c>
      <c r="B63" s="16" t="s">
        <v>82</v>
      </c>
      <c r="C63" s="22">
        <v>45</v>
      </c>
      <c r="D63" s="22"/>
      <c r="E63" s="23"/>
      <c r="F63" s="23">
        <f t="shared" si="11"/>
        <v>45</v>
      </c>
    </row>
    <row r="64" spans="1:6" s="53" customFormat="1" ht="16.2" x14ac:dyDescent="0.4">
      <c r="A64" s="3"/>
      <c r="B64" s="16"/>
      <c r="C64" s="20"/>
      <c r="D64" s="20"/>
      <c r="E64" s="23"/>
      <c r="F64" s="23"/>
    </row>
    <row r="65" spans="1:7" s="52" customFormat="1" ht="16.2" x14ac:dyDescent="0.4">
      <c r="A65" s="3"/>
      <c r="B65" s="13" t="s">
        <v>119</v>
      </c>
      <c r="C65" s="67">
        <f>C66</f>
        <v>8</v>
      </c>
      <c r="D65" s="67"/>
      <c r="E65" s="67"/>
      <c r="F65" s="68">
        <f t="shared" ref="F65:F71" si="12">SUM(C65:E65)</f>
        <v>8</v>
      </c>
    </row>
    <row r="66" spans="1:7" s="53" customFormat="1" ht="16.2" x14ac:dyDescent="0.4">
      <c r="A66" s="5" t="s">
        <v>64</v>
      </c>
      <c r="B66" s="60" t="s">
        <v>63</v>
      </c>
      <c r="C66" s="58">
        <f>C67</f>
        <v>8</v>
      </c>
      <c r="D66" s="58"/>
      <c r="E66" s="51"/>
      <c r="F66" s="51">
        <f t="shared" si="12"/>
        <v>8</v>
      </c>
    </row>
    <row r="67" spans="1:7" s="53" customFormat="1" ht="16.2" x14ac:dyDescent="0.4">
      <c r="A67" s="2">
        <v>1</v>
      </c>
      <c r="B67" s="16" t="s">
        <v>120</v>
      </c>
      <c r="C67" s="22">
        <v>8</v>
      </c>
      <c r="D67" s="22"/>
      <c r="E67" s="23"/>
      <c r="F67" s="23">
        <f t="shared" si="12"/>
        <v>8</v>
      </c>
    </row>
    <row r="68" spans="1:7" s="53" customFormat="1" ht="16.2" x14ac:dyDescent="0.4">
      <c r="A68" s="2"/>
      <c r="B68" s="16"/>
      <c r="C68" s="22"/>
      <c r="D68" s="22"/>
      <c r="E68" s="23"/>
      <c r="F68" s="23"/>
    </row>
    <row r="69" spans="1:7" s="52" customFormat="1" ht="16.2" x14ac:dyDescent="0.4">
      <c r="A69" s="3"/>
      <c r="B69" s="13" t="s">
        <v>345</v>
      </c>
      <c r="C69" s="67">
        <f>C70+C72</f>
        <v>0</v>
      </c>
      <c r="D69" s="67">
        <f>D71</f>
        <v>5</v>
      </c>
      <c r="E69" s="67"/>
      <c r="F69" s="68">
        <f t="shared" si="12"/>
        <v>5</v>
      </c>
    </row>
    <row r="70" spans="1:7" s="53" customFormat="1" ht="16.2" x14ac:dyDescent="0.4">
      <c r="A70" s="1" t="s">
        <v>5</v>
      </c>
      <c r="B70" s="10" t="s">
        <v>20</v>
      </c>
      <c r="C70" s="58">
        <f>C71</f>
        <v>0</v>
      </c>
      <c r="D70" s="58"/>
      <c r="E70" s="58"/>
      <c r="F70" s="51">
        <f t="shared" si="12"/>
        <v>0</v>
      </c>
    </row>
    <row r="71" spans="1:7" s="53" customFormat="1" ht="16.2" x14ac:dyDescent="0.4">
      <c r="A71" s="2">
        <v>1</v>
      </c>
      <c r="B71" s="16" t="s">
        <v>346</v>
      </c>
      <c r="C71" s="22"/>
      <c r="D71" s="22">
        <v>5</v>
      </c>
      <c r="E71" s="23"/>
      <c r="F71" s="23">
        <f t="shared" si="12"/>
        <v>5</v>
      </c>
    </row>
    <row r="72" spans="1:7" s="53" customFormat="1" ht="16.2" x14ac:dyDescent="0.4">
      <c r="A72" s="3"/>
      <c r="B72" s="12"/>
      <c r="C72" s="20"/>
      <c r="D72" s="20"/>
      <c r="E72" s="23"/>
      <c r="F72" s="23"/>
    </row>
    <row r="73" spans="1:7" s="52" customFormat="1" ht="16.2" x14ac:dyDescent="0.4">
      <c r="A73" s="1"/>
      <c r="B73" s="55" t="s">
        <v>11</v>
      </c>
      <c r="C73" s="57">
        <f>C74</f>
        <v>0</v>
      </c>
      <c r="D73" s="57">
        <f t="shared" ref="D73" si="13">D74</f>
        <v>0</v>
      </c>
      <c r="E73" s="57">
        <f>E74</f>
        <v>47078.01</v>
      </c>
      <c r="F73" s="51">
        <f t="shared" si="1"/>
        <v>47078.01</v>
      </c>
    </row>
    <row r="74" spans="1:7" s="53" customFormat="1" ht="16.2" x14ac:dyDescent="0.4">
      <c r="A74" s="1" t="s">
        <v>4</v>
      </c>
      <c r="B74" s="10" t="s">
        <v>12</v>
      </c>
      <c r="C74" s="23"/>
      <c r="D74" s="23"/>
      <c r="E74" s="23">
        <f>SUM(E75:E83)</f>
        <v>47078.01</v>
      </c>
      <c r="F74" s="23">
        <f t="shared" si="1"/>
        <v>47078.01</v>
      </c>
    </row>
    <row r="75" spans="1:7" s="53" customFormat="1" ht="32.4" x14ac:dyDescent="0.4">
      <c r="A75" s="9">
        <v>1</v>
      </c>
      <c r="B75" s="16" t="s">
        <v>13</v>
      </c>
      <c r="C75" s="22"/>
      <c r="D75" s="22">
        <v>0</v>
      </c>
      <c r="E75" s="22">
        <v>46.74</v>
      </c>
      <c r="F75" s="23">
        <f t="shared" si="1"/>
        <v>46.74</v>
      </c>
      <c r="G75" s="77"/>
    </row>
    <row r="76" spans="1:7" s="53" customFormat="1" ht="16.2" x14ac:dyDescent="0.4">
      <c r="A76" s="9">
        <v>2</v>
      </c>
      <c r="B76" s="16" t="s">
        <v>14</v>
      </c>
      <c r="C76" s="22"/>
      <c r="D76" s="22">
        <v>0</v>
      </c>
      <c r="E76" s="22">
        <v>11.5</v>
      </c>
      <c r="F76" s="23">
        <f t="shared" si="1"/>
        <v>11.5</v>
      </c>
    </row>
    <row r="77" spans="1:7" s="53" customFormat="1" ht="16.2" x14ac:dyDescent="0.4">
      <c r="A77" s="9">
        <v>3</v>
      </c>
      <c r="B77" s="16" t="s">
        <v>15</v>
      </c>
      <c r="C77" s="22"/>
      <c r="D77" s="22">
        <v>0</v>
      </c>
      <c r="E77" s="22">
        <v>7.3</v>
      </c>
      <c r="F77" s="23">
        <f t="shared" si="1"/>
        <v>7.3</v>
      </c>
    </row>
    <row r="78" spans="1:7" s="53" customFormat="1" ht="32.4" x14ac:dyDescent="0.4">
      <c r="A78" s="9">
        <v>4</v>
      </c>
      <c r="B78" s="16" t="s">
        <v>16</v>
      </c>
      <c r="C78" s="22"/>
      <c r="D78" s="22">
        <v>0</v>
      </c>
      <c r="E78" s="22">
        <v>1402.22</v>
      </c>
      <c r="F78" s="23">
        <f t="shared" si="1"/>
        <v>1402.22</v>
      </c>
    </row>
    <row r="79" spans="1:7" s="53" customFormat="1" ht="16.2" x14ac:dyDescent="0.4">
      <c r="A79" s="9">
        <v>5</v>
      </c>
      <c r="B79" s="16" t="s">
        <v>17</v>
      </c>
      <c r="C79" s="22"/>
      <c r="D79" s="22">
        <v>0</v>
      </c>
      <c r="E79" s="22">
        <v>1697.06</v>
      </c>
      <c r="F79" s="23">
        <f t="shared" si="1"/>
        <v>1697.06</v>
      </c>
    </row>
    <row r="80" spans="1:7" s="53" customFormat="1" ht="32.4" x14ac:dyDescent="0.4">
      <c r="A80" s="9">
        <v>6</v>
      </c>
      <c r="B80" s="16" t="s">
        <v>72</v>
      </c>
      <c r="C80" s="22"/>
      <c r="D80" s="22"/>
      <c r="E80" s="22">
        <v>7450.5</v>
      </c>
      <c r="F80" s="23">
        <f t="shared" si="1"/>
        <v>7450.5</v>
      </c>
    </row>
    <row r="81" spans="1:6" s="53" customFormat="1" ht="48.6" x14ac:dyDescent="0.4">
      <c r="A81" s="9">
        <v>7</v>
      </c>
      <c r="B81" s="16" t="s">
        <v>144</v>
      </c>
      <c r="C81" s="22"/>
      <c r="D81" s="22"/>
      <c r="E81" s="22">
        <v>20.5</v>
      </c>
      <c r="F81" s="23">
        <f t="shared" si="1"/>
        <v>20.5</v>
      </c>
    </row>
    <row r="82" spans="1:6" s="53" customFormat="1" ht="16.2" x14ac:dyDescent="0.4">
      <c r="A82" s="9">
        <v>8</v>
      </c>
      <c r="B82" s="16" t="s">
        <v>142</v>
      </c>
      <c r="C82" s="22"/>
      <c r="D82" s="22"/>
      <c r="E82" s="22">
        <v>36437.9</v>
      </c>
      <c r="F82" s="23">
        <f t="shared" si="1"/>
        <v>36437.9</v>
      </c>
    </row>
    <row r="83" spans="1:6" s="53" customFormat="1" ht="32.4" x14ac:dyDescent="0.4">
      <c r="A83" s="9">
        <v>9</v>
      </c>
      <c r="B83" s="16" t="s">
        <v>143</v>
      </c>
      <c r="C83" s="22"/>
      <c r="D83" s="22"/>
      <c r="E83" s="22">
        <v>4.29</v>
      </c>
      <c r="F83" s="23">
        <f t="shared" si="1"/>
        <v>4.29</v>
      </c>
    </row>
    <row r="84" spans="1:6" s="53" customFormat="1" ht="16.2" x14ac:dyDescent="0.4">
      <c r="A84" s="4"/>
      <c r="B84" s="12"/>
      <c r="C84" s="20"/>
      <c r="D84" s="20"/>
      <c r="E84" s="23"/>
      <c r="F84" s="23"/>
    </row>
    <row r="85" spans="1:6" s="52" customFormat="1" ht="16.2" x14ac:dyDescent="0.4">
      <c r="A85" s="97"/>
      <c r="B85" s="54" t="s">
        <v>18</v>
      </c>
      <c r="C85" s="98">
        <f>C87+C195+C236+C315+C282+C288+C296+C300+C304+C312</f>
        <v>1761</v>
      </c>
      <c r="D85" s="98">
        <f>D87+D195+D236+D110+D248</f>
        <v>17043.93</v>
      </c>
      <c r="E85" s="98">
        <f>E87+E315</f>
        <v>70200.233810000005</v>
      </c>
      <c r="F85" s="68">
        <f t="shared" si="1"/>
        <v>89005.163809999998</v>
      </c>
    </row>
    <row r="86" spans="1:6" s="53" customFormat="1" ht="16.2" x14ac:dyDescent="0.4">
      <c r="A86" s="3"/>
      <c r="B86" s="99"/>
      <c r="C86" s="91"/>
      <c r="D86" s="91"/>
      <c r="E86" s="23"/>
      <c r="F86" s="23"/>
    </row>
    <row r="87" spans="1:6" s="52" customFormat="1" ht="16.2" x14ac:dyDescent="0.4">
      <c r="A87" s="5"/>
      <c r="B87" s="13" t="s">
        <v>19</v>
      </c>
      <c r="C87" s="67"/>
      <c r="D87" s="67">
        <f>D88+D103</f>
        <v>2603.0000000000005</v>
      </c>
      <c r="E87" s="67"/>
      <c r="F87" s="68">
        <f t="shared" si="1"/>
        <v>2603.0000000000005</v>
      </c>
    </row>
    <row r="88" spans="1:6" s="53" customFormat="1" ht="16.2" x14ac:dyDescent="0.4">
      <c r="A88" s="5" t="s">
        <v>5</v>
      </c>
      <c r="B88" s="13" t="s">
        <v>20</v>
      </c>
      <c r="C88" s="20"/>
      <c r="D88" s="58">
        <f>SUM(D89:D102)</f>
        <v>331</v>
      </c>
      <c r="E88" s="58"/>
      <c r="F88" s="51">
        <f t="shared" si="1"/>
        <v>331</v>
      </c>
    </row>
    <row r="89" spans="1:6" s="53" customFormat="1" ht="16.2" x14ac:dyDescent="0.4">
      <c r="A89" s="3">
        <v>1</v>
      </c>
      <c r="B89" s="12" t="s">
        <v>165</v>
      </c>
      <c r="C89" s="20"/>
      <c r="D89" s="20">
        <v>53</v>
      </c>
      <c r="E89" s="58"/>
      <c r="F89" s="23">
        <f t="shared" si="1"/>
        <v>53</v>
      </c>
    </row>
    <row r="90" spans="1:6" s="53" customFormat="1" ht="16.2" x14ac:dyDescent="0.4">
      <c r="A90" s="3">
        <v>2</v>
      </c>
      <c r="B90" s="12" t="s">
        <v>166</v>
      </c>
      <c r="C90" s="20"/>
      <c r="D90" s="20">
        <v>4</v>
      </c>
      <c r="E90" s="58"/>
      <c r="F90" s="23">
        <f t="shared" si="1"/>
        <v>4</v>
      </c>
    </row>
    <row r="91" spans="1:6" s="53" customFormat="1" ht="16.2" x14ac:dyDescent="0.4">
      <c r="A91" s="3">
        <v>3</v>
      </c>
      <c r="B91" s="12" t="s">
        <v>167</v>
      </c>
      <c r="C91" s="20"/>
      <c r="D91" s="20">
        <v>55.48</v>
      </c>
      <c r="E91" s="58"/>
      <c r="F91" s="23">
        <f t="shared" si="1"/>
        <v>55.48</v>
      </c>
    </row>
    <row r="92" spans="1:6" s="53" customFormat="1" ht="16.2" x14ac:dyDescent="0.4">
      <c r="A92" s="3">
        <v>4</v>
      </c>
      <c r="B92" s="12" t="s">
        <v>168</v>
      </c>
      <c r="C92" s="20"/>
      <c r="D92" s="20">
        <v>81</v>
      </c>
      <c r="E92" s="58"/>
      <c r="F92" s="23">
        <f t="shared" si="1"/>
        <v>81</v>
      </c>
    </row>
    <row r="93" spans="1:6" s="53" customFormat="1" ht="16.2" x14ac:dyDescent="0.4">
      <c r="A93" s="3">
        <v>5</v>
      </c>
      <c r="B93" s="12" t="s">
        <v>169</v>
      </c>
      <c r="C93" s="20"/>
      <c r="D93" s="20">
        <v>30</v>
      </c>
      <c r="E93" s="58"/>
      <c r="F93" s="23">
        <f t="shared" si="1"/>
        <v>30</v>
      </c>
    </row>
    <row r="94" spans="1:6" s="53" customFormat="1" ht="16.2" x14ac:dyDescent="0.4">
      <c r="A94" s="3">
        <v>6</v>
      </c>
      <c r="B94" s="12" t="s">
        <v>170</v>
      </c>
      <c r="C94" s="20"/>
      <c r="D94" s="20">
        <v>59</v>
      </c>
      <c r="E94" s="58"/>
      <c r="F94" s="23">
        <f t="shared" si="1"/>
        <v>59</v>
      </c>
    </row>
    <row r="95" spans="1:6" s="53" customFormat="1" ht="16.2" x14ac:dyDescent="0.4">
      <c r="A95" s="3">
        <v>7</v>
      </c>
      <c r="B95" s="12" t="s">
        <v>171</v>
      </c>
      <c r="C95" s="20"/>
      <c r="D95" s="20">
        <v>3.52</v>
      </c>
      <c r="E95" s="58"/>
      <c r="F95" s="23">
        <f t="shared" si="1"/>
        <v>3.52</v>
      </c>
    </row>
    <row r="96" spans="1:6" s="53" customFormat="1" ht="16.2" x14ac:dyDescent="0.4">
      <c r="A96" s="3">
        <v>8</v>
      </c>
      <c r="B96" s="12" t="s">
        <v>172</v>
      </c>
      <c r="C96" s="20"/>
      <c r="D96" s="20">
        <v>6</v>
      </c>
      <c r="E96" s="58"/>
      <c r="F96" s="23">
        <f t="shared" si="1"/>
        <v>6</v>
      </c>
    </row>
    <row r="97" spans="1:6" s="53" customFormat="1" ht="16.2" x14ac:dyDescent="0.4">
      <c r="A97" s="3">
        <v>9</v>
      </c>
      <c r="B97" s="16" t="s">
        <v>173</v>
      </c>
      <c r="C97" s="22"/>
      <c r="D97" s="22">
        <v>3</v>
      </c>
      <c r="E97" s="23"/>
      <c r="F97" s="23">
        <f t="shared" si="1"/>
        <v>3</v>
      </c>
    </row>
    <row r="98" spans="1:6" s="53" customFormat="1" ht="16.2" x14ac:dyDescent="0.4">
      <c r="A98" s="3">
        <v>10</v>
      </c>
      <c r="B98" s="16" t="s">
        <v>174</v>
      </c>
      <c r="C98" s="22"/>
      <c r="D98" s="22">
        <v>3</v>
      </c>
      <c r="E98" s="23"/>
      <c r="F98" s="23">
        <f t="shared" si="1"/>
        <v>3</v>
      </c>
    </row>
    <row r="99" spans="1:6" s="53" customFormat="1" ht="16.2" x14ac:dyDescent="0.4">
      <c r="A99" s="3">
        <v>11</v>
      </c>
      <c r="B99" s="16" t="s">
        <v>175</v>
      </c>
      <c r="C99" s="22"/>
      <c r="D99" s="22">
        <v>2</v>
      </c>
      <c r="E99" s="23"/>
      <c r="F99" s="23">
        <f t="shared" si="1"/>
        <v>2</v>
      </c>
    </row>
    <row r="100" spans="1:6" s="53" customFormat="1" ht="16.2" x14ac:dyDescent="0.4">
      <c r="A100" s="3">
        <v>12</v>
      </c>
      <c r="B100" s="16" t="s">
        <v>85</v>
      </c>
      <c r="C100" s="22"/>
      <c r="D100" s="22">
        <v>2</v>
      </c>
      <c r="E100" s="23"/>
      <c r="F100" s="23">
        <f t="shared" si="1"/>
        <v>2</v>
      </c>
    </row>
    <row r="101" spans="1:6" s="53" customFormat="1" ht="16.2" x14ac:dyDescent="0.4">
      <c r="A101" s="3">
        <v>13</v>
      </c>
      <c r="B101" s="16" t="s">
        <v>86</v>
      </c>
      <c r="C101" s="22"/>
      <c r="D101" s="22">
        <v>2</v>
      </c>
      <c r="E101" s="23"/>
      <c r="F101" s="23">
        <f t="shared" si="1"/>
        <v>2</v>
      </c>
    </row>
    <row r="102" spans="1:6" s="53" customFormat="1" ht="16.2" x14ac:dyDescent="0.4">
      <c r="A102" s="3">
        <v>14</v>
      </c>
      <c r="B102" s="16" t="s">
        <v>347</v>
      </c>
      <c r="C102" s="22"/>
      <c r="D102" s="22">
        <v>27</v>
      </c>
      <c r="E102" s="23"/>
      <c r="F102" s="23">
        <f t="shared" si="1"/>
        <v>27</v>
      </c>
    </row>
    <row r="103" spans="1:6" s="53" customFormat="1" ht="16.2" x14ac:dyDescent="0.4">
      <c r="A103" s="5" t="s">
        <v>64</v>
      </c>
      <c r="B103" s="60" t="s">
        <v>63</v>
      </c>
      <c r="C103" s="58"/>
      <c r="D103" s="58">
        <f>SUM(D104:D108)</f>
        <v>2272.0000000000005</v>
      </c>
      <c r="E103" s="58">
        <f t="shared" ref="E103" si="14">SUM(E104:E108)</f>
        <v>0</v>
      </c>
      <c r="F103" s="51">
        <f t="shared" si="1"/>
        <v>2272.0000000000005</v>
      </c>
    </row>
    <row r="104" spans="1:6" s="53" customFormat="1" ht="32.4" x14ac:dyDescent="0.4">
      <c r="A104" s="3">
        <v>1</v>
      </c>
      <c r="B104" s="70" t="s">
        <v>176</v>
      </c>
      <c r="C104" s="58"/>
      <c r="D104" s="20">
        <v>47.6</v>
      </c>
      <c r="E104" s="58"/>
      <c r="F104" s="23">
        <f t="shared" si="1"/>
        <v>47.6</v>
      </c>
    </row>
    <row r="105" spans="1:6" s="53" customFormat="1" ht="32.4" x14ac:dyDescent="0.4">
      <c r="A105" s="3">
        <v>2</v>
      </c>
      <c r="B105" s="70" t="s">
        <v>177</v>
      </c>
      <c r="C105" s="58"/>
      <c r="D105" s="20">
        <v>4.76</v>
      </c>
      <c r="E105" s="58"/>
      <c r="F105" s="23">
        <f t="shared" si="1"/>
        <v>4.76</v>
      </c>
    </row>
    <row r="106" spans="1:6" s="53" customFormat="1" ht="32.4" x14ac:dyDescent="0.4">
      <c r="A106" s="3">
        <v>3</v>
      </c>
      <c r="B106" s="70" t="s">
        <v>178</v>
      </c>
      <c r="C106" s="58"/>
      <c r="D106" s="20">
        <v>2172.04</v>
      </c>
      <c r="E106" s="58"/>
      <c r="F106" s="23">
        <f t="shared" si="1"/>
        <v>2172.04</v>
      </c>
    </row>
    <row r="107" spans="1:6" s="53" customFormat="1" ht="16.2" x14ac:dyDescent="0.4">
      <c r="A107" s="3">
        <v>4</v>
      </c>
      <c r="B107" s="70" t="s">
        <v>179</v>
      </c>
      <c r="C107" s="58"/>
      <c r="D107" s="20">
        <v>23.8</v>
      </c>
      <c r="E107" s="58"/>
      <c r="F107" s="23">
        <f t="shared" si="1"/>
        <v>23.8</v>
      </c>
    </row>
    <row r="108" spans="1:6" s="53" customFormat="1" ht="16.2" x14ac:dyDescent="0.4">
      <c r="A108" s="3">
        <v>5</v>
      </c>
      <c r="B108" s="70" t="s">
        <v>180</v>
      </c>
      <c r="C108" s="58"/>
      <c r="D108" s="20">
        <v>23.8</v>
      </c>
      <c r="E108" s="58"/>
      <c r="F108" s="23">
        <f t="shared" si="1"/>
        <v>23.8</v>
      </c>
    </row>
    <row r="109" spans="1:6" s="53" customFormat="1" ht="16.2" x14ac:dyDescent="0.4">
      <c r="A109" s="5"/>
      <c r="B109" s="70"/>
      <c r="C109" s="58"/>
      <c r="D109" s="20"/>
      <c r="E109" s="58"/>
      <c r="F109" s="23"/>
    </row>
    <row r="110" spans="1:6" s="52" customFormat="1" ht="32.4" x14ac:dyDescent="0.4">
      <c r="A110" s="5"/>
      <c r="B110" s="13" t="s">
        <v>67</v>
      </c>
      <c r="C110" s="67"/>
      <c r="D110" s="67">
        <f>D111</f>
        <v>7085.1900000000005</v>
      </c>
      <c r="E110" s="67"/>
      <c r="F110" s="68">
        <f t="shared" ref="F110:F173" si="15">SUM(C110:E110)</f>
        <v>7085.1900000000005</v>
      </c>
    </row>
    <row r="111" spans="1:6" s="53" customFormat="1" ht="16.2" x14ac:dyDescent="0.4">
      <c r="A111" s="1" t="s">
        <v>5</v>
      </c>
      <c r="B111" s="55" t="s">
        <v>20</v>
      </c>
      <c r="C111" s="22"/>
      <c r="D111" s="56">
        <f>SUM(D112:D193)</f>
        <v>7085.1900000000005</v>
      </c>
      <c r="E111" s="56"/>
      <c r="F111" s="51">
        <f t="shared" si="15"/>
        <v>7085.1900000000005</v>
      </c>
    </row>
    <row r="112" spans="1:6" s="53" customFormat="1" ht="16.2" x14ac:dyDescent="0.4">
      <c r="A112" s="78">
        <v>1</v>
      </c>
      <c r="B112" s="70" t="s">
        <v>196</v>
      </c>
      <c r="C112" s="79"/>
      <c r="D112" s="80">
        <v>20.05</v>
      </c>
      <c r="E112" s="56"/>
      <c r="F112" s="23">
        <f t="shared" si="15"/>
        <v>20.05</v>
      </c>
    </row>
    <row r="113" spans="1:6" s="53" customFormat="1" ht="16.2" x14ac:dyDescent="0.4">
      <c r="A113" s="78">
        <v>2</v>
      </c>
      <c r="B113" s="70" t="s">
        <v>197</v>
      </c>
      <c r="C113" s="79"/>
      <c r="D113" s="80">
        <v>26.58</v>
      </c>
      <c r="E113" s="56"/>
      <c r="F113" s="23">
        <f t="shared" si="15"/>
        <v>26.58</v>
      </c>
    </row>
    <row r="114" spans="1:6" s="53" customFormat="1" ht="16.2" x14ac:dyDescent="0.4">
      <c r="A114" s="78">
        <v>3</v>
      </c>
      <c r="B114" s="70" t="s">
        <v>198</v>
      </c>
      <c r="C114" s="79"/>
      <c r="D114" s="80">
        <v>4.5</v>
      </c>
      <c r="E114" s="56"/>
      <c r="F114" s="23">
        <f t="shared" si="15"/>
        <v>4.5</v>
      </c>
    </row>
    <row r="115" spans="1:6" s="53" customFormat="1" ht="16.2" x14ac:dyDescent="0.4">
      <c r="A115" s="78">
        <v>4</v>
      </c>
      <c r="B115" s="70" t="s">
        <v>199</v>
      </c>
      <c r="C115" s="79"/>
      <c r="D115" s="80">
        <v>19.79</v>
      </c>
      <c r="E115" s="56"/>
      <c r="F115" s="23">
        <f t="shared" si="15"/>
        <v>19.79</v>
      </c>
    </row>
    <row r="116" spans="1:6" s="53" customFormat="1" ht="16.2" x14ac:dyDescent="0.4">
      <c r="A116" s="78">
        <v>5</v>
      </c>
      <c r="B116" s="70" t="s">
        <v>200</v>
      </c>
      <c r="C116" s="79"/>
      <c r="D116" s="80">
        <v>18.260000000000002</v>
      </c>
      <c r="E116" s="56"/>
      <c r="F116" s="23">
        <f t="shared" si="15"/>
        <v>18.260000000000002</v>
      </c>
    </row>
    <row r="117" spans="1:6" s="53" customFormat="1" ht="16.2" x14ac:dyDescent="0.4">
      <c r="A117" s="78">
        <v>6</v>
      </c>
      <c r="B117" s="70" t="s">
        <v>201</v>
      </c>
      <c r="C117" s="79"/>
      <c r="D117" s="80">
        <v>14.62</v>
      </c>
      <c r="E117" s="56"/>
      <c r="F117" s="23">
        <f t="shared" si="15"/>
        <v>14.62</v>
      </c>
    </row>
    <row r="118" spans="1:6" s="53" customFormat="1" ht="16.2" x14ac:dyDescent="0.4">
      <c r="A118" s="78">
        <v>7</v>
      </c>
      <c r="B118" s="70" t="s">
        <v>202</v>
      </c>
      <c r="C118" s="79"/>
      <c r="D118" s="80">
        <v>6.6</v>
      </c>
      <c r="E118" s="56"/>
      <c r="F118" s="23">
        <f t="shared" si="15"/>
        <v>6.6</v>
      </c>
    </row>
    <row r="119" spans="1:6" s="53" customFormat="1" ht="16.2" x14ac:dyDescent="0.4">
      <c r="A119" s="78">
        <v>8</v>
      </c>
      <c r="B119" s="70" t="s">
        <v>203</v>
      </c>
      <c r="C119" s="79"/>
      <c r="D119" s="80">
        <v>62</v>
      </c>
      <c r="E119" s="56"/>
      <c r="F119" s="23">
        <f t="shared" si="15"/>
        <v>62</v>
      </c>
    </row>
    <row r="120" spans="1:6" s="53" customFormat="1" ht="16.2" x14ac:dyDescent="0.4">
      <c r="A120" s="78">
        <v>9</v>
      </c>
      <c r="B120" s="70" t="s">
        <v>204</v>
      </c>
      <c r="C120" s="79"/>
      <c r="D120" s="80">
        <v>100</v>
      </c>
      <c r="E120" s="56"/>
      <c r="F120" s="23">
        <f t="shared" si="15"/>
        <v>100</v>
      </c>
    </row>
    <row r="121" spans="1:6" s="53" customFormat="1" ht="16.2" x14ac:dyDescent="0.4">
      <c r="A121" s="78">
        <v>10</v>
      </c>
      <c r="B121" s="70" t="s">
        <v>205</v>
      </c>
      <c r="C121" s="79"/>
      <c r="D121" s="80">
        <v>42</v>
      </c>
      <c r="E121" s="56"/>
      <c r="F121" s="23">
        <f t="shared" si="15"/>
        <v>42</v>
      </c>
    </row>
    <row r="122" spans="1:6" s="53" customFormat="1" ht="16.2" x14ac:dyDescent="0.4">
      <c r="A122" s="78">
        <v>11</v>
      </c>
      <c r="B122" s="70" t="s">
        <v>206</v>
      </c>
      <c r="C122" s="79"/>
      <c r="D122" s="80">
        <v>160</v>
      </c>
      <c r="E122" s="56"/>
      <c r="F122" s="23">
        <f t="shared" si="15"/>
        <v>160</v>
      </c>
    </row>
    <row r="123" spans="1:6" s="53" customFormat="1" ht="16.2" x14ac:dyDescent="0.4">
      <c r="A123" s="78">
        <v>12</v>
      </c>
      <c r="B123" s="70" t="s">
        <v>207</v>
      </c>
      <c r="C123" s="79"/>
      <c r="D123" s="80">
        <v>54</v>
      </c>
      <c r="E123" s="56"/>
      <c r="F123" s="23">
        <f t="shared" si="15"/>
        <v>54</v>
      </c>
    </row>
    <row r="124" spans="1:6" s="53" customFormat="1" ht="16.2" x14ac:dyDescent="0.4">
      <c r="A124" s="78">
        <v>13</v>
      </c>
      <c r="B124" s="70" t="s">
        <v>208</v>
      </c>
      <c r="C124" s="79"/>
      <c r="D124" s="80">
        <v>54</v>
      </c>
      <c r="E124" s="56"/>
      <c r="F124" s="23">
        <f t="shared" si="15"/>
        <v>54</v>
      </c>
    </row>
    <row r="125" spans="1:6" s="53" customFormat="1" ht="16.2" x14ac:dyDescent="0.4">
      <c r="A125" s="78">
        <v>14</v>
      </c>
      <c r="B125" s="70" t="s">
        <v>209</v>
      </c>
      <c r="C125" s="79"/>
      <c r="D125" s="80">
        <v>60</v>
      </c>
      <c r="E125" s="56"/>
      <c r="F125" s="23">
        <f t="shared" si="15"/>
        <v>60</v>
      </c>
    </row>
    <row r="126" spans="1:6" s="53" customFormat="1" ht="16.2" x14ac:dyDescent="0.4">
      <c r="A126" s="78">
        <v>15</v>
      </c>
      <c r="B126" s="70" t="s">
        <v>210</v>
      </c>
      <c r="C126" s="79"/>
      <c r="D126" s="80">
        <v>40</v>
      </c>
      <c r="E126" s="56"/>
      <c r="F126" s="23">
        <f t="shared" si="15"/>
        <v>40</v>
      </c>
    </row>
    <row r="127" spans="1:6" s="53" customFormat="1" ht="16.2" x14ac:dyDescent="0.4">
      <c r="A127" s="78">
        <v>16</v>
      </c>
      <c r="B127" s="70" t="s">
        <v>211</v>
      </c>
      <c r="C127" s="79"/>
      <c r="D127" s="80">
        <v>28</v>
      </c>
      <c r="E127" s="56"/>
      <c r="F127" s="23">
        <f t="shared" si="15"/>
        <v>28</v>
      </c>
    </row>
    <row r="128" spans="1:6" s="53" customFormat="1" ht="16.2" x14ac:dyDescent="0.4">
      <c r="A128" s="78">
        <v>17</v>
      </c>
      <c r="B128" s="70" t="s">
        <v>212</v>
      </c>
      <c r="C128" s="79"/>
      <c r="D128" s="80">
        <v>5</v>
      </c>
      <c r="E128" s="56"/>
      <c r="F128" s="23">
        <f t="shared" si="15"/>
        <v>5</v>
      </c>
    </row>
    <row r="129" spans="1:6" s="53" customFormat="1" ht="16.2" x14ac:dyDescent="0.4">
      <c r="A129" s="78">
        <v>18</v>
      </c>
      <c r="B129" s="70" t="s">
        <v>213</v>
      </c>
      <c r="C129" s="79"/>
      <c r="D129" s="80">
        <v>154</v>
      </c>
      <c r="E129" s="56"/>
      <c r="F129" s="23">
        <f t="shared" si="15"/>
        <v>154</v>
      </c>
    </row>
    <row r="130" spans="1:6" s="53" customFormat="1" ht="16.2" x14ac:dyDescent="0.4">
      <c r="A130" s="78">
        <v>19</v>
      </c>
      <c r="B130" s="70" t="s">
        <v>214</v>
      </c>
      <c r="C130" s="79"/>
      <c r="D130" s="80">
        <v>47</v>
      </c>
      <c r="E130" s="56"/>
      <c r="F130" s="23">
        <f t="shared" si="15"/>
        <v>47</v>
      </c>
    </row>
    <row r="131" spans="1:6" s="53" customFormat="1" ht="16.2" x14ac:dyDescent="0.4">
      <c r="A131" s="78">
        <v>20</v>
      </c>
      <c r="B131" s="70" t="s">
        <v>215</v>
      </c>
      <c r="C131" s="79"/>
      <c r="D131" s="80">
        <v>57</v>
      </c>
      <c r="E131" s="56"/>
      <c r="F131" s="23">
        <f t="shared" si="15"/>
        <v>57</v>
      </c>
    </row>
    <row r="132" spans="1:6" s="53" customFormat="1" ht="16.2" x14ac:dyDescent="0.4">
      <c r="A132" s="78">
        <v>21</v>
      </c>
      <c r="B132" s="70" t="s">
        <v>216</v>
      </c>
      <c r="C132" s="79"/>
      <c r="D132" s="80">
        <v>33</v>
      </c>
      <c r="E132" s="56"/>
      <c r="F132" s="23">
        <f t="shared" si="15"/>
        <v>33</v>
      </c>
    </row>
    <row r="133" spans="1:6" s="53" customFormat="1" ht="16.2" x14ac:dyDescent="0.4">
      <c r="A133" s="78">
        <v>22</v>
      </c>
      <c r="B133" s="70" t="s">
        <v>217</v>
      </c>
      <c r="C133" s="79"/>
      <c r="D133" s="80">
        <v>110</v>
      </c>
      <c r="E133" s="56"/>
      <c r="F133" s="23">
        <f t="shared" si="15"/>
        <v>110</v>
      </c>
    </row>
    <row r="134" spans="1:6" s="53" customFormat="1" ht="16.2" x14ac:dyDescent="0.4">
      <c r="A134" s="78">
        <v>23</v>
      </c>
      <c r="B134" s="70" t="s">
        <v>218</v>
      </c>
      <c r="C134" s="79"/>
      <c r="D134" s="80">
        <v>20</v>
      </c>
      <c r="E134" s="56"/>
      <c r="F134" s="23">
        <f t="shared" si="15"/>
        <v>20</v>
      </c>
    </row>
    <row r="135" spans="1:6" s="53" customFormat="1" ht="16.2" x14ac:dyDescent="0.4">
      <c r="A135" s="78">
        <v>24</v>
      </c>
      <c r="B135" s="70" t="s">
        <v>219</v>
      </c>
      <c r="C135" s="79"/>
      <c r="D135" s="80">
        <v>71</v>
      </c>
      <c r="E135" s="56"/>
      <c r="F135" s="23">
        <f t="shared" si="15"/>
        <v>71</v>
      </c>
    </row>
    <row r="136" spans="1:6" s="53" customFormat="1" ht="16.2" x14ac:dyDescent="0.4">
      <c r="A136" s="78">
        <v>25</v>
      </c>
      <c r="B136" s="70" t="s">
        <v>220</v>
      </c>
      <c r="C136" s="79"/>
      <c r="D136" s="80">
        <v>120</v>
      </c>
      <c r="E136" s="56"/>
      <c r="F136" s="23">
        <f t="shared" si="15"/>
        <v>120</v>
      </c>
    </row>
    <row r="137" spans="1:6" s="53" customFormat="1" ht="16.2" x14ac:dyDescent="0.4">
      <c r="A137" s="78">
        <v>26</v>
      </c>
      <c r="B137" s="70" t="s">
        <v>221</v>
      </c>
      <c r="C137" s="79"/>
      <c r="D137" s="80">
        <v>985</v>
      </c>
      <c r="E137" s="56"/>
      <c r="F137" s="23">
        <f t="shared" si="15"/>
        <v>985</v>
      </c>
    </row>
    <row r="138" spans="1:6" s="53" customFormat="1" ht="16.2" x14ac:dyDescent="0.4">
      <c r="A138" s="78">
        <v>27</v>
      </c>
      <c r="B138" s="70" t="s">
        <v>185</v>
      </c>
      <c r="C138" s="79"/>
      <c r="D138" s="80">
        <v>350</v>
      </c>
      <c r="E138" s="56"/>
      <c r="F138" s="23">
        <f t="shared" si="15"/>
        <v>350</v>
      </c>
    </row>
    <row r="139" spans="1:6" s="53" customFormat="1" ht="16.2" x14ac:dyDescent="0.4">
      <c r="A139" s="78">
        <v>28</v>
      </c>
      <c r="B139" s="70" t="s">
        <v>222</v>
      </c>
      <c r="C139" s="79"/>
      <c r="D139" s="80">
        <v>0</v>
      </c>
      <c r="E139" s="56"/>
      <c r="F139" s="23">
        <f t="shared" si="15"/>
        <v>0</v>
      </c>
    </row>
    <row r="140" spans="1:6" s="53" customFormat="1" ht="16.2" x14ac:dyDescent="0.4">
      <c r="A140" s="78">
        <v>29</v>
      </c>
      <c r="B140" s="70" t="s">
        <v>223</v>
      </c>
      <c r="C140" s="79"/>
      <c r="D140" s="80">
        <v>14.3</v>
      </c>
      <c r="E140" s="56"/>
      <c r="F140" s="23">
        <f t="shared" si="15"/>
        <v>14.3</v>
      </c>
    </row>
    <row r="141" spans="1:6" s="53" customFormat="1" ht="16.2" x14ac:dyDescent="0.4">
      <c r="A141" s="78">
        <v>30</v>
      </c>
      <c r="B141" s="70" t="s">
        <v>224</v>
      </c>
      <c r="C141" s="79"/>
      <c r="D141" s="80">
        <v>50</v>
      </c>
      <c r="E141" s="56"/>
      <c r="F141" s="23">
        <f t="shared" si="15"/>
        <v>50</v>
      </c>
    </row>
    <row r="142" spans="1:6" s="53" customFormat="1" ht="16.2" x14ac:dyDescent="0.4">
      <c r="A142" s="78">
        <v>31</v>
      </c>
      <c r="B142" s="70" t="s">
        <v>225</v>
      </c>
      <c r="C142" s="79"/>
      <c r="D142" s="80">
        <v>53</v>
      </c>
      <c r="E142" s="56"/>
      <c r="F142" s="23">
        <f t="shared" si="15"/>
        <v>53</v>
      </c>
    </row>
    <row r="143" spans="1:6" s="53" customFormat="1" ht="16.2" x14ac:dyDescent="0.4">
      <c r="A143" s="78">
        <v>32</v>
      </c>
      <c r="B143" s="70" t="s">
        <v>165</v>
      </c>
      <c r="C143" s="79"/>
      <c r="D143" s="80">
        <v>30</v>
      </c>
      <c r="E143" s="56"/>
      <c r="F143" s="23">
        <f t="shared" si="15"/>
        <v>30</v>
      </c>
    </row>
    <row r="144" spans="1:6" s="53" customFormat="1" ht="16.2" x14ac:dyDescent="0.4">
      <c r="A144" s="78">
        <v>33</v>
      </c>
      <c r="B144" s="70" t="s">
        <v>226</v>
      </c>
      <c r="C144" s="79"/>
      <c r="D144" s="80">
        <v>52</v>
      </c>
      <c r="E144" s="56"/>
      <c r="F144" s="23">
        <f t="shared" si="15"/>
        <v>52</v>
      </c>
    </row>
    <row r="145" spans="1:6" s="53" customFormat="1" ht="16.2" x14ac:dyDescent="0.4">
      <c r="A145" s="78">
        <v>34</v>
      </c>
      <c r="B145" s="70" t="s">
        <v>227</v>
      </c>
      <c r="C145" s="79"/>
      <c r="D145" s="80">
        <v>17</v>
      </c>
      <c r="E145" s="56"/>
      <c r="F145" s="23">
        <f t="shared" si="15"/>
        <v>17</v>
      </c>
    </row>
    <row r="146" spans="1:6" s="53" customFormat="1" ht="16.2" x14ac:dyDescent="0.4">
      <c r="A146" s="78">
        <v>35</v>
      </c>
      <c r="B146" s="70" t="s">
        <v>228</v>
      </c>
      <c r="C146" s="79"/>
      <c r="D146" s="80">
        <v>6.8</v>
      </c>
      <c r="E146" s="56"/>
      <c r="F146" s="23">
        <f t="shared" si="15"/>
        <v>6.8</v>
      </c>
    </row>
    <row r="147" spans="1:6" s="53" customFormat="1" ht="16.2" x14ac:dyDescent="0.4">
      <c r="A147" s="78">
        <v>36</v>
      </c>
      <c r="B147" s="70" t="s">
        <v>229</v>
      </c>
      <c r="C147" s="79"/>
      <c r="D147" s="80">
        <v>12.2</v>
      </c>
      <c r="E147" s="56"/>
      <c r="F147" s="23">
        <f t="shared" si="15"/>
        <v>12.2</v>
      </c>
    </row>
    <row r="148" spans="1:6" s="53" customFormat="1" ht="16.2" x14ac:dyDescent="0.4">
      <c r="A148" s="78">
        <v>37</v>
      </c>
      <c r="B148" s="70" t="s">
        <v>230</v>
      </c>
      <c r="C148" s="79"/>
      <c r="D148" s="80">
        <v>36</v>
      </c>
      <c r="E148" s="56"/>
      <c r="F148" s="23">
        <f t="shared" si="15"/>
        <v>36</v>
      </c>
    </row>
    <row r="149" spans="1:6" s="53" customFormat="1" ht="16.2" x14ac:dyDescent="0.4">
      <c r="A149" s="78">
        <v>38</v>
      </c>
      <c r="B149" s="70" t="s">
        <v>231</v>
      </c>
      <c r="C149" s="79"/>
      <c r="D149" s="80">
        <v>20</v>
      </c>
      <c r="E149" s="56"/>
      <c r="F149" s="23">
        <f t="shared" si="15"/>
        <v>20</v>
      </c>
    </row>
    <row r="150" spans="1:6" s="53" customFormat="1" ht="16.2" x14ac:dyDescent="0.4">
      <c r="A150" s="78">
        <v>39</v>
      </c>
      <c r="B150" s="70" t="s">
        <v>232</v>
      </c>
      <c r="C150" s="79"/>
      <c r="D150" s="80">
        <v>20.399999999999999</v>
      </c>
      <c r="E150" s="56"/>
      <c r="F150" s="23">
        <f t="shared" si="15"/>
        <v>20.399999999999999</v>
      </c>
    </row>
    <row r="151" spans="1:6" s="53" customFormat="1" ht="16.2" x14ac:dyDescent="0.4">
      <c r="A151" s="78">
        <v>40</v>
      </c>
      <c r="B151" s="70" t="s">
        <v>233</v>
      </c>
      <c r="C151" s="79"/>
      <c r="D151" s="80">
        <v>5.5</v>
      </c>
      <c r="E151" s="56"/>
      <c r="F151" s="23">
        <f t="shared" si="15"/>
        <v>5.5</v>
      </c>
    </row>
    <row r="152" spans="1:6" s="53" customFormat="1" ht="16.2" x14ac:dyDescent="0.4">
      <c r="A152" s="78">
        <v>41</v>
      </c>
      <c r="B152" s="70" t="s">
        <v>234</v>
      </c>
      <c r="C152" s="79"/>
      <c r="D152" s="80">
        <v>10</v>
      </c>
      <c r="E152" s="56"/>
      <c r="F152" s="23">
        <f t="shared" si="15"/>
        <v>10</v>
      </c>
    </row>
    <row r="153" spans="1:6" s="53" customFormat="1" ht="16.2" x14ac:dyDescent="0.4">
      <c r="A153" s="78">
        <v>42</v>
      </c>
      <c r="B153" s="70" t="s">
        <v>235</v>
      </c>
      <c r="C153" s="79"/>
      <c r="D153" s="80">
        <v>300</v>
      </c>
      <c r="E153" s="56"/>
      <c r="F153" s="23">
        <f t="shared" si="15"/>
        <v>300</v>
      </c>
    </row>
    <row r="154" spans="1:6" s="53" customFormat="1" ht="16.2" x14ac:dyDescent="0.4">
      <c r="A154" s="78">
        <v>43</v>
      </c>
      <c r="B154" s="70" t="s">
        <v>236</v>
      </c>
      <c r="C154" s="79"/>
      <c r="D154" s="80">
        <v>250</v>
      </c>
      <c r="E154" s="56"/>
      <c r="F154" s="23">
        <f t="shared" si="15"/>
        <v>250</v>
      </c>
    </row>
    <row r="155" spans="1:6" s="53" customFormat="1" ht="16.2" x14ac:dyDescent="0.4">
      <c r="A155" s="78">
        <v>44</v>
      </c>
      <c r="B155" s="70" t="s">
        <v>237</v>
      </c>
      <c r="C155" s="79"/>
      <c r="D155" s="80">
        <v>160</v>
      </c>
      <c r="E155" s="56"/>
      <c r="F155" s="23">
        <f t="shared" si="15"/>
        <v>160</v>
      </c>
    </row>
    <row r="156" spans="1:6" s="53" customFormat="1" ht="16.2" x14ac:dyDescent="0.4">
      <c r="A156" s="78">
        <v>45</v>
      </c>
      <c r="B156" s="70" t="s">
        <v>238</v>
      </c>
      <c r="C156" s="79"/>
      <c r="D156" s="80">
        <v>105</v>
      </c>
      <c r="E156" s="56"/>
      <c r="F156" s="23">
        <f t="shared" si="15"/>
        <v>105</v>
      </c>
    </row>
    <row r="157" spans="1:6" s="53" customFormat="1" ht="16.2" x14ac:dyDescent="0.4">
      <c r="A157" s="78">
        <v>46</v>
      </c>
      <c r="B157" s="70" t="s">
        <v>239</v>
      </c>
      <c r="C157" s="79"/>
      <c r="D157" s="80">
        <v>37</v>
      </c>
      <c r="E157" s="56"/>
      <c r="F157" s="23">
        <f t="shared" si="15"/>
        <v>37</v>
      </c>
    </row>
    <row r="158" spans="1:6" s="53" customFormat="1" ht="16.2" x14ac:dyDescent="0.4">
      <c r="A158" s="78">
        <v>47</v>
      </c>
      <c r="B158" s="70" t="s">
        <v>240</v>
      </c>
      <c r="C158" s="79"/>
      <c r="D158" s="80">
        <v>0</v>
      </c>
      <c r="E158" s="56"/>
      <c r="F158" s="23">
        <f t="shared" si="15"/>
        <v>0</v>
      </c>
    </row>
    <row r="159" spans="1:6" s="53" customFormat="1" ht="16.2" x14ac:dyDescent="0.4">
      <c r="A159" s="78">
        <v>48</v>
      </c>
      <c r="B159" s="70" t="s">
        <v>241</v>
      </c>
      <c r="C159" s="79"/>
      <c r="D159" s="80">
        <v>0</v>
      </c>
      <c r="E159" s="56"/>
      <c r="F159" s="23">
        <f t="shared" si="15"/>
        <v>0</v>
      </c>
    </row>
    <row r="160" spans="1:6" s="53" customFormat="1" ht="16.2" x14ac:dyDescent="0.4">
      <c r="A160" s="78">
        <v>49</v>
      </c>
      <c r="B160" s="70" t="s">
        <v>242</v>
      </c>
      <c r="C160" s="79"/>
      <c r="D160" s="80">
        <v>8</v>
      </c>
      <c r="E160" s="56"/>
      <c r="F160" s="23">
        <f t="shared" si="15"/>
        <v>8</v>
      </c>
    </row>
    <row r="161" spans="1:6" s="53" customFormat="1" ht="16.2" x14ac:dyDescent="0.4">
      <c r="A161" s="78">
        <v>50</v>
      </c>
      <c r="B161" s="70" t="s">
        <v>243</v>
      </c>
      <c r="C161" s="79"/>
      <c r="D161" s="80">
        <v>4</v>
      </c>
      <c r="E161" s="56"/>
      <c r="F161" s="23">
        <f t="shared" si="15"/>
        <v>4</v>
      </c>
    </row>
    <row r="162" spans="1:6" s="53" customFormat="1" ht="16.2" x14ac:dyDescent="0.4">
      <c r="A162" s="78">
        <v>51</v>
      </c>
      <c r="B162" s="70" t="s">
        <v>244</v>
      </c>
      <c r="C162" s="79"/>
      <c r="D162" s="80">
        <v>30.79</v>
      </c>
      <c r="E162" s="56"/>
      <c r="F162" s="23">
        <f t="shared" si="15"/>
        <v>30.79</v>
      </c>
    </row>
    <row r="163" spans="1:6" s="53" customFormat="1" ht="16.2" x14ac:dyDescent="0.4">
      <c r="A163" s="78">
        <v>52</v>
      </c>
      <c r="B163" s="70" t="s">
        <v>245</v>
      </c>
      <c r="C163" s="79"/>
      <c r="D163" s="80">
        <v>8</v>
      </c>
      <c r="E163" s="56"/>
      <c r="F163" s="23">
        <f t="shared" si="15"/>
        <v>8</v>
      </c>
    </row>
    <row r="164" spans="1:6" s="53" customFormat="1" ht="16.2" x14ac:dyDescent="0.4">
      <c r="A164" s="78">
        <v>53</v>
      </c>
      <c r="B164" s="70" t="s">
        <v>246</v>
      </c>
      <c r="C164" s="79"/>
      <c r="D164" s="80">
        <v>40</v>
      </c>
      <c r="E164" s="56"/>
      <c r="F164" s="23">
        <f t="shared" si="15"/>
        <v>40</v>
      </c>
    </row>
    <row r="165" spans="1:6" s="53" customFormat="1" ht="16.2" x14ac:dyDescent="0.4">
      <c r="A165" s="78">
        <v>54</v>
      </c>
      <c r="B165" s="70" t="s">
        <v>247</v>
      </c>
      <c r="C165" s="79"/>
      <c r="D165" s="80">
        <v>15</v>
      </c>
      <c r="E165" s="56"/>
      <c r="F165" s="23">
        <f t="shared" si="15"/>
        <v>15</v>
      </c>
    </row>
    <row r="166" spans="1:6" s="53" customFormat="1" ht="16.2" x14ac:dyDescent="0.4">
      <c r="A166" s="78">
        <v>55</v>
      </c>
      <c r="B166" s="70" t="s">
        <v>248</v>
      </c>
      <c r="C166" s="79"/>
      <c r="D166" s="80">
        <v>20</v>
      </c>
      <c r="E166" s="56"/>
      <c r="F166" s="23">
        <f t="shared" si="15"/>
        <v>20</v>
      </c>
    </row>
    <row r="167" spans="1:6" s="53" customFormat="1" ht="16.2" x14ac:dyDescent="0.4">
      <c r="A167" s="78">
        <v>56</v>
      </c>
      <c r="B167" s="70" t="s">
        <v>249</v>
      </c>
      <c r="C167" s="79"/>
      <c r="D167" s="80">
        <v>150</v>
      </c>
      <c r="E167" s="56"/>
      <c r="F167" s="23">
        <f t="shared" si="15"/>
        <v>150</v>
      </c>
    </row>
    <row r="168" spans="1:6" s="53" customFormat="1" ht="16.2" x14ac:dyDescent="0.4">
      <c r="A168" s="78">
        <v>57</v>
      </c>
      <c r="B168" s="70" t="s">
        <v>250</v>
      </c>
      <c r="C168" s="79"/>
      <c r="D168" s="80">
        <v>70</v>
      </c>
      <c r="E168" s="56"/>
      <c r="F168" s="23">
        <f t="shared" si="15"/>
        <v>70</v>
      </c>
    </row>
    <row r="169" spans="1:6" s="53" customFormat="1" ht="16.2" x14ac:dyDescent="0.4">
      <c r="A169" s="78">
        <v>58</v>
      </c>
      <c r="B169" s="70" t="s">
        <v>251</v>
      </c>
      <c r="C169" s="79"/>
      <c r="D169" s="80">
        <v>320</v>
      </c>
      <c r="E169" s="56"/>
      <c r="F169" s="23">
        <f t="shared" si="15"/>
        <v>320</v>
      </c>
    </row>
    <row r="170" spans="1:6" s="53" customFormat="1" ht="16.2" x14ac:dyDescent="0.4">
      <c r="A170" s="78">
        <v>59</v>
      </c>
      <c r="B170" s="70" t="s">
        <v>252</v>
      </c>
      <c r="C170" s="79"/>
      <c r="D170" s="80">
        <v>10</v>
      </c>
      <c r="E170" s="56"/>
      <c r="F170" s="23">
        <f t="shared" si="15"/>
        <v>10</v>
      </c>
    </row>
    <row r="171" spans="1:6" s="53" customFormat="1" ht="16.2" x14ac:dyDescent="0.4">
      <c r="A171" s="78">
        <v>60</v>
      </c>
      <c r="B171" s="70" t="s">
        <v>253</v>
      </c>
      <c r="C171" s="79"/>
      <c r="D171" s="80">
        <v>4.8</v>
      </c>
      <c r="E171" s="56"/>
      <c r="F171" s="23">
        <f t="shared" si="15"/>
        <v>4.8</v>
      </c>
    </row>
    <row r="172" spans="1:6" s="53" customFormat="1" ht="16.2" x14ac:dyDescent="0.4">
      <c r="A172" s="78">
        <v>61</v>
      </c>
      <c r="B172" s="70" t="s">
        <v>254</v>
      </c>
      <c r="C172" s="79"/>
      <c r="D172" s="80">
        <v>16</v>
      </c>
      <c r="E172" s="56"/>
      <c r="F172" s="23">
        <f t="shared" si="15"/>
        <v>16</v>
      </c>
    </row>
    <row r="173" spans="1:6" s="53" customFormat="1" ht="16.2" x14ac:dyDescent="0.4">
      <c r="A173" s="78">
        <v>62</v>
      </c>
      <c r="B173" s="70" t="s">
        <v>255</v>
      </c>
      <c r="C173" s="79"/>
      <c r="D173" s="80">
        <v>543.29999999999995</v>
      </c>
      <c r="E173" s="56"/>
      <c r="F173" s="23">
        <f t="shared" si="15"/>
        <v>543.29999999999995</v>
      </c>
    </row>
    <row r="174" spans="1:6" s="53" customFormat="1" ht="16.2" x14ac:dyDescent="0.4">
      <c r="A174" s="78">
        <v>63</v>
      </c>
      <c r="B174" s="70" t="s">
        <v>256</v>
      </c>
      <c r="C174" s="79"/>
      <c r="D174" s="80">
        <v>5</v>
      </c>
      <c r="E174" s="56"/>
      <c r="F174" s="23">
        <f t="shared" ref="F174:F193" si="16">SUM(C174:E174)</f>
        <v>5</v>
      </c>
    </row>
    <row r="175" spans="1:6" s="53" customFormat="1" ht="16.2" x14ac:dyDescent="0.4">
      <c r="A175" s="78">
        <v>64</v>
      </c>
      <c r="B175" s="70" t="s">
        <v>257</v>
      </c>
      <c r="C175" s="79"/>
      <c r="D175" s="80">
        <v>35</v>
      </c>
      <c r="E175" s="56"/>
      <c r="F175" s="23">
        <f t="shared" si="16"/>
        <v>35</v>
      </c>
    </row>
    <row r="176" spans="1:6" s="53" customFormat="1" ht="16.2" x14ac:dyDescent="0.4">
      <c r="A176" s="78">
        <v>65</v>
      </c>
      <c r="B176" s="70" t="s">
        <v>258</v>
      </c>
      <c r="C176" s="79"/>
      <c r="D176" s="80">
        <v>200</v>
      </c>
      <c r="E176" s="56"/>
      <c r="F176" s="23">
        <f t="shared" si="16"/>
        <v>200</v>
      </c>
    </row>
    <row r="177" spans="1:6" s="53" customFormat="1" ht="16.2" x14ac:dyDescent="0.4">
      <c r="A177" s="78">
        <v>66</v>
      </c>
      <c r="B177" s="70" t="s">
        <v>259</v>
      </c>
      <c r="C177" s="79"/>
      <c r="D177" s="80">
        <v>380</v>
      </c>
      <c r="E177" s="56"/>
      <c r="F177" s="23">
        <f t="shared" si="16"/>
        <v>380</v>
      </c>
    </row>
    <row r="178" spans="1:6" s="53" customFormat="1" ht="16.2" x14ac:dyDescent="0.4">
      <c r="A178" s="78">
        <v>67</v>
      </c>
      <c r="B178" s="70" t="s">
        <v>260</v>
      </c>
      <c r="C178" s="79"/>
      <c r="D178" s="80">
        <v>20</v>
      </c>
      <c r="E178" s="56"/>
      <c r="F178" s="23">
        <f t="shared" si="16"/>
        <v>20</v>
      </c>
    </row>
    <row r="179" spans="1:6" s="53" customFormat="1" ht="16.2" x14ac:dyDescent="0.4">
      <c r="A179" s="78">
        <v>68</v>
      </c>
      <c r="B179" s="70" t="s">
        <v>261</v>
      </c>
      <c r="C179" s="79"/>
      <c r="D179" s="80">
        <v>34</v>
      </c>
      <c r="E179" s="56"/>
      <c r="F179" s="23">
        <f t="shared" si="16"/>
        <v>34</v>
      </c>
    </row>
    <row r="180" spans="1:6" s="53" customFormat="1" ht="16.2" x14ac:dyDescent="0.4">
      <c r="A180" s="78">
        <v>69</v>
      </c>
      <c r="B180" s="81" t="s">
        <v>348</v>
      </c>
      <c r="C180" s="79"/>
      <c r="D180" s="80">
        <v>12</v>
      </c>
      <c r="E180" s="56"/>
      <c r="F180" s="23">
        <f t="shared" si="16"/>
        <v>12</v>
      </c>
    </row>
    <row r="181" spans="1:6" s="53" customFormat="1" ht="16.2" x14ac:dyDescent="0.4">
      <c r="A181" s="78">
        <v>70</v>
      </c>
      <c r="B181" s="81" t="s">
        <v>349</v>
      </c>
      <c r="C181" s="79"/>
      <c r="D181" s="80">
        <v>154</v>
      </c>
      <c r="E181" s="56"/>
      <c r="F181" s="23">
        <f t="shared" si="16"/>
        <v>154</v>
      </c>
    </row>
    <row r="182" spans="1:6" s="53" customFormat="1" ht="16.2" x14ac:dyDescent="0.4">
      <c r="A182" s="78">
        <v>71</v>
      </c>
      <c r="B182" s="81" t="s">
        <v>223</v>
      </c>
      <c r="C182" s="79"/>
      <c r="D182" s="80">
        <v>24</v>
      </c>
      <c r="E182" s="56"/>
      <c r="F182" s="23">
        <f t="shared" si="16"/>
        <v>24</v>
      </c>
    </row>
    <row r="183" spans="1:6" s="53" customFormat="1" ht="16.2" x14ac:dyDescent="0.4">
      <c r="A183" s="78">
        <v>72</v>
      </c>
      <c r="B183" s="81" t="s">
        <v>350</v>
      </c>
      <c r="C183" s="79"/>
      <c r="D183" s="80">
        <v>18</v>
      </c>
      <c r="E183" s="56"/>
      <c r="F183" s="23">
        <f t="shared" si="16"/>
        <v>18</v>
      </c>
    </row>
    <row r="184" spans="1:6" s="53" customFormat="1" ht="16.2" x14ac:dyDescent="0.4">
      <c r="A184" s="78">
        <v>73</v>
      </c>
      <c r="B184" s="81" t="s">
        <v>351</v>
      </c>
      <c r="C184" s="79"/>
      <c r="D184" s="80">
        <v>28</v>
      </c>
      <c r="E184" s="56"/>
      <c r="F184" s="23">
        <f t="shared" si="16"/>
        <v>28</v>
      </c>
    </row>
    <row r="185" spans="1:6" s="53" customFormat="1" ht="16.2" x14ac:dyDescent="0.4">
      <c r="A185" s="78">
        <v>74</v>
      </c>
      <c r="B185" s="81" t="s">
        <v>352</v>
      </c>
      <c r="C185" s="79"/>
      <c r="D185" s="80">
        <v>40</v>
      </c>
      <c r="E185" s="56"/>
      <c r="F185" s="23">
        <f t="shared" si="16"/>
        <v>40</v>
      </c>
    </row>
    <row r="186" spans="1:6" s="53" customFormat="1" ht="16.2" x14ac:dyDescent="0.4">
      <c r="A186" s="78">
        <v>75</v>
      </c>
      <c r="B186" s="81" t="s">
        <v>353</v>
      </c>
      <c r="C186" s="79"/>
      <c r="D186" s="80">
        <v>5.2</v>
      </c>
      <c r="E186" s="56"/>
      <c r="F186" s="23">
        <f t="shared" si="16"/>
        <v>5.2</v>
      </c>
    </row>
    <row r="187" spans="1:6" s="53" customFormat="1" ht="16.2" x14ac:dyDescent="0.4">
      <c r="A187" s="78">
        <v>76</v>
      </c>
      <c r="B187" s="81" t="s">
        <v>354</v>
      </c>
      <c r="C187" s="79"/>
      <c r="D187" s="80">
        <v>3</v>
      </c>
      <c r="E187" s="56"/>
      <c r="F187" s="23">
        <f t="shared" si="16"/>
        <v>3</v>
      </c>
    </row>
    <row r="188" spans="1:6" s="53" customFormat="1" ht="16.2" x14ac:dyDescent="0.4">
      <c r="A188" s="78">
        <v>77</v>
      </c>
      <c r="B188" s="81" t="s">
        <v>355</v>
      </c>
      <c r="C188" s="79"/>
      <c r="D188" s="80">
        <v>3.5</v>
      </c>
      <c r="E188" s="56"/>
      <c r="F188" s="23">
        <f t="shared" si="16"/>
        <v>3.5</v>
      </c>
    </row>
    <row r="189" spans="1:6" s="53" customFormat="1" ht="16.2" x14ac:dyDescent="0.4">
      <c r="A189" s="78">
        <v>78</v>
      </c>
      <c r="B189" s="81" t="s">
        <v>262</v>
      </c>
      <c r="C189" s="56"/>
      <c r="D189" s="22">
        <v>7</v>
      </c>
      <c r="E189" s="56"/>
      <c r="F189" s="23">
        <f t="shared" si="16"/>
        <v>7</v>
      </c>
    </row>
    <row r="190" spans="1:6" s="53" customFormat="1" ht="16.2" x14ac:dyDescent="0.4">
      <c r="A190" s="78">
        <v>79</v>
      </c>
      <c r="B190" s="81" t="s">
        <v>263</v>
      </c>
      <c r="C190" s="56"/>
      <c r="D190" s="22">
        <v>7</v>
      </c>
      <c r="E190" s="56"/>
      <c r="F190" s="23">
        <f t="shared" si="16"/>
        <v>7</v>
      </c>
    </row>
    <row r="191" spans="1:6" s="53" customFormat="1" ht="16.2" x14ac:dyDescent="0.4">
      <c r="A191" s="78">
        <v>80</v>
      </c>
      <c r="B191" s="70" t="s">
        <v>264</v>
      </c>
      <c r="C191" s="56"/>
      <c r="D191" s="22">
        <v>21</v>
      </c>
      <c r="E191" s="56"/>
      <c r="F191" s="23">
        <f t="shared" si="16"/>
        <v>21</v>
      </c>
    </row>
    <row r="192" spans="1:6" s="53" customFormat="1" ht="16.2" x14ac:dyDescent="0.4">
      <c r="A192" s="78">
        <v>81</v>
      </c>
      <c r="B192" s="70" t="s">
        <v>265</v>
      </c>
      <c r="C192" s="56"/>
      <c r="D192" s="22">
        <v>35</v>
      </c>
      <c r="E192" s="56"/>
      <c r="F192" s="23">
        <f t="shared" si="16"/>
        <v>35</v>
      </c>
    </row>
    <row r="193" spans="1:6" s="53" customFormat="1" ht="16.2" x14ac:dyDescent="0.4">
      <c r="A193" s="78">
        <v>82</v>
      </c>
      <c r="B193" s="70" t="s">
        <v>266</v>
      </c>
      <c r="C193" s="56"/>
      <c r="D193" s="22">
        <v>972</v>
      </c>
      <c r="E193" s="56"/>
      <c r="F193" s="23">
        <f t="shared" si="16"/>
        <v>972</v>
      </c>
    </row>
    <row r="194" spans="1:6" s="53" customFormat="1" ht="16.2" x14ac:dyDescent="0.4">
      <c r="A194" s="5"/>
      <c r="B194" s="70"/>
      <c r="C194" s="58"/>
      <c r="D194" s="20"/>
      <c r="E194" s="58"/>
      <c r="F194" s="23"/>
    </row>
    <row r="195" spans="1:6" s="53" customFormat="1" ht="16.2" x14ac:dyDescent="0.4">
      <c r="A195" s="5"/>
      <c r="B195" s="55" t="s">
        <v>114</v>
      </c>
      <c r="C195" s="67">
        <v>0</v>
      </c>
      <c r="D195" s="58">
        <f>D196+D227+D233</f>
        <v>3907.55</v>
      </c>
      <c r="E195" s="58"/>
      <c r="F195" s="51">
        <f t="shared" ref="F195:F234" si="17">SUM(C195:E195)</f>
        <v>3907.55</v>
      </c>
    </row>
    <row r="196" spans="1:6" s="53" customFormat="1" ht="16.2" x14ac:dyDescent="0.4">
      <c r="A196" s="1" t="s">
        <v>5</v>
      </c>
      <c r="B196" s="55" t="s">
        <v>20</v>
      </c>
      <c r="C196" s="22"/>
      <c r="D196" s="56">
        <f>SUM(D197:D226)</f>
        <v>1975.8500000000001</v>
      </c>
      <c r="E196" s="56"/>
      <c r="F196" s="51">
        <f t="shared" si="17"/>
        <v>1975.8500000000001</v>
      </c>
    </row>
    <row r="197" spans="1:6" s="53" customFormat="1" ht="16.2" x14ac:dyDescent="0.4">
      <c r="A197" s="2">
        <v>1</v>
      </c>
      <c r="B197" s="16" t="s">
        <v>181</v>
      </c>
      <c r="C197" s="22"/>
      <c r="D197" s="22">
        <v>9</v>
      </c>
      <c r="E197" s="22"/>
      <c r="F197" s="23">
        <f t="shared" ref="F197:F226" si="18">SUM(C197:E197)</f>
        <v>9</v>
      </c>
    </row>
    <row r="198" spans="1:6" s="53" customFormat="1" ht="16.2" x14ac:dyDescent="0.4">
      <c r="A198" s="2">
        <v>2</v>
      </c>
      <c r="B198" s="16" t="s">
        <v>182</v>
      </c>
      <c r="C198" s="22"/>
      <c r="D198" s="22">
        <v>9.5</v>
      </c>
      <c r="E198" s="22"/>
      <c r="F198" s="23">
        <f t="shared" si="18"/>
        <v>9.5</v>
      </c>
    </row>
    <row r="199" spans="1:6" s="53" customFormat="1" ht="16.2" x14ac:dyDescent="0.4">
      <c r="A199" s="2">
        <v>3</v>
      </c>
      <c r="B199" s="16" t="s">
        <v>183</v>
      </c>
      <c r="C199" s="22"/>
      <c r="D199" s="22">
        <v>0</v>
      </c>
      <c r="E199" s="22"/>
      <c r="F199" s="23">
        <f t="shared" si="18"/>
        <v>0</v>
      </c>
    </row>
    <row r="200" spans="1:6" s="53" customFormat="1" ht="16.2" x14ac:dyDescent="0.4">
      <c r="A200" s="2">
        <v>4</v>
      </c>
      <c r="B200" s="16" t="s">
        <v>184</v>
      </c>
      <c r="C200" s="22"/>
      <c r="D200" s="22">
        <v>40</v>
      </c>
      <c r="E200" s="22"/>
      <c r="F200" s="23">
        <f t="shared" si="18"/>
        <v>40</v>
      </c>
    </row>
    <row r="201" spans="1:6" s="53" customFormat="1" ht="16.2" x14ac:dyDescent="0.4">
      <c r="A201" s="2">
        <v>5</v>
      </c>
      <c r="B201" s="16" t="s">
        <v>185</v>
      </c>
      <c r="C201" s="22"/>
      <c r="D201" s="22">
        <v>350</v>
      </c>
      <c r="E201" s="22"/>
      <c r="F201" s="23">
        <f t="shared" si="18"/>
        <v>350</v>
      </c>
    </row>
    <row r="202" spans="1:6" s="53" customFormat="1" ht="16.2" x14ac:dyDescent="0.4">
      <c r="A202" s="2">
        <v>6</v>
      </c>
      <c r="B202" s="16" t="s">
        <v>186</v>
      </c>
      <c r="C202" s="22"/>
      <c r="D202" s="22">
        <v>350</v>
      </c>
      <c r="E202" s="22"/>
      <c r="F202" s="23">
        <f t="shared" si="18"/>
        <v>350</v>
      </c>
    </row>
    <row r="203" spans="1:6" s="53" customFormat="1" ht="16.2" x14ac:dyDescent="0.4">
      <c r="A203" s="2">
        <v>7</v>
      </c>
      <c r="B203" s="16" t="s">
        <v>187</v>
      </c>
      <c r="C203" s="22"/>
      <c r="D203" s="22">
        <v>0</v>
      </c>
      <c r="E203" s="22"/>
      <c r="F203" s="23">
        <f t="shared" si="18"/>
        <v>0</v>
      </c>
    </row>
    <row r="204" spans="1:6" s="53" customFormat="1" ht="16.2" x14ac:dyDescent="0.4">
      <c r="A204" s="2">
        <v>8</v>
      </c>
      <c r="B204" s="16" t="s">
        <v>188</v>
      </c>
      <c r="C204" s="22"/>
      <c r="D204" s="22">
        <v>22</v>
      </c>
      <c r="E204" s="22"/>
      <c r="F204" s="23">
        <f t="shared" si="18"/>
        <v>22</v>
      </c>
    </row>
    <row r="205" spans="1:6" s="53" customFormat="1" ht="16.2" x14ac:dyDescent="0.4">
      <c r="A205" s="2">
        <v>9</v>
      </c>
      <c r="B205" s="16" t="s">
        <v>189</v>
      </c>
      <c r="C205" s="22"/>
      <c r="D205" s="22">
        <v>133</v>
      </c>
      <c r="E205" s="22"/>
      <c r="F205" s="23">
        <f t="shared" si="18"/>
        <v>133</v>
      </c>
    </row>
    <row r="206" spans="1:6" s="53" customFormat="1" ht="16.2" x14ac:dyDescent="0.4">
      <c r="A206" s="2">
        <v>10</v>
      </c>
      <c r="B206" s="16" t="s">
        <v>190</v>
      </c>
      <c r="C206" s="22"/>
      <c r="D206" s="22">
        <v>166</v>
      </c>
      <c r="E206" s="22"/>
      <c r="F206" s="23">
        <f t="shared" si="18"/>
        <v>166</v>
      </c>
    </row>
    <row r="207" spans="1:6" s="53" customFormat="1" ht="16.2" x14ac:dyDescent="0.4">
      <c r="A207" s="2">
        <v>11</v>
      </c>
      <c r="B207" s="16" t="s">
        <v>191</v>
      </c>
      <c r="C207" s="22"/>
      <c r="D207" s="22">
        <v>72</v>
      </c>
      <c r="E207" s="22"/>
      <c r="F207" s="23">
        <f t="shared" si="18"/>
        <v>72</v>
      </c>
    </row>
    <row r="208" spans="1:6" s="53" customFormat="1" ht="16.2" x14ac:dyDescent="0.4">
      <c r="A208" s="2">
        <v>12</v>
      </c>
      <c r="B208" s="16" t="s">
        <v>192</v>
      </c>
      <c r="C208" s="22"/>
      <c r="D208" s="22">
        <v>2</v>
      </c>
      <c r="E208" s="22"/>
      <c r="F208" s="23">
        <f t="shared" si="18"/>
        <v>2</v>
      </c>
    </row>
    <row r="209" spans="1:6" s="53" customFormat="1" ht="16.2" x14ac:dyDescent="0.4">
      <c r="A209" s="2">
        <v>13</v>
      </c>
      <c r="B209" s="16" t="s">
        <v>306</v>
      </c>
      <c r="C209" s="22"/>
      <c r="D209" s="22">
        <v>30</v>
      </c>
      <c r="E209" s="22"/>
      <c r="F209" s="23">
        <f t="shared" si="18"/>
        <v>30</v>
      </c>
    </row>
    <row r="210" spans="1:6" s="53" customFormat="1" ht="16.2" x14ac:dyDescent="0.4">
      <c r="A210" s="2">
        <v>14</v>
      </c>
      <c r="B210" s="16" t="s">
        <v>307</v>
      </c>
      <c r="C210" s="22"/>
      <c r="D210" s="22">
        <v>9.85</v>
      </c>
      <c r="E210" s="22"/>
      <c r="F210" s="23">
        <f t="shared" si="18"/>
        <v>9.85</v>
      </c>
    </row>
    <row r="211" spans="1:6" s="53" customFormat="1" ht="16.2" x14ac:dyDescent="0.4">
      <c r="A211" s="2">
        <v>15</v>
      </c>
      <c r="B211" s="16" t="s">
        <v>308</v>
      </c>
      <c r="C211" s="22"/>
      <c r="D211" s="22">
        <v>35</v>
      </c>
      <c r="E211" s="22"/>
      <c r="F211" s="23">
        <f t="shared" si="18"/>
        <v>35</v>
      </c>
    </row>
    <row r="212" spans="1:6" s="53" customFormat="1" ht="16.2" x14ac:dyDescent="0.4">
      <c r="A212" s="2">
        <v>16</v>
      </c>
      <c r="B212" s="16" t="s">
        <v>165</v>
      </c>
      <c r="C212" s="22"/>
      <c r="D212" s="22">
        <v>12</v>
      </c>
      <c r="E212" s="22"/>
      <c r="F212" s="23">
        <f t="shared" si="18"/>
        <v>12</v>
      </c>
    </row>
    <row r="213" spans="1:6" s="53" customFormat="1" ht="16.2" x14ac:dyDescent="0.4">
      <c r="A213" s="2">
        <v>17</v>
      </c>
      <c r="B213" s="16" t="s">
        <v>184</v>
      </c>
      <c r="C213" s="22"/>
      <c r="D213" s="22">
        <v>40</v>
      </c>
      <c r="E213" s="22"/>
      <c r="F213" s="23">
        <f t="shared" si="18"/>
        <v>40</v>
      </c>
    </row>
    <row r="214" spans="1:6" s="53" customFormat="1" ht="16.2" x14ac:dyDescent="0.4">
      <c r="A214" s="2">
        <v>18</v>
      </c>
      <c r="B214" s="16" t="s">
        <v>309</v>
      </c>
      <c r="C214" s="22"/>
      <c r="D214" s="22">
        <v>12</v>
      </c>
      <c r="E214" s="22"/>
      <c r="F214" s="23">
        <f t="shared" si="18"/>
        <v>12</v>
      </c>
    </row>
    <row r="215" spans="1:6" s="53" customFormat="1" ht="16.2" x14ac:dyDescent="0.4">
      <c r="A215" s="2">
        <v>19</v>
      </c>
      <c r="B215" s="16" t="s">
        <v>310</v>
      </c>
      <c r="C215" s="22"/>
      <c r="D215" s="22">
        <v>25</v>
      </c>
      <c r="E215" s="22"/>
      <c r="F215" s="23">
        <f t="shared" si="18"/>
        <v>25</v>
      </c>
    </row>
    <row r="216" spans="1:6" s="53" customFormat="1" ht="16.2" x14ac:dyDescent="0.4">
      <c r="A216" s="2">
        <v>20</v>
      </c>
      <c r="B216" s="16" t="s">
        <v>311</v>
      </c>
      <c r="C216" s="22"/>
      <c r="D216" s="22">
        <v>32</v>
      </c>
      <c r="E216" s="22"/>
      <c r="F216" s="23">
        <f t="shared" si="18"/>
        <v>32</v>
      </c>
    </row>
    <row r="217" spans="1:6" s="53" customFormat="1" ht="16.2" x14ac:dyDescent="0.4">
      <c r="A217" s="2">
        <v>21</v>
      </c>
      <c r="B217" s="16" t="s">
        <v>312</v>
      </c>
      <c r="C217" s="22"/>
      <c r="D217" s="22">
        <v>6</v>
      </c>
      <c r="E217" s="22"/>
      <c r="F217" s="23">
        <f t="shared" si="18"/>
        <v>6</v>
      </c>
    </row>
    <row r="218" spans="1:6" s="53" customFormat="1" ht="16.2" x14ac:dyDescent="0.4">
      <c r="A218" s="2">
        <v>22</v>
      </c>
      <c r="B218" s="16" t="s">
        <v>313</v>
      </c>
      <c r="C218" s="22"/>
      <c r="D218" s="22">
        <v>35</v>
      </c>
      <c r="E218" s="22"/>
      <c r="F218" s="23">
        <f t="shared" si="18"/>
        <v>35</v>
      </c>
    </row>
    <row r="219" spans="1:6" s="53" customFormat="1" ht="16.2" x14ac:dyDescent="0.4">
      <c r="A219" s="2">
        <v>23</v>
      </c>
      <c r="B219" s="16" t="s">
        <v>314</v>
      </c>
      <c r="C219" s="22"/>
      <c r="D219" s="22">
        <v>280</v>
      </c>
      <c r="E219" s="22"/>
      <c r="F219" s="23">
        <f t="shared" si="18"/>
        <v>280</v>
      </c>
    </row>
    <row r="220" spans="1:6" s="53" customFormat="1" ht="16.2" x14ac:dyDescent="0.4">
      <c r="A220" s="2">
        <v>24</v>
      </c>
      <c r="B220" s="16" t="s">
        <v>315</v>
      </c>
      <c r="C220" s="22"/>
      <c r="D220" s="22">
        <v>6</v>
      </c>
      <c r="E220" s="22"/>
      <c r="F220" s="23">
        <f t="shared" si="18"/>
        <v>6</v>
      </c>
    </row>
    <row r="221" spans="1:6" s="53" customFormat="1" ht="16.2" x14ac:dyDescent="0.4">
      <c r="A221" s="2">
        <v>25</v>
      </c>
      <c r="B221" s="16" t="s">
        <v>356</v>
      </c>
      <c r="C221" s="22"/>
      <c r="D221" s="22">
        <v>5.97</v>
      </c>
      <c r="E221" s="22"/>
      <c r="F221" s="23">
        <f t="shared" si="18"/>
        <v>5.97</v>
      </c>
    </row>
    <row r="222" spans="1:6" s="53" customFormat="1" ht="16.2" x14ac:dyDescent="0.4">
      <c r="A222" s="2">
        <v>26</v>
      </c>
      <c r="B222" s="16" t="s">
        <v>357</v>
      </c>
      <c r="C222" s="22"/>
      <c r="D222" s="22">
        <v>6.89</v>
      </c>
      <c r="E222" s="22"/>
      <c r="F222" s="23">
        <f t="shared" si="18"/>
        <v>6.89</v>
      </c>
    </row>
    <row r="223" spans="1:6" s="53" customFormat="1" ht="16.2" x14ac:dyDescent="0.4">
      <c r="A223" s="2">
        <v>27</v>
      </c>
      <c r="B223" s="16" t="s">
        <v>358</v>
      </c>
      <c r="C223" s="22"/>
      <c r="D223" s="22">
        <v>92.44</v>
      </c>
      <c r="E223" s="22"/>
      <c r="F223" s="23">
        <f t="shared" si="18"/>
        <v>92.44</v>
      </c>
    </row>
    <row r="224" spans="1:6" s="53" customFormat="1" ht="16.2" x14ac:dyDescent="0.4">
      <c r="A224" s="2">
        <v>28</v>
      </c>
      <c r="B224" s="16" t="s">
        <v>359</v>
      </c>
      <c r="C224" s="22"/>
      <c r="D224" s="22">
        <v>94</v>
      </c>
      <c r="E224" s="22"/>
      <c r="F224" s="23">
        <f t="shared" si="18"/>
        <v>94</v>
      </c>
    </row>
    <row r="225" spans="1:6" s="53" customFormat="1" ht="16.2" x14ac:dyDescent="0.4">
      <c r="A225" s="2">
        <v>29</v>
      </c>
      <c r="B225" s="16" t="s">
        <v>360</v>
      </c>
      <c r="C225" s="22"/>
      <c r="D225" s="22">
        <v>4.2</v>
      </c>
      <c r="E225" s="22"/>
      <c r="F225" s="23">
        <f t="shared" si="18"/>
        <v>4.2</v>
      </c>
    </row>
    <row r="226" spans="1:6" s="53" customFormat="1" ht="16.2" x14ac:dyDescent="0.4">
      <c r="A226" s="2">
        <v>30</v>
      </c>
      <c r="B226" s="16" t="s">
        <v>361</v>
      </c>
      <c r="C226" s="22"/>
      <c r="D226" s="22">
        <v>96</v>
      </c>
      <c r="E226" s="22"/>
      <c r="F226" s="23">
        <f t="shared" si="18"/>
        <v>96</v>
      </c>
    </row>
    <row r="227" spans="1:6" s="53" customFormat="1" ht="16.2" x14ac:dyDescent="0.4">
      <c r="A227" s="1" t="s">
        <v>64</v>
      </c>
      <c r="B227" s="60" t="s">
        <v>63</v>
      </c>
      <c r="C227" s="56"/>
      <c r="D227" s="56">
        <f>D228+D229+D230+D231+D232</f>
        <v>1925.7</v>
      </c>
      <c r="E227" s="51"/>
      <c r="F227" s="51">
        <f t="shared" si="17"/>
        <v>1925.7</v>
      </c>
    </row>
    <row r="228" spans="1:6" s="53" customFormat="1" ht="78.599999999999994" customHeight="1" x14ac:dyDescent="0.4">
      <c r="A228" s="2">
        <v>1</v>
      </c>
      <c r="B228" s="70" t="s">
        <v>193</v>
      </c>
      <c r="C228" s="22"/>
      <c r="D228" s="22">
        <v>1630</v>
      </c>
      <c r="E228" s="23"/>
      <c r="F228" s="23">
        <f t="shared" ref="F228:F230" si="19">SUM(C228:E228)</f>
        <v>1630</v>
      </c>
    </row>
    <row r="229" spans="1:6" s="53" customFormat="1" ht="78" customHeight="1" x14ac:dyDescent="0.4">
      <c r="A229" s="2">
        <v>2</v>
      </c>
      <c r="B229" s="70" t="s">
        <v>316</v>
      </c>
      <c r="C229" s="22"/>
      <c r="D229" s="22">
        <v>100</v>
      </c>
      <c r="E229" s="23"/>
      <c r="F229" s="23">
        <f t="shared" si="19"/>
        <v>100</v>
      </c>
    </row>
    <row r="230" spans="1:6" s="53" customFormat="1" ht="23.4" customHeight="1" x14ac:dyDescent="0.4">
      <c r="A230" s="2">
        <v>3</v>
      </c>
      <c r="B230" s="70" t="s">
        <v>194</v>
      </c>
      <c r="C230" s="22"/>
      <c r="D230" s="22">
        <v>100</v>
      </c>
      <c r="E230" s="23"/>
      <c r="F230" s="23">
        <f t="shared" si="19"/>
        <v>100</v>
      </c>
    </row>
    <row r="231" spans="1:6" s="53" customFormat="1" ht="40.200000000000003" customHeight="1" x14ac:dyDescent="0.4">
      <c r="A231" s="2">
        <v>4</v>
      </c>
      <c r="B231" s="70" t="s">
        <v>317</v>
      </c>
      <c r="C231" s="22"/>
      <c r="D231" s="22">
        <v>60</v>
      </c>
      <c r="E231" s="23"/>
      <c r="F231" s="23"/>
    </row>
    <row r="232" spans="1:6" s="53" customFormat="1" ht="30" customHeight="1" x14ac:dyDescent="0.4">
      <c r="A232" s="2">
        <v>5</v>
      </c>
      <c r="B232" s="70" t="s">
        <v>318</v>
      </c>
      <c r="C232" s="22"/>
      <c r="D232" s="22">
        <v>35.700000000000003</v>
      </c>
      <c r="E232" s="23"/>
      <c r="F232" s="23"/>
    </row>
    <row r="233" spans="1:6" s="53" customFormat="1" ht="23.4" customHeight="1" x14ac:dyDescent="0.4">
      <c r="A233" s="1" t="s">
        <v>4</v>
      </c>
      <c r="B233" s="14" t="s">
        <v>21</v>
      </c>
      <c r="C233" s="22"/>
      <c r="D233" s="56">
        <f>D234</f>
        <v>6</v>
      </c>
      <c r="E233" s="23"/>
      <c r="F233" s="51">
        <f t="shared" si="17"/>
        <v>6</v>
      </c>
    </row>
    <row r="234" spans="1:6" s="53" customFormat="1" ht="16.2" x14ac:dyDescent="0.4">
      <c r="A234" s="9">
        <v>1</v>
      </c>
      <c r="B234" s="16" t="s">
        <v>195</v>
      </c>
      <c r="C234" s="22"/>
      <c r="D234" s="22">
        <v>6</v>
      </c>
      <c r="E234" s="22"/>
      <c r="F234" s="23">
        <f t="shared" si="17"/>
        <v>6</v>
      </c>
    </row>
    <row r="235" spans="1:6" s="53" customFormat="1" ht="16.2" x14ac:dyDescent="0.4">
      <c r="A235" s="3"/>
      <c r="B235" s="16"/>
      <c r="C235" s="20"/>
      <c r="D235" s="20"/>
      <c r="E235" s="23"/>
      <c r="F235" s="23"/>
    </row>
    <row r="236" spans="1:6" s="53" customFormat="1" x14ac:dyDescent="0.4">
      <c r="A236" s="1"/>
      <c r="B236" s="69" t="s">
        <v>65</v>
      </c>
      <c r="C236" s="58">
        <f>C237+C244</f>
        <v>292</v>
      </c>
      <c r="D236" s="58">
        <f>D237+D244</f>
        <v>1184.17</v>
      </c>
      <c r="E236" s="51"/>
      <c r="F236" s="51">
        <f t="shared" ref="F236:F237" si="20">SUM(C236:E236)</f>
        <v>1476.17</v>
      </c>
    </row>
    <row r="237" spans="1:6" s="53" customFormat="1" ht="16.2" x14ac:dyDescent="0.4">
      <c r="A237" s="5" t="s">
        <v>5</v>
      </c>
      <c r="B237" s="13" t="s">
        <v>20</v>
      </c>
      <c r="C237" s="58">
        <f>C238+C239</f>
        <v>101.6</v>
      </c>
      <c r="D237" s="58">
        <f>D238+D239+D240+D241+D242+D243</f>
        <v>1184.17</v>
      </c>
      <c r="E237" s="58"/>
      <c r="F237" s="51">
        <f t="shared" si="20"/>
        <v>1285.77</v>
      </c>
    </row>
    <row r="238" spans="1:6" s="53" customFormat="1" ht="16.2" x14ac:dyDescent="0.4">
      <c r="A238" s="2">
        <v>1</v>
      </c>
      <c r="B238" s="16" t="s">
        <v>66</v>
      </c>
      <c r="C238" s="22">
        <v>36.6</v>
      </c>
      <c r="D238" s="22"/>
      <c r="E238" s="23"/>
      <c r="F238" s="23">
        <f t="shared" ref="F238" si="21">SUM(C238:E238)</f>
        <v>36.6</v>
      </c>
    </row>
    <row r="239" spans="1:6" s="53" customFormat="1" x14ac:dyDescent="0.4">
      <c r="A239" s="2">
        <v>2</v>
      </c>
      <c r="B239" s="82" t="s">
        <v>71</v>
      </c>
      <c r="C239" s="22">
        <v>65</v>
      </c>
      <c r="D239" s="22">
        <v>300</v>
      </c>
      <c r="E239" s="23"/>
      <c r="F239" s="23">
        <f>SUM(C239:E239)</f>
        <v>365</v>
      </c>
    </row>
    <row r="240" spans="1:6" s="53" customFormat="1" x14ac:dyDescent="0.4">
      <c r="A240" s="2">
        <v>3</v>
      </c>
      <c r="B240" s="82" t="s">
        <v>391</v>
      </c>
      <c r="C240" s="22"/>
      <c r="D240" s="22">
        <v>730</v>
      </c>
      <c r="E240" s="23"/>
      <c r="F240" s="23">
        <f t="shared" ref="F240:F243" si="22">SUM(C240:E240)</f>
        <v>730</v>
      </c>
    </row>
    <row r="241" spans="1:6" s="53" customFormat="1" x14ac:dyDescent="0.4">
      <c r="A241" s="2">
        <v>4</v>
      </c>
      <c r="B241" s="82" t="s">
        <v>392</v>
      </c>
      <c r="C241" s="22"/>
      <c r="D241" s="22">
        <v>150</v>
      </c>
      <c r="E241" s="23"/>
      <c r="F241" s="23">
        <f t="shared" si="22"/>
        <v>150</v>
      </c>
    </row>
    <row r="242" spans="1:6" s="53" customFormat="1" x14ac:dyDescent="0.4">
      <c r="A242" s="2">
        <v>5</v>
      </c>
      <c r="B242" s="82" t="s">
        <v>319</v>
      </c>
      <c r="C242" s="22"/>
      <c r="D242" s="22">
        <v>0</v>
      </c>
      <c r="E242" s="23"/>
      <c r="F242" s="23">
        <f t="shared" si="22"/>
        <v>0</v>
      </c>
    </row>
    <row r="243" spans="1:6" s="53" customFormat="1" x14ac:dyDescent="0.4">
      <c r="A243" s="2">
        <v>6</v>
      </c>
      <c r="B243" s="82" t="s">
        <v>320</v>
      </c>
      <c r="C243" s="22"/>
      <c r="D243" s="22">
        <v>4.17</v>
      </c>
      <c r="E243" s="23"/>
      <c r="F243" s="23">
        <f t="shared" si="22"/>
        <v>4.17</v>
      </c>
    </row>
    <row r="244" spans="1:6" s="53" customFormat="1" ht="16.2" x14ac:dyDescent="0.4">
      <c r="A244" s="1" t="s">
        <v>4</v>
      </c>
      <c r="B244" s="14" t="s">
        <v>21</v>
      </c>
      <c r="C244" s="58">
        <f>C245+C246</f>
        <v>190.4</v>
      </c>
      <c r="D244" s="58"/>
      <c r="E244" s="51"/>
      <c r="F244" s="51">
        <f t="shared" ref="F244:F246" si="23">SUM(C244:E244)</f>
        <v>190.4</v>
      </c>
    </row>
    <row r="245" spans="1:6" s="53" customFormat="1" ht="33.6" x14ac:dyDescent="0.4">
      <c r="A245" s="1">
        <v>1</v>
      </c>
      <c r="B245" s="82" t="s">
        <v>77</v>
      </c>
      <c r="C245" s="22">
        <v>160.65</v>
      </c>
      <c r="D245" s="22"/>
      <c r="E245" s="23"/>
      <c r="F245" s="23">
        <f t="shared" si="23"/>
        <v>160.65</v>
      </c>
    </row>
    <row r="246" spans="1:6" s="53" customFormat="1" x14ac:dyDescent="0.4">
      <c r="A246" s="1">
        <v>2</v>
      </c>
      <c r="B246" s="82" t="s">
        <v>74</v>
      </c>
      <c r="C246" s="22">
        <v>29.75</v>
      </c>
      <c r="D246" s="22"/>
      <c r="E246" s="23"/>
      <c r="F246" s="23">
        <f t="shared" si="23"/>
        <v>29.75</v>
      </c>
    </row>
    <row r="247" spans="1:6" s="53" customFormat="1" x14ac:dyDescent="0.4">
      <c r="A247" s="1"/>
      <c r="B247" s="82"/>
      <c r="C247" s="22"/>
      <c r="D247" s="22"/>
      <c r="E247" s="23"/>
      <c r="F247" s="23"/>
    </row>
    <row r="248" spans="1:6" s="53" customFormat="1" x14ac:dyDescent="0.4">
      <c r="A248" s="1"/>
      <c r="B248" s="69" t="s">
        <v>295</v>
      </c>
      <c r="C248" s="58"/>
      <c r="D248" s="58">
        <f>D249+D273+D276</f>
        <v>2264.0200000000004</v>
      </c>
      <c r="E248" s="51"/>
      <c r="F248" s="51">
        <f t="shared" ref="F248:F249" si="24">SUM(C248:E248)</f>
        <v>2264.0200000000004</v>
      </c>
    </row>
    <row r="249" spans="1:6" s="53" customFormat="1" ht="16.2" x14ac:dyDescent="0.4">
      <c r="A249" s="5" t="s">
        <v>5</v>
      </c>
      <c r="B249" s="13" t="s">
        <v>20</v>
      </c>
      <c r="C249" s="58"/>
      <c r="D249" s="58">
        <f>SUM(D250:D272)</f>
        <v>1342.8400000000001</v>
      </c>
      <c r="E249" s="58"/>
      <c r="F249" s="51">
        <f t="shared" si="24"/>
        <v>1342.8400000000001</v>
      </c>
    </row>
    <row r="250" spans="1:6" s="53" customFormat="1" ht="16.2" x14ac:dyDescent="0.4">
      <c r="A250" s="2">
        <v>1</v>
      </c>
      <c r="B250" s="16" t="s">
        <v>296</v>
      </c>
      <c r="C250" s="74"/>
      <c r="D250" s="22">
        <v>44</v>
      </c>
      <c r="E250" s="23"/>
      <c r="F250" s="23">
        <f>SUM(D250:E250)</f>
        <v>44</v>
      </c>
    </row>
    <row r="251" spans="1:6" s="53" customFormat="1" x14ac:dyDescent="0.4">
      <c r="A251" s="2">
        <v>2</v>
      </c>
      <c r="B251" s="82" t="s">
        <v>297</v>
      </c>
      <c r="C251" s="74"/>
      <c r="D251" s="22">
        <v>26</v>
      </c>
      <c r="E251" s="23"/>
      <c r="F251" s="23">
        <f>SUM(D251:E251)</f>
        <v>26</v>
      </c>
    </row>
    <row r="252" spans="1:6" s="53" customFormat="1" x14ac:dyDescent="0.4">
      <c r="A252" s="2">
        <v>3</v>
      </c>
      <c r="B252" s="82" t="s">
        <v>298</v>
      </c>
      <c r="C252" s="74"/>
      <c r="D252" s="22">
        <v>16.45</v>
      </c>
      <c r="E252" s="23"/>
      <c r="F252" s="23">
        <f>SUM(D252:E252)</f>
        <v>16.45</v>
      </c>
    </row>
    <row r="253" spans="1:6" s="53" customFormat="1" x14ac:dyDescent="0.4">
      <c r="A253" s="2">
        <v>4</v>
      </c>
      <c r="B253" s="82" t="s">
        <v>321</v>
      </c>
      <c r="C253" s="74"/>
      <c r="D253" s="22">
        <v>0</v>
      </c>
      <c r="E253" s="23"/>
      <c r="F253" s="23">
        <f t="shared" ref="F253:F272" si="25">SUM(D253:E253)</f>
        <v>0</v>
      </c>
    </row>
    <row r="254" spans="1:6" s="53" customFormat="1" x14ac:dyDescent="0.4">
      <c r="A254" s="2">
        <v>5</v>
      </c>
      <c r="B254" s="82" t="s">
        <v>322</v>
      </c>
      <c r="C254" s="74"/>
      <c r="D254" s="22">
        <v>20</v>
      </c>
      <c r="E254" s="23"/>
      <c r="F254" s="23">
        <f t="shared" si="25"/>
        <v>20</v>
      </c>
    </row>
    <row r="255" spans="1:6" s="53" customFormat="1" x14ac:dyDescent="0.4">
      <c r="A255" s="2">
        <v>6</v>
      </c>
      <c r="B255" s="82" t="s">
        <v>323</v>
      </c>
      <c r="C255" s="74"/>
      <c r="D255" s="22">
        <v>0</v>
      </c>
      <c r="E255" s="23"/>
      <c r="F255" s="23">
        <f t="shared" si="25"/>
        <v>0</v>
      </c>
    </row>
    <row r="256" spans="1:6" s="53" customFormat="1" x14ac:dyDescent="0.4">
      <c r="A256" s="2">
        <v>7</v>
      </c>
      <c r="B256" s="82" t="s">
        <v>324</v>
      </c>
      <c r="C256" s="74"/>
      <c r="D256" s="22">
        <v>304.87</v>
      </c>
      <c r="E256" s="23"/>
      <c r="F256" s="23">
        <f t="shared" si="25"/>
        <v>304.87</v>
      </c>
    </row>
    <row r="257" spans="1:6" s="53" customFormat="1" ht="33.6" x14ac:dyDescent="0.4">
      <c r="A257" s="2">
        <v>8</v>
      </c>
      <c r="B257" s="82" t="s">
        <v>325</v>
      </c>
      <c r="C257" s="74"/>
      <c r="D257" s="22">
        <v>13.45</v>
      </c>
      <c r="E257" s="23"/>
      <c r="F257" s="23">
        <f t="shared" si="25"/>
        <v>13.45</v>
      </c>
    </row>
    <row r="258" spans="1:6" s="53" customFormat="1" x14ac:dyDescent="0.4">
      <c r="A258" s="2">
        <v>9</v>
      </c>
      <c r="B258" s="82" t="s">
        <v>326</v>
      </c>
      <c r="C258" s="74"/>
      <c r="D258" s="22">
        <v>16.66</v>
      </c>
      <c r="E258" s="23"/>
      <c r="F258" s="23">
        <f t="shared" si="25"/>
        <v>16.66</v>
      </c>
    </row>
    <row r="259" spans="1:6" s="53" customFormat="1" x14ac:dyDescent="0.4">
      <c r="A259" s="2">
        <v>10</v>
      </c>
      <c r="B259" s="82" t="s">
        <v>327</v>
      </c>
      <c r="C259" s="74"/>
      <c r="D259" s="22">
        <v>11.9</v>
      </c>
      <c r="E259" s="23"/>
      <c r="F259" s="23">
        <f t="shared" si="25"/>
        <v>11.9</v>
      </c>
    </row>
    <row r="260" spans="1:6" s="53" customFormat="1" x14ac:dyDescent="0.4">
      <c r="A260" s="2">
        <v>11</v>
      </c>
      <c r="B260" s="82" t="s">
        <v>328</v>
      </c>
      <c r="C260" s="74"/>
      <c r="D260" s="22">
        <v>10.71</v>
      </c>
      <c r="E260" s="23"/>
      <c r="F260" s="23">
        <f t="shared" si="25"/>
        <v>10.71</v>
      </c>
    </row>
    <row r="261" spans="1:6" s="53" customFormat="1" x14ac:dyDescent="0.4">
      <c r="A261" s="2">
        <v>12</v>
      </c>
      <c r="B261" s="82" t="s">
        <v>329</v>
      </c>
      <c r="C261" s="74"/>
      <c r="D261" s="22">
        <v>4.28</v>
      </c>
      <c r="E261" s="23"/>
      <c r="F261" s="23">
        <f t="shared" si="25"/>
        <v>4.28</v>
      </c>
    </row>
    <row r="262" spans="1:6" s="53" customFormat="1" x14ac:dyDescent="0.4">
      <c r="A262" s="2">
        <v>13</v>
      </c>
      <c r="B262" s="82" t="s">
        <v>330</v>
      </c>
      <c r="C262" s="74"/>
      <c r="D262" s="22">
        <v>15.47</v>
      </c>
      <c r="E262" s="23"/>
      <c r="F262" s="23">
        <f t="shared" si="25"/>
        <v>15.47</v>
      </c>
    </row>
    <row r="263" spans="1:6" s="53" customFormat="1" x14ac:dyDescent="0.4">
      <c r="A263" s="2">
        <v>14</v>
      </c>
      <c r="B263" s="82" t="s">
        <v>331</v>
      </c>
      <c r="C263" s="74"/>
      <c r="D263" s="22">
        <v>11.42</v>
      </c>
      <c r="E263" s="23"/>
      <c r="F263" s="23">
        <f t="shared" si="25"/>
        <v>11.42</v>
      </c>
    </row>
    <row r="264" spans="1:6" s="53" customFormat="1" x14ac:dyDescent="0.4">
      <c r="A264" s="2">
        <v>15</v>
      </c>
      <c r="B264" s="82" t="s">
        <v>332</v>
      </c>
      <c r="C264" s="74"/>
      <c r="D264" s="22">
        <v>188.26</v>
      </c>
      <c r="E264" s="23"/>
      <c r="F264" s="23">
        <f t="shared" si="25"/>
        <v>188.26</v>
      </c>
    </row>
    <row r="265" spans="1:6" s="53" customFormat="1" x14ac:dyDescent="0.4">
      <c r="A265" s="2">
        <v>16</v>
      </c>
      <c r="B265" s="82" t="s">
        <v>333</v>
      </c>
      <c r="C265" s="74"/>
      <c r="D265" s="22">
        <v>16.66</v>
      </c>
      <c r="E265" s="23"/>
      <c r="F265" s="23">
        <f t="shared" si="25"/>
        <v>16.66</v>
      </c>
    </row>
    <row r="266" spans="1:6" s="53" customFormat="1" x14ac:dyDescent="0.4">
      <c r="A266" s="2">
        <v>17</v>
      </c>
      <c r="B266" s="82" t="s">
        <v>362</v>
      </c>
      <c r="C266" s="74"/>
      <c r="D266" s="22">
        <v>5.95</v>
      </c>
      <c r="E266" s="23"/>
      <c r="F266" s="23">
        <f t="shared" si="25"/>
        <v>5.95</v>
      </c>
    </row>
    <row r="267" spans="1:6" s="53" customFormat="1" x14ac:dyDescent="0.4">
      <c r="A267" s="2">
        <v>18</v>
      </c>
      <c r="B267" s="82" t="s">
        <v>363</v>
      </c>
      <c r="C267" s="74"/>
      <c r="D267" s="22">
        <v>5.95</v>
      </c>
      <c r="E267" s="23"/>
      <c r="F267" s="23">
        <f t="shared" si="25"/>
        <v>5.95</v>
      </c>
    </row>
    <row r="268" spans="1:6" s="53" customFormat="1" x14ac:dyDescent="0.4">
      <c r="A268" s="2">
        <v>19</v>
      </c>
      <c r="B268" s="82" t="s">
        <v>364</v>
      </c>
      <c r="C268" s="74"/>
      <c r="D268" s="22">
        <v>62.48</v>
      </c>
      <c r="E268" s="23"/>
      <c r="F268" s="23">
        <f t="shared" si="25"/>
        <v>62.48</v>
      </c>
    </row>
    <row r="269" spans="1:6" s="53" customFormat="1" x14ac:dyDescent="0.4">
      <c r="A269" s="2">
        <v>20</v>
      </c>
      <c r="B269" s="82" t="s">
        <v>365</v>
      </c>
      <c r="C269" s="74"/>
      <c r="D269" s="22">
        <v>8.33</v>
      </c>
      <c r="E269" s="23"/>
      <c r="F269" s="23">
        <f t="shared" si="25"/>
        <v>8.33</v>
      </c>
    </row>
    <row r="270" spans="1:6" s="53" customFormat="1" x14ac:dyDescent="0.4">
      <c r="A270" s="2">
        <v>16</v>
      </c>
      <c r="B270" s="82" t="s">
        <v>321</v>
      </c>
      <c r="C270" s="74"/>
      <c r="D270" s="22">
        <v>122</v>
      </c>
      <c r="E270" s="23"/>
      <c r="F270" s="23">
        <f t="shared" si="25"/>
        <v>122</v>
      </c>
    </row>
    <row r="271" spans="1:6" s="53" customFormat="1" x14ac:dyDescent="0.4">
      <c r="A271" s="2">
        <v>17</v>
      </c>
      <c r="B271" s="82" t="s">
        <v>366</v>
      </c>
      <c r="C271" s="74"/>
      <c r="D271" s="22">
        <v>242</v>
      </c>
      <c r="E271" s="23"/>
      <c r="F271" s="23">
        <f t="shared" si="25"/>
        <v>242</v>
      </c>
    </row>
    <row r="272" spans="1:6" s="53" customFormat="1" x14ac:dyDescent="0.4">
      <c r="A272" s="2">
        <v>18</v>
      </c>
      <c r="B272" s="82" t="s">
        <v>367</v>
      </c>
      <c r="C272" s="74"/>
      <c r="D272" s="22">
        <v>196</v>
      </c>
      <c r="E272" s="23"/>
      <c r="F272" s="23">
        <f t="shared" si="25"/>
        <v>196</v>
      </c>
    </row>
    <row r="273" spans="1:6" s="53" customFormat="1" ht="16.2" x14ac:dyDescent="0.4">
      <c r="A273" s="1" t="s">
        <v>64</v>
      </c>
      <c r="B273" s="60" t="s">
        <v>63</v>
      </c>
      <c r="C273" s="56"/>
      <c r="D273" s="56">
        <f>D274+D275</f>
        <v>155.63000000000002</v>
      </c>
      <c r="E273" s="51"/>
      <c r="F273" s="51">
        <f t="shared" ref="F273:F280" si="26">SUM(C273:E273)</f>
        <v>155.63000000000002</v>
      </c>
    </row>
    <row r="274" spans="1:6" s="53" customFormat="1" ht="35.4" customHeight="1" x14ac:dyDescent="0.4">
      <c r="A274" s="2">
        <v>1</v>
      </c>
      <c r="B274" s="70" t="s">
        <v>299</v>
      </c>
      <c r="C274" s="22"/>
      <c r="D274" s="22">
        <v>141.61000000000001</v>
      </c>
      <c r="E274" s="23"/>
      <c r="F274" s="23">
        <f t="shared" si="26"/>
        <v>141.61000000000001</v>
      </c>
    </row>
    <row r="275" spans="1:6" s="53" customFormat="1" ht="34.200000000000003" customHeight="1" x14ac:dyDescent="0.4">
      <c r="A275" s="2">
        <v>2</v>
      </c>
      <c r="B275" s="70" t="s">
        <v>300</v>
      </c>
      <c r="C275" s="22"/>
      <c r="D275" s="22">
        <v>14.02</v>
      </c>
      <c r="E275" s="23"/>
      <c r="F275" s="23">
        <f t="shared" si="26"/>
        <v>14.02</v>
      </c>
    </row>
    <row r="276" spans="1:6" s="53" customFormat="1" ht="23.4" customHeight="1" x14ac:dyDescent="0.4">
      <c r="A276" s="1" t="s">
        <v>4</v>
      </c>
      <c r="B276" s="14" t="s">
        <v>21</v>
      </c>
      <c r="C276" s="22"/>
      <c r="D276" s="56">
        <f>D277+D278+D279+D280</f>
        <v>765.55</v>
      </c>
      <c r="E276" s="23"/>
      <c r="F276" s="51">
        <f t="shared" si="26"/>
        <v>765.55</v>
      </c>
    </row>
    <row r="277" spans="1:6" s="53" customFormat="1" ht="16.2" x14ac:dyDescent="0.4">
      <c r="A277" s="9">
        <v>1</v>
      </c>
      <c r="B277" s="16" t="s">
        <v>301</v>
      </c>
      <c r="C277" s="22"/>
      <c r="D277" s="22">
        <v>55</v>
      </c>
      <c r="E277" s="22"/>
      <c r="F277" s="23">
        <f t="shared" si="26"/>
        <v>55</v>
      </c>
    </row>
    <row r="278" spans="1:6" s="53" customFormat="1" ht="16.2" x14ac:dyDescent="0.4">
      <c r="A278" s="9">
        <v>2</v>
      </c>
      <c r="B278" s="16" t="s">
        <v>302</v>
      </c>
      <c r="C278" s="22"/>
      <c r="D278" s="22">
        <v>260</v>
      </c>
      <c r="E278" s="22"/>
      <c r="F278" s="23">
        <f t="shared" si="26"/>
        <v>260</v>
      </c>
    </row>
    <row r="279" spans="1:6" s="53" customFormat="1" ht="16.2" x14ac:dyDescent="0.4">
      <c r="A279" s="9">
        <v>3</v>
      </c>
      <c r="B279" s="16" t="s">
        <v>303</v>
      </c>
      <c r="C279" s="22"/>
      <c r="D279" s="22">
        <v>60</v>
      </c>
      <c r="E279" s="22"/>
      <c r="F279" s="23">
        <f t="shared" si="26"/>
        <v>60</v>
      </c>
    </row>
    <row r="280" spans="1:6" s="53" customFormat="1" ht="16.2" x14ac:dyDescent="0.4">
      <c r="A280" s="9">
        <v>4</v>
      </c>
      <c r="B280" s="16" t="s">
        <v>304</v>
      </c>
      <c r="C280" s="22"/>
      <c r="D280" s="22">
        <v>390.55</v>
      </c>
      <c r="E280" s="22"/>
      <c r="F280" s="23">
        <f t="shared" si="26"/>
        <v>390.55</v>
      </c>
    </row>
    <row r="281" spans="1:6" s="53" customFormat="1" ht="13.8" customHeight="1" x14ac:dyDescent="0.4">
      <c r="A281" s="1"/>
      <c r="B281" s="82"/>
      <c r="C281" s="20"/>
      <c r="D281" s="20"/>
      <c r="E281" s="23"/>
      <c r="F281" s="23"/>
    </row>
    <row r="282" spans="1:6" s="53" customFormat="1" ht="33.6" x14ac:dyDescent="0.4">
      <c r="A282" s="1"/>
      <c r="B282" s="69" t="s">
        <v>285</v>
      </c>
      <c r="C282" s="71">
        <f>C283</f>
        <v>469</v>
      </c>
      <c r="D282" s="22"/>
      <c r="E282" s="23"/>
      <c r="F282" s="68">
        <f t="shared" ref="F282:F285" si="27">SUM(C282:E282)</f>
        <v>469</v>
      </c>
    </row>
    <row r="283" spans="1:6" s="53" customFormat="1" ht="16.2" x14ac:dyDescent="0.4">
      <c r="A283" s="5" t="s">
        <v>5</v>
      </c>
      <c r="B283" s="13" t="s">
        <v>20</v>
      </c>
      <c r="C283" s="56">
        <f>C284+C285</f>
        <v>469</v>
      </c>
      <c r="D283" s="22"/>
      <c r="E283" s="23"/>
      <c r="F283" s="51">
        <f t="shared" si="27"/>
        <v>469</v>
      </c>
    </row>
    <row r="284" spans="1:6" s="53" customFormat="1" x14ac:dyDescent="0.4">
      <c r="A284" s="2" t="s">
        <v>286</v>
      </c>
      <c r="B284" s="82" t="s">
        <v>287</v>
      </c>
      <c r="C284" s="22">
        <v>119</v>
      </c>
      <c r="D284" s="22"/>
      <c r="E284" s="23"/>
      <c r="F284" s="23">
        <f t="shared" si="27"/>
        <v>119</v>
      </c>
    </row>
    <row r="285" spans="1:6" s="53" customFormat="1" x14ac:dyDescent="0.4">
      <c r="A285" s="1">
        <v>2</v>
      </c>
      <c r="B285" s="82" t="s">
        <v>288</v>
      </c>
      <c r="C285" s="22">
        <v>350</v>
      </c>
      <c r="D285" s="22"/>
      <c r="E285" s="23"/>
      <c r="F285" s="23">
        <f t="shared" si="27"/>
        <v>350</v>
      </c>
    </row>
    <row r="286" spans="1:6" s="53" customFormat="1" x14ac:dyDescent="0.4">
      <c r="A286" s="1"/>
      <c r="B286" s="82"/>
      <c r="C286" s="22"/>
      <c r="D286" s="22"/>
      <c r="E286" s="23"/>
      <c r="F286" s="23"/>
    </row>
    <row r="287" spans="1:6" s="53" customFormat="1" ht="33.6" x14ac:dyDescent="0.4">
      <c r="A287" s="1"/>
      <c r="B287" s="69" t="s">
        <v>289</v>
      </c>
      <c r="C287" s="22"/>
      <c r="D287" s="22"/>
      <c r="E287" s="23"/>
      <c r="F287" s="23"/>
    </row>
    <row r="288" spans="1:6" s="53" customFormat="1" ht="16.2" x14ac:dyDescent="0.4">
      <c r="A288" s="5" t="s">
        <v>5</v>
      </c>
      <c r="B288" s="13" t="s">
        <v>20</v>
      </c>
      <c r="C288" s="56">
        <f>C289+C290+C291+C292+C293</f>
        <v>200</v>
      </c>
      <c r="D288" s="22"/>
      <c r="E288" s="23"/>
      <c r="F288" s="51">
        <f t="shared" ref="F288:F293" si="28">SUM(C288:E288)</f>
        <v>200</v>
      </c>
    </row>
    <row r="289" spans="1:6" s="53" customFormat="1" x14ac:dyDescent="0.4">
      <c r="A289" s="2" t="s">
        <v>286</v>
      </c>
      <c r="B289" s="82" t="s">
        <v>334</v>
      </c>
      <c r="C289" s="22">
        <v>84.75</v>
      </c>
      <c r="D289" s="22"/>
      <c r="E289" s="23"/>
      <c r="F289" s="23">
        <f t="shared" si="28"/>
        <v>84.75</v>
      </c>
    </row>
    <row r="290" spans="1:6" s="53" customFormat="1" x14ac:dyDescent="0.4">
      <c r="A290" s="2">
        <v>2</v>
      </c>
      <c r="B290" s="82" t="s">
        <v>335</v>
      </c>
      <c r="C290" s="22">
        <v>35.700000000000003</v>
      </c>
      <c r="D290" s="22"/>
      <c r="E290" s="23"/>
      <c r="F290" s="23">
        <f t="shared" si="28"/>
        <v>35.700000000000003</v>
      </c>
    </row>
    <row r="291" spans="1:6" s="53" customFormat="1" x14ac:dyDescent="0.4">
      <c r="A291" s="2">
        <v>3</v>
      </c>
      <c r="B291" s="82" t="s">
        <v>336</v>
      </c>
      <c r="C291" s="22">
        <v>26</v>
      </c>
      <c r="D291" s="22"/>
      <c r="E291" s="23"/>
      <c r="F291" s="23">
        <f t="shared" si="28"/>
        <v>26</v>
      </c>
    </row>
    <row r="292" spans="1:6" s="53" customFormat="1" x14ac:dyDescent="0.4">
      <c r="A292" s="2">
        <v>4</v>
      </c>
      <c r="B292" s="82" t="s">
        <v>337</v>
      </c>
      <c r="C292" s="22">
        <v>23.8</v>
      </c>
      <c r="D292" s="22"/>
      <c r="E292" s="23"/>
      <c r="F292" s="23">
        <f t="shared" si="28"/>
        <v>23.8</v>
      </c>
    </row>
    <row r="293" spans="1:6" s="53" customFormat="1" x14ac:dyDescent="0.4">
      <c r="A293" s="2">
        <v>5</v>
      </c>
      <c r="B293" s="82" t="s">
        <v>338</v>
      </c>
      <c r="C293" s="22">
        <v>29.75</v>
      </c>
      <c r="D293" s="22"/>
      <c r="E293" s="23"/>
      <c r="F293" s="23">
        <f t="shared" si="28"/>
        <v>29.75</v>
      </c>
    </row>
    <row r="294" spans="1:6" s="53" customFormat="1" x14ac:dyDescent="0.4">
      <c r="A294" s="1"/>
      <c r="B294" s="82"/>
      <c r="C294" s="22"/>
      <c r="D294" s="22"/>
      <c r="E294" s="23"/>
      <c r="F294" s="23"/>
    </row>
    <row r="295" spans="1:6" s="53" customFormat="1" ht="33.6" x14ac:dyDescent="0.4">
      <c r="A295" s="1"/>
      <c r="B295" s="69" t="s">
        <v>290</v>
      </c>
      <c r="C295" s="22"/>
      <c r="D295" s="22"/>
      <c r="E295" s="23"/>
      <c r="F295" s="23"/>
    </row>
    <row r="296" spans="1:6" s="53" customFormat="1" ht="16.2" x14ac:dyDescent="0.4">
      <c r="A296" s="5" t="s">
        <v>5</v>
      </c>
      <c r="B296" s="13" t="s">
        <v>20</v>
      </c>
      <c r="C296" s="56">
        <f>C297+C298</f>
        <v>200</v>
      </c>
      <c r="D296" s="22"/>
      <c r="E296" s="23"/>
      <c r="F296" s="51">
        <f t="shared" ref="F296:F297" si="29">SUM(C296:E296)</f>
        <v>200</v>
      </c>
    </row>
    <row r="297" spans="1:6" s="53" customFormat="1" x14ac:dyDescent="0.4">
      <c r="A297" s="2" t="s">
        <v>286</v>
      </c>
      <c r="B297" s="82" t="s">
        <v>45</v>
      </c>
      <c r="C297" s="22">
        <v>200</v>
      </c>
      <c r="D297" s="22"/>
      <c r="E297" s="23"/>
      <c r="F297" s="23">
        <f t="shared" si="29"/>
        <v>200</v>
      </c>
    </row>
    <row r="298" spans="1:6" s="53" customFormat="1" x14ac:dyDescent="0.4">
      <c r="A298" s="1"/>
      <c r="B298" s="82"/>
      <c r="C298" s="22"/>
      <c r="D298" s="22"/>
      <c r="E298" s="23"/>
      <c r="F298" s="23"/>
    </row>
    <row r="299" spans="1:6" s="53" customFormat="1" x14ac:dyDescent="0.4">
      <c r="A299" s="1"/>
      <c r="B299" s="69" t="s">
        <v>291</v>
      </c>
      <c r="C299" s="22"/>
      <c r="D299" s="22"/>
      <c r="E299" s="23"/>
      <c r="F299" s="23"/>
    </row>
    <row r="300" spans="1:6" s="53" customFormat="1" ht="16.2" x14ac:dyDescent="0.4">
      <c r="A300" s="5" t="s">
        <v>5</v>
      </c>
      <c r="B300" s="13" t="s">
        <v>20</v>
      </c>
      <c r="C300" s="56">
        <f>C301+C302</f>
        <v>200</v>
      </c>
      <c r="D300" s="22"/>
      <c r="E300" s="23"/>
      <c r="F300" s="51">
        <f t="shared" ref="F300:F301" si="30">SUM(C300:E300)</f>
        <v>200</v>
      </c>
    </row>
    <row r="301" spans="1:6" s="53" customFormat="1" x14ac:dyDescent="0.4">
      <c r="A301" s="2" t="s">
        <v>286</v>
      </c>
      <c r="B301" s="82" t="s">
        <v>45</v>
      </c>
      <c r="C301" s="22">
        <v>200</v>
      </c>
      <c r="D301" s="22"/>
      <c r="E301" s="23"/>
      <c r="F301" s="23">
        <f t="shared" si="30"/>
        <v>200</v>
      </c>
    </row>
    <row r="302" spans="1:6" s="53" customFormat="1" x14ac:dyDescent="0.4">
      <c r="A302" s="1"/>
      <c r="B302" s="82"/>
      <c r="C302" s="22"/>
      <c r="D302" s="22"/>
      <c r="E302" s="23"/>
      <c r="F302" s="23"/>
    </row>
    <row r="303" spans="1:6" s="53" customFormat="1" ht="33.6" x14ac:dyDescent="0.4">
      <c r="A303" s="1"/>
      <c r="B303" s="69" t="s">
        <v>292</v>
      </c>
      <c r="C303" s="22"/>
      <c r="D303" s="22"/>
      <c r="E303" s="23"/>
      <c r="F303" s="23"/>
    </row>
    <row r="304" spans="1:6" s="53" customFormat="1" ht="16.2" x14ac:dyDescent="0.4">
      <c r="A304" s="5" t="s">
        <v>5</v>
      </c>
      <c r="B304" s="13" t="s">
        <v>20</v>
      </c>
      <c r="C304" s="56">
        <f>C305++C306+C307+C308+C309</f>
        <v>200</v>
      </c>
      <c r="D304" s="22"/>
      <c r="E304" s="23"/>
      <c r="F304" s="51">
        <f t="shared" ref="F304" si="31">SUM(C304:E304)</f>
        <v>200</v>
      </c>
    </row>
    <row r="305" spans="1:10" s="53" customFormat="1" ht="16.2" x14ac:dyDescent="0.4">
      <c r="A305" s="3">
        <v>1</v>
      </c>
      <c r="B305" s="12" t="s">
        <v>368</v>
      </c>
      <c r="C305" s="22">
        <v>0</v>
      </c>
      <c r="D305" s="22"/>
      <c r="E305" s="23"/>
      <c r="F305" s="23">
        <f t="shared" ref="F305:F309" si="32">SUM(C305:E305)</f>
        <v>0</v>
      </c>
    </row>
    <row r="306" spans="1:10" s="53" customFormat="1" ht="16.2" x14ac:dyDescent="0.4">
      <c r="A306" s="3">
        <v>2</v>
      </c>
      <c r="B306" s="12" t="s">
        <v>369</v>
      </c>
      <c r="C306" s="22">
        <v>61.88</v>
      </c>
      <c r="D306" s="22"/>
      <c r="E306" s="23"/>
      <c r="F306" s="23">
        <f t="shared" si="32"/>
        <v>61.88</v>
      </c>
    </row>
    <row r="307" spans="1:10" s="53" customFormat="1" ht="16.2" x14ac:dyDescent="0.4">
      <c r="A307" s="3">
        <v>3</v>
      </c>
      <c r="B307" s="12" t="s">
        <v>370</v>
      </c>
      <c r="C307" s="22">
        <v>93.3</v>
      </c>
      <c r="D307" s="22"/>
      <c r="E307" s="23"/>
      <c r="F307" s="23">
        <f t="shared" si="32"/>
        <v>93.3</v>
      </c>
    </row>
    <row r="308" spans="1:10" s="53" customFormat="1" ht="16.2" x14ac:dyDescent="0.4">
      <c r="A308" s="3">
        <v>4</v>
      </c>
      <c r="B308" s="12" t="s">
        <v>371</v>
      </c>
      <c r="C308" s="22">
        <v>14.29</v>
      </c>
      <c r="D308" s="22"/>
      <c r="E308" s="23"/>
      <c r="F308" s="23">
        <f t="shared" si="32"/>
        <v>14.29</v>
      </c>
    </row>
    <row r="309" spans="1:10" s="53" customFormat="1" x14ac:dyDescent="0.4">
      <c r="A309" s="3">
        <v>5</v>
      </c>
      <c r="B309" s="82" t="s">
        <v>372</v>
      </c>
      <c r="C309" s="22">
        <v>30.53</v>
      </c>
      <c r="D309" s="22"/>
      <c r="E309" s="23"/>
      <c r="F309" s="23">
        <f t="shared" si="32"/>
        <v>30.53</v>
      </c>
    </row>
    <row r="310" spans="1:10" s="53" customFormat="1" x14ac:dyDescent="0.4">
      <c r="A310" s="1"/>
      <c r="B310" s="82"/>
      <c r="C310" s="22"/>
      <c r="D310" s="22"/>
      <c r="E310" s="23"/>
      <c r="F310" s="23"/>
    </row>
    <row r="311" spans="1:10" s="53" customFormat="1" x14ac:dyDescent="0.4">
      <c r="A311" s="1"/>
      <c r="B311" s="69" t="s">
        <v>293</v>
      </c>
      <c r="C311" s="22"/>
      <c r="D311" s="22"/>
      <c r="E311" s="23"/>
      <c r="F311" s="23"/>
    </row>
    <row r="312" spans="1:10" s="53" customFormat="1" ht="16.2" x14ac:dyDescent="0.4">
      <c r="A312" s="5" t="s">
        <v>5</v>
      </c>
      <c r="B312" s="13" t="s">
        <v>20</v>
      </c>
      <c r="C312" s="56">
        <f>C313+C315</f>
        <v>200</v>
      </c>
      <c r="D312" s="22"/>
      <c r="E312" s="23"/>
      <c r="F312" s="51">
        <f t="shared" ref="F312:F313" si="33">SUM(C312:E312)</f>
        <v>200</v>
      </c>
    </row>
    <row r="313" spans="1:10" s="53" customFormat="1" x14ac:dyDescent="0.4">
      <c r="A313" s="2" t="s">
        <v>286</v>
      </c>
      <c r="B313" s="82" t="s">
        <v>45</v>
      </c>
      <c r="C313" s="22">
        <v>200</v>
      </c>
      <c r="D313" s="22"/>
      <c r="E313" s="23"/>
      <c r="F313" s="23">
        <f t="shared" si="33"/>
        <v>200</v>
      </c>
    </row>
    <row r="314" spans="1:10" s="53" customFormat="1" x14ac:dyDescent="0.4">
      <c r="A314" s="2"/>
      <c r="B314" s="82"/>
      <c r="C314" s="22"/>
      <c r="D314" s="22"/>
      <c r="E314" s="23"/>
      <c r="F314" s="23"/>
    </row>
    <row r="315" spans="1:10" s="52" customFormat="1" ht="16.2" x14ac:dyDescent="0.4">
      <c r="A315" s="1"/>
      <c r="B315" s="55" t="s">
        <v>160</v>
      </c>
      <c r="C315" s="56">
        <f>C316</f>
        <v>0</v>
      </c>
      <c r="D315" s="56">
        <f t="shared" ref="D315" si="34">D316</f>
        <v>0</v>
      </c>
      <c r="E315" s="56">
        <f>E316</f>
        <v>70200.233810000005</v>
      </c>
      <c r="F315" s="51">
        <f t="shared" si="1"/>
        <v>70200.233810000005</v>
      </c>
    </row>
    <row r="316" spans="1:10" s="53" customFormat="1" ht="16.2" x14ac:dyDescent="0.4">
      <c r="A316" s="1" t="s">
        <v>4</v>
      </c>
      <c r="B316" s="14" t="s">
        <v>21</v>
      </c>
      <c r="C316" s="72">
        <f>SUM(C317:C333)</f>
        <v>0</v>
      </c>
      <c r="D316" s="72">
        <f>SUM(D317:D333)</f>
        <v>0</v>
      </c>
      <c r="E316" s="73">
        <f>SUM(E317:E348)</f>
        <v>70200.233810000005</v>
      </c>
      <c r="F316" s="51">
        <f t="shared" si="1"/>
        <v>70200.233810000005</v>
      </c>
    </row>
    <row r="317" spans="1:10" s="53" customFormat="1" ht="16.2" x14ac:dyDescent="0.4">
      <c r="A317" s="83">
        <v>3</v>
      </c>
      <c r="B317" s="84" t="s">
        <v>22</v>
      </c>
      <c r="C317" s="22"/>
      <c r="D317" s="22"/>
      <c r="E317" s="22">
        <v>98.53</v>
      </c>
      <c r="F317" s="23">
        <f t="shared" si="1"/>
        <v>98.53</v>
      </c>
      <c r="J317" s="77"/>
    </row>
    <row r="318" spans="1:10" s="53" customFormat="1" ht="16.2" x14ac:dyDescent="0.4">
      <c r="A318" s="83">
        <v>4</v>
      </c>
      <c r="B318" s="84" t="s">
        <v>23</v>
      </c>
      <c r="C318" s="22"/>
      <c r="D318" s="22"/>
      <c r="E318" s="22">
        <v>0.89</v>
      </c>
      <c r="F318" s="23">
        <f t="shared" ref="F318:F415" si="35">SUM(C318:E318)</f>
        <v>0.89</v>
      </c>
    </row>
    <row r="319" spans="1:10" s="53" customFormat="1" ht="16.2" x14ac:dyDescent="0.4">
      <c r="A319" s="83">
        <v>5</v>
      </c>
      <c r="B319" s="84" t="s">
        <v>24</v>
      </c>
      <c r="C319" s="22"/>
      <c r="D319" s="22"/>
      <c r="E319" s="22">
        <v>0.57999999999999996</v>
      </c>
      <c r="F319" s="23">
        <f t="shared" si="35"/>
        <v>0.57999999999999996</v>
      </c>
    </row>
    <row r="320" spans="1:10" s="53" customFormat="1" ht="16.2" x14ac:dyDescent="0.4">
      <c r="A320" s="83">
        <v>6</v>
      </c>
      <c r="B320" s="84" t="s">
        <v>25</v>
      </c>
      <c r="C320" s="22"/>
      <c r="D320" s="22"/>
      <c r="E320" s="22">
        <v>33.299999999999997</v>
      </c>
      <c r="F320" s="23">
        <f t="shared" si="35"/>
        <v>33.299999999999997</v>
      </c>
    </row>
    <row r="321" spans="1:6" s="53" customFormat="1" ht="32.4" x14ac:dyDescent="0.4">
      <c r="A321" s="83">
        <v>7</v>
      </c>
      <c r="B321" s="84" t="s">
        <v>26</v>
      </c>
      <c r="C321" s="22"/>
      <c r="D321" s="22"/>
      <c r="E321" s="22">
        <v>4871.5</v>
      </c>
      <c r="F321" s="23">
        <f t="shared" si="35"/>
        <v>4871.5</v>
      </c>
    </row>
    <row r="322" spans="1:6" s="53" customFormat="1" ht="16.2" x14ac:dyDescent="0.4">
      <c r="A322" s="83">
        <v>8</v>
      </c>
      <c r="B322" s="84" t="s">
        <v>27</v>
      </c>
      <c r="C322" s="22"/>
      <c r="D322" s="22"/>
      <c r="E322" s="22">
        <v>3170</v>
      </c>
      <c r="F322" s="23">
        <f t="shared" si="35"/>
        <v>3170</v>
      </c>
    </row>
    <row r="323" spans="1:6" s="53" customFormat="1" ht="16.2" x14ac:dyDescent="0.4">
      <c r="A323" s="83">
        <v>9</v>
      </c>
      <c r="B323" s="84" t="s">
        <v>28</v>
      </c>
      <c r="C323" s="22"/>
      <c r="D323" s="22"/>
      <c r="E323" s="22">
        <v>38</v>
      </c>
      <c r="F323" s="23">
        <f t="shared" si="35"/>
        <v>38</v>
      </c>
    </row>
    <row r="324" spans="1:6" s="53" customFormat="1" ht="32.4" x14ac:dyDescent="0.4">
      <c r="A324" s="83">
        <v>10</v>
      </c>
      <c r="B324" s="84" t="s">
        <v>29</v>
      </c>
      <c r="C324" s="22"/>
      <c r="D324" s="22"/>
      <c r="E324" s="22">
        <v>105</v>
      </c>
      <c r="F324" s="23">
        <f t="shared" si="35"/>
        <v>105</v>
      </c>
    </row>
    <row r="325" spans="1:6" s="53" customFormat="1" ht="16.2" x14ac:dyDescent="0.4">
      <c r="A325" s="83">
        <v>11</v>
      </c>
      <c r="B325" s="84" t="s">
        <v>124</v>
      </c>
      <c r="C325" s="22"/>
      <c r="D325" s="22"/>
      <c r="E325" s="22">
        <v>12</v>
      </c>
      <c r="F325" s="23">
        <f t="shared" si="35"/>
        <v>12</v>
      </c>
    </row>
    <row r="326" spans="1:6" s="53" customFormat="1" ht="16.2" x14ac:dyDescent="0.4">
      <c r="A326" s="83">
        <v>12</v>
      </c>
      <c r="B326" s="84" t="s">
        <v>125</v>
      </c>
      <c r="C326" s="22"/>
      <c r="D326" s="22"/>
      <c r="E326" s="22">
        <v>767</v>
      </c>
      <c r="F326" s="23">
        <f t="shared" si="35"/>
        <v>767</v>
      </c>
    </row>
    <row r="327" spans="1:6" s="53" customFormat="1" ht="16.2" x14ac:dyDescent="0.4">
      <c r="A327" s="83">
        <v>13</v>
      </c>
      <c r="B327" s="84" t="s">
        <v>126</v>
      </c>
      <c r="C327" s="22"/>
      <c r="D327" s="22"/>
      <c r="E327" s="22">
        <v>12</v>
      </c>
      <c r="F327" s="23">
        <f t="shared" si="35"/>
        <v>12</v>
      </c>
    </row>
    <row r="328" spans="1:6" s="53" customFormat="1" ht="48.6" x14ac:dyDescent="0.4">
      <c r="A328" s="83">
        <v>14</v>
      </c>
      <c r="B328" s="85" t="s">
        <v>141</v>
      </c>
      <c r="C328" s="80"/>
      <c r="D328" s="80"/>
      <c r="E328" s="22">
        <v>840</v>
      </c>
      <c r="F328" s="23">
        <f t="shared" si="35"/>
        <v>840</v>
      </c>
    </row>
    <row r="329" spans="1:6" s="53" customFormat="1" ht="48.6" x14ac:dyDescent="0.4">
      <c r="A329" s="83">
        <v>15</v>
      </c>
      <c r="B329" s="85" t="s">
        <v>140</v>
      </c>
      <c r="C329" s="80"/>
      <c r="D329" s="80"/>
      <c r="E329" s="22">
        <v>5.9</v>
      </c>
      <c r="F329" s="23">
        <f t="shared" si="35"/>
        <v>5.9</v>
      </c>
    </row>
    <row r="330" spans="1:6" s="53" customFormat="1" ht="32.4" x14ac:dyDescent="0.4">
      <c r="A330" s="83">
        <v>16</v>
      </c>
      <c r="B330" s="85" t="s">
        <v>30</v>
      </c>
      <c r="C330" s="80"/>
      <c r="D330" s="80"/>
      <c r="E330" s="22">
        <v>1.4</v>
      </c>
      <c r="F330" s="23">
        <f t="shared" si="35"/>
        <v>1.4</v>
      </c>
    </row>
    <row r="331" spans="1:6" s="53" customFormat="1" ht="16.2" x14ac:dyDescent="0.4">
      <c r="A331" s="83">
        <v>17</v>
      </c>
      <c r="B331" s="85" t="s">
        <v>31</v>
      </c>
      <c r="C331" s="80"/>
      <c r="D331" s="80"/>
      <c r="E331" s="22">
        <v>1.31</v>
      </c>
      <c r="F331" s="23">
        <f t="shared" si="35"/>
        <v>1.31</v>
      </c>
    </row>
    <row r="332" spans="1:6" s="53" customFormat="1" ht="16.2" x14ac:dyDescent="0.4">
      <c r="A332" s="83">
        <v>18</v>
      </c>
      <c r="B332" s="85" t="s">
        <v>32</v>
      </c>
      <c r="C332" s="80"/>
      <c r="D332" s="80"/>
      <c r="E332" s="22">
        <v>8.99</v>
      </c>
      <c r="F332" s="23">
        <f t="shared" si="35"/>
        <v>8.99</v>
      </c>
    </row>
    <row r="333" spans="1:6" s="53" customFormat="1" ht="16.2" x14ac:dyDescent="0.4">
      <c r="A333" s="83">
        <v>19</v>
      </c>
      <c r="B333" s="85" t="s">
        <v>33</v>
      </c>
      <c r="C333" s="80"/>
      <c r="D333" s="80"/>
      <c r="E333" s="22">
        <v>13.7</v>
      </c>
      <c r="F333" s="23">
        <f t="shared" si="35"/>
        <v>13.7</v>
      </c>
    </row>
    <row r="334" spans="1:6" s="53" customFormat="1" ht="32.4" x14ac:dyDescent="0.4">
      <c r="A334" s="83">
        <v>20</v>
      </c>
      <c r="B334" s="84" t="s">
        <v>127</v>
      </c>
      <c r="C334" s="22"/>
      <c r="D334" s="22"/>
      <c r="E334" s="22">
        <f>18000*1.19/1000</f>
        <v>21.42</v>
      </c>
      <c r="F334" s="23">
        <f t="shared" si="35"/>
        <v>21.42</v>
      </c>
    </row>
    <row r="335" spans="1:6" s="53" customFormat="1" ht="32.4" x14ac:dyDescent="0.4">
      <c r="A335" s="83">
        <v>21</v>
      </c>
      <c r="B335" s="84" t="s">
        <v>128</v>
      </c>
      <c r="C335" s="22"/>
      <c r="D335" s="22"/>
      <c r="E335" s="22">
        <f>6000*1.19/1000</f>
        <v>7.14</v>
      </c>
      <c r="F335" s="23">
        <f t="shared" si="35"/>
        <v>7.14</v>
      </c>
    </row>
    <row r="336" spans="1:6" s="53" customFormat="1" ht="32.4" x14ac:dyDescent="0.4">
      <c r="A336" s="83">
        <v>22</v>
      </c>
      <c r="B336" s="84" t="s">
        <v>129</v>
      </c>
      <c r="C336" s="22"/>
      <c r="D336" s="22"/>
      <c r="E336" s="22">
        <f>22249699*1.19/1000</f>
        <v>26477.141809999997</v>
      </c>
      <c r="F336" s="23">
        <f t="shared" si="35"/>
        <v>26477.141809999997</v>
      </c>
    </row>
    <row r="337" spans="1:6" s="53" customFormat="1" ht="32.4" x14ac:dyDescent="0.4">
      <c r="A337" s="83">
        <v>23</v>
      </c>
      <c r="B337" s="84" t="s">
        <v>130</v>
      </c>
      <c r="C337" s="22"/>
      <c r="D337" s="22"/>
      <c r="E337" s="22">
        <f>13152372/1000</f>
        <v>13152.371999999999</v>
      </c>
      <c r="F337" s="23">
        <f t="shared" si="35"/>
        <v>13152.371999999999</v>
      </c>
    </row>
    <row r="338" spans="1:6" s="53" customFormat="1" ht="48.6" x14ac:dyDescent="0.4">
      <c r="A338" s="83">
        <v>24</v>
      </c>
      <c r="B338" s="84" t="s">
        <v>131</v>
      </c>
      <c r="C338" s="22"/>
      <c r="D338" s="22"/>
      <c r="E338" s="22">
        <f>18500*1.19/1000</f>
        <v>22.015000000000001</v>
      </c>
      <c r="F338" s="23">
        <f t="shared" si="35"/>
        <v>22.015000000000001</v>
      </c>
    </row>
    <row r="339" spans="1:6" s="53" customFormat="1" ht="32.4" x14ac:dyDescent="0.4">
      <c r="A339" s="83">
        <v>25</v>
      </c>
      <c r="B339" s="84" t="s">
        <v>132</v>
      </c>
      <c r="C339" s="22"/>
      <c r="D339" s="22"/>
      <c r="E339" s="22">
        <f>6500*1.19/1000</f>
        <v>7.7350000000000003</v>
      </c>
      <c r="F339" s="23">
        <f t="shared" si="35"/>
        <v>7.7350000000000003</v>
      </c>
    </row>
    <row r="340" spans="1:6" s="53" customFormat="1" ht="32.4" x14ac:dyDescent="0.4">
      <c r="A340" s="83">
        <v>26</v>
      </c>
      <c r="B340" s="84" t="s">
        <v>133</v>
      </c>
      <c r="C340" s="22"/>
      <c r="D340" s="22"/>
      <c r="E340" s="22">
        <v>4173.3100000000004</v>
      </c>
      <c r="F340" s="23">
        <f t="shared" si="35"/>
        <v>4173.3100000000004</v>
      </c>
    </row>
    <row r="341" spans="1:6" s="53" customFormat="1" ht="32.4" x14ac:dyDescent="0.4">
      <c r="A341" s="83">
        <v>27</v>
      </c>
      <c r="B341" s="84" t="s">
        <v>134</v>
      </c>
      <c r="C341" s="22"/>
      <c r="D341" s="22"/>
      <c r="E341" s="22">
        <v>3877.05</v>
      </c>
      <c r="F341" s="23">
        <f t="shared" si="35"/>
        <v>3877.05</v>
      </c>
    </row>
    <row r="342" spans="1:6" s="53" customFormat="1" ht="32.4" x14ac:dyDescent="0.4">
      <c r="A342" s="83">
        <v>28</v>
      </c>
      <c r="B342" s="84" t="s">
        <v>135</v>
      </c>
      <c r="C342" s="22"/>
      <c r="D342" s="22"/>
      <c r="E342" s="22">
        <v>7.73</v>
      </c>
      <c r="F342" s="23">
        <f t="shared" si="35"/>
        <v>7.73</v>
      </c>
    </row>
    <row r="343" spans="1:6" s="53" customFormat="1" ht="32.4" x14ac:dyDescent="0.4">
      <c r="A343" s="83">
        <v>29</v>
      </c>
      <c r="B343" s="84" t="s">
        <v>136</v>
      </c>
      <c r="C343" s="22"/>
      <c r="D343" s="22"/>
      <c r="E343" s="22">
        <v>22.22</v>
      </c>
      <c r="F343" s="23">
        <f t="shared" si="35"/>
        <v>22.22</v>
      </c>
    </row>
    <row r="344" spans="1:6" s="53" customFormat="1" ht="32.4" x14ac:dyDescent="0.4">
      <c r="A344" s="83">
        <v>30</v>
      </c>
      <c r="B344" s="84" t="s">
        <v>137</v>
      </c>
      <c r="C344" s="22"/>
      <c r="D344" s="22"/>
      <c r="E344" s="22">
        <v>3602</v>
      </c>
      <c r="F344" s="23">
        <f t="shared" si="35"/>
        <v>3602</v>
      </c>
    </row>
    <row r="345" spans="1:6" s="53" customFormat="1" ht="32.4" x14ac:dyDescent="0.4">
      <c r="A345" s="83">
        <v>31</v>
      </c>
      <c r="B345" s="84" t="s">
        <v>138</v>
      </c>
      <c r="C345" s="22"/>
      <c r="D345" s="22"/>
      <c r="E345" s="22">
        <v>7.74</v>
      </c>
      <c r="F345" s="23">
        <f t="shared" si="35"/>
        <v>7.74</v>
      </c>
    </row>
    <row r="346" spans="1:6" s="53" customFormat="1" ht="32.4" x14ac:dyDescent="0.4">
      <c r="A346" s="83">
        <v>32</v>
      </c>
      <c r="B346" s="84" t="s">
        <v>139</v>
      </c>
      <c r="C346" s="22"/>
      <c r="D346" s="22"/>
      <c r="E346" s="22">
        <v>22.26</v>
      </c>
      <c r="F346" s="23">
        <f t="shared" si="35"/>
        <v>22.26</v>
      </c>
    </row>
    <row r="347" spans="1:6" s="53" customFormat="1" ht="32.4" x14ac:dyDescent="0.4">
      <c r="A347" s="83">
        <v>33</v>
      </c>
      <c r="B347" s="84" t="s">
        <v>373</v>
      </c>
      <c r="C347" s="22"/>
      <c r="D347" s="22"/>
      <c r="E347" s="22">
        <v>4900</v>
      </c>
      <c r="F347" s="23">
        <f t="shared" ref="F347:F348" si="36">SUM(C347:E347)</f>
        <v>4900</v>
      </c>
    </row>
    <row r="348" spans="1:6" s="53" customFormat="1" ht="32.4" x14ac:dyDescent="0.4">
      <c r="A348" s="83">
        <v>34</v>
      </c>
      <c r="B348" s="84" t="s">
        <v>374</v>
      </c>
      <c r="C348" s="22"/>
      <c r="D348" s="22"/>
      <c r="E348" s="22">
        <v>3920</v>
      </c>
      <c r="F348" s="23">
        <f t="shared" si="36"/>
        <v>3920</v>
      </c>
    </row>
    <row r="349" spans="1:6" s="53" customFormat="1" ht="16.2" x14ac:dyDescent="0.4">
      <c r="A349" s="100"/>
      <c r="B349" s="101"/>
      <c r="C349" s="102"/>
      <c r="D349" s="102"/>
      <c r="E349" s="20"/>
      <c r="F349" s="23"/>
    </row>
    <row r="350" spans="1:6" s="52" customFormat="1" ht="16.2" x14ac:dyDescent="0.4">
      <c r="A350" s="1"/>
      <c r="B350" s="26" t="s">
        <v>34</v>
      </c>
      <c r="C350" s="56">
        <f>C379</f>
        <v>0</v>
      </c>
      <c r="D350" s="56">
        <f>+D371+D375+D379+D352+D363</f>
        <v>316.58</v>
      </c>
      <c r="E350" s="56">
        <f t="shared" ref="E350" si="37">E379</f>
        <v>4700</v>
      </c>
      <c r="F350" s="51">
        <f>SUM(C350:E350)</f>
        <v>5016.58</v>
      </c>
    </row>
    <row r="351" spans="1:6" s="53" customFormat="1" ht="16.2" x14ac:dyDescent="0.4">
      <c r="A351" s="2"/>
      <c r="B351" s="26"/>
      <c r="C351" s="22"/>
      <c r="D351" s="22"/>
      <c r="E351" s="23"/>
      <c r="F351" s="23">
        <f t="shared" si="35"/>
        <v>0</v>
      </c>
    </row>
    <row r="352" spans="1:6" s="52" customFormat="1" ht="16.2" x14ac:dyDescent="0.4">
      <c r="A352" s="1"/>
      <c r="B352" s="55" t="s">
        <v>274</v>
      </c>
      <c r="C352" s="56">
        <f>C353</f>
        <v>0</v>
      </c>
      <c r="D352" s="56">
        <f>D353</f>
        <v>215</v>
      </c>
      <c r="E352" s="56">
        <f t="shared" ref="E352" si="38">E353</f>
        <v>0</v>
      </c>
      <c r="F352" s="51">
        <f t="shared" ref="F352:F373" si="39">SUM(C352:E352)</f>
        <v>215</v>
      </c>
    </row>
    <row r="353" spans="1:6" s="53" customFormat="1" ht="16.2" x14ac:dyDescent="0.4">
      <c r="A353" s="2"/>
      <c r="B353" s="90" t="s">
        <v>275</v>
      </c>
      <c r="C353" s="91">
        <f>SUM(C354:C359)</f>
        <v>0</v>
      </c>
      <c r="D353" s="91">
        <f>SUM(D354:D361)</f>
        <v>215</v>
      </c>
      <c r="E353" s="91">
        <f t="shared" ref="E353" si="40">SUM(E354:E359)</f>
        <v>0</v>
      </c>
      <c r="F353" s="23">
        <f t="shared" si="39"/>
        <v>215</v>
      </c>
    </row>
    <row r="354" spans="1:6" s="53" customFormat="1" ht="16.2" x14ac:dyDescent="0.4">
      <c r="A354" s="92">
        <v>1</v>
      </c>
      <c r="B354" s="93" t="s">
        <v>276</v>
      </c>
      <c r="C354" s="91"/>
      <c r="D354" s="91">
        <v>5</v>
      </c>
      <c r="E354" s="23"/>
      <c r="F354" s="23">
        <f t="shared" si="39"/>
        <v>5</v>
      </c>
    </row>
    <row r="355" spans="1:6" s="53" customFormat="1" ht="16.2" x14ac:dyDescent="0.4">
      <c r="A355" s="92">
        <v>2</v>
      </c>
      <c r="B355" s="93" t="s">
        <v>277</v>
      </c>
      <c r="C355" s="91"/>
      <c r="D355" s="91">
        <v>25</v>
      </c>
      <c r="E355" s="23"/>
      <c r="F355" s="23">
        <f t="shared" si="39"/>
        <v>25</v>
      </c>
    </row>
    <row r="356" spans="1:6" s="53" customFormat="1" ht="16.2" x14ac:dyDescent="0.4">
      <c r="A356" s="92">
        <v>3</v>
      </c>
      <c r="B356" s="93" t="s">
        <v>278</v>
      </c>
      <c r="C356" s="91"/>
      <c r="D356" s="91">
        <v>30</v>
      </c>
      <c r="E356" s="23"/>
      <c r="F356" s="23">
        <f t="shared" si="39"/>
        <v>30</v>
      </c>
    </row>
    <row r="357" spans="1:6" s="53" customFormat="1" ht="16.2" x14ac:dyDescent="0.4">
      <c r="A357" s="92">
        <v>4</v>
      </c>
      <c r="B357" s="93" t="s">
        <v>279</v>
      </c>
      <c r="C357" s="91"/>
      <c r="D357" s="91">
        <v>50</v>
      </c>
      <c r="E357" s="23"/>
      <c r="F357" s="23">
        <f t="shared" si="39"/>
        <v>50</v>
      </c>
    </row>
    <row r="358" spans="1:6" s="53" customFormat="1" ht="16.2" x14ac:dyDescent="0.4">
      <c r="A358" s="92">
        <v>5</v>
      </c>
      <c r="B358" s="93" t="s">
        <v>280</v>
      </c>
      <c r="C358" s="91"/>
      <c r="D358" s="91">
        <v>50</v>
      </c>
      <c r="E358" s="23"/>
      <c r="F358" s="23">
        <f t="shared" si="39"/>
        <v>50</v>
      </c>
    </row>
    <row r="359" spans="1:6" s="53" customFormat="1" ht="16.2" x14ac:dyDescent="0.4">
      <c r="A359" s="92">
        <v>6</v>
      </c>
      <c r="B359" s="93" t="s">
        <v>281</v>
      </c>
      <c r="C359" s="91"/>
      <c r="D359" s="91">
        <v>30</v>
      </c>
      <c r="E359" s="23"/>
      <c r="F359" s="23">
        <f t="shared" si="39"/>
        <v>30</v>
      </c>
    </row>
    <row r="360" spans="1:6" s="53" customFormat="1" ht="16.2" x14ac:dyDescent="0.4">
      <c r="A360" s="92">
        <v>7</v>
      </c>
      <c r="B360" s="93" t="s">
        <v>282</v>
      </c>
      <c r="C360" s="91"/>
      <c r="D360" s="91">
        <v>18</v>
      </c>
      <c r="E360" s="23"/>
      <c r="F360" s="23">
        <f t="shared" si="39"/>
        <v>18</v>
      </c>
    </row>
    <row r="361" spans="1:6" s="53" customFormat="1" ht="16.2" x14ac:dyDescent="0.4">
      <c r="A361" s="92">
        <v>8</v>
      </c>
      <c r="B361" s="93" t="s">
        <v>305</v>
      </c>
      <c r="C361" s="91"/>
      <c r="D361" s="91">
        <v>7</v>
      </c>
      <c r="E361" s="23"/>
      <c r="F361" s="23">
        <f t="shared" si="39"/>
        <v>7</v>
      </c>
    </row>
    <row r="362" spans="1:6" s="53" customFormat="1" ht="16.2" x14ac:dyDescent="0.4">
      <c r="A362" s="92"/>
      <c r="B362" s="93"/>
      <c r="C362" s="91"/>
      <c r="D362" s="91"/>
      <c r="E362" s="23"/>
      <c r="F362" s="23"/>
    </row>
    <row r="363" spans="1:6" s="52" customFormat="1" ht="16.2" x14ac:dyDescent="0.4">
      <c r="A363" s="1"/>
      <c r="B363" s="55" t="s">
        <v>339</v>
      </c>
      <c r="C363" s="56">
        <f>C364</f>
        <v>0</v>
      </c>
      <c r="D363" s="56">
        <f>D364</f>
        <v>56.080000000000005</v>
      </c>
      <c r="E363" s="56">
        <f t="shared" ref="E363" si="41">E364</f>
        <v>0</v>
      </c>
      <c r="F363" s="51">
        <f t="shared" si="39"/>
        <v>56.080000000000005</v>
      </c>
    </row>
    <row r="364" spans="1:6" s="53" customFormat="1" ht="16.2" x14ac:dyDescent="0.4">
      <c r="A364" s="2"/>
      <c r="B364" s="13" t="s">
        <v>20</v>
      </c>
      <c r="C364" s="91">
        <f>SUM(C365:C379)</f>
        <v>0</v>
      </c>
      <c r="D364" s="91">
        <f>SUM(D365:D369)</f>
        <v>56.080000000000005</v>
      </c>
      <c r="E364" s="91"/>
      <c r="F364" s="23">
        <f t="shared" si="39"/>
        <v>56.080000000000005</v>
      </c>
    </row>
    <row r="365" spans="1:6" s="53" customFormat="1" ht="16.2" x14ac:dyDescent="0.4">
      <c r="A365" s="92">
        <v>1</v>
      </c>
      <c r="B365" s="93" t="s">
        <v>340</v>
      </c>
      <c r="C365" s="91"/>
      <c r="D365" s="91">
        <v>8.33</v>
      </c>
      <c r="E365" s="23"/>
      <c r="F365" s="23">
        <f t="shared" si="39"/>
        <v>8.33</v>
      </c>
    </row>
    <row r="366" spans="1:6" s="53" customFormat="1" ht="16.2" x14ac:dyDescent="0.4">
      <c r="A366" s="92">
        <v>2</v>
      </c>
      <c r="B366" s="93" t="s">
        <v>341</v>
      </c>
      <c r="C366" s="91"/>
      <c r="D366" s="91">
        <v>9.9</v>
      </c>
      <c r="E366" s="23"/>
      <c r="F366" s="23">
        <f t="shared" si="39"/>
        <v>9.9</v>
      </c>
    </row>
    <row r="367" spans="1:6" s="53" customFormat="1" ht="16.2" x14ac:dyDescent="0.4">
      <c r="A367" s="92">
        <v>3</v>
      </c>
      <c r="B367" s="93" t="s">
        <v>342</v>
      </c>
      <c r="C367" s="91"/>
      <c r="D367" s="91">
        <v>19.47</v>
      </c>
      <c r="E367" s="23"/>
      <c r="F367" s="23">
        <f t="shared" si="39"/>
        <v>19.47</v>
      </c>
    </row>
    <row r="368" spans="1:6" s="53" customFormat="1" ht="16.2" x14ac:dyDescent="0.4">
      <c r="A368" s="92">
        <v>4</v>
      </c>
      <c r="B368" s="93" t="s">
        <v>343</v>
      </c>
      <c r="C368" s="91"/>
      <c r="D368" s="91">
        <v>13.38</v>
      </c>
      <c r="E368" s="23"/>
      <c r="F368" s="23">
        <f t="shared" si="39"/>
        <v>13.38</v>
      </c>
    </row>
    <row r="369" spans="1:6" s="53" customFormat="1" ht="16.2" x14ac:dyDescent="0.4">
      <c r="A369" s="92">
        <v>5</v>
      </c>
      <c r="B369" s="93" t="s">
        <v>344</v>
      </c>
      <c r="C369" s="91"/>
      <c r="D369" s="91">
        <v>5</v>
      </c>
      <c r="E369" s="23"/>
      <c r="F369" s="23">
        <f t="shared" si="39"/>
        <v>5</v>
      </c>
    </row>
    <row r="370" spans="1:6" s="53" customFormat="1" ht="16.2" x14ac:dyDescent="0.4">
      <c r="A370" s="92"/>
      <c r="B370" s="93"/>
      <c r="C370" s="91"/>
      <c r="D370" s="91"/>
      <c r="E370" s="23"/>
      <c r="F370" s="23"/>
    </row>
    <row r="371" spans="1:6" s="52" customFormat="1" ht="32.4" x14ac:dyDescent="0.4">
      <c r="A371" s="1"/>
      <c r="B371" s="55" t="s">
        <v>375</v>
      </c>
      <c r="C371" s="56">
        <f>C372</f>
        <v>0</v>
      </c>
      <c r="D371" s="56">
        <f>D373</f>
        <v>5.5</v>
      </c>
      <c r="E371" s="56">
        <f t="shared" ref="E371" si="42">E372</f>
        <v>0</v>
      </c>
      <c r="F371" s="51">
        <f t="shared" si="39"/>
        <v>5.5</v>
      </c>
    </row>
    <row r="372" spans="1:6" s="53" customFormat="1" ht="16.2" x14ac:dyDescent="0.4">
      <c r="A372" s="2"/>
      <c r="B372" s="13" t="s">
        <v>20</v>
      </c>
      <c r="C372" s="91"/>
      <c r="D372" s="91"/>
      <c r="E372" s="91"/>
      <c r="F372" s="23">
        <f t="shared" si="39"/>
        <v>0</v>
      </c>
    </row>
    <row r="373" spans="1:6" s="53" customFormat="1" ht="16.2" x14ac:dyDescent="0.4">
      <c r="A373" s="92">
        <v>1</v>
      </c>
      <c r="B373" s="93" t="s">
        <v>376</v>
      </c>
      <c r="C373" s="91"/>
      <c r="D373" s="91">
        <v>5.5</v>
      </c>
      <c r="E373" s="23"/>
      <c r="F373" s="23">
        <f t="shared" si="39"/>
        <v>5.5</v>
      </c>
    </row>
    <row r="374" spans="1:6" s="53" customFormat="1" ht="16.2" x14ac:dyDescent="0.4">
      <c r="A374" s="92"/>
      <c r="B374" s="93"/>
      <c r="C374" s="91"/>
      <c r="D374" s="91"/>
      <c r="E374" s="23"/>
      <c r="F374" s="23"/>
    </row>
    <row r="375" spans="1:6" s="52" customFormat="1" ht="16.2" x14ac:dyDescent="0.4">
      <c r="A375" s="1"/>
      <c r="B375" s="55" t="s">
        <v>377</v>
      </c>
      <c r="C375" s="56">
        <f>C376</f>
        <v>0</v>
      </c>
      <c r="D375" s="56">
        <f>D376</f>
        <v>40</v>
      </c>
      <c r="E375" s="56">
        <f t="shared" ref="E375" si="43">E376</f>
        <v>0</v>
      </c>
      <c r="F375" s="51">
        <f t="shared" ref="F375:F377" si="44">SUM(C375:E375)</f>
        <v>40</v>
      </c>
    </row>
    <row r="376" spans="1:6" s="53" customFormat="1" ht="16.2" x14ac:dyDescent="0.4">
      <c r="A376" s="2"/>
      <c r="B376" s="13" t="s">
        <v>20</v>
      </c>
      <c r="C376" s="91"/>
      <c r="D376" s="91">
        <f>SUM(D377:D385)</f>
        <v>40</v>
      </c>
      <c r="E376" s="91"/>
      <c r="F376" s="23">
        <f t="shared" si="44"/>
        <v>40</v>
      </c>
    </row>
    <row r="377" spans="1:6" s="53" customFormat="1" ht="16.2" x14ac:dyDescent="0.4">
      <c r="A377" s="92">
        <v>1</v>
      </c>
      <c r="B377" s="93" t="s">
        <v>378</v>
      </c>
      <c r="C377" s="91"/>
      <c r="D377" s="91">
        <v>40</v>
      </c>
      <c r="E377" s="23"/>
      <c r="F377" s="23">
        <f t="shared" si="44"/>
        <v>40</v>
      </c>
    </row>
    <row r="378" spans="1:6" s="53" customFormat="1" ht="14.4" customHeight="1" x14ac:dyDescent="0.4">
      <c r="A378" s="92"/>
      <c r="B378" s="93"/>
      <c r="C378" s="91"/>
      <c r="D378" s="91"/>
      <c r="E378" s="23"/>
      <c r="F378" s="23"/>
    </row>
    <row r="379" spans="1:6" s="52" customFormat="1" ht="16.2" x14ac:dyDescent="0.4">
      <c r="A379" s="1"/>
      <c r="B379" s="10" t="s">
        <v>9</v>
      </c>
      <c r="C379" s="68">
        <f>C380</f>
        <v>0</v>
      </c>
      <c r="D379" s="68">
        <f t="shared" ref="D379:E379" si="45">D380</f>
        <v>0</v>
      </c>
      <c r="E379" s="68">
        <f t="shared" si="45"/>
        <v>4700</v>
      </c>
      <c r="F379" s="68">
        <f t="shared" si="35"/>
        <v>4700</v>
      </c>
    </row>
    <row r="380" spans="1:6" s="53" customFormat="1" ht="16.2" x14ac:dyDescent="0.4">
      <c r="A380" s="1" t="s">
        <v>4</v>
      </c>
      <c r="B380" s="10" t="s">
        <v>21</v>
      </c>
      <c r="C380" s="23">
        <f>SUM(C381:C382)</f>
        <v>0</v>
      </c>
      <c r="D380" s="23">
        <f>SUM(D382:D384)</f>
        <v>0</v>
      </c>
      <c r="E380" s="23">
        <f>SUM(E382:E385)</f>
        <v>4700</v>
      </c>
      <c r="F380" s="23">
        <f t="shared" si="35"/>
        <v>4700</v>
      </c>
    </row>
    <row r="381" spans="1:6" s="53" customFormat="1" ht="48.6" x14ac:dyDescent="0.4">
      <c r="A381" s="2">
        <v>1</v>
      </c>
      <c r="B381" s="86" t="s">
        <v>152</v>
      </c>
      <c r="C381" s="23">
        <v>0</v>
      </c>
      <c r="D381" s="23"/>
      <c r="E381" s="23"/>
      <c r="F381" s="23">
        <f t="shared" si="35"/>
        <v>0</v>
      </c>
    </row>
    <row r="382" spans="1:6" s="53" customFormat="1" ht="32.4" x14ac:dyDescent="0.4">
      <c r="A382" s="2">
        <v>2</v>
      </c>
      <c r="B382" s="86" t="s">
        <v>153</v>
      </c>
      <c r="C382" s="21">
        <v>0</v>
      </c>
      <c r="D382" s="21"/>
      <c r="E382" s="23"/>
      <c r="F382" s="23">
        <f t="shared" si="35"/>
        <v>0</v>
      </c>
    </row>
    <row r="383" spans="1:6" s="53" customFormat="1" ht="16.2" x14ac:dyDescent="0.4">
      <c r="A383" s="2">
        <v>3</v>
      </c>
      <c r="B383" s="15" t="s">
        <v>35</v>
      </c>
      <c r="C383" s="23"/>
      <c r="D383" s="23"/>
      <c r="E383" s="23">
        <v>1239.48</v>
      </c>
      <c r="F383" s="23">
        <f t="shared" si="35"/>
        <v>1239.48</v>
      </c>
    </row>
    <row r="384" spans="1:6" s="53" customFormat="1" ht="16.2" x14ac:dyDescent="0.4">
      <c r="A384" s="2">
        <v>4</v>
      </c>
      <c r="B384" s="15" t="s">
        <v>36</v>
      </c>
      <c r="C384" s="23"/>
      <c r="D384" s="23"/>
      <c r="E384" s="23">
        <v>66.64</v>
      </c>
      <c r="F384" s="23">
        <f t="shared" si="35"/>
        <v>66.64</v>
      </c>
    </row>
    <row r="385" spans="1:6" s="53" customFormat="1" ht="16.2" x14ac:dyDescent="0.4">
      <c r="A385" s="2">
        <v>5</v>
      </c>
      <c r="B385" s="15" t="s">
        <v>284</v>
      </c>
      <c r="C385" s="23"/>
      <c r="D385" s="23"/>
      <c r="E385" s="23">
        <v>3393.88</v>
      </c>
      <c r="F385" s="23">
        <f t="shared" si="35"/>
        <v>3393.88</v>
      </c>
    </row>
    <row r="386" spans="1:6" s="53" customFormat="1" ht="16.2" x14ac:dyDescent="0.4">
      <c r="A386" s="2"/>
      <c r="B386" s="15"/>
      <c r="C386" s="23"/>
      <c r="D386" s="23"/>
      <c r="E386" s="23"/>
      <c r="F386" s="23">
        <f t="shared" si="35"/>
        <v>0</v>
      </c>
    </row>
    <row r="387" spans="1:6" s="52" customFormat="1" ht="16.2" x14ac:dyDescent="0.4">
      <c r="A387" s="1"/>
      <c r="B387" s="25" t="s">
        <v>37</v>
      </c>
      <c r="C387" s="68">
        <f>C389</f>
        <v>9487.76</v>
      </c>
      <c r="D387" s="68">
        <f t="shared" ref="D387:E387" si="46">D389</f>
        <v>0</v>
      </c>
      <c r="E387" s="68">
        <f t="shared" si="46"/>
        <v>0</v>
      </c>
      <c r="F387" s="68">
        <f t="shared" si="35"/>
        <v>9487.76</v>
      </c>
    </row>
    <row r="388" spans="1:6" s="53" customFormat="1" ht="16.2" x14ac:dyDescent="0.4">
      <c r="A388" s="2"/>
      <c r="B388" s="25"/>
      <c r="C388" s="23"/>
      <c r="D388" s="23"/>
      <c r="E388" s="23"/>
      <c r="F388" s="23">
        <f t="shared" si="35"/>
        <v>0</v>
      </c>
    </row>
    <row r="389" spans="1:6" s="52" customFormat="1" ht="32.4" x14ac:dyDescent="0.4">
      <c r="A389" s="1"/>
      <c r="B389" s="55" t="s">
        <v>38</v>
      </c>
      <c r="C389" s="56">
        <f>SUM(C390:C409)</f>
        <v>9487.76</v>
      </c>
      <c r="D389" s="56">
        <f t="shared" ref="D389:E389" si="47">SUM(D390:D409)</f>
        <v>0</v>
      </c>
      <c r="E389" s="56">
        <f t="shared" si="47"/>
        <v>0</v>
      </c>
      <c r="F389" s="51">
        <f t="shared" si="35"/>
        <v>9487.76</v>
      </c>
    </row>
    <row r="390" spans="1:6" s="53" customFormat="1" ht="32.4" x14ac:dyDescent="0.4">
      <c r="A390" s="6">
        <v>1</v>
      </c>
      <c r="B390" s="16" t="s">
        <v>39</v>
      </c>
      <c r="C390" s="106">
        <v>4553.93</v>
      </c>
      <c r="D390" s="80"/>
      <c r="E390" s="24"/>
      <c r="F390" s="107">
        <f t="shared" ref="F390:F409" si="48">SUM(C390:E390)</f>
        <v>4553.93</v>
      </c>
    </row>
    <row r="391" spans="1:6" s="53" customFormat="1" ht="32.4" x14ac:dyDescent="0.4">
      <c r="A391" s="6">
        <v>2</v>
      </c>
      <c r="B391" s="16" t="s">
        <v>40</v>
      </c>
      <c r="C391" s="108"/>
      <c r="D391" s="80"/>
      <c r="E391" s="24"/>
      <c r="F391" s="109"/>
    </row>
    <row r="392" spans="1:6" s="53" customFormat="1" ht="16.2" x14ac:dyDescent="0.4">
      <c r="A392" s="6">
        <v>3</v>
      </c>
      <c r="B392" s="16" t="s">
        <v>87</v>
      </c>
      <c r="C392" s="87"/>
      <c r="D392" s="22"/>
      <c r="E392" s="23"/>
      <c r="F392" s="23">
        <f t="shared" si="48"/>
        <v>0</v>
      </c>
    </row>
    <row r="393" spans="1:6" s="53" customFormat="1" ht="32.4" x14ac:dyDescent="0.4">
      <c r="A393" s="6">
        <v>4</v>
      </c>
      <c r="B393" s="16" t="s">
        <v>156</v>
      </c>
      <c r="C393" s="87">
        <v>1279.52</v>
      </c>
      <c r="D393" s="22"/>
      <c r="E393" s="23"/>
      <c r="F393" s="23">
        <f t="shared" si="48"/>
        <v>1279.52</v>
      </c>
    </row>
    <row r="394" spans="1:6" s="53" customFormat="1" ht="32.4" x14ac:dyDescent="0.4">
      <c r="A394" s="6">
        <v>5</v>
      </c>
      <c r="B394" s="16" t="s">
        <v>157</v>
      </c>
      <c r="C394" s="87">
        <v>401</v>
      </c>
      <c r="D394" s="22"/>
      <c r="E394" s="23"/>
      <c r="F394" s="23">
        <f t="shared" si="48"/>
        <v>401</v>
      </c>
    </row>
    <row r="395" spans="1:6" s="53" customFormat="1" ht="16.2" x14ac:dyDescent="0.4">
      <c r="A395" s="6">
        <v>6</v>
      </c>
      <c r="B395" s="16" t="s">
        <v>163</v>
      </c>
      <c r="C395" s="87">
        <v>63.08</v>
      </c>
      <c r="D395" s="22"/>
      <c r="E395" s="23"/>
      <c r="F395" s="23">
        <f t="shared" si="48"/>
        <v>63.08</v>
      </c>
    </row>
    <row r="396" spans="1:6" s="53" customFormat="1" ht="32.4" x14ac:dyDescent="0.4">
      <c r="A396" s="6">
        <v>7</v>
      </c>
      <c r="B396" s="16" t="s">
        <v>164</v>
      </c>
      <c r="C396" s="87">
        <v>245.23</v>
      </c>
      <c r="D396" s="22"/>
      <c r="E396" s="23"/>
      <c r="F396" s="23">
        <f t="shared" si="48"/>
        <v>245.23</v>
      </c>
    </row>
    <row r="397" spans="1:6" s="53" customFormat="1" ht="16.2" x14ac:dyDescent="0.4">
      <c r="A397" s="6">
        <v>8</v>
      </c>
      <c r="B397" s="16" t="s">
        <v>268</v>
      </c>
      <c r="C397" s="87">
        <v>445</v>
      </c>
      <c r="D397" s="22"/>
      <c r="E397" s="23"/>
      <c r="F397" s="23">
        <f t="shared" si="48"/>
        <v>445</v>
      </c>
    </row>
    <row r="398" spans="1:6" s="53" customFormat="1" ht="16.2" x14ac:dyDescent="0.4">
      <c r="A398" s="6">
        <v>9</v>
      </c>
      <c r="B398" s="16" t="s">
        <v>379</v>
      </c>
      <c r="C398" s="87">
        <v>1780</v>
      </c>
      <c r="D398" s="22"/>
      <c r="E398" s="23"/>
      <c r="F398" s="23">
        <f t="shared" si="48"/>
        <v>1780</v>
      </c>
    </row>
    <row r="399" spans="1:6" s="53" customFormat="1" ht="16.2" x14ac:dyDescent="0.4">
      <c r="A399" s="6">
        <v>10</v>
      </c>
      <c r="B399" s="16" t="s">
        <v>380</v>
      </c>
      <c r="C399" s="87">
        <v>12</v>
      </c>
      <c r="D399" s="22"/>
      <c r="E399" s="23"/>
      <c r="F399" s="23">
        <f t="shared" si="48"/>
        <v>12</v>
      </c>
    </row>
    <row r="400" spans="1:6" s="53" customFormat="1" ht="16.2" x14ac:dyDescent="0.4">
      <c r="A400" s="6">
        <v>11</v>
      </c>
      <c r="B400" s="16" t="s">
        <v>97</v>
      </c>
      <c r="C400" s="87">
        <v>14</v>
      </c>
      <c r="D400" s="22"/>
      <c r="E400" s="23"/>
      <c r="F400" s="23">
        <f t="shared" si="48"/>
        <v>14</v>
      </c>
    </row>
    <row r="401" spans="1:6" s="53" customFormat="1" ht="16.2" x14ac:dyDescent="0.4">
      <c r="A401" s="6">
        <v>12</v>
      </c>
      <c r="B401" s="16" t="s">
        <v>381</v>
      </c>
      <c r="C401" s="87">
        <v>253</v>
      </c>
      <c r="D401" s="22"/>
      <c r="E401" s="23"/>
      <c r="F401" s="23">
        <f t="shared" si="48"/>
        <v>253</v>
      </c>
    </row>
    <row r="402" spans="1:6" s="53" customFormat="1" ht="16.2" x14ac:dyDescent="0.4">
      <c r="A402" s="6">
        <v>13</v>
      </c>
      <c r="B402" s="16" t="s">
        <v>382</v>
      </c>
      <c r="C402" s="87">
        <v>210</v>
      </c>
      <c r="D402" s="22"/>
      <c r="E402" s="23"/>
      <c r="F402" s="23">
        <f t="shared" si="48"/>
        <v>210</v>
      </c>
    </row>
    <row r="403" spans="1:6" s="53" customFormat="1" ht="16.2" x14ac:dyDescent="0.4">
      <c r="A403" s="6">
        <v>14</v>
      </c>
      <c r="B403" s="16" t="s">
        <v>383</v>
      </c>
      <c r="C403" s="87">
        <v>110</v>
      </c>
      <c r="D403" s="22"/>
      <c r="E403" s="23"/>
      <c r="F403" s="23">
        <f t="shared" si="48"/>
        <v>110</v>
      </c>
    </row>
    <row r="404" spans="1:6" s="53" customFormat="1" ht="16.2" x14ac:dyDescent="0.4">
      <c r="A404" s="6">
        <v>15</v>
      </c>
      <c r="B404" s="16" t="s">
        <v>384</v>
      </c>
      <c r="C404" s="87">
        <v>11</v>
      </c>
      <c r="D404" s="22"/>
      <c r="E404" s="23"/>
      <c r="F404" s="23">
        <f t="shared" si="48"/>
        <v>11</v>
      </c>
    </row>
    <row r="405" spans="1:6" s="53" customFormat="1" ht="32.4" x14ac:dyDescent="0.4">
      <c r="A405" s="6">
        <v>16</v>
      </c>
      <c r="B405" s="16" t="s">
        <v>385</v>
      </c>
      <c r="C405" s="87">
        <v>20</v>
      </c>
      <c r="D405" s="22"/>
      <c r="E405" s="23"/>
      <c r="F405" s="23">
        <f t="shared" si="48"/>
        <v>20</v>
      </c>
    </row>
    <row r="406" spans="1:6" s="53" customFormat="1" ht="16.2" x14ac:dyDescent="0.4">
      <c r="A406" s="6">
        <v>17</v>
      </c>
      <c r="B406" s="16" t="s">
        <v>386</v>
      </c>
      <c r="C406" s="87">
        <v>22</v>
      </c>
      <c r="D406" s="22"/>
      <c r="E406" s="23"/>
      <c r="F406" s="23">
        <f t="shared" si="48"/>
        <v>22</v>
      </c>
    </row>
    <row r="407" spans="1:6" s="53" customFormat="1" ht="16.2" x14ac:dyDescent="0.4">
      <c r="A407" s="6">
        <v>18</v>
      </c>
      <c r="B407" s="16" t="s">
        <v>387</v>
      </c>
      <c r="C407" s="87">
        <v>23</v>
      </c>
      <c r="D407" s="22"/>
      <c r="E407" s="23"/>
      <c r="F407" s="23">
        <f t="shared" si="48"/>
        <v>23</v>
      </c>
    </row>
    <row r="408" spans="1:6" s="53" customFormat="1" ht="16.2" x14ac:dyDescent="0.4">
      <c r="A408" s="6">
        <v>19</v>
      </c>
      <c r="B408" s="16" t="s">
        <v>388</v>
      </c>
      <c r="C408" s="87">
        <v>8</v>
      </c>
      <c r="D408" s="22"/>
      <c r="E408" s="23"/>
      <c r="F408" s="23">
        <f t="shared" si="48"/>
        <v>8</v>
      </c>
    </row>
    <row r="409" spans="1:6" s="53" customFormat="1" ht="32.4" x14ac:dyDescent="0.4">
      <c r="A409" s="6">
        <v>20</v>
      </c>
      <c r="B409" s="16" t="s">
        <v>389</v>
      </c>
      <c r="C409" s="87">
        <v>37</v>
      </c>
      <c r="D409" s="22"/>
      <c r="E409" s="23"/>
      <c r="F409" s="23">
        <f t="shared" si="48"/>
        <v>37</v>
      </c>
    </row>
    <row r="410" spans="1:6" s="53" customFormat="1" ht="16.2" x14ac:dyDescent="0.4">
      <c r="A410" s="6"/>
      <c r="B410" s="17"/>
      <c r="C410" s="21"/>
      <c r="D410" s="21"/>
      <c r="E410" s="23"/>
      <c r="F410" s="23"/>
    </row>
    <row r="411" spans="1:6" s="52" customFormat="1" ht="16.2" x14ac:dyDescent="0.4">
      <c r="A411" s="1"/>
      <c r="B411" s="25" t="s">
        <v>41</v>
      </c>
      <c r="C411" s="51">
        <f>C413</f>
        <v>13445</v>
      </c>
      <c r="D411" s="51"/>
      <c r="E411" s="51"/>
      <c r="F411" s="51">
        <f t="shared" si="35"/>
        <v>13445</v>
      </c>
    </row>
    <row r="412" spans="1:6" s="53" customFormat="1" ht="16.2" x14ac:dyDescent="0.4">
      <c r="A412" s="2"/>
      <c r="B412" s="25"/>
      <c r="C412" s="23"/>
      <c r="D412" s="23"/>
      <c r="E412" s="23"/>
      <c r="F412" s="23">
        <f t="shared" si="35"/>
        <v>0</v>
      </c>
    </row>
    <row r="413" spans="1:6" s="52" customFormat="1" ht="16.2" x14ac:dyDescent="0.4">
      <c r="A413" s="1"/>
      <c r="B413" s="10" t="s">
        <v>9</v>
      </c>
      <c r="C413" s="51">
        <f>SUM(C414:C431)</f>
        <v>13445</v>
      </c>
      <c r="D413" s="51"/>
      <c r="E413" s="51"/>
      <c r="F413" s="51">
        <f t="shared" si="35"/>
        <v>13445</v>
      </c>
    </row>
    <row r="414" spans="1:6" s="53" customFormat="1" ht="32.4" x14ac:dyDescent="0.4">
      <c r="A414" s="9">
        <v>1</v>
      </c>
      <c r="B414" s="16" t="s">
        <v>98</v>
      </c>
      <c r="C414" s="87">
        <v>3767.95</v>
      </c>
      <c r="D414" s="22"/>
      <c r="E414" s="23"/>
      <c r="F414" s="23">
        <f t="shared" si="35"/>
        <v>3767.95</v>
      </c>
    </row>
    <row r="415" spans="1:6" s="53" customFormat="1" ht="32.4" x14ac:dyDescent="0.4">
      <c r="A415" s="9">
        <v>2</v>
      </c>
      <c r="B415" s="16" t="s">
        <v>99</v>
      </c>
      <c r="C415" s="21">
        <v>91</v>
      </c>
      <c r="D415" s="21"/>
      <c r="E415" s="23"/>
      <c r="F415" s="23">
        <f t="shared" si="35"/>
        <v>91</v>
      </c>
    </row>
    <row r="416" spans="1:6" s="53" customFormat="1" ht="32.4" x14ac:dyDescent="0.4">
      <c r="A416" s="9">
        <v>3</v>
      </c>
      <c r="B416" s="16" t="s">
        <v>100</v>
      </c>
      <c r="C416" s="21">
        <v>297.5</v>
      </c>
      <c r="D416" s="22"/>
      <c r="E416" s="23"/>
      <c r="F416" s="23">
        <f t="shared" ref="F416:F476" si="49">SUM(C416:E416)</f>
        <v>297.5</v>
      </c>
    </row>
    <row r="417" spans="1:6" s="53" customFormat="1" ht="45" customHeight="1" x14ac:dyDescent="0.4">
      <c r="A417" s="9">
        <v>4</v>
      </c>
      <c r="B417" s="16" t="s">
        <v>101</v>
      </c>
      <c r="C417" s="87">
        <v>17.850000000000001</v>
      </c>
      <c r="D417" s="22"/>
      <c r="E417" s="23"/>
      <c r="F417" s="23">
        <f t="shared" si="49"/>
        <v>17.850000000000001</v>
      </c>
    </row>
    <row r="418" spans="1:6" s="53" customFormat="1" ht="30" customHeight="1" x14ac:dyDescent="0.4">
      <c r="A418" s="9">
        <v>5</v>
      </c>
      <c r="B418" s="16" t="s">
        <v>102</v>
      </c>
      <c r="C418" s="87">
        <v>190.4</v>
      </c>
      <c r="D418" s="22"/>
      <c r="E418" s="23"/>
      <c r="F418" s="23">
        <f t="shared" si="49"/>
        <v>190.4</v>
      </c>
    </row>
    <row r="419" spans="1:6" s="53" customFormat="1" ht="16.2" x14ac:dyDescent="0.4">
      <c r="A419" s="9">
        <v>6</v>
      </c>
      <c r="B419" s="16" t="s">
        <v>103</v>
      </c>
      <c r="C419" s="87">
        <v>600</v>
      </c>
      <c r="D419" s="22"/>
      <c r="E419" s="23"/>
      <c r="F419" s="23">
        <f t="shared" si="49"/>
        <v>600</v>
      </c>
    </row>
    <row r="420" spans="1:6" s="53" customFormat="1" ht="16.2" x14ac:dyDescent="0.4">
      <c r="A420" s="9">
        <v>7</v>
      </c>
      <c r="B420" s="16" t="s">
        <v>104</v>
      </c>
      <c r="C420" s="87">
        <v>1190</v>
      </c>
      <c r="D420" s="22"/>
      <c r="E420" s="23"/>
      <c r="F420" s="23">
        <f t="shared" si="49"/>
        <v>1190</v>
      </c>
    </row>
    <row r="421" spans="1:6" s="53" customFormat="1" ht="30.6" customHeight="1" x14ac:dyDescent="0.4">
      <c r="A421" s="9">
        <v>8</v>
      </c>
      <c r="B421" s="16" t="s">
        <v>105</v>
      </c>
      <c r="C421" s="87">
        <v>77.349999999999994</v>
      </c>
      <c r="D421" s="22"/>
      <c r="E421" s="23"/>
      <c r="F421" s="23">
        <f t="shared" si="49"/>
        <v>77.349999999999994</v>
      </c>
    </row>
    <row r="422" spans="1:6" s="53" customFormat="1" ht="16.2" x14ac:dyDescent="0.4">
      <c r="A422" s="9">
        <v>9</v>
      </c>
      <c r="B422" s="16" t="s">
        <v>106</v>
      </c>
      <c r="C422" s="87"/>
      <c r="D422" s="22"/>
      <c r="E422" s="23"/>
      <c r="F422" s="23">
        <f t="shared" si="49"/>
        <v>0</v>
      </c>
    </row>
    <row r="423" spans="1:6" s="53" customFormat="1" ht="16.2" x14ac:dyDescent="0.4">
      <c r="A423" s="9">
        <v>10</v>
      </c>
      <c r="B423" s="16" t="s">
        <v>107</v>
      </c>
      <c r="C423" s="21">
        <v>178.5</v>
      </c>
      <c r="D423" s="21"/>
      <c r="E423" s="23"/>
      <c r="F423" s="23">
        <f t="shared" si="49"/>
        <v>178.5</v>
      </c>
    </row>
    <row r="424" spans="1:6" s="53" customFormat="1" ht="16.2" x14ac:dyDescent="0.4">
      <c r="A424" s="9">
        <v>11</v>
      </c>
      <c r="B424" s="16" t="s">
        <v>108</v>
      </c>
      <c r="C424" s="21">
        <v>41.65</v>
      </c>
      <c r="D424" s="22"/>
      <c r="E424" s="23"/>
      <c r="F424" s="23">
        <f t="shared" si="49"/>
        <v>41.65</v>
      </c>
    </row>
    <row r="425" spans="1:6" s="53" customFormat="1" ht="16.2" x14ac:dyDescent="0.4">
      <c r="A425" s="9">
        <v>12</v>
      </c>
      <c r="B425" s="16" t="s">
        <v>109</v>
      </c>
      <c r="C425" s="87">
        <v>23.8</v>
      </c>
      <c r="D425" s="22"/>
      <c r="E425" s="23"/>
      <c r="F425" s="23">
        <f t="shared" si="49"/>
        <v>23.8</v>
      </c>
    </row>
    <row r="426" spans="1:6" s="53" customFormat="1" ht="16.2" x14ac:dyDescent="0.4">
      <c r="A426" s="9">
        <v>13</v>
      </c>
      <c r="B426" s="16" t="s">
        <v>110</v>
      </c>
      <c r="C426" s="87">
        <v>119</v>
      </c>
      <c r="D426" s="22"/>
      <c r="E426" s="23"/>
      <c r="F426" s="23">
        <f t="shared" si="49"/>
        <v>119</v>
      </c>
    </row>
    <row r="427" spans="1:6" s="53" customFormat="1" ht="16.2" x14ac:dyDescent="0.4">
      <c r="A427" s="9">
        <v>14</v>
      </c>
      <c r="B427" s="16" t="s">
        <v>111</v>
      </c>
      <c r="C427" s="87">
        <v>25</v>
      </c>
      <c r="D427" s="22"/>
      <c r="E427" s="23"/>
      <c r="F427" s="23">
        <f t="shared" si="49"/>
        <v>25</v>
      </c>
    </row>
    <row r="428" spans="1:6" s="53" customFormat="1" ht="48.6" x14ac:dyDescent="0.4">
      <c r="A428" s="9">
        <v>15</v>
      </c>
      <c r="B428" s="16" t="s">
        <v>112</v>
      </c>
      <c r="C428" s="87">
        <v>4580</v>
      </c>
      <c r="D428" s="22"/>
      <c r="E428" s="23"/>
      <c r="F428" s="87">
        <f t="shared" si="49"/>
        <v>4580</v>
      </c>
    </row>
    <row r="429" spans="1:6" s="53" customFormat="1" ht="48.6" x14ac:dyDescent="0.4">
      <c r="A429" s="7">
        <v>16</v>
      </c>
      <c r="B429" s="88" t="s">
        <v>158</v>
      </c>
      <c r="C429" s="87">
        <v>120</v>
      </c>
      <c r="D429" s="22"/>
      <c r="E429" s="23"/>
      <c r="F429" s="87">
        <f t="shared" si="49"/>
        <v>120</v>
      </c>
    </row>
    <row r="430" spans="1:6" s="53" customFormat="1" ht="32.4" x14ac:dyDescent="0.4">
      <c r="A430" s="7">
        <v>17</v>
      </c>
      <c r="B430" s="88" t="s">
        <v>294</v>
      </c>
      <c r="C430" s="87">
        <v>2000</v>
      </c>
      <c r="D430" s="22"/>
      <c r="E430" s="23"/>
      <c r="F430" s="87">
        <f t="shared" si="49"/>
        <v>2000</v>
      </c>
    </row>
    <row r="431" spans="1:6" s="53" customFormat="1" ht="32.4" x14ac:dyDescent="0.4">
      <c r="A431" s="7">
        <v>18</v>
      </c>
      <c r="B431" s="88" t="s">
        <v>159</v>
      </c>
      <c r="C431" s="87">
        <v>125</v>
      </c>
      <c r="D431" s="22"/>
      <c r="E431" s="23"/>
      <c r="F431" s="87">
        <f t="shared" si="49"/>
        <v>125</v>
      </c>
    </row>
    <row r="432" spans="1:6" s="53" customFormat="1" ht="16.2" x14ac:dyDescent="0.4">
      <c r="A432" s="7"/>
      <c r="B432" s="18"/>
      <c r="C432" s="22"/>
      <c r="D432" s="22"/>
      <c r="E432" s="23"/>
      <c r="F432" s="23"/>
    </row>
    <row r="433" spans="1:6" s="52" customFormat="1" ht="16.2" x14ac:dyDescent="0.4">
      <c r="A433" s="1"/>
      <c r="B433" s="25" t="s">
        <v>42</v>
      </c>
      <c r="C433" s="68">
        <f>C435</f>
        <v>4467.1100000000006</v>
      </c>
      <c r="D433" s="68">
        <f t="shared" ref="D433:E433" si="50">D435</f>
        <v>0</v>
      </c>
      <c r="E433" s="68">
        <f t="shared" si="50"/>
        <v>0</v>
      </c>
      <c r="F433" s="51">
        <f t="shared" si="49"/>
        <v>4467.1100000000006</v>
      </c>
    </row>
    <row r="434" spans="1:6" s="53" customFormat="1" ht="16.2" x14ac:dyDescent="0.4">
      <c r="A434" s="2"/>
      <c r="B434" s="25"/>
      <c r="C434" s="23"/>
      <c r="D434" s="23"/>
      <c r="E434" s="23"/>
      <c r="F434" s="23">
        <f t="shared" si="49"/>
        <v>0</v>
      </c>
    </row>
    <row r="435" spans="1:6" s="52" customFormat="1" ht="16.2" x14ac:dyDescent="0.4">
      <c r="A435" s="1"/>
      <c r="B435" s="10" t="s">
        <v>9</v>
      </c>
      <c r="C435" s="68">
        <f>C436</f>
        <v>4467.1100000000006</v>
      </c>
      <c r="D435" s="68"/>
      <c r="E435" s="68"/>
      <c r="F435" s="68">
        <f t="shared" si="49"/>
        <v>4467.1100000000006</v>
      </c>
    </row>
    <row r="436" spans="1:6" s="53" customFormat="1" ht="16.2" x14ac:dyDescent="0.4">
      <c r="A436" s="8" t="s">
        <v>4</v>
      </c>
      <c r="B436" s="27" t="s">
        <v>43</v>
      </c>
      <c r="C436" s="51">
        <f>C437+C438+C439+C440+C441+C442</f>
        <v>4467.1100000000006</v>
      </c>
      <c r="D436" s="51"/>
      <c r="E436" s="51"/>
      <c r="F436" s="51">
        <f>C436+D436+E436</f>
        <v>4467.1100000000006</v>
      </c>
    </row>
    <row r="437" spans="1:6" s="53" customFormat="1" ht="16.2" x14ac:dyDescent="0.4">
      <c r="A437" s="9">
        <v>1</v>
      </c>
      <c r="B437" s="11" t="s">
        <v>75</v>
      </c>
      <c r="C437" s="22">
        <v>320.11</v>
      </c>
      <c r="D437" s="22"/>
      <c r="E437" s="23"/>
      <c r="F437" s="23">
        <f t="shared" si="49"/>
        <v>320.11</v>
      </c>
    </row>
    <row r="438" spans="1:6" s="53" customFormat="1" ht="16.2" x14ac:dyDescent="0.4">
      <c r="A438" s="9">
        <v>2</v>
      </c>
      <c r="B438" s="11" t="s">
        <v>115</v>
      </c>
      <c r="C438" s="22">
        <v>200</v>
      </c>
      <c r="D438" s="22"/>
      <c r="E438" s="23"/>
      <c r="F438" s="23">
        <f t="shared" si="49"/>
        <v>200</v>
      </c>
    </row>
    <row r="439" spans="1:6" s="53" customFormat="1" ht="16.2" x14ac:dyDescent="0.4">
      <c r="A439" s="9">
        <v>3</v>
      </c>
      <c r="B439" s="11" t="s">
        <v>116</v>
      </c>
      <c r="C439" s="22">
        <v>257</v>
      </c>
      <c r="D439" s="22"/>
      <c r="E439" s="23"/>
      <c r="F439" s="23">
        <f t="shared" si="49"/>
        <v>257</v>
      </c>
    </row>
    <row r="440" spans="1:6" s="53" customFormat="1" ht="16.2" x14ac:dyDescent="0.4">
      <c r="A440" s="9">
        <v>4</v>
      </c>
      <c r="B440" s="11" t="s">
        <v>117</v>
      </c>
      <c r="C440" s="22">
        <v>80</v>
      </c>
      <c r="D440" s="22"/>
      <c r="E440" s="23"/>
      <c r="F440" s="23">
        <f t="shared" si="49"/>
        <v>80</v>
      </c>
    </row>
    <row r="441" spans="1:6" s="53" customFormat="1" ht="32.4" x14ac:dyDescent="0.4">
      <c r="A441" s="9">
        <v>5</v>
      </c>
      <c r="B441" s="11" t="s">
        <v>151</v>
      </c>
      <c r="C441" s="22">
        <v>260</v>
      </c>
      <c r="D441" s="22"/>
      <c r="E441" s="23"/>
      <c r="F441" s="23">
        <f t="shared" si="49"/>
        <v>260</v>
      </c>
    </row>
    <row r="442" spans="1:6" s="53" customFormat="1" ht="16.2" x14ac:dyDescent="0.4">
      <c r="A442" s="9">
        <v>6</v>
      </c>
      <c r="B442" s="74" t="s">
        <v>161</v>
      </c>
      <c r="C442" s="23">
        <v>3350</v>
      </c>
      <c r="D442" s="23"/>
      <c r="E442" s="23"/>
      <c r="F442" s="23">
        <f t="shared" si="49"/>
        <v>3350</v>
      </c>
    </row>
    <row r="443" spans="1:6" s="53" customFormat="1" ht="16.2" x14ac:dyDescent="0.4">
      <c r="A443" s="9"/>
      <c r="B443" s="74"/>
      <c r="C443" s="23"/>
      <c r="D443" s="23"/>
      <c r="E443" s="23"/>
      <c r="F443" s="23"/>
    </row>
    <row r="444" spans="1:6" s="52" customFormat="1" ht="16.2" x14ac:dyDescent="0.4">
      <c r="A444" s="8"/>
      <c r="B444" s="25" t="s">
        <v>44</v>
      </c>
      <c r="C444" s="51">
        <f>C446</f>
        <v>0</v>
      </c>
      <c r="D444" s="51">
        <f t="shared" ref="D444:E444" si="51">D446</f>
        <v>1200</v>
      </c>
      <c r="E444" s="51">
        <f t="shared" si="51"/>
        <v>0</v>
      </c>
      <c r="F444" s="51">
        <f t="shared" si="49"/>
        <v>1200</v>
      </c>
    </row>
    <row r="445" spans="1:6" s="53" customFormat="1" ht="16.2" x14ac:dyDescent="0.4">
      <c r="A445" s="9"/>
      <c r="B445" s="25"/>
      <c r="C445" s="23"/>
      <c r="D445" s="23"/>
      <c r="E445" s="23"/>
      <c r="F445" s="23">
        <f t="shared" si="49"/>
        <v>0</v>
      </c>
    </row>
    <row r="446" spans="1:6" s="52" customFormat="1" ht="16.2" x14ac:dyDescent="0.4">
      <c r="A446" s="1"/>
      <c r="B446" s="10" t="s">
        <v>9</v>
      </c>
      <c r="C446" s="51"/>
      <c r="D446" s="51">
        <f>D447</f>
        <v>1200</v>
      </c>
      <c r="E446" s="51">
        <f>E447</f>
        <v>0</v>
      </c>
      <c r="F446" s="51">
        <f t="shared" si="49"/>
        <v>1200</v>
      </c>
    </row>
    <row r="447" spans="1:6" s="53" customFormat="1" ht="32.4" x14ac:dyDescent="0.4">
      <c r="A447" s="2">
        <v>1</v>
      </c>
      <c r="B447" s="11" t="s">
        <v>267</v>
      </c>
      <c r="C447" s="22">
        <f>SUM(C448:C449)</f>
        <v>0</v>
      </c>
      <c r="D447" s="22">
        <f t="shared" ref="D447:E447" si="52">SUM(D448:D449)</f>
        <v>1200</v>
      </c>
      <c r="E447" s="22">
        <f t="shared" si="52"/>
        <v>0</v>
      </c>
      <c r="F447" s="23">
        <f t="shared" si="49"/>
        <v>1200</v>
      </c>
    </row>
    <row r="448" spans="1:6" s="53" customFormat="1" ht="16.2" x14ac:dyDescent="0.4">
      <c r="A448" s="89" t="s">
        <v>269</v>
      </c>
      <c r="B448" s="74" t="s">
        <v>45</v>
      </c>
      <c r="C448" s="23"/>
      <c r="D448" s="23">
        <v>1200</v>
      </c>
      <c r="E448" s="23"/>
      <c r="F448" s="23">
        <f t="shared" si="49"/>
        <v>1200</v>
      </c>
    </row>
    <row r="449" spans="1:8" s="53" customFormat="1" ht="16.2" x14ac:dyDescent="0.4">
      <c r="A449" s="2"/>
      <c r="B449" s="15"/>
      <c r="C449" s="23"/>
      <c r="D449" s="23"/>
      <c r="E449" s="23"/>
      <c r="F449" s="23">
        <f t="shared" si="49"/>
        <v>0</v>
      </c>
    </row>
    <row r="450" spans="1:8" s="52" customFormat="1" ht="16.2" x14ac:dyDescent="0.4">
      <c r="A450" s="1"/>
      <c r="B450" s="25" t="s">
        <v>46</v>
      </c>
      <c r="C450" s="68">
        <f>C454</f>
        <v>0</v>
      </c>
      <c r="D450" s="68">
        <f t="shared" ref="D450" si="53">D454</f>
        <v>0</v>
      </c>
      <c r="E450" s="68">
        <f>E454+E451</f>
        <v>4679.3600000000006</v>
      </c>
      <c r="F450" s="68">
        <f t="shared" si="49"/>
        <v>4679.3600000000006</v>
      </c>
    </row>
    <row r="451" spans="1:8" s="53" customFormat="1" ht="16.2" x14ac:dyDescent="0.4">
      <c r="A451" s="8" t="s">
        <v>5</v>
      </c>
      <c r="B451" s="27" t="s">
        <v>20</v>
      </c>
      <c r="C451" s="21"/>
      <c r="D451" s="21"/>
      <c r="E451" s="68">
        <f>E452</f>
        <v>2560.61</v>
      </c>
      <c r="F451" s="68">
        <f>F452</f>
        <v>2560.61</v>
      </c>
      <c r="G451" s="77"/>
    </row>
    <row r="452" spans="1:8" s="53" customFormat="1" ht="16.2" x14ac:dyDescent="0.4">
      <c r="A452" s="2">
        <v>1</v>
      </c>
      <c r="B452" s="86" t="s">
        <v>390</v>
      </c>
      <c r="C452" s="21"/>
      <c r="D452" s="21"/>
      <c r="E452" s="23">
        <v>2560.61</v>
      </c>
      <c r="F452" s="23">
        <f t="shared" ref="F452" si="54">SUM(C452:E452)</f>
        <v>2560.61</v>
      </c>
      <c r="G452" s="77"/>
    </row>
    <row r="453" spans="1:8" s="53" customFormat="1" ht="14.4" customHeight="1" x14ac:dyDescent="0.4">
      <c r="A453" s="2"/>
      <c r="B453" s="25"/>
      <c r="C453" s="23"/>
      <c r="D453" s="23"/>
      <c r="E453" s="23"/>
      <c r="F453" s="23">
        <f t="shared" si="49"/>
        <v>0</v>
      </c>
    </row>
    <row r="454" spans="1:8" s="52" customFormat="1" ht="16.2" x14ac:dyDescent="0.4">
      <c r="A454" s="59"/>
      <c r="B454" s="10" t="s">
        <v>9</v>
      </c>
      <c r="C454" s="51">
        <f>SUM(C455:C469)</f>
        <v>0</v>
      </c>
      <c r="D454" s="51">
        <f>SUM(D455:D469)</f>
        <v>0</v>
      </c>
      <c r="E454" s="51">
        <f>SUM(E455:E469)</f>
        <v>2118.75</v>
      </c>
      <c r="F454" s="51">
        <f t="shared" si="49"/>
        <v>2118.75</v>
      </c>
    </row>
    <row r="455" spans="1:8" s="53" customFormat="1" ht="28.8" customHeight="1" x14ac:dyDescent="0.4">
      <c r="A455" s="2">
        <v>1</v>
      </c>
      <c r="B455" s="86" t="s">
        <v>47</v>
      </c>
      <c r="C455" s="21"/>
      <c r="D455" s="21"/>
      <c r="E455" s="23">
        <v>20</v>
      </c>
      <c r="F455" s="23">
        <f t="shared" si="49"/>
        <v>20</v>
      </c>
      <c r="G455" s="77"/>
    </row>
    <row r="456" spans="1:8" s="53" customFormat="1" ht="32.4" x14ac:dyDescent="0.4">
      <c r="A456" s="2">
        <v>2</v>
      </c>
      <c r="B456" s="86" t="s">
        <v>48</v>
      </c>
      <c r="C456" s="21"/>
      <c r="D456" s="21"/>
      <c r="E456" s="23">
        <v>326</v>
      </c>
      <c r="F456" s="23">
        <f t="shared" si="49"/>
        <v>326</v>
      </c>
      <c r="G456" s="77"/>
    </row>
    <row r="457" spans="1:8" s="53" customFormat="1" ht="32.4" x14ac:dyDescent="0.4">
      <c r="A457" s="2">
        <v>3</v>
      </c>
      <c r="B457" s="86" t="s">
        <v>49</v>
      </c>
      <c r="C457" s="21"/>
      <c r="D457" s="21"/>
      <c r="E457" s="23">
        <v>200</v>
      </c>
      <c r="F457" s="23">
        <f t="shared" si="49"/>
        <v>200</v>
      </c>
      <c r="G457" s="77"/>
    </row>
    <row r="458" spans="1:8" s="53" customFormat="1" ht="22.8" customHeight="1" x14ac:dyDescent="0.4">
      <c r="A458" s="2">
        <v>4</v>
      </c>
      <c r="B458" s="86" t="s">
        <v>50</v>
      </c>
      <c r="C458" s="21"/>
      <c r="D458" s="21"/>
      <c r="E458" s="23">
        <v>208</v>
      </c>
      <c r="F458" s="23">
        <f t="shared" si="49"/>
        <v>208</v>
      </c>
      <c r="G458" s="77"/>
    </row>
    <row r="459" spans="1:8" s="53" customFormat="1" ht="16.2" x14ac:dyDescent="0.4">
      <c r="A459" s="2">
        <v>5</v>
      </c>
      <c r="B459" s="86" t="s">
        <v>145</v>
      </c>
      <c r="C459" s="21"/>
      <c r="D459" s="21"/>
      <c r="E459" s="23">
        <v>21</v>
      </c>
      <c r="F459" s="23">
        <f t="shared" si="49"/>
        <v>21</v>
      </c>
      <c r="G459" s="77"/>
    </row>
    <row r="460" spans="1:8" s="53" customFormat="1" ht="29.4" customHeight="1" x14ac:dyDescent="0.4">
      <c r="A460" s="2">
        <v>6</v>
      </c>
      <c r="B460" s="86" t="s">
        <v>51</v>
      </c>
      <c r="C460" s="21"/>
      <c r="D460" s="21"/>
      <c r="E460" s="23">
        <v>0</v>
      </c>
      <c r="F460" s="23">
        <f t="shared" si="49"/>
        <v>0</v>
      </c>
      <c r="G460" s="77"/>
    </row>
    <row r="461" spans="1:8" s="53" customFormat="1" ht="30" customHeight="1" x14ac:dyDescent="0.4">
      <c r="A461" s="2">
        <v>7</v>
      </c>
      <c r="B461" s="86" t="s">
        <v>52</v>
      </c>
      <c r="C461" s="21"/>
      <c r="D461" s="21"/>
      <c r="E461" s="23">
        <v>340</v>
      </c>
      <c r="F461" s="23">
        <f t="shared" si="49"/>
        <v>340</v>
      </c>
      <c r="G461" s="77"/>
    </row>
    <row r="462" spans="1:8" s="53" customFormat="1" ht="30" customHeight="1" x14ac:dyDescent="0.4">
      <c r="A462" s="2">
        <v>8</v>
      </c>
      <c r="B462" s="86" t="s">
        <v>53</v>
      </c>
      <c r="C462" s="21"/>
      <c r="D462" s="21"/>
      <c r="E462" s="23"/>
      <c r="F462" s="23">
        <f t="shared" si="49"/>
        <v>0</v>
      </c>
      <c r="G462" s="77"/>
      <c r="H462" s="53" t="s">
        <v>78</v>
      </c>
    </row>
    <row r="463" spans="1:8" s="53" customFormat="1" ht="16.2" x14ac:dyDescent="0.4">
      <c r="A463" s="2">
        <v>9</v>
      </c>
      <c r="B463" s="86" t="s">
        <v>146</v>
      </c>
      <c r="C463" s="21"/>
      <c r="D463" s="21"/>
      <c r="E463" s="23">
        <v>386.75</v>
      </c>
      <c r="F463" s="23">
        <f t="shared" si="49"/>
        <v>386.75</v>
      </c>
      <c r="G463" s="77"/>
    </row>
    <row r="464" spans="1:8" s="53" customFormat="1" ht="32.4" x14ac:dyDescent="0.4">
      <c r="A464" s="2">
        <v>10</v>
      </c>
      <c r="B464" s="86" t="s">
        <v>147</v>
      </c>
      <c r="C464" s="21"/>
      <c r="D464" s="21"/>
      <c r="E464" s="23">
        <v>85</v>
      </c>
      <c r="F464" s="23">
        <f t="shared" si="49"/>
        <v>85</v>
      </c>
      <c r="G464" s="77"/>
    </row>
    <row r="465" spans="1:7" s="53" customFormat="1" ht="16.2" x14ac:dyDescent="0.4">
      <c r="A465" s="2">
        <v>11</v>
      </c>
      <c r="B465" s="86" t="s">
        <v>148</v>
      </c>
      <c r="C465" s="21"/>
      <c r="D465" s="21"/>
      <c r="E465" s="23">
        <v>300</v>
      </c>
      <c r="F465" s="23">
        <f t="shared" ref="F465:F467" si="55">SUM(C465:E465)</f>
        <v>300</v>
      </c>
      <c r="G465" s="77"/>
    </row>
    <row r="466" spans="1:7" s="53" customFormat="1" ht="32.4" x14ac:dyDescent="0.4">
      <c r="A466" s="2">
        <v>12</v>
      </c>
      <c r="B466" s="86" t="s">
        <v>149</v>
      </c>
      <c r="C466" s="21"/>
      <c r="D466" s="21"/>
      <c r="E466" s="23">
        <v>50</v>
      </c>
      <c r="F466" s="23">
        <f t="shared" si="55"/>
        <v>50</v>
      </c>
      <c r="G466" s="77"/>
    </row>
    <row r="467" spans="1:7" s="53" customFormat="1" ht="16.2" x14ac:dyDescent="0.4">
      <c r="A467" s="2">
        <v>13</v>
      </c>
      <c r="B467" s="86" t="s">
        <v>150</v>
      </c>
      <c r="C467" s="21"/>
      <c r="D467" s="21"/>
      <c r="E467" s="23">
        <v>45</v>
      </c>
      <c r="F467" s="23">
        <f t="shared" si="55"/>
        <v>45</v>
      </c>
      <c r="G467" s="77"/>
    </row>
    <row r="468" spans="1:7" s="53" customFormat="1" ht="16.2" x14ac:dyDescent="0.4">
      <c r="A468" s="2">
        <v>14</v>
      </c>
      <c r="B468" s="86" t="s">
        <v>76</v>
      </c>
      <c r="C468" s="21"/>
      <c r="D468" s="21"/>
      <c r="E468" s="23">
        <v>12</v>
      </c>
      <c r="F468" s="23">
        <f t="shared" si="49"/>
        <v>12</v>
      </c>
      <c r="G468" s="77"/>
    </row>
    <row r="469" spans="1:7" s="53" customFormat="1" ht="16.2" x14ac:dyDescent="0.4">
      <c r="A469" s="2">
        <v>15</v>
      </c>
      <c r="B469" s="86" t="s">
        <v>68</v>
      </c>
      <c r="C469" s="21"/>
      <c r="D469" s="21"/>
      <c r="E469" s="23">
        <v>125</v>
      </c>
      <c r="F469" s="23">
        <f t="shared" si="49"/>
        <v>125</v>
      </c>
      <c r="G469" s="77"/>
    </row>
    <row r="470" spans="1:7" s="53" customFormat="1" ht="16.2" x14ac:dyDescent="0.4">
      <c r="A470" s="2"/>
      <c r="B470" s="19"/>
      <c r="C470" s="24"/>
      <c r="D470" s="24"/>
      <c r="E470" s="23"/>
      <c r="F470" s="23">
        <f t="shared" si="49"/>
        <v>0</v>
      </c>
    </row>
    <row r="471" spans="1:7" s="52" customFormat="1" ht="16.2" x14ac:dyDescent="0.4">
      <c r="A471" s="1"/>
      <c r="B471" s="25" t="s">
        <v>54</v>
      </c>
      <c r="C471" s="51">
        <f>C473</f>
        <v>0</v>
      </c>
      <c r="D471" s="51">
        <f t="shared" ref="D471:E471" si="56">D473</f>
        <v>0</v>
      </c>
      <c r="E471" s="51">
        <f t="shared" si="56"/>
        <v>2398.5100000000002</v>
      </c>
      <c r="F471" s="51">
        <f t="shared" si="49"/>
        <v>2398.5100000000002</v>
      </c>
    </row>
    <row r="472" spans="1:7" s="53" customFormat="1" ht="16.2" x14ac:dyDescent="0.4">
      <c r="A472" s="2"/>
      <c r="B472" s="25"/>
      <c r="C472" s="23"/>
      <c r="D472" s="23"/>
      <c r="E472" s="23"/>
      <c r="F472" s="23">
        <f t="shared" si="49"/>
        <v>0</v>
      </c>
    </row>
    <row r="473" spans="1:7" s="52" customFormat="1" ht="16.2" x14ac:dyDescent="0.4">
      <c r="A473" s="59"/>
      <c r="B473" s="10" t="s">
        <v>9</v>
      </c>
      <c r="C473" s="51">
        <f>C474</f>
        <v>0</v>
      </c>
      <c r="D473" s="51">
        <f t="shared" ref="D473:E473" si="57">D474</f>
        <v>0</v>
      </c>
      <c r="E473" s="51">
        <f t="shared" si="57"/>
        <v>2398.5100000000002</v>
      </c>
      <c r="F473" s="51">
        <f t="shared" si="49"/>
        <v>2398.5100000000002</v>
      </c>
    </row>
    <row r="474" spans="1:7" s="53" customFormat="1" ht="16.2" x14ac:dyDescent="0.4">
      <c r="A474" s="8" t="s">
        <v>4</v>
      </c>
      <c r="B474" s="27" t="s">
        <v>43</v>
      </c>
      <c r="C474" s="23">
        <f>SUM(C475:C475)</f>
        <v>0</v>
      </c>
      <c r="D474" s="23">
        <f>SUM(D475:D475)</f>
        <v>0</v>
      </c>
      <c r="E474" s="23">
        <f>SUM(E475:E476)</f>
        <v>2398.5100000000002</v>
      </c>
      <c r="F474" s="23">
        <f t="shared" si="49"/>
        <v>2398.5100000000002</v>
      </c>
    </row>
    <row r="475" spans="1:7" s="53" customFormat="1" ht="30.6" customHeight="1" x14ac:dyDescent="0.4">
      <c r="A475" s="2">
        <v>1</v>
      </c>
      <c r="B475" s="86" t="s">
        <v>55</v>
      </c>
      <c r="C475" s="21"/>
      <c r="D475" s="21"/>
      <c r="E475" s="23">
        <v>388.51</v>
      </c>
      <c r="F475" s="23">
        <f t="shared" si="49"/>
        <v>388.51</v>
      </c>
    </row>
    <row r="476" spans="1:7" s="53" customFormat="1" ht="28.2" customHeight="1" x14ac:dyDescent="0.4">
      <c r="A476" s="2">
        <v>2</v>
      </c>
      <c r="B476" s="86" t="s">
        <v>69</v>
      </c>
      <c r="C476" s="21"/>
      <c r="D476" s="21"/>
      <c r="E476" s="23">
        <v>2010</v>
      </c>
      <c r="F476" s="23">
        <f t="shared" si="49"/>
        <v>2010</v>
      </c>
    </row>
    <row r="477" spans="1:7" s="53" customFormat="1" ht="16.2" x14ac:dyDescent="0.4">
      <c r="A477" s="61"/>
      <c r="B477" s="62"/>
      <c r="C477" s="63"/>
      <c r="D477" s="63"/>
      <c r="E477" s="64"/>
      <c r="F477" s="64"/>
    </row>
    <row r="479" spans="1:7" x14ac:dyDescent="0.4">
      <c r="A479" s="37"/>
      <c r="B479" s="39" t="s">
        <v>61</v>
      </c>
      <c r="C479" s="104" t="s">
        <v>58</v>
      </c>
      <c r="D479" s="104"/>
      <c r="E479" s="104"/>
      <c r="F479" s="38"/>
    </row>
    <row r="480" spans="1:7" x14ac:dyDescent="0.4">
      <c r="A480" s="37"/>
      <c r="B480" s="39" t="s">
        <v>62</v>
      </c>
      <c r="C480" s="38"/>
      <c r="D480" s="38"/>
      <c r="E480" s="38" t="s">
        <v>59</v>
      </c>
      <c r="F480" s="38"/>
    </row>
    <row r="481" spans="1:8" x14ac:dyDescent="0.4">
      <c r="A481" s="37"/>
      <c r="B481" s="37"/>
      <c r="C481" s="104" t="s">
        <v>60</v>
      </c>
      <c r="D481" s="104"/>
      <c r="E481" s="104"/>
      <c r="F481" s="38"/>
    </row>
    <row r="482" spans="1:8" x14ac:dyDescent="0.4">
      <c r="A482" s="37"/>
      <c r="B482" s="37"/>
      <c r="C482" s="38"/>
      <c r="D482" s="38"/>
      <c r="F482" s="38"/>
      <c r="G482" s="42"/>
      <c r="H482" s="42"/>
    </row>
  </sheetData>
  <mergeCells count="6">
    <mergeCell ref="D2:F2"/>
    <mergeCell ref="C479:E479"/>
    <mergeCell ref="C481:E481"/>
    <mergeCell ref="A4:G4"/>
    <mergeCell ref="C390:C391"/>
    <mergeCell ref="F390:F391"/>
  </mergeCells>
  <pageMargins left="0.19685039370078741" right="0.11811023622047245" top="0.19685039370078741" bottom="0.39370078740157483" header="0" footer="0"/>
  <pageSetup paperSize="9" orientation="landscape" horizontalDpi="1200" verticalDpi="1200" r:id="rId1"/>
  <headerFooter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89362918A98B45BA00257DBE394388" ma:contentTypeVersion="7" ma:contentTypeDescription="Create a new document." ma:contentTypeScope="" ma:versionID="d77395a64b94c7f0771e6c7b247d94ad">
  <xsd:schema xmlns:xsd="http://www.w3.org/2001/XMLSchema" xmlns:xs="http://www.w3.org/2001/XMLSchema" xmlns:p="http://schemas.microsoft.com/office/2006/metadata/properties" xmlns:ns3="cca2c417-a5cf-4a48-a9f8-dfbaf1ea9fe3" targetNamespace="http://schemas.microsoft.com/office/2006/metadata/properties" ma:root="true" ma:fieldsID="6d08c171e63adf81b880938cf56ccaf1" ns3:_="">
    <xsd:import namespace="cca2c417-a5cf-4a48-a9f8-dfbaf1ea9f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2c417-a5cf-4a48-a9f8-dfbaf1ea9f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F0971B-AFF2-4955-9944-1EF5EB25B5B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ca2c417-a5cf-4a48-a9f8-dfbaf1ea9fe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415CB9-54B7-44B8-8B39-9EC522CE0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a2c417-a5cf-4a48-a9f8-dfbaf1ea9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CEDAA6-A766-4AB5-89D0-B3C934CD93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Varianata finala</vt:lpstr>
      <vt:lpstr>'Varianata finala'!_Hlk153963775</vt:lpstr>
      <vt:lpstr>'Varianata finala'!Print_Titles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Deac</dc:creator>
  <cp:lastModifiedBy>Gabriela Rotaru</cp:lastModifiedBy>
  <cp:lastPrinted>2024-06-14T05:55:54Z</cp:lastPrinted>
  <dcterms:created xsi:type="dcterms:W3CDTF">2023-01-25T12:30:24Z</dcterms:created>
  <dcterms:modified xsi:type="dcterms:W3CDTF">2024-06-14T05:55:59Z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0x0101004189362918A98B45BA00257DBE394388</vt:lpwstr>
  </property>
</Properties>
</file>