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ILESERVERVR\cajt\ANUL 2024\PROIECTE Hotarari CJC 2024\Proiect APROBARE TARIFE după Licitatia 2\Tarife calatorie licitatia 2\"/>
    </mc:Choice>
  </mc:AlternateContent>
  <xr:revisionPtr revIDLastSave="0" documentId="13_ncr:1_{1FBD2D23-7418-4005-B4C6-0671E0A545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049" sheetId="1" r:id="rId1"/>
    <sheet name="T050" sheetId="2" r:id="rId2"/>
    <sheet name="T051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C72" i="1" s="1"/>
  <c r="C70" i="3"/>
  <c r="C71" i="3" s="1"/>
  <c r="C70" i="2"/>
  <c r="D10" i="3" l="1"/>
  <c r="G7" i="3" s="1"/>
  <c r="C10" i="3"/>
  <c r="C8" i="3"/>
  <c r="D8" i="3"/>
  <c r="E7" i="3" s="1"/>
  <c r="D9" i="3"/>
  <c r="F7" i="3" s="1"/>
  <c r="C9" i="3"/>
  <c r="D19" i="1"/>
  <c r="N9" i="1" s="1"/>
  <c r="C18" i="1"/>
  <c r="D16" i="1"/>
  <c r="K9" i="1" s="1"/>
  <c r="C15" i="1"/>
  <c r="C12" i="1"/>
  <c r="C10" i="1"/>
  <c r="C17" i="1"/>
  <c r="D10" i="1"/>
  <c r="E9" i="1" s="1"/>
  <c r="C19" i="1"/>
  <c r="C16" i="1"/>
  <c r="D13" i="1"/>
  <c r="H9" i="1" s="1"/>
  <c r="D11" i="1"/>
  <c r="F9" i="1" s="1"/>
  <c r="D18" i="1"/>
  <c r="M9" i="1" s="1"/>
  <c r="C14" i="1"/>
  <c r="D17" i="1"/>
  <c r="L9" i="1" s="1"/>
  <c r="D14" i="1"/>
  <c r="I9" i="1" s="1"/>
  <c r="C13" i="1"/>
  <c r="C11" i="1"/>
  <c r="E11" i="1" s="1"/>
  <c r="F10" i="1" s="1"/>
  <c r="D15" i="1"/>
  <c r="J9" i="1" s="1"/>
  <c r="D12" i="1"/>
  <c r="G9" i="1" s="1"/>
  <c r="E9" i="3" l="1"/>
  <c r="F8" i="3" s="1"/>
  <c r="F10" i="3"/>
  <c r="G9" i="3" s="1"/>
  <c r="E10" i="3"/>
  <c r="G8" i="3" s="1"/>
  <c r="C13" i="2"/>
  <c r="C11" i="2"/>
  <c r="C9" i="2"/>
  <c r="D9" i="2"/>
  <c r="F7" i="2" s="1"/>
  <c r="D12" i="2"/>
  <c r="I7" i="2" s="1"/>
  <c r="D10" i="2"/>
  <c r="G7" i="2" s="1"/>
  <c r="D8" i="2"/>
  <c r="E7" i="2" s="1"/>
  <c r="D11" i="2"/>
  <c r="H7" i="2" s="1"/>
  <c r="C12" i="2"/>
  <c r="C10" i="2"/>
  <c r="C8" i="2"/>
  <c r="D13" i="2"/>
  <c r="J7" i="2" s="1"/>
  <c r="E18" i="1"/>
  <c r="M10" i="1" s="1"/>
  <c r="K17" i="1"/>
  <c r="L16" i="1" s="1"/>
  <c r="H17" i="1"/>
  <c r="L13" i="1" s="1"/>
  <c r="F17" i="1"/>
  <c r="L11" i="1" s="1"/>
  <c r="G17" i="1"/>
  <c r="L12" i="1" s="1"/>
  <c r="E17" i="1"/>
  <c r="L10" i="1" s="1"/>
  <c r="J17" i="1"/>
  <c r="L15" i="1" s="1"/>
  <c r="I17" i="1"/>
  <c r="L14" i="1" s="1"/>
  <c r="I15" i="1"/>
  <c r="J14" i="1" s="1"/>
  <c r="F15" i="1"/>
  <c r="J11" i="1" s="1"/>
  <c r="E15" i="1"/>
  <c r="J10" i="1" s="1"/>
  <c r="H15" i="1"/>
  <c r="J13" i="1" s="1"/>
  <c r="G15" i="1"/>
  <c r="J12" i="1" s="1"/>
  <c r="H14" i="1"/>
  <c r="I13" i="1" s="1"/>
  <c r="E14" i="1"/>
  <c r="I10" i="1" s="1"/>
  <c r="G14" i="1"/>
  <c r="I12" i="1" s="1"/>
  <c r="F14" i="1"/>
  <c r="I11" i="1" s="1"/>
  <c r="J16" i="1"/>
  <c r="K15" i="1" s="1"/>
  <c r="G16" i="1"/>
  <c r="K12" i="1" s="1"/>
  <c r="H16" i="1"/>
  <c r="K13" i="1" s="1"/>
  <c r="E16" i="1"/>
  <c r="K10" i="1" s="1"/>
  <c r="I16" i="1"/>
  <c r="K14" i="1" s="1"/>
  <c r="F16" i="1"/>
  <c r="K11" i="1" s="1"/>
  <c r="L18" i="1"/>
  <c r="M17" i="1" s="1"/>
  <c r="I18" i="1"/>
  <c r="M14" i="1" s="1"/>
  <c r="J18" i="1"/>
  <c r="M15" i="1" s="1"/>
  <c r="G18" i="1"/>
  <c r="M12" i="1" s="1"/>
  <c r="F18" i="1"/>
  <c r="M11" i="1" s="1"/>
  <c r="K18" i="1"/>
  <c r="M16" i="1" s="1"/>
  <c r="H18" i="1"/>
  <c r="M13" i="1" s="1"/>
  <c r="G13" i="1"/>
  <c r="H12" i="1" s="1"/>
  <c r="F13" i="1"/>
  <c r="H11" i="1" s="1"/>
  <c r="E13" i="1"/>
  <c r="H10" i="1" s="1"/>
  <c r="M19" i="1"/>
  <c r="N18" i="1" s="1"/>
  <c r="F19" i="1"/>
  <c r="N11" i="1" s="1"/>
  <c r="J19" i="1"/>
  <c r="N15" i="1" s="1"/>
  <c r="H19" i="1"/>
  <c r="N13" i="1" s="1"/>
  <c r="K19" i="1"/>
  <c r="N16" i="1" s="1"/>
  <c r="I19" i="1"/>
  <c r="N14" i="1" s="1"/>
  <c r="G19" i="1"/>
  <c r="N12" i="1" s="1"/>
  <c r="L19" i="1"/>
  <c r="N17" i="1" s="1"/>
  <c r="E19" i="1"/>
  <c r="N10" i="1" s="1"/>
  <c r="F12" i="1"/>
  <c r="G11" i="1" s="1"/>
  <c r="E12" i="1"/>
  <c r="G10" i="1" s="1"/>
  <c r="E9" i="2" l="1"/>
  <c r="F8" i="2" s="1"/>
  <c r="F10" i="2"/>
  <c r="G9" i="2" s="1"/>
  <c r="E10" i="2"/>
  <c r="G8" i="2" s="1"/>
  <c r="G11" i="2"/>
  <c r="H10" i="2" s="1"/>
  <c r="F11" i="2"/>
  <c r="H9" i="2" s="1"/>
  <c r="E11" i="2"/>
  <c r="H8" i="2" s="1"/>
  <c r="E12" i="2"/>
  <c r="I8" i="2" s="1"/>
  <c r="H12" i="2"/>
  <c r="I11" i="2" s="1"/>
  <c r="F12" i="2"/>
  <c r="I9" i="2" s="1"/>
  <c r="G12" i="2"/>
  <c r="I10" i="2" s="1"/>
  <c r="F13" i="2"/>
  <c r="J9" i="2" s="1"/>
  <c r="I13" i="2"/>
  <c r="J12" i="2" s="1"/>
  <c r="G13" i="2"/>
  <c r="J10" i="2" s="1"/>
  <c r="H13" i="2"/>
  <c r="J11" i="2" s="1"/>
  <c r="E13" i="2"/>
  <c r="J8" i="2" s="1"/>
</calcChain>
</file>

<file path=xl/sharedStrings.xml><?xml version="1.0" encoding="utf-8"?>
<sst xmlns="http://schemas.openxmlformats.org/spreadsheetml/2006/main" count="95" uniqueCount="43">
  <si>
    <t>Bilete de călătorie</t>
  </si>
  <si>
    <t>km</t>
  </si>
  <si>
    <t>Cluj Napoca/ Autogara Fany</t>
  </si>
  <si>
    <t>Tarif  mediu/km/loc (lei)</t>
  </si>
  <si>
    <t>Cluj Napoca/Autogara Fany</t>
  </si>
  <si>
    <t>Zonă kilometrică - initiala</t>
  </si>
  <si>
    <t>Zonă kilometrică finala</t>
  </si>
  <si>
    <t>Coeficient alfa</t>
  </si>
  <si>
    <t>lei/loc/km</t>
  </si>
  <si>
    <t xml:space="preserve">TVA                                                   </t>
  </si>
  <si>
    <t xml:space="preserve">Tarif mediu cu TVA                        </t>
  </si>
  <si>
    <t>TARIFE DE CĂLĂTORIE PRACTICATE PE TRASEUL T 049</t>
  </si>
  <si>
    <t>Cod Traseu: T049 CLUJ NAPOCA – CHINTENI – ASCHILEU MIC</t>
  </si>
  <si>
    <t>Ofertant: FANY PRESTĂRI SERVICII S.R.L.</t>
  </si>
  <si>
    <t xml:space="preserve">Tarif mediu pe traseul T049        </t>
  </si>
  <si>
    <t>Chinteni</t>
  </si>
  <si>
    <t>Deușu</t>
  </si>
  <si>
    <t>Făureni -ramificație</t>
  </si>
  <si>
    <t>Băbuțiu</t>
  </si>
  <si>
    <t>Șoimeni</t>
  </si>
  <si>
    <t>Vultureni - ramificație</t>
  </si>
  <si>
    <t>Fodora</t>
  </si>
  <si>
    <t>Așchileu Mare</t>
  </si>
  <si>
    <t>Cristorel - ramificație</t>
  </si>
  <si>
    <t>Așchileu Mic</t>
  </si>
  <si>
    <t>Nr.transă de distanță</t>
  </si>
  <si>
    <t>Făureni - ramificație</t>
  </si>
  <si>
    <t>Vultureni-  ramificație</t>
  </si>
  <si>
    <t>Cod Traseu: T050 CLUJ NAPOCA – CHINTENI – VULTURENI</t>
  </si>
  <si>
    <t xml:space="preserve">Vultureni </t>
  </si>
  <si>
    <t>Vultureni</t>
  </si>
  <si>
    <t>TARIFE DE CĂLĂTORIE PRACTICATE PE TRASEUL T 050</t>
  </si>
  <si>
    <t xml:space="preserve">Tarif mediu pe traseul T050        </t>
  </si>
  <si>
    <t xml:space="preserve">Făureni </t>
  </si>
  <si>
    <t xml:space="preserve">Făureni  </t>
  </si>
  <si>
    <t>TARIFE DE CĂLĂTORIE PRACTICATE PE TRASEUL T 051</t>
  </si>
  <si>
    <t>Cod Traseu: T051 CLUJ NAPOCA – CHINTENI – FĂURENI</t>
  </si>
  <si>
    <t xml:space="preserve">Tarif mediu pe traseul T051        </t>
  </si>
  <si>
    <t>Zonă kilometrică initiala</t>
  </si>
  <si>
    <t>1,2</t>
  </si>
  <si>
    <t>Așchileu    Mic</t>
  </si>
  <si>
    <t>Anexa</t>
  </si>
  <si>
    <t>la Hotarârea nr._____________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</si>
</sst>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Montserrat Light"/>
      <charset val="238"/>
    </font>
    <font>
      <sz val="11"/>
      <color rgb="FF000000"/>
      <name val="Montserrat Light"/>
      <charset val="238"/>
    </font>
    <font>
      <sz val="11"/>
      <color theme="1"/>
      <name val="Calibri"/>
      <family val="2"/>
    </font>
    <font>
      <sz val="10"/>
      <color theme="1"/>
      <name val="Montserrat Light"/>
      <family val="3"/>
    </font>
    <font>
      <sz val="10"/>
      <color rgb="FF000000"/>
      <name val="Montserrat Light"/>
      <family val="3"/>
    </font>
    <font>
      <sz val="10"/>
      <color theme="1"/>
      <name val="Calibri"/>
      <family val="2"/>
      <charset val="238"/>
    </font>
    <font>
      <sz val="10"/>
      <color rgb="FF000000"/>
      <name val="Montserrat Light"/>
      <family val="3"/>
      <charset val="238"/>
    </font>
    <font>
      <sz val="10"/>
      <color theme="1"/>
      <name val="Montserrat Light"/>
      <charset val="238"/>
    </font>
    <font>
      <sz val="10"/>
      <color theme="0"/>
      <name val="Montserrat Light"/>
      <family val="3"/>
    </font>
    <font>
      <sz val="11"/>
      <color theme="1"/>
      <name val="Montserrat Light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4" borderId="0" xfId="0" applyFill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4" fillId="0" borderId="21" xfId="0" applyFont="1" applyBorder="1" applyAlignment="1">
      <alignment horizontal="center" vertical="center" textRotation="90"/>
    </xf>
    <xf numFmtId="0" fontId="4" fillId="0" borderId="21" xfId="0" applyFont="1" applyBorder="1" applyAlignment="1">
      <alignment horizontal="center" vertical="center" textRotation="90" wrapText="1"/>
    </xf>
    <xf numFmtId="0" fontId="4" fillId="0" borderId="22" xfId="0" applyFont="1" applyBorder="1" applyAlignment="1">
      <alignment horizontal="center" vertical="center" textRotation="90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5" borderId="4" xfId="0" applyNumberFormat="1" applyFont="1" applyFill="1" applyBorder="1" applyAlignment="1">
      <alignment horizontal="center" vertical="center" wrapText="1"/>
    </xf>
    <xf numFmtId="2" fontId="8" fillId="6" borderId="4" xfId="0" applyNumberFormat="1" applyFont="1" applyFill="1" applyBorder="1" applyAlignment="1">
      <alignment horizontal="center"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2" fontId="8" fillId="3" borderId="5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8" fillId="4" borderId="10" xfId="0" applyNumberFormat="1" applyFont="1" applyFill="1" applyBorder="1" applyAlignment="1">
      <alignment horizontal="center" vertical="center" wrapText="1"/>
    </xf>
    <xf numFmtId="2" fontId="8" fillId="5" borderId="11" xfId="0" applyNumberFormat="1" applyFont="1" applyFill="1" applyBorder="1" applyAlignment="1">
      <alignment horizontal="center" vertical="center" wrapText="1"/>
    </xf>
    <xf numFmtId="2" fontId="8" fillId="6" borderId="11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" fontId="9" fillId="4" borderId="5" xfId="0" applyNumberFormat="1" applyFont="1" applyFill="1" applyBorder="1" applyAlignment="1">
      <alignment horizontal="center" vertical="center" wrapText="1"/>
    </xf>
    <xf numFmtId="2" fontId="9" fillId="4" borderId="4" xfId="0" applyNumberFormat="1" applyFont="1" applyFill="1" applyBorder="1" applyAlignment="1">
      <alignment horizontal="center" vertical="center" wrapText="1"/>
    </xf>
    <xf numFmtId="2" fontId="9" fillId="4" borderId="1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0" fillId="0" borderId="0" xfId="0" applyFont="1"/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4"/>
  <sheetViews>
    <sheetView tabSelected="1" zoomScale="96" zoomScaleNormal="96" workbookViewId="0">
      <selection activeCell="H52" sqref="H52"/>
    </sheetView>
  </sheetViews>
  <sheetFormatPr defaultRowHeight="15" x14ac:dyDescent="0.25"/>
  <cols>
    <col min="1" max="1" width="30.28515625" customWidth="1"/>
    <col min="2" max="2" width="10.28515625" customWidth="1"/>
    <col min="3" max="3" width="11.140625" customWidth="1"/>
    <col min="4" max="4" width="9.7109375" customWidth="1"/>
    <col min="5" max="5" width="8.28515625" customWidth="1"/>
    <col min="6" max="6" width="8.42578125" customWidth="1"/>
    <col min="7" max="7" width="7.85546875" customWidth="1"/>
    <col min="8" max="8" width="7" customWidth="1"/>
    <col min="9" max="9" width="6.42578125" customWidth="1"/>
    <col min="11" max="11" width="6.5703125" customWidth="1"/>
    <col min="12" max="12" width="7" customWidth="1"/>
    <col min="13" max="13" width="7.28515625" customWidth="1"/>
    <col min="14" max="14" width="7" customWidth="1"/>
  </cols>
  <sheetData>
    <row r="1" spans="1:16" x14ac:dyDescent="0.25">
      <c r="J1" s="61" t="s">
        <v>41</v>
      </c>
      <c r="K1" s="61"/>
      <c r="L1" s="61"/>
      <c r="M1" s="61"/>
    </row>
    <row r="2" spans="1:16" x14ac:dyDescent="0.25">
      <c r="J2" s="61" t="s">
        <v>42</v>
      </c>
      <c r="K2" s="61"/>
      <c r="L2" s="61"/>
      <c r="M2" s="61"/>
    </row>
    <row r="3" spans="1:16" x14ac:dyDescent="0.25">
      <c r="A3" s="62" t="s">
        <v>11</v>
      </c>
      <c r="B3" s="62"/>
      <c r="C3" s="62"/>
      <c r="D3" s="62"/>
      <c r="E3" s="62"/>
      <c r="F3" s="62"/>
      <c r="G3" s="62"/>
      <c r="H3" s="62"/>
      <c r="I3" s="62"/>
    </row>
    <row r="4" spans="1:16" x14ac:dyDescent="0.25">
      <c r="A4" s="1"/>
      <c r="B4" s="2"/>
      <c r="C4" s="2"/>
      <c r="D4" s="2"/>
      <c r="E4" s="2"/>
      <c r="F4" s="2"/>
      <c r="G4" s="2"/>
      <c r="H4" s="2"/>
      <c r="I4" s="2"/>
    </row>
    <row r="5" spans="1:16" x14ac:dyDescent="0.25">
      <c r="A5" s="3" t="s">
        <v>12</v>
      </c>
      <c r="B5" s="2"/>
      <c r="C5" s="2"/>
      <c r="D5" s="2"/>
      <c r="E5" s="2"/>
      <c r="F5" s="2"/>
      <c r="G5" s="2"/>
      <c r="H5" s="2"/>
      <c r="I5" s="2"/>
    </row>
    <row r="6" spans="1:16" ht="15.75" thickBot="1" x14ac:dyDescent="0.3">
      <c r="A6" s="3" t="s">
        <v>13</v>
      </c>
      <c r="B6" s="2"/>
      <c r="C6" s="2"/>
      <c r="D6" s="2"/>
      <c r="E6" s="2"/>
      <c r="F6" s="2"/>
      <c r="G6" s="2"/>
      <c r="H6" s="2"/>
      <c r="I6" s="2"/>
    </row>
    <row r="7" spans="1:16" ht="15.75" thickBot="1" x14ac:dyDescent="0.3">
      <c r="A7" s="63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</row>
    <row r="8" spans="1:16" ht="69" thickBot="1" x14ac:dyDescent="0.3">
      <c r="A8" s="28" t="s">
        <v>3</v>
      </c>
      <c r="B8" s="37" t="s">
        <v>1</v>
      </c>
      <c r="C8" s="37"/>
      <c r="D8" s="37" t="s">
        <v>2</v>
      </c>
      <c r="E8" s="37" t="s">
        <v>15</v>
      </c>
      <c r="F8" s="37" t="s">
        <v>16</v>
      </c>
      <c r="G8" s="37" t="s">
        <v>26</v>
      </c>
      <c r="H8" s="37" t="s">
        <v>18</v>
      </c>
      <c r="I8" s="37" t="s">
        <v>19</v>
      </c>
      <c r="J8" s="38" t="s">
        <v>27</v>
      </c>
      <c r="K8" s="39" t="s">
        <v>21</v>
      </c>
      <c r="L8" s="40" t="s">
        <v>22</v>
      </c>
      <c r="M8" s="40" t="s">
        <v>23</v>
      </c>
      <c r="N8" s="41" t="s">
        <v>40</v>
      </c>
    </row>
    <row r="9" spans="1:16" x14ac:dyDescent="0.25">
      <c r="A9" s="25" t="s">
        <v>4</v>
      </c>
      <c r="B9" s="21">
        <v>0</v>
      </c>
      <c r="C9" s="57"/>
      <c r="D9" s="47"/>
      <c r="E9" s="48">
        <f>D10</f>
        <v>4.5</v>
      </c>
      <c r="F9" s="48">
        <f>D11</f>
        <v>5.5</v>
      </c>
      <c r="G9" s="48">
        <f>D12</f>
        <v>6</v>
      </c>
      <c r="H9" s="48">
        <f>D13</f>
        <v>7</v>
      </c>
      <c r="I9" s="48">
        <f>D14</f>
        <v>7.5</v>
      </c>
      <c r="J9" s="48">
        <f>D15</f>
        <v>8.5</v>
      </c>
      <c r="K9" s="48">
        <f>D16</f>
        <v>8.5</v>
      </c>
      <c r="L9" s="48">
        <f>D17</f>
        <v>9</v>
      </c>
      <c r="M9" s="48">
        <f>D18</f>
        <v>9.5</v>
      </c>
      <c r="N9" s="49">
        <f>D19</f>
        <v>10.5</v>
      </c>
    </row>
    <row r="10" spans="1:16" x14ac:dyDescent="0.25">
      <c r="A10" s="26" t="s">
        <v>15</v>
      </c>
      <c r="B10" s="22">
        <v>15</v>
      </c>
      <c r="C10" s="58">
        <f>IF(B10&lt;=C50,B10*C72*D50,IF(AND(B10&gt;C50,B10&lt;=C51),(C50-B50)*D50*C72+(B10-C50)*C72*D51,IF(AND(B10&gt;C51,B10&lt;=C52),C50*C72*D50+(C51-C50)*C72*D51+(B10 -C51)*C72*D52,IF(AND(B10&gt;C52,B10&lt;=C53),C50*C72*D50+(C51-C50)*C72*D51+(C52-C51)*C72*D52+(B10 -C52)*C72*D53,IF(AND(B10&gt;C53,B10&lt;=C54),C50*C72*D50+(C51-C50)*C72*D51+(C52-C51)*C72*D52+(C53-C52)*C72*D53+(B10 -C53)*C72*D54,IF(AND(B10&gt;C54,B10&lt;=C55),C50*C72*D50+(C51-C50)*C72*D51+(C52-C51)*C72*D52+(C53-C52)*C72*D53+(C54-C53)*C72*D54+(B10 -C54)*C72*D55,IF(AND(B10&gt;C55,B10&lt;=C56),C50*C72*D50+(C51-C50)*C72*D51+(C52-C51)*C72*D52+(C53-C52)*C72*D53+(C54-C53)*C72*D54+(C55-C54)*C72*D55+(B10-C55)*C72*D56,IF(AND(B10&gt;C56,B10&lt;=C57),C50*C72*D50+(C51-C50)*C72*D51+(C52-C51)*C72*D52+(C53-C52)*C72*D53+(C54-C53)*C72*D54+(C55-C54)*C72*D55+(C54-C55)*C72*D56+(B10-C56)*C72*D57,0))))))))</f>
        <v>4.42</v>
      </c>
      <c r="D10" s="42">
        <f>MROUND(IF(B10&lt;=C50,B10*C72*D50,IF(AND(B10&gt;C50,B10&lt;=C51),(C50-B50)*D50*C72+(B10-C50)*C72*D51,IF(AND(B10&gt;C51,B10&lt;=C52),C50*C72*D50+(C51-C50)*C72*D51+(B10 -C51)*C72*D52,IF(AND(B10&gt;C52,B10&lt;=C53),C50*C72*D50+(C51-C50)*C72*D51+(C52-C51)*C72*D52+(B10 -C52)*C72*D53,IF(AND(B10&gt;C53,B10&lt;=C54),C50*C72*D50+(C51-C50)*C72*D51+(C52-C51)*C72*D52+(C53-C52)*C72*D53+(B10 -C53)*C72*D54,IF(AND(B10&gt;C54,B10&lt;=C55),C50*C72*D50+(C51-C50)*C72*D51+(C52-C51)*C72*D52+(C53-C52)*C72*D53+(C54-C53)*C72*D54+(B10 -C54)*C72*D55,IF(AND(B10&gt;C55,B10&lt;=C56),C50*C72*D50+(C51-C50)*C72*D51+(C52-C51)*C72*D52+(C53-C52)*C72*D53+(C54-C53)*C72*D54+(C55-C54)*C72*D55+(B10-C55)*C72*D56,IF(AND(B10&gt;C56,B10&lt;=C57),C50*C72*D50+(C51-C50)*C72*D51+(C52-C51)*C72*D52+(C53-C52)*C72*D53+(C54-C53)*C72*D54+(C55-C54)*C72*D55+(C54-C55)*C72*D56+(B10-C56)*C72*D57,0)))))))),0.5)</f>
        <v>4.5</v>
      </c>
      <c r="E10" s="43"/>
      <c r="F10" s="42">
        <f>E11</f>
        <v>1.5</v>
      </c>
      <c r="G10" s="42">
        <f>E12</f>
        <v>2</v>
      </c>
      <c r="H10" s="42">
        <f>E13</f>
        <v>2.5</v>
      </c>
      <c r="I10" s="42">
        <f>E14</f>
        <v>3</v>
      </c>
      <c r="J10" s="42">
        <f>E15</f>
        <v>4</v>
      </c>
      <c r="K10" s="42">
        <f>E16</f>
        <v>4.5</v>
      </c>
      <c r="L10" s="42">
        <f>E17</f>
        <v>4.5</v>
      </c>
      <c r="M10" s="42">
        <f>E18</f>
        <v>5</v>
      </c>
      <c r="N10" s="50">
        <f>E19</f>
        <v>6</v>
      </c>
    </row>
    <row r="11" spans="1:16" x14ac:dyDescent="0.25">
      <c r="A11" s="26" t="s">
        <v>16</v>
      </c>
      <c r="B11" s="22">
        <v>20</v>
      </c>
      <c r="C11" s="58">
        <f>IF(B11&lt;=C50,B11*C72*D50,IF(AND(B11&gt;C50,B11&lt;=C51),(C50-B50)*D50*C72+(B11-C50)*C72*D51,IF(AND(B11&gt;C51,B11&lt;=C52),C50*C72*D50+(C51-C50)*C72*D51+(B11 -C51)*C72*D52,IF(AND(B11&gt;C52,B11&lt;=C53),C50*C72*D50+(C51-C50)*C72*D51+(C52-C51)*C72*D52+(B11 -C52)*C72*D53,IF(AND(B11&gt;C53,B11&lt;=C54),C50*C72*D50+(C51-C50)*C72*D51+(C52-C51)*C72*D52+(C53-C52)*C72*D53+(B11 -C53)*C72*D54,IF(AND(B11&gt;C54,B11&lt;=C55),C50*C72*D50+(C51-C50)*C72*D51+(C52-C51)*C72*D52+(C53-C52)*C72*D53+(C54-C53)*C72*D54+(B11 -C54)*C72*D55,IF(AND(B11&gt;C55,B11&lt;=C56),C50*C72*D50+(C51-C50)*C72*D51+(C52-C51)*C72*D52+(C53-C52)*C72*D53+(C54-C53)*C72*D54+(C55-C54)*C72*D55+(B11-C55)*C72*D56,IF(AND(B11&gt;C56,B11&lt;=C57),C50*C72*D50+(C51-C50)*C72*D51+(C52-C51)*C72*D52+(C53-C52)*C72*D53+(C54-C53)*C72*D54+(C55-C54)*C72*D55+(C54-C55)*C72*D56+(B11-C56)*C72*D57,0))))))))</f>
        <v>5.7200000000000006</v>
      </c>
      <c r="D11" s="42">
        <f>MROUND(IF(B11&lt;=C50,B11*C72*D50,IF(AND(B11&gt;C50,B11&lt;=C51),(C50-B50)*D50*C72+(B11-C50)*C72*D51,IF(AND(B11&gt;C51,B11&lt;=C52),C50*C72*D50+(C51-C50)*C72*D51+(B11 -C51)*C72*D52,IF(AND(B11&gt;C52,B11&lt;=C53),C50*C72*D50+(C51-C50)*C72*D51+(C52-C51)*C72*D52+(B11 -C52)*C72*D53,IF(AND(B11&gt;C53,B11&lt;=C54),C50*C72*D50+(C51-C50)*C72*D51+(C52-C51)*C72*D52+(C53-C52)*C72*D53+(B11 -C53)*C72*D54,IF(AND(B11&gt;C54,B11&lt;=C55),C50*C72*D50+(C51-C50)*C72*D51+(C52-C51)*C72*D52+(C53-C52)*C72*D53+(C54-C53)*C72*D54+(B11 -C54)*C72*D55,IF(AND(B11&gt;C55,B11&lt;=C56),C50*C72*D50+(C51-C50)*C72*D51+(C52-C51)*C72*D52+(C53-C52)*C72*D53+(C54-C53)*C72*D54+(C55-C54)*C72*D55+(B11-C55)*C72*D56,IF(AND(B11&gt;C56,B11&lt;=C57),C50*C72*D50+(C51-C50)*C72*D51+(C52-C51)*C72*D52+(C53-C52)*C72*D53+(C54-C53)*C72*D54+(C55-C54)*C72*D55+(C54-C55)*C72*D56+(B11-C56)*C72*D57,0)))))))),0.5)</f>
        <v>5.5</v>
      </c>
      <c r="E11" s="42">
        <f>IF(MROUND(C11-C10,0.5)=0,0.5,MROUND(C11-C10,0.5))</f>
        <v>1.5</v>
      </c>
      <c r="F11" s="43"/>
      <c r="G11" s="42">
        <f>F12</f>
        <v>0.5</v>
      </c>
      <c r="H11" s="42">
        <f>F13</f>
        <v>1.5</v>
      </c>
      <c r="I11" s="42">
        <f>F14</f>
        <v>2</v>
      </c>
      <c r="J11" s="42">
        <f>F15</f>
        <v>2.5</v>
      </c>
      <c r="K11" s="42">
        <f>F16</f>
        <v>3</v>
      </c>
      <c r="L11" s="42">
        <f>F17</f>
        <v>3.5</v>
      </c>
      <c r="M11" s="42">
        <f>F18</f>
        <v>3.5</v>
      </c>
      <c r="N11" s="50">
        <f>F19</f>
        <v>4.5</v>
      </c>
    </row>
    <row r="12" spans="1:16" x14ac:dyDescent="0.25">
      <c r="A12" s="26" t="s">
        <v>17</v>
      </c>
      <c r="B12" s="22">
        <v>22</v>
      </c>
      <c r="C12" s="58">
        <f>IF(B12&lt;=C50,B12*C72*D50,IF(AND(B12&gt;C50,B12&lt;=C51),(C50-B50)*D50*C72+(B12-C50)*C72*D51,IF(AND(B12&gt;C51,B12&lt;=C52),C50*C72*D50+(C51-C50)*C72*D51+(B12 -C51)*C72*D52,IF(AND(B12&gt;C52,B12&lt;=C53),C50*C72*D50+(C51-C50)*C72*D51+(C52-C51)*C72*D52+(B12 -C52)*C72*D53,IF(AND(B12&gt;C53,B12&lt;=C54),C50*C72*D50+(C51-C50)*C72*D51+(C52-C51)*C72*D52+(C53-C52)*C72*D53+(B12 -C53)*C72*D54,IF(AND(B12&gt;C54,B12&lt;=C55),C50*C72*D50+(C51-C50)*C72*D51+(C52-C51)*C72*D52+(C53-C52)*C72*D53+(C54-C53)*C72*D54+(B12 -C54)*C72*D55,IF(AND(B12&gt;C55,B12&lt;=C56),C50*C72*D50+(C51-C50)*C72*D51+(C52-C51)*C72*D52+(C53-C52)*C72*D53+(C54-C53)*C72*D54+(C55-C54)*C72*D55+(B12-C55)*C72*D56,IF(AND(B12&gt;C56,B12&lt;=C57),C50*C72*D50+(C51-C50)*C72*D51+(C52-C51)*C72*D52+(C53-C52)*C72*D53+(C54-C53)*C72*D54+(C55-C54)*C72*D55+(C54-C55)*C72*D56+(B12-C56)*C72*D57,0))))))))</f>
        <v>6.24</v>
      </c>
      <c r="D12" s="42">
        <f>MROUND(IF(B12&lt;=C50,B12*C72*D50,IF(AND(B12&gt;C50,B12&lt;=C51),(C50-B50)*D50*C72+(B12-C50)*C72*D51,IF(AND(B12&gt;C51,B12&lt;=C52),C50*C72*D50+(C51-C50)*C72*D51+(B12 -C51)*C72*D52,IF(AND(B12&gt;C52,B12&lt;=C53),C50*C72*D50+(C51-C50)*C72*D51+(C52-C51)*C72*D52+(B12 -C52)*C72*D53,IF(AND(B12&gt;C53,B12&lt;=C54),C50*C72*D50+(C51-C50)*C72*D51+(C52-C51)*C72*D52+(C53-C52)*C72*D53+(B12 -C53)*C72*D54,IF(AND(B12&gt;C54,B12&lt;=C55),C50*C72*D50+(C51-C50)*C72*D51+(C52-C51)*C72*D52+(C53-C52)*C72*D53+(C54-C53)*C72*D54+(B12 -C54)*C72*D55,IF(AND(B12&gt;C55,B12&lt;=C56),C50*C72*D50+(C51-C50)*C72*D51+(C52-C51)*C72*D52+(C53-C52)*C72*D53+(C54-C53)*C72*D54+(C55-C54)*C72*D55+(B12-C55)*C72*D56,IF(AND(B12&gt;C56,B12&lt;=C57),C50*C72*D50+(C51-C50)*C72*D51+(C52-C51)*C72*D52+(C53-C52)*C72*D53+(C54-C53)*C72*D54+(C55-C54)*C72*D55+(C54-C55)*C72*D56+(B12-C56)*C72*D57,0)))))))),0.5)</f>
        <v>6</v>
      </c>
      <c r="E12" s="42">
        <f>MROUND(C12-C10,0.5)</f>
        <v>2</v>
      </c>
      <c r="F12" s="42">
        <f>IF(MROUND(C12-C11,0.5)=0,0.5,MROUND(C12-C11,0.5))</f>
        <v>0.5</v>
      </c>
      <c r="G12" s="44"/>
      <c r="H12" s="45">
        <f>G13</f>
        <v>1</v>
      </c>
      <c r="I12" s="42">
        <f>G14</f>
        <v>1.5</v>
      </c>
      <c r="J12" s="42">
        <f>G15</f>
        <v>2</v>
      </c>
      <c r="K12" s="42">
        <f>G16</f>
        <v>2.5</v>
      </c>
      <c r="L12" s="42">
        <f>G17</f>
        <v>3</v>
      </c>
      <c r="M12" s="42">
        <f>G18</f>
        <v>3</v>
      </c>
      <c r="N12" s="50">
        <f>G19</f>
        <v>4</v>
      </c>
      <c r="P12" s="14"/>
    </row>
    <row r="13" spans="1:16" x14ac:dyDescent="0.25">
      <c r="A13" s="26" t="s">
        <v>18</v>
      </c>
      <c r="B13" s="22">
        <v>25</v>
      </c>
      <c r="C13" s="58">
        <f>IF(B13&lt;=C50,B13*C72*D50,IF(AND(B13&gt;C50,B13&lt;=C51),(C50-B50)*D50*C72+(B13-C50)*C72*D51,IF(AND(B13&gt;C51,B13&lt;=C52),C50*C72*D50+(C51-C50)*C72*D51+(B13 -C51)*C72*D52,IF(AND(B13&gt;C52,B13&lt;=C53),C50*C72*D50+(C51-C50)*C72*D51+(C52-C51)*C72*D52+(B13 -C52)*C72*D53,IF(AND(B13&gt;C53,B13&lt;=C54),C50*C72*D50+(C51-C50)*C72*D51+(C52-C51)*C72*D52+(C53-C52)*C72*D53+(B13 -C53)*C72*D54,IF(AND(B13&gt;C54,B13&lt;=C55),C50*C72*D50+(C51-C50)*C72*D51+(C52-C51)*C72*D52+(C53-C52)*C72*D53+(C54-C53)*C72*D54+(B13 -C54)*C72*D55,IF(AND(B13&gt;C55,B13&lt;=C56),C50*C72*D50+(C51-C50)*C72*D51+(C52-C51)*C72*D52+(C53-C52)*C72*D53+(C54-C53)*C72*D54+(C55-C54)*C72*D55+(B13-C55)*C72*D56,IF(AND(B13&gt;C56,B13&lt;=C57),C50*C72*D50+(C51-C50)*C72*D51+(C52-C51)*C72*D52+(C53-C52)*C72*D53+(C54-C53)*C72*D54+(C55-C54)*C72*D55+(C54-C55)*C72*D56+(B13-C56)*C72*D57,0))))))))</f>
        <v>7.0200000000000005</v>
      </c>
      <c r="D13" s="42">
        <f>MROUND(IF(B13&lt;=C50,B13*C72*D50,IF(AND(B13&gt;C50,B13&lt;=C51),(C50-B50)*D50*C72+(B13-C50)*C72*D51,IF(AND(B13&gt;C51,B13&lt;=C52),C50*C72*D50+(C51-C50)*C72*D51+(B13 -C51)*C72*D52,IF(AND(B13&gt;C52,B13&lt;=C53),C50*C72*D50+(C51-C50)*C72*D51+(C52-C51)*C72*D52+(B13 -C52)*C72*D53,IF(AND(B13&gt;C53,B13&lt;=C54),C50*C72*D50+(C51-C50)*C72*D51+(C52-C51)*C72*D52+(C53-C52)*C72*D53+(B13 -C53)*C72*D54,IF(AND(B13&gt;C54,B13&lt;=C55),C50*C72*D50+(C51-C50)*C72*D51+(C52-C51)*C72*D52+(C53-C52)*C72*D53+(C54-C53)*C72*D54+(B13 -C54)*C72*D55,IF(AND(B13&gt;C55,B13&lt;=C56),C50*C72*D50+(C51-C50)*C72*D51+(C52-C51)*C72*D52+(C53-C52)*C72*D53+(C54-C53)*C72*D54+(C55-C54)*C72*D55+(B13-C55)*C72*D56,IF(AND(B13&gt;C56,B13&lt;=C57),C50*C72*D50+(C51-C50)*C72*D51+(C52-C51)*C72*D52+(C53-C52)*C72*D53+(C54-C53)*C72*D54+(C55-C54)*C72*D55+(C54-C55)*C72*D56+(B13-C56)*C72*D57,0)))))))),0.5)</f>
        <v>7</v>
      </c>
      <c r="E13" s="42">
        <f>MROUND(C13-C10,0.5)</f>
        <v>2.5</v>
      </c>
      <c r="F13" s="42">
        <f>MROUND(C13-C11,0.5)</f>
        <v>1.5</v>
      </c>
      <c r="G13" s="45">
        <f>IF(MROUND(C13-C12,0.5)=0,0.5,MROUND(C13-C12,0.5))</f>
        <v>1</v>
      </c>
      <c r="H13" s="44"/>
      <c r="I13" s="42">
        <f>H14</f>
        <v>0.5</v>
      </c>
      <c r="J13" s="42">
        <f>H15</f>
        <v>1.5</v>
      </c>
      <c r="K13" s="42">
        <f>H16</f>
        <v>1.5</v>
      </c>
      <c r="L13" s="42">
        <f>H17</f>
        <v>2</v>
      </c>
      <c r="M13" s="42">
        <f>H18</f>
        <v>2.5</v>
      </c>
      <c r="N13" s="50">
        <f>H19</f>
        <v>3.5</v>
      </c>
    </row>
    <row r="14" spans="1:16" x14ac:dyDescent="0.25">
      <c r="A14" s="26" t="s">
        <v>19</v>
      </c>
      <c r="B14" s="22">
        <v>27</v>
      </c>
      <c r="C14" s="58">
        <f>IF(B14&lt;=C50,B14*C72*D50,IF(AND(B14&gt;C50,B14&lt;=C51),(C50-B50)*D50*C72+(B14-C50)*C72*D51,IF(AND(B14&gt;C51,B14&lt;=C52),C50*C72*D50+(C51-C50)*C72*D51+(B14 -C51)*C72*D52,IF(AND(B14&gt;C52,B14&lt;=C53),C50*C72*D50+(C51-C50)*C72*D51+(C52-C51)*C72*D52+(B14 -C52)*C72*D53,IF(AND(B14&gt;C53,B14&lt;=C54),C50*C72*D50+(C51-C50)*C72*D51+(C52-C51)*C72*D52+(C53-C52)*C72*D53+(B14 -C53)*C72*D54,IF(AND(B14&gt;C54,B14&lt;=C55),C50*C72*D50+(C51-C50)*C72*D51+(C52-C51)*C72*D52+(C53-C52)*C72*D53+(C54-C53)*C72*D54+(B14 -C54)*C72*D55,IF(AND(B14&gt;C55,B14&lt;=C56),C50*C72*D50+(C51-C50)*C72*D51+(C52-C51)*C72*D52+(C53-C52)*C72*D53+(C54-C53)*C72*D54+(C55-C54)*C72*D55+(B14-C55)*C72*D56,IF(AND(B14&gt;C56,B14&lt;=C57),C50*C72*D50+(C51-C50)*C72*D51+(C52-C51)*C72*D52+(C53-C52)*C72*D53+(C54-C53)*C72*D54+(C55-C54)*C72*D55+(C54-C55)*C72*D56+(B14-C56)*C72*D57,0))))))))</f>
        <v>7.5400000000000009</v>
      </c>
      <c r="D14" s="42">
        <f>MROUND(IF(B14&lt;=C50,B14*C72*D50,IF(AND(B14&gt;C50,B14&lt;=C51),(C50-B50)*D50*C72+(B14-C50)*C72*D51,IF(AND(B14&gt;C51,B14&lt;=C52),C50*C72*D50+(C51-C50)*C72*D51+(B14 -C51)*C72*D52,IF(AND(B14&gt;C52,B14&lt;=C53),C50*C72*D50+(C51-C50)*C72*D51+(C52-C51)*C72*D52+(B14 -C52)*C72*D53,IF(AND(B14&gt;C53,B14&lt;=C54),C50*C72*D50+(C51-C50)*C72*D51+(C52-C51)*C72*D52+(C53-C52)*C72*D53+(B14 -C53)*C72*D54,IF(AND(B14&gt;C54,B14&lt;=C55),C50*C72*D50+(C51-C50)*C72*D51+(C52-C51)*C72*D52+(C53-C52)*C72*D53+(C54-C53)*C72*D54+(B14 -C54)*C72*D55,IF(AND(B14&gt;C55,B14&lt;=C56),C50*C72*D50+(C51-C50)*C72*D51+(C52-C51)*C72*D52+(C53-C52)*C72*D53+(C54-C53)*C72*D54+(C55-C54)*C72*D55+(B14-C55)*C72*D56,IF(AND(B14&gt;C56,B14&lt;=C57),C50*C72*D50+(C51-C50)*C72*D51+(C52-C51)*C72*D52+(C53-C52)*C72*D53+(C54-C53)*C72*D54+(C55-C54)*C72*D55+(C54-C55)*C72*D56+(B14-C56)*C72*D57,0)))))))),0.5)</f>
        <v>7.5</v>
      </c>
      <c r="E14" s="42">
        <f>MROUND(C14-C10,0.5)</f>
        <v>3</v>
      </c>
      <c r="F14" s="42">
        <f>MROUND(C14-C11,0.5)</f>
        <v>2</v>
      </c>
      <c r="G14" s="42">
        <f>MROUND(C14-C12,0.5)</f>
        <v>1.5</v>
      </c>
      <c r="H14" s="42">
        <f>IF(MROUND(C14-C13,0.5)=0,0.5,MROUND(C14-C13,0.5))</f>
        <v>0.5</v>
      </c>
      <c r="I14" s="43"/>
      <c r="J14" s="42">
        <f>I15</f>
        <v>1</v>
      </c>
      <c r="K14" s="42">
        <f>I16</f>
        <v>1</v>
      </c>
      <c r="L14" s="42">
        <f>I17</f>
        <v>1.5</v>
      </c>
      <c r="M14" s="42">
        <f>I18</f>
        <v>2</v>
      </c>
      <c r="N14" s="50">
        <f>I19</f>
        <v>3</v>
      </c>
    </row>
    <row r="15" spans="1:16" x14ac:dyDescent="0.25">
      <c r="A15" s="26" t="s">
        <v>20</v>
      </c>
      <c r="B15" s="22">
        <v>30</v>
      </c>
      <c r="C15" s="58">
        <f>IF(B15&lt;=C50,B15*C72*D50,IF(AND(B15&gt;C50,B15&lt;=C51),(C50-B50)*D50*C72+(B15-C50)*C72*D51,IF(AND(B15&gt;C51,B15&lt;=C52),C50*C72*D50+(C51-C50)*C72*D51+(B15 -C51)*C72*D52,IF(AND(B15&gt;C52,B15&lt;=C53),C50*C72*D50+(C51-C50)*C72*D51+(C52-C51)*C72*D52+(B15 -C52)*C72*D53,IF(AND(B15&gt;C53,B15&lt;=C54),C50*C72*D50+(C51-C50)*C72*D51+(C52-C51)*C72*D52+(C53-C52)*C72*D53+(B15 -C53)*C72*D54,IF(AND(B15&gt;C54,B15&lt;=C55),C50*C72*D50+(C51-C50)*C72*D51+(C52-C51)*C72*D52+(C53-C52)*C72*D53+(C54-C53)*C72*D54+(B15 -C54)*C72*D55,IF(AND(B15&gt;C55,B15&lt;=C56),C50*C72*D50+(C51-C50)*C72*D51+(C52-C51)*C72*D52+(C53-C52)*C72*D53+(C54-C53)*C72*D54+(C55-C54)*C72*D55+(B15-C55)*C72*D56,IF(AND(B15&gt;C56,B15&lt;=C57),C50*C72*D50+(C51-C50)*C72*D51+(C52-C51)*C72*D52+(C53-C52)*C72*D53+(C54-C53)*C72*D54+(C55-C54)*C72*D55+(C54-C55)*C72*D56+(B15-C56)*C72*D57,0))))))))</f>
        <v>8.32</v>
      </c>
      <c r="D15" s="42">
        <f>MROUND(IF(B15&lt;=C50,B15*C72*D50,IF(AND(B15&gt;C50,B15&lt;=C51),(C50-B50)*D50*C72+(B15-C50)*C72*D51,IF(AND(B15&gt;C51,B15&lt;=C52),C50*C72*D50+(C51-C50)*C72*D51+(B15 -C51)*C72*D52,IF(AND(B15&gt;C52,B15&lt;=C53),C50*C72*D50+(C51-C50)*C72*D51+(C52-C51)*C72*D52+(B15 -C52)*C72*D53,IF(AND(B15&gt;C53,B15&lt;=C54),C50*C72*D50+(C51-C50)*C72*D51+(C52-C51)*C72*D52+(C53-C52)*C72*D53+(B15 -C53)*C72*D54,IF(AND(B15&gt;C54,B15&lt;=C55),C50*C72*D50+(C51-C50)*C72*D51+(C52-C51)*C72*D52+(C53-C52)*C72*D53+(C54-C53)*C72*D54+(B15 -C54)*C72*D55,IF(AND(B15&gt;C55,B15&lt;=C56),C50*C72*D50+(C51-C50)*C72*D51+(C52-C51)*C72*D52+(C53-C52)*C72*D53+(C54-C53)*C72*D54+(C55-C54)*C72*D55+(B15-C55)*C72*D56,IF(AND(B15&gt;C56,B15&lt;=C57),C50*C72*D50+(C51-C50)*C72*D51+(C52-C51)*C72*D52+(C53-C52)*C72*D53+(C54-C53)*C72*D54+(C55-C54)*C72*D55+(C54-C55)*C72*D56+(B15-C56)*C72*D57,0)))))))),0.5)</f>
        <v>8.5</v>
      </c>
      <c r="E15" s="42">
        <f>MROUND(C15-C10,0.5)</f>
        <v>4</v>
      </c>
      <c r="F15" s="42">
        <f>MROUND(C15-C11,0.5)</f>
        <v>2.5</v>
      </c>
      <c r="G15" s="45">
        <f>MROUND(C15-C12,0.5)</f>
        <v>2</v>
      </c>
      <c r="H15" s="45">
        <f>MROUND(C15-C13,0.5)</f>
        <v>1.5</v>
      </c>
      <c r="I15" s="42">
        <f>IF(MROUND(C15-C14,0.5)=0,0.5,MROUND(C15-C14,0.5))</f>
        <v>1</v>
      </c>
      <c r="J15" s="43"/>
      <c r="K15" s="42">
        <f>J16</f>
        <v>0.5</v>
      </c>
      <c r="L15" s="42">
        <f>J17</f>
        <v>1</v>
      </c>
      <c r="M15" s="42">
        <f>J18</f>
        <v>1</v>
      </c>
      <c r="N15" s="50">
        <f>J19</f>
        <v>2</v>
      </c>
    </row>
    <row r="16" spans="1:16" x14ac:dyDescent="0.25">
      <c r="A16" s="26" t="s">
        <v>21</v>
      </c>
      <c r="B16" s="22">
        <v>32</v>
      </c>
      <c r="C16" s="58">
        <f>IF(B16&lt;=C50,B16*C72*D50,IF(AND(B16&gt;C50,B16&lt;=C51),(C50-B50)*D50*C72+(B16-C50)*C72*D51,IF(AND(B16&gt;C51,B16&lt;=C52),C50*C72*D50+(C51-C50)*C72*D51+(B16 -C51)*C72*D52,IF(AND(B16&gt;C52,B16&lt;=C53),C50*C72*D50+(C51-C50)*C72*D51+(C52-C51)*C72*D52+(B16 -C52)*C72*D53,IF(AND(B16&gt;C53,B16&lt;=C54),C50*C72*D50+(C51-C50)*C72*D51+(C52-C51)*C72*D52+(C53-C52)*C72*D53+(B16 -C53)*C72*D54,IF(AND(B16&gt;C54,B16&lt;=C55),C50*C72*D50+(C51-C50)*C72*D51+(C52-C51)*C72*D52+(C53-C52)*C72*D53+(C54-C53)*C72*D54+(B16 -C54)*C72*D55,IF(AND(B16&gt;C55,B16&lt;=C56),C50*C72*D50+(C51-C50)*C72*D51+(C52-C51)*C72*D52+(C53-C52)*C72*D53+(C54-C53)*C72*D54+(C55-C54)*C72*D55+(B16-C55)*C72*D56,IF(AND(B16&gt;C56,B16&lt;=C57),C50*C72*D50+(C51-C50)*C72*D51+(C52-C51)*C72*D52+(C53-C52)*C72*D53+(C54-C53)*C72*D54+(C55-C54)*C72*D55+(C54-C55)*C72*D56+(B16-C56)*C72*D57,0))))))))</f>
        <v>8.7360000000000007</v>
      </c>
      <c r="D16" s="42">
        <f>MROUND(IF(B16&lt;=C50,B16*C72*D50,IF(AND(B16&gt;C50,B16&lt;=C51),(C50-B50)*D50*C72+(B16-C50)*C72*D51,IF(AND(B16&gt;C51,B16&lt;=C52),C50*C72*D50+(C51-C50)*C72*D51+(B16 -C51)*C72*D52,IF(AND(B16&gt;C52,B16&lt;=C53),C50*C72*D50+(C51-C50)*C72*D51+(C52-C51)*C72*D52+(B16 -C52)*C72*D53,IF(AND(B16&gt;C53,B16&lt;=C54),C50*C72*D50+(C51-C50)*C72*D51+(C52-C51)*C72*D52+(C53-C52)*C72*D53+(B16 -C53)*C72*D54,IF(AND(B16&gt;C54,B16&lt;=C55),C50*C72*D50+(C51-C50)*C72*D51+(C52-C51)*C72*D52+(C53-C52)*C72*D53+(C54-C53)*C72*D54+(B16 -C54)*C72*D55,IF(AND(B16&gt;C55,B16&lt;=C56),C50*C72*D50+(C51-C50)*C72*D51+(C52-C51)*C72*D52+(C53-C52)*C72*D53+(C54-C53)*C72*D54+(C55-C54)*C72*D55+(B16-C55)*C72*D56,IF(AND(B16&gt;C56,B16&lt;=C57),C50*C72*D50+(C51-C50)*C72*D51+(C52-C51)*C72*D52+(C53-C52)*C72*D53+(C54-C53)*C72*D54+(C55-C54)*C72*D55+(C54-C55)*C72*D56+(B16-C56)*C72*D57,0)))))))),0.5)</f>
        <v>8.5</v>
      </c>
      <c r="E16" s="42">
        <f>MROUND(C16-C10,0.5)</f>
        <v>4.5</v>
      </c>
      <c r="F16" s="42">
        <f>MROUND(C16-C11,0.5)</f>
        <v>3</v>
      </c>
      <c r="G16" s="42">
        <f>MROUND(C16-C12,0.5)</f>
        <v>2.5</v>
      </c>
      <c r="H16" s="42">
        <f>MROUND(C16-C13,0.5)</f>
        <v>1.5</v>
      </c>
      <c r="I16" s="42">
        <f>MROUND(C16-C14,0.5)</f>
        <v>1</v>
      </c>
      <c r="J16" s="42">
        <f>IF(MROUND(C16-C15,0.5)=0,0.5,MROUND(C16-C15,0.5))</f>
        <v>0.5</v>
      </c>
      <c r="K16" s="43"/>
      <c r="L16" s="42">
        <f>K17</f>
        <v>0.5</v>
      </c>
      <c r="M16" s="42">
        <f>K18</f>
        <v>0.5</v>
      </c>
      <c r="N16" s="50">
        <f>K19</f>
        <v>1.5</v>
      </c>
    </row>
    <row r="17" spans="1:14" x14ac:dyDescent="0.25">
      <c r="A17" s="26" t="s">
        <v>22</v>
      </c>
      <c r="B17" s="22">
        <v>34</v>
      </c>
      <c r="C17" s="58">
        <f>IF(B17&lt;=C50,B17*C72*D50,IF(AND(B17&gt;C50,B17&lt;=C51),(C50-B50)*D50*C72+(B17-C50)*C72*D51,IF(AND(B17&gt;C51,B17&lt;=C52),C50*C72*D50+(C51-C50)*C72*D51+(B17 -C51)*C72*D52,IF(AND(B17&gt;C52,B17&lt;=C53),C50*C72*D50+(C51-C50)*C72*D51+(C52-C51)*C72*D52+(B17 -C52)*C72*D53,IF(AND(B17&gt;C53,B17&lt;=C54),C50*C72*D50+(C51-C50)*C72*D51+(C52-C51)*C72*D52+(C53-C52)*C72*D53+(B17 -C53)*C72*D54,IF(AND(B17&gt;C54,B17&lt;=C55),C50*C72*D50+(C51-C50)*C72*D51+(C52-C51)*C72*D52+(C53-C52)*C72*D53+(C54-C53)*C72*D54+(B17 -C54)*C72*D55,IF(AND(B17&gt;C55,B17&lt;=C56),C50*C72*D50+(C51-C50)*C72*D51+(C52-C51)*C72*D52+(C53-C52)*C72*D53+(C54-C53)*C72*D54+(C55-C54)*C72*D55+(B17-C55)*C72*D56,IF(AND(B17&gt;C56,B17&lt;=C57),C50*C72*D50+(C51-C50)*C72*D51+(C52-C51)*C72*D52+(C53-C52)*C72*D53+(C54-C53)*C72*D54+(C55-C54)*C72*D55+(C54-C55)*C72*D56+(B17-C56)*C72*D57,0))))))))</f>
        <v>9.152000000000001</v>
      </c>
      <c r="D17" s="42">
        <f>MROUND(IF(B17&lt;=C50,B17*C72*D50,IF(AND(B17&gt;C50,B17&lt;=C51),(C50-B50)*D50*C72+(B17-C50)*C72*D51,IF(AND(B17&gt;C51,B17&lt;=C52),C50*C72*D50+(C51-C50)*C72*D51+(B17 -C51)*C72*D52,IF(AND(B17&gt;C52,B17&lt;=C53),C50*C72*D50+(C51-C50)*C72*D51+(C52-C51)*C72*D52+(B17 -C52)*C72*D53,IF(AND(B17&gt;C53,B17&lt;=C54),C50*C72*D50+(C51-C50)*C72*D51+(C52-C51)*C72*D52+(C53-C52)*C72*D53+(B17 -C53)*C72*D54,IF(AND(B17&gt;C54,B17&lt;=C55),C50*C72*D50+(C51-C50)*C72*D51+(C52-C51)*C72*D52+(C53-C52)*C72*D53+(C54-C53)*C72*D54+(B17 -C54)*C72*D55,IF(AND(B17&gt;C55,B17&lt;=C56),C50*C72*D50+(C51-C50)*C72*D51+(C52-C51)*C72*D52+(C53-C52)*C72*D53+(C54-C53)*C72*D54+(C55-C54)*C72*D55+(B17-C55)*C72*D56,IF(AND(B17&gt;C56,B17&lt;=C57),C50*C72*D50+(C51-C50)*C72*D51+(C52-C51)*C72*D52+(C53-C52)*C72*D53+(C54-C53)*C72*D54+(C55-C54)*C72*D55+(C54-C55)*C72*D56+(B17-C56)*C72*D57,0)))))))),0.5)</f>
        <v>9</v>
      </c>
      <c r="E17" s="42">
        <f>MROUND(C17-C10,0.5)</f>
        <v>4.5</v>
      </c>
      <c r="F17" s="42">
        <f>MROUND(C17-C11,0.5)</f>
        <v>3.5</v>
      </c>
      <c r="G17" s="45">
        <f>MROUND(C17-C12,0.5)</f>
        <v>3</v>
      </c>
      <c r="H17" s="45">
        <f>MROUND(C17-C13,0.5)</f>
        <v>2</v>
      </c>
      <c r="I17" s="42">
        <f>MROUND(C17-C14,0.5)</f>
        <v>1.5</v>
      </c>
      <c r="J17" s="42">
        <f>MROUND(C17-C15,0.5)</f>
        <v>1</v>
      </c>
      <c r="K17" s="42">
        <f>IF(MROUND(C17-C16,0.5)=0,0.5,MROUND(C17-C16,0.5))</f>
        <v>0.5</v>
      </c>
      <c r="L17" s="43"/>
      <c r="M17" s="42">
        <f>L18</f>
        <v>0.5</v>
      </c>
      <c r="N17" s="50">
        <f>L19</f>
        <v>1</v>
      </c>
    </row>
    <row r="18" spans="1:14" x14ac:dyDescent="0.25">
      <c r="A18" s="26" t="s">
        <v>23</v>
      </c>
      <c r="B18" s="22">
        <v>35</v>
      </c>
      <c r="C18" s="58">
        <f>IF(B18&lt;=C50,B18*C72*D50,IF(AND(B18&gt;C50,B18&lt;=C51),(C50-B50)*D50*C72+(B18-C50)*C72*D51,IF(AND(B18&gt;C51,B18&lt;=C52),C50*C72*D50+(C51-C50)*C72*D51+(B18 -C51)*C72*D52,IF(AND(B18&gt;C52,B18&lt;=C53),C50*C72*D50+(C51-C50)*C72*D51+(C52-C51)*C72*D52+(B18 -C52)*C72*D53,IF(AND(B18&gt;C53,B18&lt;=C54),C50*C72*D50+(C51-C50)*C72*D51+(C52-C51)*C72*D52+(C53-C52)*C72*D53+(B18 -C53)*C72*D54,IF(AND(B18&gt;C54,B18&lt;=C55),C50*C72*D50+(C51-C50)*C72*D51+(C52-C51)*C72*D52+(C53-C52)*C72*D53+(C54-C53)*C72*D54+(B18 -C54)*C72*D55,IF(AND(B18&gt;C55,B18&lt;=C56),C50*C72*D50+(C51-C50)*C72*D51+(C52-C51)*C72*D52+(C53-C52)*C72*D53+(C54-C53)*C72*D54+(C55-C54)*C72*D55+(B18-C55)*C72*D56,IF(AND(B18&gt;C56,B18&lt;=C57),C50*C72*D50+(C51-C50)*C72*D51+(C52-C51)*C72*D52+(C53-C52)*C72*D53+(C54-C53)*C72*D54+(C55-C54)*C72*D55+(C54-C55)*C72*D56+(B18-C56)*C72*D57,0))))))))</f>
        <v>9.36</v>
      </c>
      <c r="D18" s="42">
        <f>MROUND(IF(B18&lt;=C50,B18*C72*D50,IF(AND(B18&gt;C50,B18&lt;=C51),(C50-B50)*D50*C72+(B18-C50)*C72*D51,IF(AND(B18&gt;C51,B18&lt;=C52),C50*C72*D50+(C51-C50)*C72*D51+(B18 -C51)*C72*D52,IF(AND(B18&gt;C52,B18&lt;=C53),C50*C72*D50+(C51-C50)*C72*D51+(C52-C51)*C72*D52+(B18 -C52)*C72*D53,IF(AND(B18&gt;C53,B18&lt;=C54),C50*C72*D50+(C51-C50)*C72*D51+(C52-C51)*C72*D52+(C53-C52)*C72*D53+(B18 -C53)*C72*D54,IF(AND(B18&gt;C54,B18&lt;=C55),C50*C72*D50+(C51-C50)*C72*D51+(C52-C51)*C72*D52+(C53-C52)*C72*D53+(C54-C53)*C72*D54+(B18 -C54)*C72*D55,IF(AND(B18&gt;C55,B18&lt;=C56),C50*C72*D50+(C51-C50)*C72*D51+(C52-C51)*C72*D52+(C53-C52)*C72*D53+(C54-C53)*C72*D54+(C55-C54)*C72*D55+(B18-C55)*C72*D56,IF(AND(B18&gt;C56,B18&lt;=C57),C50*C72*D50+(C51-C50)*C72*D51+(C52-C51)*C72*D52+(C53-C52)*C72*D53+(C54-C53)*C72*D54+(C55-C54)*C72*D55+(C54-C55)*C72*D56+(B18-C56)*C72*D57,0)))))))),0.5)</f>
        <v>9.5</v>
      </c>
      <c r="E18" s="42">
        <f>MROUND(C18-C10,0.5)</f>
        <v>5</v>
      </c>
      <c r="F18" s="42">
        <f>MROUND(C18-C11,0.5)</f>
        <v>3.5</v>
      </c>
      <c r="G18" s="42">
        <f>MROUND(C18-C12,0.5)</f>
        <v>3</v>
      </c>
      <c r="H18" s="42">
        <f>MROUND(C18-C13,0.5)</f>
        <v>2.5</v>
      </c>
      <c r="I18" s="42">
        <f>MROUND(C18-C14,0.5)</f>
        <v>2</v>
      </c>
      <c r="J18" s="42">
        <f>MROUND(C18-C15,0.5)</f>
        <v>1</v>
      </c>
      <c r="K18" s="42">
        <f>MROUND(C18-C16,0.5)</f>
        <v>0.5</v>
      </c>
      <c r="L18" s="42">
        <f>IF(MROUND(C18-C17,0.5)=0,0.5,MROUND(C18-C17,0.5))</f>
        <v>0.5</v>
      </c>
      <c r="M18" s="43"/>
      <c r="N18" s="50">
        <f>M19</f>
        <v>1</v>
      </c>
    </row>
    <row r="19" spans="1:14" ht="15" customHeight="1" thickBot="1" x14ac:dyDescent="0.3">
      <c r="A19" s="27" t="s">
        <v>24</v>
      </c>
      <c r="B19" s="23">
        <v>40</v>
      </c>
      <c r="C19" s="59">
        <f>IF(B19&lt;=C50,B19*C72*D50,IF(AND(B19&gt;C50,B19&lt;=C51),(C50-B50)*D50*C72+(B19-C50)*C72*D51,IF(AND(B19&gt;C51,B19&lt;=C52),C50*C72*D50+(C51-C50)*C72*D51+(B19 -C51)*C72*D52,IF(AND(B19&gt;C52,B19&lt;=C53),C50*C72*D50+(C51-C50)*C72*D51+(C52-C51)*C72*D52+(B19 -C52)*C72*D53,IF(AND(B19&gt;C53,B19&lt;=C54),C50*C72*D50+(C51-C50)*C72*D51+(C52-C51)*C72*D52+(C53-C52)*C72*D53+(B19 -C53)*C72*D54,IF(AND(B19&gt;C54,B19&lt;=C55),C50*C72*D50+(C51-C50)*C72*D51+(C52-C51)*C72*D52+(C53-C52)*C72*D53+(C54-C53)*C72*D54+(B19 -C54)*C72*D55,IF(AND(B19&gt;C55,B19&lt;=C56),C50*C72*D50+(C51-C50)*C72*D51+(C52-C51)*C72*D52+(C53-C52)*C72*D53+(C54-C53)*C72*D54+(C55-C54)*C72*D55+(B19-C55)*C72*D56,IF(AND(B19&gt;C56,B19&lt;=C57),C50*C72*D50+(C51-C50)*C72*D51+(C52-C51)*C72*D52+(C53-C52)*C72*D53+(C54-C53)*C72*D54+(C55-C54)*C72*D55+(C54-C55)*C72*D56+(B19-C56)*C72*D57,0))))))))</f>
        <v>10.4</v>
      </c>
      <c r="D19" s="51">
        <f>MROUND(IF(B19&lt;=C50,B19*C72*D50,IF(AND(B19&gt;C50,B19&lt;=C51),(C50-B50)*D50*C72+(B19-C50)*C72*D51,IF(AND(B19&gt;C51,B19&lt;=C52),C50*C72*D50+(C51-C50)*C72*D51+(B19 -C51)*C72*D52,IF(AND(B19&gt;C52,B19&lt;=C53),C50*C72*D50+(C51-C50)*C72*D51+(C52-C51)*C72*D52+(B19 -C52)*C72*D53,IF(AND(B19&gt;C53,B19&lt;=C54),C50*C72*D50+(C51-C50)*C72*D51+(C52-C51)*C72*D52+(C53-C52)*C72*D53+(B19 -C53)*C72*D54,IF(AND(B19&gt;C54,B19&lt;=C55),C50*C72*D50+(C51-C50)*C72*D51+(C52-C51)*C72*D52+(C53-C52)*C72*D53+(C54-C53)*C72*D54+(B19 -C54)*C72*D55,IF(AND(B19&gt;C55,B19&lt;=C56),C50*C72*D50+(C51-C50)*C72*D51+(C52-C51)*C72*D52+(C53-C52)*C72*D53+(C54-C53)*C72*D54+(C55-C54)*C72*D55+(B19-C55)*C72*D56,IF(AND(B19&gt;C56,B19&lt;=C57),C50*C72*D50+(C51-C50)*C72*D51+(C52-C51)*C72*D52+(C53-C52)*C72*D53+(C54-C53)*C72*D54+(C55-C54)*C72*D55+(C54-C55)*C72*D56+(B19-C56)*C72*D57,0)))))))),0.5)</f>
        <v>10.5</v>
      </c>
      <c r="E19" s="51">
        <f>MROUND(C19-C10,0.5)</f>
        <v>6</v>
      </c>
      <c r="F19" s="51">
        <f>MROUND(C19-C11,0.5)</f>
        <v>4.5</v>
      </c>
      <c r="G19" s="52">
        <f>MROUND(C19-C12,0.5)</f>
        <v>4</v>
      </c>
      <c r="H19" s="52">
        <f>MROUND(C19-C13,0.5)</f>
        <v>3.5</v>
      </c>
      <c r="I19" s="51">
        <f>MROUND(C19-C14,0.5)</f>
        <v>3</v>
      </c>
      <c r="J19" s="51">
        <f>MROUND(C19-C15,0.5)</f>
        <v>2</v>
      </c>
      <c r="K19" s="51">
        <f>MROUND(C19-C16,0.5)</f>
        <v>1.5</v>
      </c>
      <c r="L19" s="51">
        <f>MROUND(C19-C17,0.5)</f>
        <v>1</v>
      </c>
      <c r="M19" s="51">
        <f>IF(MROUND(C19-C18,0.5)=0,0.5,MROUND(C19-C18,0.5))</f>
        <v>1</v>
      </c>
      <c r="N19" s="53"/>
    </row>
    <row r="20" spans="1:14" ht="14.25" hidden="1" customHeight="1" x14ac:dyDescent="0.25">
      <c r="A20" s="16"/>
      <c r="B20" s="7"/>
      <c r="C20" s="7"/>
      <c r="D20" s="7"/>
      <c r="E20" s="7"/>
      <c r="F20" s="7"/>
      <c r="G20" s="7"/>
      <c r="H20" s="7"/>
      <c r="I20" s="17"/>
      <c r="M20" s="18"/>
    </row>
    <row r="21" spans="1:14" hidden="1" x14ac:dyDescent="0.25">
      <c r="A21" s="16"/>
      <c r="B21" s="7"/>
      <c r="C21" s="7"/>
      <c r="D21" s="7"/>
      <c r="E21" s="7"/>
      <c r="F21" s="7"/>
      <c r="G21" s="7"/>
      <c r="H21" s="7"/>
      <c r="I21" s="17"/>
      <c r="M21" s="18"/>
    </row>
    <row r="22" spans="1:14" hidden="1" x14ac:dyDescent="0.25">
      <c r="A22" s="16"/>
      <c r="B22" s="7"/>
      <c r="C22" s="7"/>
      <c r="D22" s="7"/>
      <c r="E22" s="7"/>
      <c r="F22" s="7"/>
      <c r="G22" s="7"/>
      <c r="H22" s="7"/>
      <c r="I22" s="17"/>
      <c r="M22" s="18"/>
    </row>
    <row r="23" spans="1:14" hidden="1" x14ac:dyDescent="0.25">
      <c r="A23" s="16"/>
      <c r="B23" s="7"/>
      <c r="C23" s="7"/>
      <c r="D23" s="7"/>
      <c r="E23" s="7"/>
      <c r="F23" s="7"/>
      <c r="G23" s="7"/>
      <c r="H23" s="7"/>
      <c r="I23" s="17"/>
      <c r="M23" s="18"/>
    </row>
    <row r="24" spans="1:14" hidden="1" x14ac:dyDescent="0.25">
      <c r="A24" s="16"/>
      <c r="B24" s="7"/>
      <c r="C24" s="7"/>
      <c r="D24" s="7"/>
      <c r="E24" s="7"/>
      <c r="F24" s="7"/>
      <c r="G24" s="7"/>
      <c r="H24" s="7"/>
      <c r="I24" s="17"/>
      <c r="M24" s="18"/>
    </row>
    <row r="25" spans="1:14" hidden="1" x14ac:dyDescent="0.25">
      <c r="A25" s="16"/>
      <c r="B25" s="7"/>
      <c r="C25" s="7"/>
      <c r="D25" s="7"/>
      <c r="E25" s="7"/>
      <c r="F25" s="7"/>
      <c r="G25" s="7"/>
      <c r="H25" s="7"/>
      <c r="I25" s="17"/>
      <c r="M25" s="18"/>
    </row>
    <row r="26" spans="1:14" hidden="1" x14ac:dyDescent="0.25">
      <c r="A26" s="16"/>
      <c r="B26" s="7"/>
      <c r="C26" s="7"/>
      <c r="D26" s="7"/>
      <c r="E26" s="7"/>
      <c r="F26" s="7"/>
      <c r="G26" s="7"/>
      <c r="H26" s="7"/>
      <c r="I26" s="17"/>
      <c r="M26" s="18"/>
    </row>
    <row r="27" spans="1:14" hidden="1" x14ac:dyDescent="0.25">
      <c r="A27" s="16"/>
      <c r="B27" s="7"/>
      <c r="C27" s="7"/>
      <c r="D27" s="7"/>
      <c r="E27" s="7"/>
      <c r="F27" s="7"/>
      <c r="G27" s="7"/>
      <c r="H27" s="7"/>
      <c r="I27" s="17"/>
      <c r="M27" s="18"/>
    </row>
    <row r="28" spans="1:14" hidden="1" x14ac:dyDescent="0.25">
      <c r="A28" s="16"/>
      <c r="B28" s="7"/>
      <c r="C28" s="7"/>
      <c r="D28" s="7"/>
      <c r="E28" s="7"/>
      <c r="F28" s="7"/>
      <c r="G28" s="7"/>
      <c r="H28" s="7"/>
      <c r="I28" s="17"/>
      <c r="M28" s="18"/>
    </row>
    <row r="29" spans="1:14" hidden="1" x14ac:dyDescent="0.25">
      <c r="A29" s="16"/>
      <c r="B29" s="7"/>
      <c r="C29" s="7"/>
      <c r="D29" s="7"/>
      <c r="E29" s="7"/>
      <c r="F29" s="7"/>
      <c r="G29" s="7"/>
      <c r="H29" s="7"/>
      <c r="I29" s="17"/>
      <c r="M29" s="18"/>
    </row>
    <row r="30" spans="1:14" ht="1.5" customHeight="1" x14ac:dyDescent="0.25">
      <c r="A30" s="16"/>
      <c r="B30" s="7"/>
      <c r="C30" s="7"/>
      <c r="D30" s="7"/>
      <c r="E30" s="7"/>
      <c r="F30" s="7"/>
      <c r="G30" s="7"/>
      <c r="H30" s="7"/>
      <c r="I30" s="17"/>
      <c r="M30" s="18"/>
    </row>
    <row r="31" spans="1:14" hidden="1" x14ac:dyDescent="0.25">
      <c r="A31" s="16"/>
      <c r="B31" s="7"/>
      <c r="C31" s="7"/>
      <c r="D31" s="7"/>
      <c r="E31" s="7"/>
      <c r="F31" s="7"/>
      <c r="G31" s="7"/>
      <c r="H31" s="7"/>
      <c r="I31" s="17"/>
      <c r="M31" s="18"/>
    </row>
    <row r="32" spans="1:14" hidden="1" x14ac:dyDescent="0.25">
      <c r="A32" s="16"/>
      <c r="B32" s="7"/>
      <c r="C32" s="7"/>
      <c r="D32" s="7"/>
      <c r="E32" s="7"/>
      <c r="F32" s="7"/>
      <c r="G32" s="7"/>
      <c r="H32" s="7"/>
      <c r="I32" s="17"/>
      <c r="M32" s="18"/>
    </row>
    <row r="33" spans="1:13" hidden="1" x14ac:dyDescent="0.25">
      <c r="A33" s="16"/>
      <c r="B33" s="7"/>
      <c r="C33" s="7"/>
      <c r="D33" s="7"/>
      <c r="E33" s="7"/>
      <c r="F33" s="7"/>
      <c r="G33" s="7"/>
      <c r="H33" s="7"/>
      <c r="I33" s="17"/>
      <c r="M33" s="18"/>
    </row>
    <row r="34" spans="1:13" hidden="1" x14ac:dyDescent="0.25">
      <c r="A34" s="16"/>
      <c r="B34" s="7"/>
      <c r="C34" s="7"/>
      <c r="D34" s="7"/>
      <c r="E34" s="7"/>
      <c r="F34" s="7"/>
      <c r="G34" s="7"/>
      <c r="H34" s="7"/>
      <c r="I34" s="17"/>
      <c r="M34" s="18"/>
    </row>
    <row r="35" spans="1:13" hidden="1" x14ac:dyDescent="0.25">
      <c r="A35" s="1"/>
      <c r="B35" s="2"/>
      <c r="C35" s="2"/>
      <c r="D35" s="2"/>
      <c r="E35" s="2"/>
      <c r="F35" s="2"/>
      <c r="G35" s="2"/>
      <c r="H35" s="2"/>
      <c r="I35" s="2"/>
    </row>
    <row r="36" spans="1:13" hidden="1" x14ac:dyDescent="0.25">
      <c r="A36" s="1"/>
      <c r="B36" s="2"/>
      <c r="C36" s="2"/>
      <c r="D36" s="2"/>
      <c r="E36" s="2"/>
      <c r="F36" s="2"/>
      <c r="G36" s="2"/>
      <c r="H36" s="2"/>
      <c r="I36" s="2"/>
    </row>
    <row r="37" spans="1:13" hidden="1" x14ac:dyDescent="0.25">
      <c r="A37" s="1"/>
      <c r="B37" s="2"/>
      <c r="C37" s="2"/>
      <c r="D37" s="2"/>
      <c r="E37" s="2"/>
      <c r="F37" s="2"/>
      <c r="G37" s="2"/>
      <c r="H37" s="2"/>
      <c r="I37" s="2"/>
    </row>
    <row r="38" spans="1:13" hidden="1" x14ac:dyDescent="0.25">
      <c r="A38" s="1"/>
      <c r="B38" s="2"/>
      <c r="C38" s="2"/>
      <c r="D38" s="2"/>
      <c r="E38" s="2"/>
      <c r="F38" s="2"/>
      <c r="G38" s="2"/>
      <c r="H38" s="2"/>
      <c r="I38" s="2"/>
    </row>
    <row r="39" spans="1:13" hidden="1" x14ac:dyDescent="0.25">
      <c r="A39" s="1"/>
      <c r="B39" s="2"/>
      <c r="C39" s="2"/>
      <c r="D39" s="2"/>
      <c r="E39" s="2"/>
      <c r="F39" s="2"/>
      <c r="G39" s="2"/>
      <c r="H39" s="2"/>
      <c r="I39" s="2"/>
    </row>
    <row r="40" spans="1:13" hidden="1" x14ac:dyDescent="0.25">
      <c r="A40" s="1"/>
      <c r="B40" s="2"/>
      <c r="C40" s="2"/>
      <c r="D40" s="2"/>
      <c r="E40" s="2"/>
      <c r="F40" s="2"/>
      <c r="G40" s="2"/>
      <c r="H40" s="2"/>
      <c r="I40" s="2"/>
    </row>
    <row r="41" spans="1:13" hidden="1" x14ac:dyDescent="0.25">
      <c r="A41" s="1"/>
      <c r="B41" s="2"/>
      <c r="C41" s="2"/>
      <c r="D41" s="2"/>
      <c r="E41" s="2"/>
      <c r="F41" s="2"/>
      <c r="G41" s="2"/>
      <c r="H41" s="2"/>
      <c r="I41" s="2"/>
    </row>
    <row r="42" spans="1:13" hidden="1" x14ac:dyDescent="0.25">
      <c r="A42" s="1"/>
      <c r="B42" s="2"/>
      <c r="C42" s="2"/>
      <c r="D42" s="2"/>
      <c r="E42" s="2"/>
      <c r="F42" s="2"/>
      <c r="G42" s="2"/>
      <c r="H42" s="2"/>
      <c r="I42" s="2"/>
    </row>
    <row r="43" spans="1:13" hidden="1" x14ac:dyDescent="0.25">
      <c r="A43" s="1"/>
      <c r="B43" s="2"/>
      <c r="C43" s="2"/>
      <c r="D43" s="2"/>
      <c r="E43" s="2"/>
      <c r="F43" s="2"/>
      <c r="G43" s="2"/>
      <c r="H43" s="2"/>
      <c r="I43" s="2"/>
    </row>
    <row r="44" spans="1:13" hidden="1" x14ac:dyDescent="0.25">
      <c r="A44" s="1"/>
      <c r="B44" s="2"/>
      <c r="C44" s="2"/>
      <c r="D44" s="2"/>
      <c r="E44" s="2"/>
      <c r="F44" s="2"/>
      <c r="G44" s="2"/>
      <c r="H44" s="2"/>
      <c r="I44" s="2"/>
    </row>
    <row r="45" spans="1:13" hidden="1" x14ac:dyDescent="0.25">
      <c r="A45" s="1"/>
      <c r="B45" s="2"/>
      <c r="C45" s="2"/>
      <c r="D45" s="2"/>
      <c r="E45" s="2"/>
      <c r="F45" s="2"/>
      <c r="G45" s="2"/>
      <c r="H45" s="2"/>
      <c r="I45" s="2"/>
    </row>
    <row r="46" spans="1:13" hidden="1" x14ac:dyDescent="0.25">
      <c r="A46" s="1"/>
      <c r="B46" s="2"/>
      <c r="C46" s="2"/>
      <c r="D46" s="2"/>
      <c r="E46" s="2"/>
      <c r="F46" s="2"/>
      <c r="G46" s="2"/>
      <c r="H46" s="2"/>
      <c r="I46" s="2"/>
    </row>
    <row r="47" spans="1:13" hidden="1" x14ac:dyDescent="0.25">
      <c r="A47" s="1"/>
      <c r="B47" s="2"/>
      <c r="C47" s="2"/>
      <c r="D47" s="2"/>
      <c r="E47" s="2"/>
      <c r="F47" s="2"/>
      <c r="G47" s="2"/>
      <c r="H47" s="2"/>
      <c r="I47" s="2"/>
    </row>
    <row r="48" spans="1:13" ht="15.75" thickBot="1" x14ac:dyDescent="0.3">
      <c r="A48" s="1"/>
      <c r="B48" s="2"/>
      <c r="C48" s="2"/>
      <c r="D48" s="2"/>
      <c r="E48" s="2"/>
      <c r="F48" s="2"/>
      <c r="G48" s="2"/>
      <c r="H48" s="2"/>
      <c r="I48" s="2"/>
    </row>
    <row r="49" spans="1:9" ht="46.5" customHeight="1" thickBot="1" x14ac:dyDescent="0.3">
      <c r="A49" s="34" t="s">
        <v>25</v>
      </c>
      <c r="B49" s="34" t="s">
        <v>38</v>
      </c>
      <c r="C49" s="34" t="s">
        <v>6</v>
      </c>
      <c r="D49" s="34" t="s">
        <v>7</v>
      </c>
      <c r="E49" s="2"/>
      <c r="F49" s="2"/>
      <c r="G49" s="2"/>
      <c r="H49" s="2"/>
    </row>
    <row r="50" spans="1:9" ht="15.75" thickBot="1" x14ac:dyDescent="0.3">
      <c r="A50" s="35">
        <v>1</v>
      </c>
      <c r="B50" s="36">
        <v>0</v>
      </c>
      <c r="C50" s="36">
        <v>10</v>
      </c>
      <c r="D50" s="55" t="s">
        <v>39</v>
      </c>
      <c r="E50" s="2"/>
      <c r="F50" s="2"/>
      <c r="G50" s="2"/>
      <c r="H50" s="2"/>
    </row>
    <row r="51" spans="1:9" ht="15.75" thickBot="1" x14ac:dyDescent="0.3">
      <c r="A51" s="28">
        <v>2</v>
      </c>
      <c r="B51" s="29">
        <v>10.01</v>
      </c>
      <c r="C51" s="29">
        <v>20</v>
      </c>
      <c r="D51" s="29">
        <v>1</v>
      </c>
      <c r="E51" s="2"/>
      <c r="F51" s="2"/>
      <c r="G51" s="2"/>
      <c r="H51" s="2"/>
    </row>
    <row r="52" spans="1:9" ht="15.75" thickBot="1" x14ac:dyDescent="0.3">
      <c r="A52" s="28">
        <v>3</v>
      </c>
      <c r="B52" s="29">
        <v>20.010000000000002</v>
      </c>
      <c r="C52" s="29">
        <v>30</v>
      </c>
      <c r="D52" s="29">
        <v>1</v>
      </c>
      <c r="E52" s="2"/>
      <c r="F52" s="2"/>
      <c r="G52" s="2"/>
      <c r="H52" s="2"/>
    </row>
    <row r="53" spans="1:9" ht="15.75" thickBot="1" x14ac:dyDescent="0.3">
      <c r="A53" s="28">
        <v>4</v>
      </c>
      <c r="B53" s="29">
        <v>30.01</v>
      </c>
      <c r="C53" s="29">
        <v>40</v>
      </c>
      <c r="D53" s="29">
        <v>0.8</v>
      </c>
      <c r="E53" s="2"/>
      <c r="F53" s="2"/>
      <c r="G53" s="2"/>
      <c r="H53" s="2"/>
    </row>
    <row r="54" spans="1:9" ht="21" customHeight="1" x14ac:dyDescent="0.25">
      <c r="A54" s="3"/>
      <c r="B54" s="2"/>
      <c r="C54" s="2"/>
      <c r="D54" s="2"/>
      <c r="E54" s="2"/>
      <c r="F54" s="2"/>
      <c r="G54" s="2"/>
      <c r="H54" s="2"/>
      <c r="I54" s="2"/>
    </row>
    <row r="55" spans="1:9" hidden="1" x14ac:dyDescent="0.25">
      <c r="A55" s="3"/>
      <c r="B55" s="2"/>
      <c r="C55" s="2"/>
      <c r="D55" s="2"/>
      <c r="E55" s="2"/>
      <c r="F55" s="2"/>
      <c r="G55" s="2"/>
      <c r="H55" s="2"/>
      <c r="I55" s="2"/>
    </row>
    <row r="56" spans="1:9" hidden="1" x14ac:dyDescent="0.25">
      <c r="A56" s="3"/>
      <c r="B56" s="2"/>
      <c r="C56" s="2"/>
      <c r="D56" s="2"/>
      <c r="E56" s="2"/>
      <c r="F56" s="2"/>
      <c r="G56" s="2"/>
      <c r="H56" s="2"/>
      <c r="I56" s="2"/>
    </row>
    <row r="57" spans="1:9" hidden="1" x14ac:dyDescent="0.25">
      <c r="A57" s="3"/>
      <c r="B57" s="2"/>
      <c r="C57" s="2"/>
      <c r="D57" s="2"/>
      <c r="E57" s="2"/>
      <c r="F57" s="2"/>
      <c r="G57" s="2"/>
      <c r="H57" s="2"/>
      <c r="I57" s="2"/>
    </row>
    <row r="58" spans="1:9" hidden="1" x14ac:dyDescent="0.25">
      <c r="A58" s="3"/>
      <c r="B58" s="2"/>
      <c r="C58" s="2"/>
      <c r="D58" s="2"/>
      <c r="E58" s="2"/>
      <c r="F58" s="2"/>
      <c r="G58" s="2"/>
      <c r="H58" s="2"/>
      <c r="I58" s="2"/>
    </row>
    <row r="59" spans="1:9" hidden="1" x14ac:dyDescent="0.25">
      <c r="A59" s="3"/>
      <c r="B59" s="2"/>
      <c r="C59" s="2"/>
      <c r="D59" s="2"/>
      <c r="E59" s="2"/>
      <c r="F59" s="2"/>
      <c r="G59" s="2"/>
      <c r="H59" s="2"/>
      <c r="I59" s="2"/>
    </row>
    <row r="60" spans="1:9" hidden="1" x14ac:dyDescent="0.25">
      <c r="A60" s="3"/>
      <c r="B60" s="2"/>
      <c r="C60" s="2"/>
      <c r="D60" s="2"/>
      <c r="E60" s="2"/>
      <c r="F60" s="2"/>
      <c r="G60" s="2"/>
      <c r="H60" s="2"/>
      <c r="I60" s="2"/>
    </row>
    <row r="61" spans="1:9" hidden="1" x14ac:dyDescent="0.25">
      <c r="A61" s="3"/>
      <c r="B61" s="2"/>
      <c r="C61" s="2"/>
      <c r="D61" s="2"/>
      <c r="E61" s="2"/>
      <c r="F61" s="2"/>
      <c r="G61" s="2"/>
      <c r="H61" s="2"/>
      <c r="I61" s="2"/>
    </row>
    <row r="62" spans="1:9" hidden="1" x14ac:dyDescent="0.25">
      <c r="A62" s="3"/>
      <c r="B62" s="2"/>
      <c r="C62" s="2"/>
      <c r="D62" s="2"/>
      <c r="E62" s="2"/>
      <c r="F62" s="2"/>
      <c r="G62" s="2"/>
      <c r="H62" s="2"/>
      <c r="I62" s="2"/>
    </row>
    <row r="63" spans="1:9" hidden="1" x14ac:dyDescent="0.25">
      <c r="A63" s="3"/>
      <c r="B63" s="2"/>
      <c r="C63" s="2"/>
      <c r="D63" s="2"/>
      <c r="E63" s="2"/>
      <c r="F63" s="2"/>
      <c r="G63" s="2"/>
      <c r="H63" s="2"/>
      <c r="I63" s="2"/>
    </row>
    <row r="64" spans="1:9" hidden="1" x14ac:dyDescent="0.25">
      <c r="A64" s="3"/>
      <c r="B64" s="2"/>
      <c r="C64" s="2"/>
      <c r="D64" s="2"/>
      <c r="E64" s="2"/>
      <c r="F64" s="2"/>
      <c r="G64" s="2"/>
      <c r="H64" s="2"/>
      <c r="I64" s="2"/>
    </row>
    <row r="65" spans="1:9" hidden="1" x14ac:dyDescent="0.25">
      <c r="A65" s="3"/>
      <c r="B65" s="2"/>
      <c r="C65" s="2"/>
      <c r="D65" s="2"/>
      <c r="E65" s="2"/>
      <c r="F65" s="2"/>
      <c r="G65" s="2"/>
      <c r="H65" s="2"/>
      <c r="I65" s="2"/>
    </row>
    <row r="66" spans="1:9" hidden="1" x14ac:dyDescent="0.25">
      <c r="A66" s="3"/>
      <c r="B66" s="2"/>
      <c r="C66" s="2"/>
      <c r="D66" s="2"/>
      <c r="E66" s="2"/>
      <c r="F66" s="2"/>
      <c r="G66" s="2"/>
      <c r="H66" s="2"/>
      <c r="I66" s="2"/>
    </row>
    <row r="67" spans="1:9" hidden="1" x14ac:dyDescent="0.25">
      <c r="A67" s="3"/>
      <c r="B67" s="2"/>
      <c r="C67" s="2"/>
      <c r="D67" s="2"/>
      <c r="E67" s="2"/>
      <c r="F67" s="2"/>
      <c r="G67" s="2"/>
      <c r="H67" s="2"/>
      <c r="I67" s="2"/>
    </row>
    <row r="68" spans="1:9" ht="0.75" customHeight="1" x14ac:dyDescent="0.25">
      <c r="A68" s="3"/>
      <c r="B68" s="2"/>
      <c r="C68" s="2"/>
      <c r="D68" s="2"/>
      <c r="E68" s="2"/>
      <c r="F68" s="2"/>
      <c r="G68" s="2"/>
      <c r="H68" s="2"/>
      <c r="I68" s="2"/>
    </row>
    <row r="69" spans="1:9" hidden="1" x14ac:dyDescent="0.25">
      <c r="A69" s="3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30" t="s">
        <v>14</v>
      </c>
      <c r="B70" s="31"/>
      <c r="C70" s="60">
        <v>0.22</v>
      </c>
      <c r="D70" s="32" t="s">
        <v>8</v>
      </c>
      <c r="E70" s="2"/>
      <c r="F70" s="2"/>
      <c r="G70" s="2"/>
      <c r="H70" s="2"/>
      <c r="I70" s="2"/>
    </row>
    <row r="71" spans="1:9" x14ac:dyDescent="0.25">
      <c r="A71" s="30" t="s">
        <v>9</v>
      </c>
      <c r="B71" s="31"/>
      <c r="C71" s="33">
        <f>ROUND(C70*0.19,2)</f>
        <v>0.04</v>
      </c>
      <c r="D71" s="32" t="s">
        <v>8</v>
      </c>
      <c r="E71" s="2"/>
      <c r="F71" s="2"/>
      <c r="G71" s="2"/>
      <c r="H71" s="2"/>
      <c r="I71" s="2"/>
    </row>
    <row r="72" spans="1:9" x14ac:dyDescent="0.25">
      <c r="A72" s="30" t="s">
        <v>10</v>
      </c>
      <c r="B72" s="31"/>
      <c r="C72" s="33">
        <f>C70+C71</f>
        <v>0.26</v>
      </c>
      <c r="D72" s="32" t="s">
        <v>8</v>
      </c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</sheetData>
  <mergeCells count="2">
    <mergeCell ref="A3:I3"/>
    <mergeCell ref="A7:N7"/>
  </mergeCells>
  <pageMargins left="0" right="0" top="0.74803149606299213" bottom="0.74803149606299213" header="0.31496062992125984" footer="0.31496062992125984"/>
  <pageSetup paperSize="9" scale="94" orientation="landscape" r:id="rId1"/>
  <ignoredErrors>
    <ignoredError sqref="C7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21CB2-A4FF-44F0-BD75-B16F8BE83052}">
  <dimension ref="A1:M72"/>
  <sheetViews>
    <sheetView topLeftCell="A4" zoomScaleNormal="100" workbookViewId="0">
      <selection activeCell="L69" sqref="L69"/>
    </sheetView>
  </sheetViews>
  <sheetFormatPr defaultRowHeight="15" x14ac:dyDescent="0.25"/>
  <cols>
    <col min="1" max="1" width="34.7109375" customWidth="1"/>
    <col min="2" max="2" width="13.42578125" bestFit="1" customWidth="1"/>
    <col min="3" max="3" width="15.85546875" customWidth="1"/>
    <col min="4" max="4" width="12.42578125" customWidth="1"/>
    <col min="5" max="5" width="8.28515625" customWidth="1"/>
    <col min="6" max="6" width="10.5703125" customWidth="1"/>
    <col min="7" max="7" width="11.28515625" customWidth="1"/>
    <col min="9" max="9" width="10.5703125" customWidth="1"/>
  </cols>
  <sheetData>
    <row r="1" spans="1:13" x14ac:dyDescent="0.25">
      <c r="A1" s="62" t="s">
        <v>31</v>
      </c>
      <c r="B1" s="62"/>
      <c r="C1" s="62"/>
      <c r="D1" s="62"/>
      <c r="E1" s="62"/>
      <c r="F1" s="62"/>
      <c r="G1" s="62"/>
      <c r="H1" s="62"/>
      <c r="I1" s="62"/>
    </row>
    <row r="2" spans="1:13" x14ac:dyDescent="0.25">
      <c r="A2" s="1"/>
      <c r="B2" s="2"/>
      <c r="C2" s="2"/>
      <c r="D2" s="2"/>
      <c r="E2" s="2"/>
      <c r="F2" s="2"/>
      <c r="G2" s="2"/>
      <c r="H2" s="2"/>
      <c r="I2" s="2"/>
    </row>
    <row r="3" spans="1:13" x14ac:dyDescent="0.25">
      <c r="A3" s="3" t="s">
        <v>28</v>
      </c>
      <c r="B3" s="2"/>
      <c r="C3" s="2"/>
      <c r="D3" s="2"/>
      <c r="E3" s="2"/>
      <c r="F3" s="2"/>
      <c r="G3" s="2"/>
      <c r="H3" s="2"/>
      <c r="I3" s="2"/>
    </row>
    <row r="4" spans="1:13" ht="15.75" thickBot="1" x14ac:dyDescent="0.3">
      <c r="A4" s="3" t="s">
        <v>13</v>
      </c>
      <c r="B4" s="2"/>
      <c r="C4" s="2"/>
      <c r="D4" s="2"/>
      <c r="E4" s="2"/>
      <c r="F4" s="2"/>
      <c r="G4" s="2"/>
      <c r="H4" s="2"/>
      <c r="I4" s="2"/>
    </row>
    <row r="5" spans="1:13" ht="15.75" thickBot="1" x14ac:dyDescent="0.3">
      <c r="A5" s="63" t="s">
        <v>0</v>
      </c>
      <c r="B5" s="64"/>
      <c r="C5" s="64"/>
      <c r="D5" s="64"/>
      <c r="E5" s="64"/>
      <c r="F5" s="64"/>
      <c r="G5" s="64"/>
      <c r="H5" s="64"/>
      <c r="I5" s="64"/>
      <c r="J5" s="65"/>
      <c r="K5" s="7"/>
      <c r="L5" s="7"/>
      <c r="M5" s="7"/>
    </row>
    <row r="6" spans="1:13" ht="66" customHeight="1" thickBot="1" x14ac:dyDescent="0.3">
      <c r="A6" s="4" t="s">
        <v>3</v>
      </c>
      <c r="B6" s="46" t="s">
        <v>1</v>
      </c>
      <c r="C6" s="46"/>
      <c r="D6" s="46" t="s">
        <v>2</v>
      </c>
      <c r="E6" s="46" t="s">
        <v>15</v>
      </c>
      <c r="F6" s="46" t="s">
        <v>16</v>
      </c>
      <c r="G6" s="46" t="s">
        <v>26</v>
      </c>
      <c r="H6" s="46" t="s">
        <v>18</v>
      </c>
      <c r="I6" s="46" t="s">
        <v>19</v>
      </c>
      <c r="J6" s="46" t="s">
        <v>30</v>
      </c>
    </row>
    <row r="7" spans="1:13" x14ac:dyDescent="0.25">
      <c r="A7" s="12" t="s">
        <v>4</v>
      </c>
      <c r="B7" s="13">
        <v>0</v>
      </c>
      <c r="C7" s="57"/>
      <c r="D7" s="47"/>
      <c r="E7" s="48">
        <f>D8</f>
        <v>5.5</v>
      </c>
      <c r="F7" s="48">
        <f>D9</f>
        <v>6.5</v>
      </c>
      <c r="G7" s="48">
        <f>D10</f>
        <v>7</v>
      </c>
      <c r="H7" s="48">
        <f>D11</f>
        <v>8</v>
      </c>
      <c r="I7" s="48">
        <f>D12</f>
        <v>8.5</v>
      </c>
      <c r="J7" s="49">
        <f>D13</f>
        <v>9</v>
      </c>
    </row>
    <row r="8" spans="1:13" x14ac:dyDescent="0.25">
      <c r="A8" s="9" t="s">
        <v>15</v>
      </c>
      <c r="B8" s="8">
        <v>15</v>
      </c>
      <c r="C8" s="58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5.3999999999999995</v>
      </c>
      <c r="D8" s="42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5.5</v>
      </c>
      <c r="E8" s="43"/>
      <c r="F8" s="42">
        <f>E9</f>
        <v>1</v>
      </c>
      <c r="G8" s="42">
        <f>E10</f>
        <v>1.5</v>
      </c>
      <c r="H8" s="42">
        <f>E11</f>
        <v>2.5</v>
      </c>
      <c r="I8" s="42">
        <f>E12</f>
        <v>3</v>
      </c>
      <c r="J8" s="50">
        <f>E13</f>
        <v>3.5</v>
      </c>
    </row>
    <row r="9" spans="1:13" x14ac:dyDescent="0.25">
      <c r="A9" s="9" t="s">
        <v>16</v>
      </c>
      <c r="B9" s="8">
        <v>20</v>
      </c>
      <c r="C9" s="58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6.6</v>
      </c>
      <c r="D9" s="42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6.5</v>
      </c>
      <c r="E9" s="42">
        <f>IF(MROUND(C9-C8,0.5)=0,0.5,MROUND(C9-C8,0.5))</f>
        <v>1</v>
      </c>
      <c r="F9" s="43"/>
      <c r="G9" s="42">
        <f>F10</f>
        <v>0.5</v>
      </c>
      <c r="H9" s="42">
        <f>F11</f>
        <v>1</v>
      </c>
      <c r="I9" s="42">
        <f>F12</f>
        <v>1.5</v>
      </c>
      <c r="J9" s="50">
        <f>F13</f>
        <v>2.5</v>
      </c>
    </row>
    <row r="10" spans="1:13" x14ac:dyDescent="0.25">
      <c r="A10" s="9" t="s">
        <v>17</v>
      </c>
      <c r="B10" s="8">
        <v>22</v>
      </c>
      <c r="C10" s="58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7.08</v>
      </c>
      <c r="D10" s="42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7</v>
      </c>
      <c r="E10" s="42">
        <f>MROUND(C10-C8,0.5)</f>
        <v>1.5</v>
      </c>
      <c r="F10" s="42">
        <f>IF(MROUND(C10-C9,0.5)=0,0.5,MROUND(C10-C9,0.5))</f>
        <v>0.5</v>
      </c>
      <c r="G10" s="44"/>
      <c r="H10" s="45">
        <f>G11</f>
        <v>0.5</v>
      </c>
      <c r="I10" s="42">
        <f>G12</f>
        <v>1</v>
      </c>
      <c r="J10" s="50">
        <f>G13</f>
        <v>2</v>
      </c>
    </row>
    <row r="11" spans="1:13" x14ac:dyDescent="0.25">
      <c r="A11" s="9" t="s">
        <v>18</v>
      </c>
      <c r="B11" s="8">
        <v>25</v>
      </c>
      <c r="C11" s="58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7.8</v>
      </c>
      <c r="D11" s="42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8</v>
      </c>
      <c r="E11" s="42">
        <f>MROUND(C11-C8,0.5)</f>
        <v>2.5</v>
      </c>
      <c r="F11" s="42">
        <f>MROUND(C11-C9,0.5)</f>
        <v>1</v>
      </c>
      <c r="G11" s="45">
        <f>IF(MROUND(C11-C10,0.5)=0,0.5,MROUND(C11-C10,0.5))</f>
        <v>0.5</v>
      </c>
      <c r="H11" s="44"/>
      <c r="I11" s="42">
        <f>H12</f>
        <v>0.5</v>
      </c>
      <c r="J11" s="50">
        <f>H13</f>
        <v>1</v>
      </c>
    </row>
    <row r="12" spans="1:13" x14ac:dyDescent="0.25">
      <c r="A12" s="9" t="s">
        <v>19</v>
      </c>
      <c r="B12" s="8">
        <v>27</v>
      </c>
      <c r="C12" s="58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8.2799999999999994</v>
      </c>
      <c r="D12" s="42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8.5</v>
      </c>
      <c r="E12" s="42">
        <f>MROUND(C12-C8,0.5)</f>
        <v>3</v>
      </c>
      <c r="F12" s="42">
        <f>MROUND(C12-C9,0.5)</f>
        <v>1.5</v>
      </c>
      <c r="G12" s="42">
        <f>MROUND(C12-C10,0.5)</f>
        <v>1</v>
      </c>
      <c r="H12" s="42">
        <f>IF(MROUND(C12-C11,0.5)=0,0.5,MROUND(C12-C11,0.5))</f>
        <v>0.5</v>
      </c>
      <c r="I12" s="43"/>
      <c r="J12" s="50">
        <f>I13</f>
        <v>0.5</v>
      </c>
    </row>
    <row r="13" spans="1:13" ht="15.75" thickBot="1" x14ac:dyDescent="0.3">
      <c r="A13" s="10" t="s">
        <v>29</v>
      </c>
      <c r="B13" s="11">
        <v>30</v>
      </c>
      <c r="C13" s="59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9</v>
      </c>
      <c r="D13" s="51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9</v>
      </c>
      <c r="E13" s="51">
        <f>MROUND(C13-C8,0.5)</f>
        <v>3.5</v>
      </c>
      <c r="F13" s="51">
        <f>MROUND(C13-C9,0.5)</f>
        <v>2.5</v>
      </c>
      <c r="G13" s="52">
        <f>MROUND(C13-C10,0.5)</f>
        <v>2</v>
      </c>
      <c r="H13" s="52">
        <f>MROUND(C13-C11,0.5)</f>
        <v>1</v>
      </c>
      <c r="I13" s="51">
        <f>IF(MROUND(C13-C12,0.5)=0,0.5,MROUND(C13-C12,0.5))</f>
        <v>0.5</v>
      </c>
      <c r="J13" s="53"/>
    </row>
    <row r="14" spans="1:13" x14ac:dyDescent="0.25">
      <c r="A14" s="1"/>
      <c r="B14" s="2"/>
      <c r="C14" s="2"/>
      <c r="D14" s="2"/>
      <c r="E14" s="2"/>
      <c r="F14" s="2"/>
      <c r="G14" s="2"/>
      <c r="H14" s="2"/>
      <c r="I14" s="2"/>
    </row>
    <row r="15" spans="1:13" ht="1.5" customHeight="1" thickBot="1" x14ac:dyDescent="0.3">
      <c r="A15" s="1"/>
      <c r="B15" s="2"/>
      <c r="C15" s="2"/>
      <c r="D15" s="2"/>
      <c r="E15" s="2"/>
      <c r="F15" s="2"/>
      <c r="G15" s="2"/>
      <c r="H15" s="2"/>
      <c r="I15" s="2"/>
    </row>
    <row r="16" spans="1:13" hidden="1" x14ac:dyDescent="0.25">
      <c r="A16" s="1"/>
      <c r="B16" s="2"/>
      <c r="C16" s="2"/>
      <c r="D16" s="2"/>
      <c r="E16" s="2"/>
      <c r="F16" s="2"/>
      <c r="G16" s="2"/>
      <c r="H16" s="2"/>
      <c r="I16" s="2"/>
    </row>
    <row r="17" spans="1:9" hidden="1" x14ac:dyDescent="0.25">
      <c r="A17" s="1"/>
      <c r="B17" s="2"/>
      <c r="C17" s="2"/>
      <c r="D17" s="2"/>
      <c r="E17" s="2"/>
      <c r="F17" s="2"/>
      <c r="G17" s="2"/>
      <c r="H17" s="2"/>
      <c r="I17" s="2"/>
    </row>
    <row r="18" spans="1:9" hidden="1" x14ac:dyDescent="0.25">
      <c r="A18" s="1"/>
      <c r="B18" s="2"/>
      <c r="C18" s="2"/>
      <c r="D18" s="2"/>
      <c r="E18" s="2"/>
      <c r="F18" s="2"/>
      <c r="G18" s="2"/>
      <c r="H18" s="2"/>
      <c r="I18" s="2"/>
    </row>
    <row r="19" spans="1:9" hidden="1" x14ac:dyDescent="0.25">
      <c r="A19" s="1"/>
      <c r="B19" s="2"/>
      <c r="C19" s="2"/>
      <c r="D19" s="2"/>
      <c r="E19" s="2"/>
      <c r="F19" s="2"/>
      <c r="G19" s="2"/>
      <c r="H19" s="2"/>
      <c r="I19" s="2"/>
    </row>
    <row r="20" spans="1:9" hidden="1" x14ac:dyDescent="0.25">
      <c r="A20" s="1"/>
      <c r="B20" s="2"/>
      <c r="C20" s="2"/>
      <c r="D20" s="2"/>
      <c r="E20" s="2"/>
      <c r="F20" s="2"/>
      <c r="G20" s="2"/>
      <c r="H20" s="2"/>
      <c r="I20" s="2"/>
    </row>
    <row r="21" spans="1:9" hidden="1" x14ac:dyDescent="0.25">
      <c r="A21" s="1"/>
      <c r="B21" s="2"/>
      <c r="C21" s="2"/>
      <c r="D21" s="2"/>
      <c r="E21" s="2"/>
      <c r="F21" s="2"/>
      <c r="G21" s="2"/>
      <c r="H21" s="2"/>
      <c r="I21" s="2"/>
    </row>
    <row r="22" spans="1:9" hidden="1" x14ac:dyDescent="0.25">
      <c r="A22" s="1"/>
      <c r="B22" s="2"/>
      <c r="C22" s="2"/>
      <c r="D22" s="2"/>
      <c r="E22" s="2"/>
      <c r="F22" s="2"/>
      <c r="G22" s="2"/>
      <c r="H22" s="2"/>
      <c r="I22" s="2"/>
    </row>
    <row r="23" spans="1:9" hidden="1" x14ac:dyDescent="0.25">
      <c r="A23" s="1"/>
      <c r="B23" s="2"/>
      <c r="C23" s="2"/>
      <c r="D23" s="2"/>
      <c r="E23" s="2"/>
      <c r="F23" s="2"/>
      <c r="G23" s="2"/>
      <c r="H23" s="2"/>
      <c r="I23" s="2"/>
    </row>
    <row r="24" spans="1:9" hidden="1" x14ac:dyDescent="0.25">
      <c r="A24" s="1"/>
      <c r="B24" s="2"/>
      <c r="C24" s="2"/>
      <c r="D24" s="2"/>
      <c r="E24" s="2"/>
      <c r="F24" s="2"/>
      <c r="G24" s="2"/>
      <c r="H24" s="2"/>
      <c r="I24" s="2"/>
    </row>
    <row r="25" spans="1:9" hidden="1" x14ac:dyDescent="0.25">
      <c r="A25" s="1"/>
      <c r="B25" s="2"/>
      <c r="C25" s="2"/>
      <c r="D25" s="2"/>
      <c r="E25" s="2"/>
      <c r="F25" s="2"/>
      <c r="G25" s="2"/>
      <c r="H25" s="2"/>
      <c r="I25" s="2"/>
    </row>
    <row r="26" spans="1:9" hidden="1" x14ac:dyDescent="0.25">
      <c r="A26" s="1"/>
      <c r="B26" s="2"/>
      <c r="C26" s="2"/>
      <c r="D26" s="2"/>
      <c r="E26" s="2"/>
      <c r="F26" s="2"/>
      <c r="G26" s="2"/>
      <c r="H26" s="2"/>
      <c r="I26" s="2"/>
    </row>
    <row r="27" spans="1:9" hidden="1" x14ac:dyDescent="0.25">
      <c r="A27" s="1"/>
      <c r="B27" s="2"/>
      <c r="C27" s="2"/>
      <c r="D27" s="2"/>
      <c r="E27" s="2"/>
      <c r="F27" s="2"/>
      <c r="G27" s="2"/>
      <c r="H27" s="2"/>
      <c r="I27" s="2"/>
    </row>
    <row r="28" spans="1:9" hidden="1" x14ac:dyDescent="0.25">
      <c r="A28" s="1"/>
      <c r="B28" s="2"/>
      <c r="C28" s="2"/>
      <c r="D28" s="2"/>
      <c r="E28" s="2"/>
      <c r="F28" s="2"/>
      <c r="G28" s="2"/>
      <c r="H28" s="2"/>
      <c r="I28" s="2"/>
    </row>
    <row r="29" spans="1:9" hidden="1" x14ac:dyDescent="0.25">
      <c r="A29" s="1"/>
      <c r="B29" s="2"/>
      <c r="C29" s="2"/>
      <c r="D29" s="2"/>
      <c r="E29" s="2"/>
      <c r="F29" s="2"/>
      <c r="G29" s="2"/>
      <c r="H29" s="2"/>
      <c r="I29" s="2"/>
    </row>
    <row r="30" spans="1:9" hidden="1" x14ac:dyDescent="0.25">
      <c r="A30" s="1"/>
      <c r="B30" s="2"/>
      <c r="C30" s="2"/>
      <c r="D30" s="2"/>
      <c r="E30" s="2"/>
      <c r="F30" s="2"/>
      <c r="G30" s="2"/>
      <c r="H30" s="2"/>
      <c r="I30" s="2"/>
    </row>
    <row r="31" spans="1:9" hidden="1" x14ac:dyDescent="0.25">
      <c r="A31" s="1"/>
      <c r="B31" s="2"/>
      <c r="C31" s="2"/>
      <c r="D31" s="2"/>
      <c r="E31" s="2"/>
      <c r="F31" s="2"/>
      <c r="G31" s="2"/>
      <c r="H31" s="2"/>
      <c r="I31" s="2"/>
    </row>
    <row r="32" spans="1:9" hidden="1" x14ac:dyDescent="0.25">
      <c r="A32" s="1"/>
      <c r="B32" s="2"/>
      <c r="C32" s="2"/>
      <c r="D32" s="2"/>
      <c r="E32" s="2"/>
      <c r="F32" s="2"/>
      <c r="G32" s="2"/>
      <c r="H32" s="2"/>
      <c r="I32" s="2"/>
    </row>
    <row r="33" spans="1:9" hidden="1" x14ac:dyDescent="0.25">
      <c r="A33" s="1"/>
      <c r="B33" s="2"/>
      <c r="C33" s="2"/>
      <c r="D33" s="2"/>
      <c r="E33" s="2"/>
      <c r="F33" s="2"/>
      <c r="G33" s="2"/>
      <c r="H33" s="2"/>
      <c r="I33" s="2"/>
    </row>
    <row r="34" spans="1:9" hidden="1" x14ac:dyDescent="0.25">
      <c r="A34" s="1"/>
      <c r="B34" s="2"/>
      <c r="C34" s="2"/>
      <c r="D34" s="2"/>
      <c r="E34" s="2"/>
      <c r="F34" s="2"/>
      <c r="G34" s="2"/>
      <c r="H34" s="2"/>
      <c r="I34" s="2"/>
    </row>
    <row r="35" spans="1:9" hidden="1" x14ac:dyDescent="0.25">
      <c r="A35" s="1"/>
      <c r="B35" s="2"/>
      <c r="C35" s="2"/>
      <c r="D35" s="2"/>
      <c r="E35" s="2"/>
      <c r="F35" s="2"/>
      <c r="G35" s="2"/>
      <c r="H35" s="2"/>
      <c r="I35" s="2"/>
    </row>
    <row r="36" spans="1:9" hidden="1" x14ac:dyDescent="0.25">
      <c r="A36" s="1"/>
      <c r="B36" s="2"/>
      <c r="C36" s="2"/>
      <c r="D36" s="2"/>
      <c r="E36" s="2"/>
      <c r="F36" s="2"/>
      <c r="G36" s="2"/>
      <c r="H36" s="2"/>
      <c r="I36" s="2"/>
    </row>
    <row r="37" spans="1:9" ht="15.75" hidden="1" thickBot="1" x14ac:dyDescent="0.3">
      <c r="A37" s="1"/>
      <c r="B37" s="2"/>
      <c r="C37" s="2"/>
      <c r="D37" s="2"/>
      <c r="E37" s="2"/>
      <c r="F37" s="2"/>
      <c r="G37" s="2"/>
      <c r="H37" s="2"/>
      <c r="I37" s="2"/>
    </row>
    <row r="38" spans="1:9" hidden="1" x14ac:dyDescent="0.25">
      <c r="A38" s="1"/>
      <c r="B38" s="2"/>
      <c r="C38" s="2"/>
      <c r="D38" s="2"/>
      <c r="E38" s="2"/>
      <c r="F38" s="2"/>
      <c r="G38" s="2"/>
      <c r="H38" s="2"/>
      <c r="I38" s="2"/>
    </row>
    <row r="39" spans="1:9" hidden="1" x14ac:dyDescent="0.25">
      <c r="A39" s="1"/>
      <c r="B39" s="2"/>
      <c r="C39" s="2"/>
      <c r="D39" s="2"/>
      <c r="E39" s="2"/>
      <c r="F39" s="2"/>
      <c r="G39" s="2"/>
      <c r="H39" s="2"/>
      <c r="I39" s="2"/>
    </row>
    <row r="40" spans="1:9" hidden="1" x14ac:dyDescent="0.25">
      <c r="A40" s="1"/>
      <c r="B40" s="2"/>
      <c r="C40" s="2"/>
      <c r="D40" s="2"/>
      <c r="E40" s="2"/>
      <c r="F40" s="2"/>
      <c r="G40" s="2"/>
      <c r="H40" s="2"/>
      <c r="I40" s="2"/>
    </row>
    <row r="41" spans="1:9" hidden="1" x14ac:dyDescent="0.25">
      <c r="A41" s="1"/>
      <c r="B41" s="2"/>
      <c r="C41" s="2"/>
      <c r="D41" s="2"/>
      <c r="E41" s="2"/>
      <c r="F41" s="2"/>
      <c r="G41" s="2"/>
      <c r="H41" s="2"/>
      <c r="I41" s="2"/>
    </row>
    <row r="42" spans="1:9" hidden="1" x14ac:dyDescent="0.25">
      <c r="A42" s="1"/>
      <c r="B42" s="2"/>
      <c r="C42" s="2"/>
      <c r="D42" s="2"/>
      <c r="E42" s="2"/>
      <c r="F42" s="2"/>
      <c r="G42" s="2"/>
      <c r="H42" s="2"/>
      <c r="I42" s="2"/>
    </row>
    <row r="43" spans="1:9" hidden="1" x14ac:dyDescent="0.25">
      <c r="A43" s="1"/>
      <c r="B43" s="2"/>
      <c r="C43" s="2"/>
      <c r="D43" s="2"/>
      <c r="E43" s="2"/>
      <c r="F43" s="2"/>
      <c r="G43" s="2"/>
      <c r="H43" s="2"/>
      <c r="I43" s="2"/>
    </row>
    <row r="44" spans="1:9" hidden="1" x14ac:dyDescent="0.25">
      <c r="A44" s="1"/>
      <c r="B44" s="2"/>
      <c r="C44" s="2"/>
      <c r="D44" s="2"/>
      <c r="E44" s="2"/>
      <c r="F44" s="2"/>
      <c r="G44" s="2"/>
      <c r="H44" s="2"/>
      <c r="I44" s="2"/>
    </row>
    <row r="45" spans="1:9" hidden="1" x14ac:dyDescent="0.25">
      <c r="A45" s="1"/>
      <c r="B45" s="2"/>
      <c r="C45" s="2"/>
      <c r="D45" s="2"/>
      <c r="E45" s="2"/>
      <c r="F45" s="2"/>
      <c r="G45" s="2"/>
      <c r="H45" s="2"/>
      <c r="I45" s="2"/>
    </row>
    <row r="46" spans="1:9" hidden="1" x14ac:dyDescent="0.25">
      <c r="A46" s="1"/>
      <c r="B46" s="2"/>
      <c r="C46" s="2"/>
      <c r="D46" s="2"/>
      <c r="E46" s="2"/>
      <c r="F46" s="2"/>
      <c r="G46" s="2"/>
      <c r="H46" s="2"/>
      <c r="I46" s="2"/>
    </row>
    <row r="47" spans="1:9" ht="15.75" hidden="1" thickBot="1" x14ac:dyDescent="0.3">
      <c r="A47" s="1"/>
      <c r="B47" s="2"/>
      <c r="C47" s="2"/>
      <c r="D47" s="2"/>
      <c r="E47" s="2"/>
      <c r="F47" s="2"/>
      <c r="G47" s="2"/>
      <c r="H47" s="2"/>
      <c r="I47" s="2"/>
    </row>
    <row r="48" spans="1:9" ht="43.5" thickBot="1" x14ac:dyDescent="0.3">
      <c r="A48" s="15" t="s">
        <v>25</v>
      </c>
      <c r="B48" s="15" t="s">
        <v>5</v>
      </c>
      <c r="C48" s="15" t="s">
        <v>6</v>
      </c>
      <c r="D48" s="15" t="s">
        <v>7</v>
      </c>
      <c r="E48" s="2"/>
      <c r="F48" s="2"/>
      <c r="G48" s="2"/>
      <c r="H48" s="2"/>
    </row>
    <row r="49" spans="1:9" ht="15.75" thickBot="1" x14ac:dyDescent="0.3">
      <c r="A49" s="20">
        <v>1</v>
      </c>
      <c r="B49" s="19">
        <v>0</v>
      </c>
      <c r="C49" s="19">
        <v>15</v>
      </c>
      <c r="D49" s="19">
        <v>1.2</v>
      </c>
      <c r="E49" s="2"/>
      <c r="F49" s="2"/>
      <c r="G49" s="2"/>
      <c r="H49" s="2"/>
    </row>
    <row r="50" spans="1:9" ht="15.75" thickBot="1" x14ac:dyDescent="0.3">
      <c r="A50" s="4">
        <v>2</v>
      </c>
      <c r="B50" s="5">
        <v>15.01</v>
      </c>
      <c r="C50" s="5">
        <v>30</v>
      </c>
      <c r="D50" s="5">
        <v>0.8</v>
      </c>
      <c r="E50" s="2"/>
      <c r="F50" s="2"/>
      <c r="G50" s="2"/>
      <c r="H50" s="2"/>
    </row>
    <row r="51" spans="1:9" ht="16.5" customHeight="1" x14ac:dyDescent="0.25">
      <c r="A51" s="3"/>
      <c r="B51" s="2"/>
      <c r="C51" s="2"/>
      <c r="D51" s="2"/>
      <c r="E51" s="2"/>
      <c r="F51" s="2"/>
      <c r="G51" s="2"/>
      <c r="H51" s="2"/>
      <c r="I51" s="2"/>
    </row>
    <row r="52" spans="1:9" hidden="1" x14ac:dyDescent="0.25">
      <c r="A52" s="3"/>
      <c r="B52" s="2"/>
      <c r="C52" s="2"/>
      <c r="D52" s="2"/>
      <c r="E52" s="2"/>
      <c r="F52" s="2"/>
      <c r="G52" s="2"/>
      <c r="H52" s="2"/>
      <c r="I52" s="2"/>
    </row>
    <row r="53" spans="1:9" ht="2.25" customHeight="1" x14ac:dyDescent="0.25">
      <c r="A53" s="3"/>
      <c r="B53" s="2"/>
      <c r="C53" s="2"/>
      <c r="D53" s="2"/>
      <c r="E53" s="2"/>
      <c r="F53" s="2"/>
      <c r="G53" s="2"/>
      <c r="H53" s="2"/>
      <c r="I53" s="2"/>
    </row>
    <row r="54" spans="1:9" hidden="1" x14ac:dyDescent="0.25">
      <c r="A54" s="3"/>
      <c r="B54" s="2"/>
      <c r="C54" s="2"/>
      <c r="D54" s="2"/>
      <c r="E54" s="2"/>
      <c r="F54" s="2"/>
      <c r="G54" s="2"/>
      <c r="H54" s="2"/>
      <c r="I54" s="2"/>
    </row>
    <row r="55" spans="1:9" hidden="1" x14ac:dyDescent="0.25">
      <c r="A55" s="3"/>
      <c r="B55" s="2"/>
      <c r="C55" s="2"/>
      <c r="D55" s="2"/>
      <c r="E55" s="2"/>
      <c r="F55" s="2"/>
      <c r="G55" s="2"/>
      <c r="H55" s="2"/>
      <c r="I55" s="2"/>
    </row>
    <row r="56" spans="1:9" hidden="1" x14ac:dyDescent="0.25">
      <c r="A56" s="3"/>
      <c r="B56" s="2"/>
      <c r="C56" s="2"/>
      <c r="D56" s="2"/>
      <c r="E56" s="2"/>
      <c r="F56" s="2"/>
      <c r="G56" s="2"/>
      <c r="H56" s="2"/>
      <c r="I56" s="2"/>
    </row>
    <row r="57" spans="1:9" hidden="1" x14ac:dyDescent="0.25">
      <c r="A57" s="3"/>
      <c r="B57" s="2"/>
      <c r="C57" s="2"/>
      <c r="D57" s="2"/>
      <c r="E57" s="2"/>
      <c r="F57" s="2"/>
      <c r="G57" s="2"/>
      <c r="H57" s="2"/>
      <c r="I57" s="2"/>
    </row>
    <row r="58" spans="1:9" hidden="1" x14ac:dyDescent="0.25">
      <c r="A58" s="3"/>
      <c r="B58" s="2"/>
      <c r="C58" s="2"/>
      <c r="D58" s="2"/>
      <c r="E58" s="2"/>
      <c r="F58" s="2"/>
      <c r="G58" s="2"/>
      <c r="H58" s="2"/>
      <c r="I58" s="2"/>
    </row>
    <row r="59" spans="1:9" hidden="1" x14ac:dyDescent="0.25">
      <c r="A59" s="3"/>
      <c r="B59" s="2"/>
      <c r="C59" s="2"/>
      <c r="D59" s="2"/>
      <c r="E59" s="2"/>
      <c r="F59" s="2"/>
      <c r="G59" s="2"/>
      <c r="H59" s="2"/>
      <c r="I59" s="2"/>
    </row>
    <row r="60" spans="1:9" hidden="1" x14ac:dyDescent="0.25">
      <c r="A60" s="3"/>
      <c r="B60" s="2"/>
      <c r="C60" s="2"/>
      <c r="D60" s="2"/>
      <c r="E60" s="2"/>
      <c r="F60" s="2"/>
      <c r="G60" s="2"/>
      <c r="H60" s="2"/>
      <c r="I60" s="2"/>
    </row>
    <row r="61" spans="1:9" hidden="1" x14ac:dyDescent="0.25">
      <c r="A61" s="3"/>
      <c r="B61" s="2"/>
      <c r="C61" s="2"/>
      <c r="D61" s="2"/>
      <c r="E61" s="2"/>
      <c r="F61" s="2"/>
      <c r="G61" s="2"/>
      <c r="H61" s="2"/>
      <c r="I61" s="2"/>
    </row>
    <row r="62" spans="1:9" hidden="1" x14ac:dyDescent="0.25">
      <c r="A62" s="3"/>
      <c r="B62" s="2"/>
      <c r="C62" s="2"/>
      <c r="D62" s="2"/>
      <c r="E62" s="2"/>
      <c r="F62" s="2"/>
      <c r="G62" s="2"/>
      <c r="H62" s="2"/>
      <c r="I62" s="2"/>
    </row>
    <row r="63" spans="1:9" hidden="1" x14ac:dyDescent="0.25">
      <c r="A63" s="3"/>
      <c r="B63" s="2"/>
      <c r="C63" s="2"/>
      <c r="D63" s="2"/>
      <c r="E63" s="2"/>
      <c r="F63" s="2"/>
      <c r="G63" s="2"/>
      <c r="H63" s="2"/>
      <c r="I63" s="2"/>
    </row>
    <row r="64" spans="1:9" hidden="1" x14ac:dyDescent="0.25">
      <c r="A64" s="3"/>
      <c r="B64" s="2"/>
      <c r="C64" s="2"/>
      <c r="D64" s="2"/>
      <c r="E64" s="2"/>
      <c r="F64" s="2"/>
      <c r="G64" s="2"/>
      <c r="H64" s="2"/>
      <c r="I64" s="2"/>
    </row>
    <row r="65" spans="1:9" hidden="1" x14ac:dyDescent="0.25">
      <c r="A65" s="3"/>
      <c r="B65" s="2"/>
      <c r="C65" s="2"/>
      <c r="D65" s="2"/>
      <c r="E65" s="2"/>
      <c r="F65" s="2"/>
      <c r="G65" s="2"/>
      <c r="H65" s="2"/>
      <c r="I65" s="2"/>
    </row>
    <row r="66" spans="1:9" hidden="1" x14ac:dyDescent="0.25">
      <c r="A66" s="3"/>
      <c r="B66" s="2"/>
      <c r="C66" s="2"/>
      <c r="D66" s="2"/>
      <c r="E66" s="2"/>
      <c r="F66" s="2"/>
      <c r="G66" s="2"/>
      <c r="H66" s="2"/>
      <c r="I66" s="2"/>
    </row>
    <row r="67" spans="1:9" hidden="1" x14ac:dyDescent="0.25">
      <c r="A67" s="3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3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3" t="s">
        <v>32</v>
      </c>
      <c r="B69" s="2"/>
      <c r="C69" s="17">
        <v>0.25</v>
      </c>
      <c r="D69" s="6" t="s">
        <v>8</v>
      </c>
      <c r="E69" s="2"/>
      <c r="F69" s="2"/>
      <c r="G69" s="2"/>
      <c r="H69" s="2"/>
      <c r="I69" s="2"/>
    </row>
    <row r="70" spans="1:9" x14ac:dyDescent="0.25">
      <c r="A70" s="3" t="s">
        <v>9</v>
      </c>
      <c r="B70" s="2"/>
      <c r="C70" s="7">
        <f>ROUND(C69*0.19,2)</f>
        <v>0.05</v>
      </c>
      <c r="D70" s="6" t="s">
        <v>8</v>
      </c>
      <c r="E70" s="2"/>
      <c r="F70" s="2"/>
      <c r="G70" s="2"/>
      <c r="H70" s="2"/>
      <c r="I70" s="2"/>
    </row>
    <row r="71" spans="1:9" x14ac:dyDescent="0.25">
      <c r="A71" s="3" t="s">
        <v>10</v>
      </c>
      <c r="B71" s="2"/>
      <c r="C71" s="7">
        <v>0.3</v>
      </c>
      <c r="D71" s="6" t="s">
        <v>8</v>
      </c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</sheetData>
  <mergeCells count="2">
    <mergeCell ref="A1:I1"/>
    <mergeCell ref="A5:J5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5643B-50EE-4252-8B03-450F67D5AF1C}">
  <dimension ref="A1:G72"/>
  <sheetViews>
    <sheetView zoomScale="96" zoomScaleNormal="96" workbookViewId="0">
      <selection activeCell="H46" sqref="H46"/>
    </sheetView>
  </sheetViews>
  <sheetFormatPr defaultRowHeight="15" x14ac:dyDescent="0.25"/>
  <cols>
    <col min="1" max="1" width="32" customWidth="1"/>
    <col min="2" max="2" width="13.42578125" bestFit="1" customWidth="1"/>
    <col min="3" max="3" width="12.7109375" customWidth="1"/>
    <col min="4" max="4" width="10.28515625" customWidth="1"/>
    <col min="5" max="5" width="8.28515625" customWidth="1"/>
    <col min="6" max="6" width="8.5703125" customWidth="1"/>
    <col min="7" max="7" width="8" customWidth="1"/>
  </cols>
  <sheetData>
    <row r="1" spans="1:7" x14ac:dyDescent="0.25">
      <c r="A1" s="62" t="s">
        <v>35</v>
      </c>
      <c r="B1" s="62"/>
      <c r="C1" s="62"/>
      <c r="D1" s="62"/>
      <c r="E1" s="62"/>
      <c r="F1" s="62"/>
    </row>
    <row r="2" spans="1:7" x14ac:dyDescent="0.25">
      <c r="A2" s="1"/>
      <c r="B2" s="2"/>
      <c r="C2" s="2"/>
      <c r="D2" s="2"/>
      <c r="E2" s="2"/>
      <c r="F2" s="2"/>
    </row>
    <row r="3" spans="1:7" x14ac:dyDescent="0.25">
      <c r="A3" s="3" t="s">
        <v>36</v>
      </c>
      <c r="B3" s="2"/>
      <c r="C3" s="2"/>
      <c r="D3" s="2"/>
      <c r="E3" s="2"/>
      <c r="F3" s="2"/>
    </row>
    <row r="4" spans="1:7" ht="15.75" thickBot="1" x14ac:dyDescent="0.3">
      <c r="A4" s="3" t="s">
        <v>13</v>
      </c>
      <c r="B4" s="2"/>
      <c r="C4" s="2"/>
      <c r="D4" s="2"/>
      <c r="E4" s="2"/>
      <c r="F4" s="2"/>
    </row>
    <row r="5" spans="1:7" ht="15.75" thickBot="1" x14ac:dyDescent="0.3">
      <c r="A5" s="66" t="s">
        <v>0</v>
      </c>
      <c r="B5" s="67"/>
      <c r="C5" s="67"/>
      <c r="D5" s="67"/>
      <c r="E5" s="67"/>
      <c r="F5" s="67"/>
      <c r="G5" s="68"/>
    </row>
    <row r="6" spans="1:7" ht="71.25" customHeight="1" thickBot="1" x14ac:dyDescent="0.3">
      <c r="A6" s="28" t="s">
        <v>3</v>
      </c>
      <c r="B6" s="37" t="s">
        <v>1</v>
      </c>
      <c r="C6" s="37"/>
      <c r="D6" s="37" t="s">
        <v>2</v>
      </c>
      <c r="E6" s="37" t="s">
        <v>15</v>
      </c>
      <c r="F6" s="37" t="s">
        <v>16</v>
      </c>
      <c r="G6" s="37" t="s">
        <v>34</v>
      </c>
    </row>
    <row r="7" spans="1:7" x14ac:dyDescent="0.25">
      <c r="A7" s="25" t="s">
        <v>4</v>
      </c>
      <c r="B7" s="21">
        <v>0</v>
      </c>
      <c r="C7" s="57"/>
      <c r="D7" s="47"/>
      <c r="E7" s="48">
        <f>D8</f>
        <v>7</v>
      </c>
      <c r="F7" s="48">
        <f>D9</f>
        <v>8</v>
      </c>
      <c r="G7" s="49">
        <f>D10</f>
        <v>8.5</v>
      </c>
    </row>
    <row r="8" spans="1:7" x14ac:dyDescent="0.25">
      <c r="A8" s="26" t="s">
        <v>15</v>
      </c>
      <c r="B8" s="22">
        <v>15</v>
      </c>
      <c r="C8" s="58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6.88</v>
      </c>
      <c r="D8" s="42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7</v>
      </c>
      <c r="E8" s="43"/>
      <c r="F8" s="42">
        <f>E9</f>
        <v>1</v>
      </c>
      <c r="G8" s="50">
        <f>E10</f>
        <v>1.5</v>
      </c>
    </row>
    <row r="9" spans="1:7" x14ac:dyDescent="0.25">
      <c r="A9" s="26" t="s">
        <v>16</v>
      </c>
      <c r="B9" s="22">
        <v>18</v>
      </c>
      <c r="C9" s="58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7.9120000000000008</v>
      </c>
      <c r="D9" s="42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8</v>
      </c>
      <c r="E9" s="42">
        <f>IF(MROUND(C9-C8,0.5)=0,0.5,MROUND(C9-C8,0.5))</f>
        <v>1</v>
      </c>
      <c r="F9" s="43"/>
      <c r="G9" s="50">
        <f>F10</f>
        <v>0.5</v>
      </c>
    </row>
    <row r="10" spans="1:7" ht="15.75" thickBot="1" x14ac:dyDescent="0.3">
      <c r="A10" s="27" t="s">
        <v>33</v>
      </c>
      <c r="B10" s="23">
        <v>20</v>
      </c>
      <c r="C10" s="59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8.6</v>
      </c>
      <c r="D10" s="51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8.5</v>
      </c>
      <c r="E10" s="51">
        <f>MROUND(C10-C8,0.5)</f>
        <v>1.5</v>
      </c>
      <c r="F10" s="51">
        <f>IF(MROUND(C10-C9,0.5)=0,0.5,MROUND(C10-C9,0.5))</f>
        <v>0.5</v>
      </c>
      <c r="G10" s="54"/>
    </row>
    <row r="11" spans="1:7" x14ac:dyDescent="0.25">
      <c r="A11" s="1"/>
      <c r="B11" s="2"/>
      <c r="C11" s="2"/>
      <c r="D11" s="2"/>
      <c r="E11" s="2"/>
      <c r="F11" s="2"/>
    </row>
    <row r="12" spans="1:7" x14ac:dyDescent="0.25">
      <c r="A12" s="1"/>
      <c r="B12" s="2"/>
      <c r="C12" s="2"/>
      <c r="D12" s="2"/>
      <c r="E12" s="2"/>
      <c r="F12" s="2"/>
    </row>
    <row r="13" spans="1:7" ht="1.5" customHeight="1" x14ac:dyDescent="0.25">
      <c r="A13" s="1"/>
      <c r="B13" s="2"/>
      <c r="C13" s="2"/>
      <c r="D13" s="2"/>
      <c r="E13" s="2"/>
      <c r="F13" s="2"/>
    </row>
    <row r="14" spans="1:7" hidden="1" x14ac:dyDescent="0.25">
      <c r="A14" s="1"/>
      <c r="B14" s="2"/>
      <c r="C14" s="2"/>
      <c r="D14" s="2"/>
      <c r="E14" s="2"/>
      <c r="F14" s="2"/>
    </row>
    <row r="15" spans="1:7" hidden="1" x14ac:dyDescent="0.25">
      <c r="A15" s="1"/>
      <c r="B15" s="2"/>
      <c r="C15" s="2"/>
      <c r="D15" s="2"/>
      <c r="E15" s="2"/>
      <c r="F15" s="2"/>
    </row>
    <row r="16" spans="1:7" hidden="1" x14ac:dyDescent="0.25">
      <c r="A16" s="1"/>
      <c r="B16" s="2"/>
      <c r="C16" s="2"/>
      <c r="D16" s="2"/>
      <c r="E16" s="2"/>
      <c r="F16" s="2"/>
    </row>
    <row r="17" spans="1:6" hidden="1" x14ac:dyDescent="0.25">
      <c r="A17" s="1"/>
      <c r="B17" s="2"/>
      <c r="C17" s="2"/>
      <c r="D17" s="2"/>
      <c r="E17" s="2"/>
      <c r="F17" s="2"/>
    </row>
    <row r="18" spans="1:6" hidden="1" x14ac:dyDescent="0.25">
      <c r="A18" s="1"/>
      <c r="B18" s="2"/>
      <c r="C18" s="2"/>
      <c r="D18" s="2"/>
      <c r="E18" s="2"/>
      <c r="F18" s="2"/>
    </row>
    <row r="19" spans="1:6" hidden="1" x14ac:dyDescent="0.25">
      <c r="A19" s="1"/>
      <c r="B19" s="2"/>
      <c r="C19" s="2"/>
      <c r="D19" s="2"/>
      <c r="E19" s="2"/>
      <c r="F19" s="2"/>
    </row>
    <row r="20" spans="1:6" hidden="1" x14ac:dyDescent="0.25">
      <c r="A20" s="1"/>
      <c r="B20" s="2"/>
      <c r="C20" s="2"/>
      <c r="D20" s="2"/>
      <c r="E20" s="2"/>
      <c r="F20" s="2"/>
    </row>
    <row r="21" spans="1:6" hidden="1" x14ac:dyDescent="0.25">
      <c r="A21" s="1"/>
      <c r="B21" s="2"/>
      <c r="C21" s="2"/>
      <c r="D21" s="2"/>
      <c r="E21" s="2"/>
      <c r="F21" s="2"/>
    </row>
    <row r="22" spans="1:6" hidden="1" x14ac:dyDescent="0.25">
      <c r="A22" s="1"/>
      <c r="B22" s="2"/>
      <c r="C22" s="2"/>
      <c r="D22" s="2"/>
      <c r="E22" s="2"/>
      <c r="F22" s="2"/>
    </row>
    <row r="23" spans="1:6" hidden="1" x14ac:dyDescent="0.25">
      <c r="A23" s="1"/>
      <c r="B23" s="2"/>
      <c r="C23" s="2"/>
      <c r="D23" s="2"/>
      <c r="E23" s="2"/>
      <c r="F23" s="2"/>
    </row>
    <row r="24" spans="1:6" hidden="1" x14ac:dyDescent="0.25">
      <c r="A24" s="1"/>
      <c r="B24" s="2"/>
      <c r="C24" s="2"/>
      <c r="D24" s="2"/>
      <c r="E24" s="2"/>
      <c r="F24" s="2"/>
    </row>
    <row r="25" spans="1:6" hidden="1" x14ac:dyDescent="0.25">
      <c r="A25" s="1"/>
      <c r="B25" s="2"/>
      <c r="C25" s="2"/>
      <c r="D25" s="2"/>
      <c r="E25" s="2"/>
      <c r="F25" s="2"/>
    </row>
    <row r="26" spans="1:6" ht="6.75" hidden="1" customHeight="1" x14ac:dyDescent="0.25">
      <c r="A26" s="1"/>
      <c r="B26" s="2"/>
      <c r="C26" s="2"/>
      <c r="D26" s="2"/>
      <c r="E26" s="2"/>
      <c r="F26" s="2"/>
    </row>
    <row r="27" spans="1:6" hidden="1" x14ac:dyDescent="0.25">
      <c r="A27" s="1"/>
      <c r="B27" s="2"/>
      <c r="C27" s="2"/>
      <c r="D27" s="2"/>
      <c r="E27" s="2"/>
      <c r="F27" s="2"/>
    </row>
    <row r="28" spans="1:6" hidden="1" x14ac:dyDescent="0.25">
      <c r="A28" s="1"/>
      <c r="B28" s="2"/>
      <c r="C28" s="2"/>
      <c r="D28" s="2"/>
      <c r="E28" s="2"/>
      <c r="F28" s="2"/>
    </row>
    <row r="29" spans="1:6" hidden="1" x14ac:dyDescent="0.25">
      <c r="A29" s="1"/>
      <c r="B29" s="2"/>
      <c r="C29" s="2"/>
      <c r="D29" s="2"/>
      <c r="E29" s="2"/>
      <c r="F29" s="2"/>
    </row>
    <row r="30" spans="1:6" hidden="1" x14ac:dyDescent="0.25">
      <c r="A30" s="1"/>
      <c r="B30" s="2"/>
      <c r="C30" s="2"/>
      <c r="D30" s="2"/>
      <c r="E30" s="2"/>
      <c r="F30" s="2"/>
    </row>
    <row r="31" spans="1:6" hidden="1" x14ac:dyDescent="0.25">
      <c r="A31" s="1"/>
      <c r="B31" s="2"/>
      <c r="C31" s="2"/>
      <c r="D31" s="2"/>
      <c r="E31" s="2"/>
      <c r="F31" s="2"/>
    </row>
    <row r="32" spans="1:6" hidden="1" x14ac:dyDescent="0.25">
      <c r="A32" s="1"/>
      <c r="B32" s="2"/>
      <c r="C32" s="2"/>
      <c r="D32" s="2"/>
      <c r="E32" s="2"/>
      <c r="F32" s="2"/>
    </row>
    <row r="33" spans="1:6" hidden="1" x14ac:dyDescent="0.25">
      <c r="A33" s="1"/>
      <c r="B33" s="2"/>
      <c r="C33" s="2"/>
      <c r="D33" s="2"/>
      <c r="E33" s="2"/>
      <c r="F33" s="2"/>
    </row>
    <row r="34" spans="1:6" hidden="1" x14ac:dyDescent="0.25">
      <c r="A34" s="1"/>
      <c r="B34" s="2"/>
      <c r="C34" s="2"/>
      <c r="D34" s="2"/>
      <c r="E34" s="2"/>
      <c r="F34" s="2"/>
    </row>
    <row r="35" spans="1:6" hidden="1" x14ac:dyDescent="0.25">
      <c r="A35" s="1"/>
      <c r="B35" s="2"/>
      <c r="C35" s="2"/>
      <c r="D35" s="2"/>
      <c r="E35" s="2"/>
      <c r="F35" s="2"/>
    </row>
    <row r="36" spans="1:6" hidden="1" x14ac:dyDescent="0.25">
      <c r="A36" s="1"/>
      <c r="B36" s="2"/>
      <c r="C36" s="2"/>
      <c r="D36" s="2"/>
      <c r="E36" s="2"/>
      <c r="F36" s="2"/>
    </row>
    <row r="37" spans="1:6" hidden="1" x14ac:dyDescent="0.25">
      <c r="A37" s="1"/>
      <c r="B37" s="2"/>
      <c r="C37" s="2"/>
      <c r="D37" s="2"/>
      <c r="E37" s="2"/>
      <c r="F37" s="2"/>
    </row>
    <row r="38" spans="1:6" hidden="1" x14ac:dyDescent="0.25">
      <c r="A38" s="1"/>
      <c r="B38" s="2"/>
      <c r="C38" s="2"/>
      <c r="D38" s="2"/>
      <c r="E38" s="2"/>
      <c r="F38" s="2"/>
    </row>
    <row r="39" spans="1:6" hidden="1" x14ac:dyDescent="0.25">
      <c r="A39" s="1"/>
      <c r="B39" s="2"/>
      <c r="C39" s="2"/>
      <c r="D39" s="2"/>
      <c r="E39" s="2"/>
      <c r="F39" s="2"/>
    </row>
    <row r="40" spans="1:6" hidden="1" x14ac:dyDescent="0.25">
      <c r="A40" s="1"/>
      <c r="B40" s="2"/>
      <c r="C40" s="2"/>
      <c r="D40" s="2"/>
      <c r="E40" s="2"/>
      <c r="F40" s="2"/>
    </row>
    <row r="41" spans="1:6" hidden="1" x14ac:dyDescent="0.25">
      <c r="A41" s="1"/>
      <c r="B41" s="2"/>
      <c r="C41" s="2"/>
      <c r="D41" s="2"/>
      <c r="E41" s="2"/>
      <c r="F41" s="2"/>
    </row>
    <row r="42" spans="1:6" hidden="1" x14ac:dyDescent="0.25">
      <c r="A42" s="1"/>
      <c r="B42" s="2"/>
      <c r="C42" s="2"/>
      <c r="D42" s="2"/>
      <c r="E42" s="2"/>
      <c r="F42" s="2"/>
    </row>
    <row r="43" spans="1:6" hidden="1" x14ac:dyDescent="0.25">
      <c r="A43" s="1"/>
      <c r="B43" s="2"/>
      <c r="C43" s="2"/>
      <c r="D43" s="2"/>
      <c r="E43" s="2"/>
      <c r="F43" s="2"/>
    </row>
    <row r="44" spans="1:6" hidden="1" x14ac:dyDescent="0.25">
      <c r="A44" s="1"/>
      <c r="B44" s="2"/>
      <c r="C44" s="2"/>
      <c r="D44" s="2"/>
      <c r="E44" s="2"/>
      <c r="F44" s="2"/>
    </row>
    <row r="45" spans="1:6" hidden="1" x14ac:dyDescent="0.25">
      <c r="A45" s="1"/>
      <c r="B45" s="2"/>
      <c r="C45" s="2"/>
      <c r="D45" s="2"/>
      <c r="E45" s="2"/>
      <c r="F45" s="2"/>
    </row>
    <row r="46" spans="1:6" x14ac:dyDescent="0.25">
      <c r="A46" s="1"/>
      <c r="B46" s="2"/>
      <c r="C46" s="2"/>
      <c r="D46" s="2"/>
      <c r="E46" s="2"/>
      <c r="F46" s="2"/>
    </row>
    <row r="47" spans="1:6" ht="15.75" thickBot="1" x14ac:dyDescent="0.3">
      <c r="A47" s="1"/>
      <c r="B47" s="2"/>
      <c r="C47" s="2"/>
      <c r="D47" s="2"/>
      <c r="E47" s="2"/>
      <c r="F47" s="2"/>
    </row>
    <row r="48" spans="1:6" ht="39" thickBot="1" x14ac:dyDescent="0.3">
      <c r="A48" s="24" t="s">
        <v>25</v>
      </c>
      <c r="B48" s="24" t="s">
        <v>5</v>
      </c>
      <c r="C48" s="24" t="s">
        <v>6</v>
      </c>
      <c r="D48" s="24" t="s">
        <v>7</v>
      </c>
      <c r="E48" s="2"/>
    </row>
    <row r="49" spans="1:6" ht="15.75" thickBot="1" x14ac:dyDescent="0.3">
      <c r="A49" s="28">
        <v>1</v>
      </c>
      <c r="B49" s="29">
        <v>0</v>
      </c>
      <c r="C49" s="29">
        <v>10</v>
      </c>
      <c r="D49" s="29">
        <v>1.2</v>
      </c>
      <c r="E49" s="2"/>
    </row>
    <row r="50" spans="1:6" ht="15.75" thickBot="1" x14ac:dyDescent="0.3">
      <c r="A50" s="28">
        <v>2</v>
      </c>
      <c r="B50" s="29">
        <v>10.01</v>
      </c>
      <c r="C50" s="29">
        <v>20</v>
      </c>
      <c r="D50" s="29">
        <v>0.8</v>
      </c>
      <c r="E50" s="2"/>
    </row>
    <row r="51" spans="1:6" x14ac:dyDescent="0.25">
      <c r="A51" s="3"/>
      <c r="B51" s="2"/>
      <c r="C51" s="2"/>
      <c r="D51" s="2"/>
      <c r="E51" s="2"/>
      <c r="F51" s="2"/>
    </row>
    <row r="52" spans="1:6" ht="0.75" customHeight="1" x14ac:dyDescent="0.25">
      <c r="A52" s="3"/>
      <c r="B52" s="2"/>
      <c r="C52" s="2"/>
      <c r="D52" s="2"/>
      <c r="E52" s="2"/>
      <c r="F52" s="2"/>
    </row>
    <row r="53" spans="1:6" hidden="1" x14ac:dyDescent="0.25">
      <c r="A53" s="3"/>
      <c r="B53" s="2"/>
      <c r="C53" s="2"/>
      <c r="D53" s="2"/>
      <c r="E53" s="2"/>
      <c r="F53" s="2"/>
    </row>
    <row r="54" spans="1:6" hidden="1" x14ac:dyDescent="0.25">
      <c r="A54" s="3"/>
      <c r="B54" s="2"/>
      <c r="C54" s="2"/>
      <c r="D54" s="2"/>
      <c r="E54" s="2"/>
      <c r="F54" s="2"/>
    </row>
    <row r="55" spans="1:6" hidden="1" x14ac:dyDescent="0.25">
      <c r="A55" s="3"/>
      <c r="B55" s="2"/>
      <c r="C55" s="2"/>
      <c r="D55" s="2"/>
      <c r="E55" s="2"/>
      <c r="F55" s="2"/>
    </row>
    <row r="56" spans="1:6" hidden="1" x14ac:dyDescent="0.25">
      <c r="A56" s="3"/>
      <c r="B56" s="2"/>
      <c r="C56" s="2"/>
      <c r="D56" s="2"/>
      <c r="E56" s="2"/>
      <c r="F56" s="2"/>
    </row>
    <row r="57" spans="1:6" hidden="1" x14ac:dyDescent="0.25">
      <c r="A57" s="3"/>
      <c r="B57" s="2"/>
      <c r="C57" s="2"/>
      <c r="D57" s="2"/>
      <c r="E57" s="2"/>
      <c r="F57" s="2"/>
    </row>
    <row r="58" spans="1:6" hidden="1" x14ac:dyDescent="0.25">
      <c r="A58" s="3"/>
      <c r="B58" s="2"/>
      <c r="C58" s="2"/>
      <c r="D58" s="2"/>
      <c r="E58" s="2"/>
      <c r="F58" s="2"/>
    </row>
    <row r="59" spans="1:6" hidden="1" x14ac:dyDescent="0.25">
      <c r="A59" s="3"/>
      <c r="B59" s="2"/>
      <c r="C59" s="2"/>
      <c r="D59" s="2"/>
      <c r="E59" s="2"/>
      <c r="F59" s="2"/>
    </row>
    <row r="60" spans="1:6" hidden="1" x14ac:dyDescent="0.25">
      <c r="A60" s="3"/>
      <c r="B60" s="2"/>
      <c r="C60" s="2"/>
      <c r="D60" s="2"/>
      <c r="E60" s="2"/>
      <c r="F60" s="2"/>
    </row>
    <row r="61" spans="1:6" hidden="1" x14ac:dyDescent="0.25">
      <c r="A61" s="3"/>
      <c r="B61" s="2"/>
      <c r="C61" s="2"/>
      <c r="D61" s="2"/>
      <c r="E61" s="2"/>
      <c r="F61" s="2"/>
    </row>
    <row r="62" spans="1:6" hidden="1" x14ac:dyDescent="0.25">
      <c r="A62" s="3"/>
      <c r="B62" s="2"/>
      <c r="C62" s="2"/>
      <c r="D62" s="2"/>
      <c r="E62" s="2"/>
      <c r="F62" s="2"/>
    </row>
    <row r="63" spans="1:6" hidden="1" x14ac:dyDescent="0.25">
      <c r="A63" s="3"/>
      <c r="B63" s="2"/>
      <c r="C63" s="2"/>
      <c r="D63" s="2"/>
      <c r="E63" s="2"/>
      <c r="F63" s="2"/>
    </row>
    <row r="64" spans="1:6" hidden="1" x14ac:dyDescent="0.25">
      <c r="A64" s="3"/>
      <c r="B64" s="2"/>
      <c r="C64" s="2"/>
      <c r="D64" s="2"/>
      <c r="E64" s="2"/>
      <c r="F64" s="2"/>
    </row>
    <row r="65" spans="1:6" hidden="1" x14ac:dyDescent="0.25">
      <c r="A65" s="3"/>
      <c r="B65" s="2"/>
      <c r="C65" s="2"/>
      <c r="D65" s="2"/>
      <c r="E65" s="2"/>
      <c r="F65" s="2"/>
    </row>
    <row r="66" spans="1:6" hidden="1" x14ac:dyDescent="0.25">
      <c r="A66" s="3"/>
      <c r="B66" s="2"/>
      <c r="C66" s="2"/>
      <c r="D66" s="2"/>
      <c r="E66" s="2"/>
      <c r="F66" s="2"/>
    </row>
    <row r="67" spans="1:6" x14ac:dyDescent="0.25">
      <c r="A67" s="3"/>
      <c r="B67" s="2"/>
      <c r="C67" s="2"/>
      <c r="D67" s="2"/>
      <c r="E67" s="2"/>
      <c r="F67" s="2"/>
    </row>
    <row r="68" spans="1:6" x14ac:dyDescent="0.25">
      <c r="A68" s="3"/>
      <c r="B68" s="2"/>
      <c r="C68" s="2"/>
      <c r="D68" s="2"/>
      <c r="E68" s="2"/>
      <c r="F68" s="2"/>
    </row>
    <row r="69" spans="1:6" x14ac:dyDescent="0.25">
      <c r="A69" s="30" t="s">
        <v>37</v>
      </c>
      <c r="B69" s="31"/>
      <c r="C69" s="56">
        <v>0.36</v>
      </c>
      <c r="D69" s="32" t="s">
        <v>8</v>
      </c>
      <c r="E69" s="2"/>
      <c r="F69" s="2"/>
    </row>
    <row r="70" spans="1:6" x14ac:dyDescent="0.25">
      <c r="A70" s="30" t="s">
        <v>9</v>
      </c>
      <c r="B70" s="31"/>
      <c r="C70" s="33">
        <f>ROUND(C69*0.19,2)</f>
        <v>7.0000000000000007E-2</v>
      </c>
      <c r="D70" s="32" t="s">
        <v>8</v>
      </c>
      <c r="E70" s="2"/>
      <c r="F70" s="2"/>
    </row>
    <row r="71" spans="1:6" x14ac:dyDescent="0.25">
      <c r="A71" s="30" t="s">
        <v>10</v>
      </c>
      <c r="B71" s="31"/>
      <c r="C71" s="33">
        <f>C69+C70</f>
        <v>0.43</v>
      </c>
      <c r="D71" s="32" t="s">
        <v>8</v>
      </c>
      <c r="E71" s="2"/>
      <c r="F71" s="2"/>
    </row>
    <row r="72" spans="1:6" x14ac:dyDescent="0.25">
      <c r="A72" s="2"/>
      <c r="B72" s="2"/>
      <c r="C72" s="2"/>
      <c r="D72" s="2"/>
      <c r="E72" s="2"/>
      <c r="F72" s="2"/>
    </row>
  </sheetData>
  <mergeCells count="2">
    <mergeCell ref="A1:F1"/>
    <mergeCell ref="A5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T049</vt:lpstr>
      <vt:lpstr>T050</vt:lpstr>
      <vt:lpstr>T051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David</dc:creator>
  <cp:lastModifiedBy>Octavian David</cp:lastModifiedBy>
  <cp:lastPrinted>2024-06-20T12:03:52Z</cp:lastPrinted>
  <dcterms:created xsi:type="dcterms:W3CDTF">2015-06-05T18:17:20Z</dcterms:created>
  <dcterms:modified xsi:type="dcterms:W3CDTF">2024-06-20T12:04:43Z</dcterms:modified>
</cp:coreProperties>
</file>