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ILESERVERVR\cajt\ANUL 2024\PROIECTE Hotarari CJC 2024\Proiect APROBARE TARIFE după Licitatia 2\Tarife calatorie licitatia 2\"/>
    </mc:Choice>
  </mc:AlternateContent>
  <xr:revisionPtr revIDLastSave="0" documentId="13_ncr:1_{8BF0C795-F058-4159-97B8-C1C9E1B6117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T128" sheetId="18" r:id="rId1"/>
    <sheet name="T129" sheetId="19" r:id="rId2"/>
    <sheet name="T130" sheetId="20" r:id="rId3"/>
    <sheet name="T131" sheetId="21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21" l="1"/>
  <c r="C71" i="21" s="1"/>
  <c r="D9" i="21" s="1"/>
  <c r="F7" i="21" s="1"/>
  <c r="C71" i="20"/>
  <c r="D15" i="20" s="1"/>
  <c r="L7" i="20" s="1"/>
  <c r="C70" i="20"/>
  <c r="C17" i="20"/>
  <c r="D14" i="20"/>
  <c r="K7" i="20" s="1"/>
  <c r="C13" i="20"/>
  <c r="D10" i="20"/>
  <c r="G7" i="20" s="1"/>
  <c r="C9" i="20"/>
  <c r="D17" i="19"/>
  <c r="C17" i="19"/>
  <c r="J17" i="19" s="1"/>
  <c r="N13" i="19" s="1"/>
  <c r="I16" i="19"/>
  <c r="M12" i="19" s="1"/>
  <c r="D16" i="19"/>
  <c r="C16" i="19"/>
  <c r="E16" i="19" s="1"/>
  <c r="M8" i="19" s="1"/>
  <c r="D15" i="19"/>
  <c r="L7" i="19" s="1"/>
  <c r="C15" i="19"/>
  <c r="K15" i="19" s="1"/>
  <c r="L14" i="19" s="1"/>
  <c r="D14" i="19"/>
  <c r="K7" i="19" s="1"/>
  <c r="C14" i="19"/>
  <c r="J14" i="19" s="1"/>
  <c r="K13" i="19" s="1"/>
  <c r="F13" i="19"/>
  <c r="J9" i="19" s="1"/>
  <c r="D13" i="19"/>
  <c r="C13" i="19"/>
  <c r="I13" i="19" s="1"/>
  <c r="J12" i="19" s="1"/>
  <c r="E12" i="19"/>
  <c r="I8" i="19" s="1"/>
  <c r="D12" i="19"/>
  <c r="C12" i="19"/>
  <c r="H12" i="19" s="1"/>
  <c r="I11" i="19" s="1"/>
  <c r="E11" i="19"/>
  <c r="H8" i="19" s="1"/>
  <c r="D11" i="19"/>
  <c r="H7" i="19" s="1"/>
  <c r="C11" i="19"/>
  <c r="G11" i="19" s="1"/>
  <c r="H10" i="19" s="1"/>
  <c r="D10" i="19"/>
  <c r="G7" i="19" s="1"/>
  <c r="C10" i="19"/>
  <c r="F10" i="19" s="1"/>
  <c r="G9" i="19" s="1"/>
  <c r="D9" i="19"/>
  <c r="C9" i="19"/>
  <c r="E9" i="19" s="1"/>
  <c r="F8" i="19" s="1"/>
  <c r="D8" i="19"/>
  <c r="C8" i="19"/>
  <c r="N7" i="19"/>
  <c r="M7" i="19"/>
  <c r="J7" i="19"/>
  <c r="I7" i="19"/>
  <c r="F7" i="19"/>
  <c r="E7" i="19"/>
  <c r="C15" i="21" l="1"/>
  <c r="C13" i="21"/>
  <c r="C11" i="21"/>
  <c r="C9" i="21"/>
  <c r="E9" i="21" s="1"/>
  <c r="F8" i="21" s="1"/>
  <c r="D16" i="21"/>
  <c r="M7" i="21" s="1"/>
  <c r="D14" i="21"/>
  <c r="K7" i="21" s="1"/>
  <c r="D12" i="21"/>
  <c r="I7" i="21" s="1"/>
  <c r="D10" i="21"/>
  <c r="G7" i="21" s="1"/>
  <c r="D8" i="21"/>
  <c r="E7" i="21" s="1"/>
  <c r="C10" i="21"/>
  <c r="C8" i="21"/>
  <c r="C16" i="21"/>
  <c r="C14" i="21"/>
  <c r="C12" i="21"/>
  <c r="D15" i="21"/>
  <c r="L7" i="21" s="1"/>
  <c r="D13" i="21"/>
  <c r="J7" i="21" s="1"/>
  <c r="D11" i="21"/>
  <c r="H7" i="21" s="1"/>
  <c r="J17" i="20"/>
  <c r="N13" i="20" s="1"/>
  <c r="F13" i="20"/>
  <c r="J9" i="20" s="1"/>
  <c r="C8" i="20"/>
  <c r="E9" i="20" s="1"/>
  <c r="F8" i="20" s="1"/>
  <c r="D13" i="20"/>
  <c r="J7" i="20" s="1"/>
  <c r="C16" i="20"/>
  <c r="M17" i="20" s="1"/>
  <c r="N16" i="20" s="1"/>
  <c r="D8" i="20"/>
  <c r="E7" i="20" s="1"/>
  <c r="C11" i="20"/>
  <c r="H17" i="20" s="1"/>
  <c r="N11" i="20" s="1"/>
  <c r="D12" i="20"/>
  <c r="I7" i="20" s="1"/>
  <c r="C15" i="20"/>
  <c r="L17" i="20" s="1"/>
  <c r="N15" i="20" s="1"/>
  <c r="D16" i="20"/>
  <c r="M7" i="20" s="1"/>
  <c r="D9" i="20"/>
  <c r="F7" i="20" s="1"/>
  <c r="C12" i="20"/>
  <c r="D17" i="20"/>
  <c r="N7" i="20" s="1"/>
  <c r="C10" i="20"/>
  <c r="D11" i="20"/>
  <c r="H7" i="20" s="1"/>
  <c r="C14" i="20"/>
  <c r="K17" i="20" s="1"/>
  <c r="N14" i="20" s="1"/>
  <c r="F17" i="20"/>
  <c r="N9" i="20" s="1"/>
  <c r="F17" i="19"/>
  <c r="N9" i="19" s="1"/>
  <c r="M17" i="19"/>
  <c r="N16" i="19" s="1"/>
  <c r="L16" i="19"/>
  <c r="M15" i="19" s="1"/>
  <c r="E15" i="19"/>
  <c r="L8" i="19" s="1"/>
  <c r="H15" i="19"/>
  <c r="L11" i="19" s="1"/>
  <c r="I15" i="19"/>
  <c r="L12" i="19" s="1"/>
  <c r="G14" i="19"/>
  <c r="K10" i="19" s="1"/>
  <c r="K17" i="19"/>
  <c r="N14" i="19" s="1"/>
  <c r="E10" i="19"/>
  <c r="G8" i="19" s="1"/>
  <c r="F11" i="19"/>
  <c r="H9" i="19" s="1"/>
  <c r="G12" i="19"/>
  <c r="I10" i="19" s="1"/>
  <c r="H13" i="19"/>
  <c r="J11" i="19" s="1"/>
  <c r="E14" i="19"/>
  <c r="K8" i="19" s="1"/>
  <c r="I14" i="19"/>
  <c r="K12" i="19" s="1"/>
  <c r="F15" i="19"/>
  <c r="L9" i="19" s="1"/>
  <c r="J15" i="19"/>
  <c r="L13" i="19" s="1"/>
  <c r="G16" i="19"/>
  <c r="M10" i="19" s="1"/>
  <c r="K16" i="19"/>
  <c r="M14" i="19" s="1"/>
  <c r="H17" i="19"/>
  <c r="N11" i="19" s="1"/>
  <c r="L17" i="19"/>
  <c r="N15" i="19" s="1"/>
  <c r="F12" i="19"/>
  <c r="I9" i="19" s="1"/>
  <c r="G13" i="19"/>
  <c r="J10" i="19" s="1"/>
  <c r="H14" i="19"/>
  <c r="K11" i="19" s="1"/>
  <c r="F16" i="19"/>
  <c r="M9" i="19" s="1"/>
  <c r="J16" i="19"/>
  <c r="M13" i="19" s="1"/>
  <c r="G17" i="19"/>
  <c r="N10" i="19" s="1"/>
  <c r="E13" i="19"/>
  <c r="J8" i="19" s="1"/>
  <c r="F14" i="19"/>
  <c r="K9" i="19" s="1"/>
  <c r="G15" i="19"/>
  <c r="L10" i="19" s="1"/>
  <c r="H16" i="19"/>
  <c r="M11" i="19" s="1"/>
  <c r="E17" i="19"/>
  <c r="N8" i="19" s="1"/>
  <c r="I17" i="19"/>
  <c r="N12" i="19" s="1"/>
  <c r="F16" i="21" l="1"/>
  <c r="M9" i="21" s="1"/>
  <c r="J16" i="21"/>
  <c r="M13" i="21" s="1"/>
  <c r="G16" i="21"/>
  <c r="M10" i="21" s="1"/>
  <c r="K16" i="21"/>
  <c r="M14" i="21" s="1"/>
  <c r="E16" i="21"/>
  <c r="M8" i="21" s="1"/>
  <c r="I16" i="21"/>
  <c r="M12" i="21" s="1"/>
  <c r="H16" i="21"/>
  <c r="M11" i="21" s="1"/>
  <c r="L16" i="21"/>
  <c r="M15" i="21" s="1"/>
  <c r="E11" i="21"/>
  <c r="H8" i="21" s="1"/>
  <c r="F11" i="21"/>
  <c r="H9" i="21" s="1"/>
  <c r="G11" i="21"/>
  <c r="H10" i="21" s="1"/>
  <c r="F12" i="21"/>
  <c r="I9" i="21" s="1"/>
  <c r="G12" i="21"/>
  <c r="I10" i="21" s="1"/>
  <c r="H12" i="21"/>
  <c r="I11" i="21" s="1"/>
  <c r="E12" i="21"/>
  <c r="I8" i="21" s="1"/>
  <c r="F10" i="21"/>
  <c r="G9" i="21" s="1"/>
  <c r="E10" i="21"/>
  <c r="G8" i="21" s="1"/>
  <c r="H13" i="21"/>
  <c r="J11" i="21" s="1"/>
  <c r="E13" i="21"/>
  <c r="J8" i="21" s="1"/>
  <c r="I13" i="21"/>
  <c r="J12" i="21" s="1"/>
  <c r="F13" i="21"/>
  <c r="J9" i="21" s="1"/>
  <c r="G13" i="21"/>
  <c r="J10" i="21" s="1"/>
  <c r="F14" i="21"/>
  <c r="K9" i="21" s="1"/>
  <c r="J14" i="21"/>
  <c r="K13" i="21" s="1"/>
  <c r="G14" i="21"/>
  <c r="K10" i="21" s="1"/>
  <c r="H14" i="21"/>
  <c r="K11" i="21" s="1"/>
  <c r="E14" i="21"/>
  <c r="K8" i="21" s="1"/>
  <c r="I14" i="21"/>
  <c r="K12" i="21" s="1"/>
  <c r="H15" i="21"/>
  <c r="L11" i="21" s="1"/>
  <c r="E15" i="21"/>
  <c r="L8" i="21" s="1"/>
  <c r="I15" i="21"/>
  <c r="L12" i="21" s="1"/>
  <c r="G15" i="21"/>
  <c r="L10" i="21" s="1"/>
  <c r="F15" i="21"/>
  <c r="L9" i="21" s="1"/>
  <c r="J15" i="21"/>
  <c r="L13" i="21" s="1"/>
  <c r="K15" i="21"/>
  <c r="L14" i="21" s="1"/>
  <c r="E13" i="20"/>
  <c r="J8" i="20" s="1"/>
  <c r="E17" i="20"/>
  <c r="N8" i="20" s="1"/>
  <c r="F10" i="20"/>
  <c r="G9" i="20" s="1"/>
  <c r="E10" i="20"/>
  <c r="G8" i="20" s="1"/>
  <c r="I16" i="20"/>
  <c r="M12" i="20" s="1"/>
  <c r="E16" i="20"/>
  <c r="M8" i="20" s="1"/>
  <c r="J16" i="20"/>
  <c r="M13" i="20" s="1"/>
  <c r="F16" i="20"/>
  <c r="M9" i="20" s="1"/>
  <c r="L16" i="20"/>
  <c r="M15" i="20" s="1"/>
  <c r="H16" i="20"/>
  <c r="M11" i="20" s="1"/>
  <c r="K16" i="20"/>
  <c r="M14" i="20" s="1"/>
  <c r="G16" i="20"/>
  <c r="M10" i="20" s="1"/>
  <c r="G17" i="20"/>
  <c r="N10" i="20" s="1"/>
  <c r="E12" i="20"/>
  <c r="I8" i="20" s="1"/>
  <c r="G12" i="20"/>
  <c r="I10" i="20" s="1"/>
  <c r="H12" i="20"/>
  <c r="I11" i="20" s="1"/>
  <c r="F12" i="20"/>
  <c r="I9" i="20" s="1"/>
  <c r="G14" i="20"/>
  <c r="K10" i="20" s="1"/>
  <c r="E14" i="20"/>
  <c r="K8" i="20" s="1"/>
  <c r="H14" i="20"/>
  <c r="K11" i="20" s="1"/>
  <c r="J14" i="20"/>
  <c r="K13" i="20" s="1"/>
  <c r="F14" i="20"/>
  <c r="K9" i="20" s="1"/>
  <c r="I14" i="20"/>
  <c r="K12" i="20" s="1"/>
  <c r="H15" i="20"/>
  <c r="L11" i="20" s="1"/>
  <c r="J15" i="20"/>
  <c r="L13" i="20" s="1"/>
  <c r="I15" i="20"/>
  <c r="L12" i="20" s="1"/>
  <c r="E15" i="20"/>
  <c r="L8" i="20" s="1"/>
  <c r="K15" i="20"/>
  <c r="L14" i="20" s="1"/>
  <c r="G15" i="20"/>
  <c r="L10" i="20" s="1"/>
  <c r="F15" i="20"/>
  <c r="L9" i="20" s="1"/>
  <c r="G11" i="20"/>
  <c r="H10" i="20" s="1"/>
  <c r="F11" i="20"/>
  <c r="H9" i="20" s="1"/>
  <c r="E11" i="20"/>
  <c r="H8" i="20" s="1"/>
  <c r="G13" i="20"/>
  <c r="J10" i="20" s="1"/>
  <c r="H13" i="20"/>
  <c r="J11" i="20" s="1"/>
  <c r="I17" i="20"/>
  <c r="N12" i="20" s="1"/>
  <c r="I13" i="20"/>
  <c r="J12" i="20" s="1"/>
  <c r="C70" i="19"/>
  <c r="C71" i="19" s="1"/>
  <c r="C70" i="18" l="1"/>
  <c r="C71" i="18" s="1"/>
  <c r="D14" i="18" l="1"/>
  <c r="K7" i="18" s="1"/>
  <c r="D12" i="18"/>
  <c r="I7" i="18" s="1"/>
  <c r="D10" i="18"/>
  <c r="G7" i="18" s="1"/>
  <c r="D8" i="18"/>
  <c r="E7" i="18" s="1"/>
  <c r="C9" i="18"/>
  <c r="C14" i="18"/>
  <c r="C12" i="18"/>
  <c r="C10" i="18"/>
  <c r="C8" i="18"/>
  <c r="C11" i="18"/>
  <c r="D13" i="18"/>
  <c r="J7" i="18" s="1"/>
  <c r="D11" i="18"/>
  <c r="H7" i="18" s="1"/>
  <c r="D9" i="18"/>
  <c r="F7" i="18" s="1"/>
  <c r="C13" i="18"/>
  <c r="F10" i="18" l="1"/>
  <c r="G9" i="18" s="1"/>
  <c r="E10" i="18"/>
  <c r="G8" i="18" s="1"/>
  <c r="H12" i="18"/>
  <c r="I11" i="18" s="1"/>
  <c r="F12" i="18"/>
  <c r="I9" i="18" s="1"/>
  <c r="G12" i="18"/>
  <c r="I10" i="18" s="1"/>
  <c r="E12" i="18"/>
  <c r="I8" i="18" s="1"/>
  <c r="F13" i="18"/>
  <c r="J9" i="18" s="1"/>
  <c r="G13" i="18"/>
  <c r="J10" i="18" s="1"/>
  <c r="E13" i="18"/>
  <c r="J8" i="18" s="1"/>
  <c r="H13" i="18"/>
  <c r="J11" i="18" s="1"/>
  <c r="I13" i="18"/>
  <c r="J12" i="18" s="1"/>
  <c r="F11" i="18"/>
  <c r="H9" i="18" s="1"/>
  <c r="G11" i="18"/>
  <c r="H10" i="18" s="1"/>
  <c r="E11" i="18"/>
  <c r="H8" i="18" s="1"/>
  <c r="G14" i="18"/>
  <c r="K10" i="18" s="1"/>
  <c r="H14" i="18"/>
  <c r="K11" i="18" s="1"/>
  <c r="E14" i="18"/>
  <c r="K8" i="18" s="1"/>
  <c r="F14" i="18"/>
  <c r="K9" i="18" s="1"/>
  <c r="J14" i="18"/>
  <c r="K13" i="18" s="1"/>
  <c r="I14" i="18"/>
  <c r="K12" i="18" s="1"/>
  <c r="E9" i="18"/>
  <c r="F8" i="18" s="1"/>
</calcChain>
</file>

<file path=xl/sharedStrings.xml><?xml version="1.0" encoding="utf-8"?>
<sst xmlns="http://schemas.openxmlformats.org/spreadsheetml/2006/main" count="144" uniqueCount="39">
  <si>
    <t>Bilete de călătorie</t>
  </si>
  <si>
    <t>km</t>
  </si>
  <si>
    <t>Tarif  mediu/km/loc (lei)</t>
  </si>
  <si>
    <t>Zonă kilometrică finala</t>
  </si>
  <si>
    <t>Coeficient alfa</t>
  </si>
  <si>
    <t>lei/loc/km</t>
  </si>
  <si>
    <t xml:space="preserve">TVA                                                   </t>
  </si>
  <si>
    <t xml:space="preserve">Tarif mediu cu TVA                        </t>
  </si>
  <si>
    <t>Nr.transă de distanță</t>
  </si>
  <si>
    <t>Zonă kilometrică initiala</t>
  </si>
  <si>
    <t>Turda- Autogara Sens Vest</t>
  </si>
  <si>
    <t>Mihai Viteazu - scoala</t>
  </si>
  <si>
    <t>Cornesti - centru</t>
  </si>
  <si>
    <t>Moldovenesti - ramificatie</t>
  </si>
  <si>
    <t xml:space="preserve">Buru </t>
  </si>
  <si>
    <t>Magura - ramificatie</t>
  </si>
  <si>
    <t>Surduc - centru</t>
  </si>
  <si>
    <t>Iara - centru</t>
  </si>
  <si>
    <t>Turda - Autogara Sens Vest</t>
  </si>
  <si>
    <t>Moldovenesti - ramificaíe</t>
  </si>
  <si>
    <t>Buru</t>
  </si>
  <si>
    <t>Cod Traseu: T128 TURDA - BURU - IARA</t>
  </si>
  <si>
    <t>TARIFE DE CĂLĂTORIE PRACTICATE PE TRASEUL T 128</t>
  </si>
  <si>
    <t>Ofertant: ASOCIEREA FELDIBERC TRANS SRL ȘI AUTO TRUST CORPORATION S.R.L.</t>
  </si>
  <si>
    <t xml:space="preserve">Tarif mediu pe traseul T128       </t>
  </si>
  <si>
    <t>Baisoara - centru</t>
  </si>
  <si>
    <t>Muntele Fili Cabana</t>
  </si>
  <si>
    <t>Valea Ierii - centru</t>
  </si>
  <si>
    <t xml:space="preserve">Tarif mediu pe traseul T129       </t>
  </si>
  <si>
    <t>Cod Traseu: T129 TURDA - BURU - VALEA IERII</t>
  </si>
  <si>
    <t>TARIFE DE CĂLĂTORIE PRACTICATE PE TRASEUL T 129</t>
  </si>
  <si>
    <t>Muntele Baisorii nr. 65A</t>
  </si>
  <si>
    <t>Muntele Baisorii Cabana</t>
  </si>
  <si>
    <t>TARIFE DE CĂLĂTORIE PRACTICATE PE TRASEUL T 130</t>
  </si>
  <si>
    <t>Cod Traseu: T130 TURDA - BURU - MUNTELE BAISORII (CABANA)</t>
  </si>
  <si>
    <t xml:space="preserve">Tarif mediu pe traseul T130       </t>
  </si>
  <si>
    <t>TARIFE DE CĂLĂTORIE PRACTICATE PE TRASEUL T 131</t>
  </si>
  <si>
    <t xml:space="preserve">Tarif mediu pe traseul T131       </t>
  </si>
  <si>
    <t xml:space="preserve">Cod Traseu: T131 TURDA - BURU - MUNTELE BAISORII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</si>
</sst>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Montserrat Light"/>
      <family val="3"/>
    </font>
    <font>
      <b/>
      <sz val="11"/>
      <color rgb="FF000000"/>
      <name val="Montserrat Light"/>
      <family val="3"/>
    </font>
    <font>
      <sz val="11"/>
      <color rgb="FF000000"/>
      <name val="Calibri"/>
      <family val="2"/>
    </font>
    <font>
      <sz val="10"/>
      <color theme="1"/>
      <name val="Montserrat Light"/>
      <family val="3"/>
    </font>
    <font>
      <sz val="11"/>
      <name val="Montserrat Light"/>
      <family val="3"/>
    </font>
    <font>
      <sz val="11"/>
      <color theme="1"/>
      <name val="Montserrat Light"/>
      <family val="3"/>
    </font>
    <font>
      <sz val="10"/>
      <color theme="0"/>
      <name val="Montserrat Light"/>
      <family val="3"/>
    </font>
    <font>
      <sz val="10"/>
      <color rgb="FFFF0000"/>
      <name val="Montserrat Light"/>
      <family val="3"/>
    </font>
  </fonts>
  <fills count="7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wrapText="1"/>
    </xf>
    <xf numFmtId="2" fontId="4" fillId="3" borderId="17" xfId="0" applyNumberFormat="1" applyFont="1" applyFill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2" fontId="4" fillId="5" borderId="3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/>
    <xf numFmtId="0" fontId="1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/>
    <xf numFmtId="0" fontId="6" fillId="0" borderId="23" xfId="0" applyFont="1" applyBorder="1" applyAlignment="1">
      <alignment horizontal="center"/>
    </xf>
    <xf numFmtId="2" fontId="4" fillId="0" borderId="23" xfId="0" applyNumberFormat="1" applyFont="1" applyBorder="1" applyAlignment="1">
      <alignment horizontal="center" vertical="center" wrapText="1"/>
    </xf>
    <xf numFmtId="2" fontId="4" fillId="4" borderId="23" xfId="0" applyNumberFormat="1" applyFont="1" applyFill="1" applyBorder="1" applyAlignment="1">
      <alignment horizontal="center" vertical="center" wrapText="1"/>
    </xf>
    <xf numFmtId="2" fontId="4" fillId="2" borderId="24" xfId="0" applyNumberFormat="1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2" fontId="7" fillId="4" borderId="17" xfId="0" applyNumberFormat="1" applyFont="1" applyFill="1" applyBorder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center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2" fontId="7" fillId="4" borderId="23" xfId="0" applyNumberFormat="1" applyFont="1" applyFill="1" applyBorder="1" applyAlignment="1">
      <alignment horizontal="center" vertical="center" wrapText="1"/>
    </xf>
    <xf numFmtId="2" fontId="8" fillId="4" borderId="1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BFB94-EEFE-47C5-9B67-262DFD4120C4}">
  <sheetPr>
    <pageSetUpPr fitToPage="1"/>
  </sheetPr>
  <dimension ref="A1:K73"/>
  <sheetViews>
    <sheetView topLeftCell="A4" zoomScaleNormal="100" workbookViewId="0">
      <selection activeCell="N10" sqref="N10"/>
    </sheetView>
  </sheetViews>
  <sheetFormatPr defaultRowHeight="15" x14ac:dyDescent="0.25"/>
  <cols>
    <col min="1" max="1" width="44.140625" customWidth="1"/>
    <col min="2" max="2" width="13.42578125" bestFit="1" customWidth="1"/>
    <col min="3" max="3" width="13.140625" customWidth="1"/>
    <col min="4" max="4" width="12" customWidth="1"/>
    <col min="5" max="5" width="8.28515625" customWidth="1"/>
    <col min="6" max="6" width="9" customWidth="1"/>
  </cols>
  <sheetData>
    <row r="1" spans="1:11" x14ac:dyDescent="0.25">
      <c r="A1" s="56" t="s">
        <v>22</v>
      </c>
      <c r="B1" s="56"/>
      <c r="C1" s="56"/>
      <c r="D1" s="56"/>
      <c r="E1" s="56"/>
      <c r="F1" s="56"/>
    </row>
    <row r="2" spans="1:11" x14ac:dyDescent="0.25">
      <c r="A2" s="3"/>
      <c r="B2" s="2"/>
      <c r="C2" s="2"/>
      <c r="D2" s="2"/>
      <c r="E2" s="2"/>
      <c r="F2" s="2"/>
    </row>
    <row r="3" spans="1:11" x14ac:dyDescent="0.25">
      <c r="A3" s="1" t="s">
        <v>21</v>
      </c>
      <c r="B3" s="2"/>
      <c r="C3" s="2"/>
      <c r="D3" s="2"/>
      <c r="E3" s="2"/>
      <c r="F3" s="2"/>
    </row>
    <row r="4" spans="1:11" ht="15.75" thickBot="1" x14ac:dyDescent="0.3">
      <c r="A4" s="1" t="s">
        <v>23</v>
      </c>
      <c r="B4" s="2"/>
      <c r="C4" s="2"/>
      <c r="D4" s="2"/>
      <c r="E4" s="2"/>
      <c r="F4" s="2"/>
    </row>
    <row r="5" spans="1:11" ht="15.75" thickBot="1" x14ac:dyDescent="0.3">
      <c r="A5" s="57" t="s">
        <v>0</v>
      </c>
      <c r="B5" s="58"/>
      <c r="C5" s="58"/>
      <c r="D5" s="58"/>
      <c r="E5" s="58"/>
      <c r="F5" s="58"/>
      <c r="G5" s="58"/>
      <c r="H5" s="58"/>
      <c r="I5" s="58"/>
      <c r="J5" s="58"/>
      <c r="K5" s="59"/>
    </row>
    <row r="6" spans="1:11" ht="123" thickBot="1" x14ac:dyDescent="0.3">
      <c r="A6" s="10" t="s">
        <v>2</v>
      </c>
      <c r="B6" s="20" t="s">
        <v>1</v>
      </c>
      <c r="C6" s="20"/>
      <c r="D6" s="20" t="s">
        <v>18</v>
      </c>
      <c r="E6" s="20" t="s">
        <v>11</v>
      </c>
      <c r="F6" s="20" t="s">
        <v>12</v>
      </c>
      <c r="G6" s="21" t="s">
        <v>19</v>
      </c>
      <c r="H6" s="22" t="s">
        <v>20</v>
      </c>
      <c r="I6" s="23" t="s">
        <v>15</v>
      </c>
      <c r="J6" s="22" t="s">
        <v>16</v>
      </c>
      <c r="K6" s="24" t="s">
        <v>17</v>
      </c>
    </row>
    <row r="7" spans="1:11" x14ac:dyDescent="0.25">
      <c r="A7" s="30" t="s">
        <v>10</v>
      </c>
      <c r="B7" s="31">
        <v>0</v>
      </c>
      <c r="C7" s="55"/>
      <c r="D7" s="26"/>
      <c r="E7" s="27">
        <f>D8</f>
        <v>5.5</v>
      </c>
      <c r="F7" s="27">
        <f>D9</f>
        <v>8</v>
      </c>
      <c r="G7" s="27">
        <f>D10</f>
        <v>9.5</v>
      </c>
      <c r="H7" s="27">
        <f>D11</f>
        <v>14</v>
      </c>
      <c r="I7" s="27">
        <f>D12</f>
        <v>15.5</v>
      </c>
      <c r="J7" s="27">
        <f>D13</f>
        <v>17</v>
      </c>
      <c r="K7" s="32">
        <f>D14</f>
        <v>18.5</v>
      </c>
    </row>
    <row r="8" spans="1:11" x14ac:dyDescent="0.25">
      <c r="A8" s="4" t="s">
        <v>11</v>
      </c>
      <c r="B8" s="11">
        <v>8</v>
      </c>
      <c r="C8" s="51">
        <f>IF(B8&lt;=C49,B8*C71*D49,IF(AND(B8&gt;C49,B8&lt;=C50),(C49-B49)*D49*C71+(B8-C49)*C71*D50,IF(AND(B8&gt;C50,B8&lt;=#REF!),C49*C71*D49+(C50-C49)*C71*D50+(B8 -C50)*C71*#REF!,IF(AND(B8&gt;#REF!,B8&lt;=#REF!),C49*C71*D49+(C50-C49)*C71*D50+(#REF!-C50)*C71*#REF!+(B8 -#REF!)*C71*#REF!,IF(AND(B8&gt;#REF!,B8&lt;=#REF!),C49*C71*D49+(C50-C49)*C71*D50+(#REF!-C50)*C71*#REF!+(#REF!-#REF!)*C71*#REF!+(B8 -#REF!)*C71*#REF!,IF(AND(B8&gt;#REF!,B8&lt;=#REF!),C49*C71*D49+(C50-C49)*C71*D50+(#REF!-C50)*C71*#REF!+(#REF!-#REF!)*C71*#REF!+(#REF!-#REF!)*C71*#REF!+(B8 -#REF!)*C71*#REF!,IF(AND(B8&gt;#REF!,B8&lt;=#REF!),C49*C71*D49+(C50-C49)*C71*D50+(#REF!-C50)*C71*#REF!+(#REF!-#REF!)*C71*#REF!+(#REF!-#REF!)*C71*#REF!+(#REF!-#REF!)*C71*#REF!+(B8-#REF!)*C71*#REF!,IF(AND(B8&gt;#REF!,B8&lt;=#REF!),C49*C71*D49+(C50-C49)*C71*D50+(#REF!-C50)*C71*#REF!+(#REF!-#REF!)*C71*#REF!+(#REF!-#REF!)*C71*#REF!+(#REF!-#REF!)*C71*#REF!+(#REF!-#REF!)*C71*#REF!+(B8-#REF!)*C71*#REF!,0))))))))</f>
        <v>5.4719999999999995</v>
      </c>
      <c r="D8" s="13">
        <f>MROUND(IF(B8&lt;=C49,B8*C71*D49,IF(AND(B8&gt;C49,B8&lt;=C50),(C49-B49)*D49*C71+(B8-C49)*C71*D50,IF(AND(B8&gt;C50,B8&lt;=#REF!),C49*C71*D49+(C50-C49)*C71*D50+(B8 -C50)*C71*#REF!,IF(AND(B8&gt;#REF!,B8&lt;=#REF!),C49*C71*D49+(C50-C49)*C71*D50+(#REF!-C50)*C71*#REF!+(B8 -#REF!)*C71*#REF!,IF(AND(B8&gt;#REF!,B8&lt;=#REF!),C49*C71*D49+(C50-C49)*C71*D50+(#REF!-C50)*C71*#REF!+(#REF!-#REF!)*C71*#REF!+(B8 -#REF!)*C71*#REF!,IF(AND(B8&gt;#REF!,B8&lt;=#REF!),C49*C71*D49+(C50-C49)*C71*D50+(#REF!-C50)*C71*#REF!+(#REF!-#REF!)*C71*#REF!+(#REF!-#REF!)*C71*#REF!+(B8 -#REF!)*C71*#REF!,IF(AND(B8&gt;#REF!,B8&lt;=#REF!),C49*C71*D49+(C50-C49)*C71*D50+(#REF!-C50)*C71*#REF!+(#REF!-#REF!)*C71*#REF!+(#REF!-#REF!)*C71*#REF!+(#REF!-#REF!)*C71*#REF!+(B8-#REF!)*C71*#REF!,IF(AND(B8&gt;#REF!,B8&lt;=#REF!),C49*C71*D49+(C50-C49)*C71*D50+(#REF!-C50)*C71*#REF!+(#REF!-#REF!)*C71*#REF!+(#REF!-#REF!)*C71*#REF!+(#REF!-#REF!)*C71*#REF!+(#REF!-#REF!)*C71*#REF!+(B8-#REF!)*C71*#REF!,0)))))))),0.5)</f>
        <v>5.5</v>
      </c>
      <c r="E8" s="14"/>
      <c r="F8" s="13">
        <f>E9</f>
        <v>2.5</v>
      </c>
      <c r="G8" s="13">
        <f>E10</f>
        <v>4</v>
      </c>
      <c r="H8" s="13">
        <f>E11</f>
        <v>8.5</v>
      </c>
      <c r="I8" s="13">
        <f>E12</f>
        <v>10.5</v>
      </c>
      <c r="J8" s="13">
        <f>E13</f>
        <v>11.5</v>
      </c>
      <c r="K8" s="33">
        <f>E14</f>
        <v>13</v>
      </c>
    </row>
    <row r="9" spans="1:11" x14ac:dyDescent="0.25">
      <c r="A9" s="5" t="s">
        <v>12</v>
      </c>
      <c r="B9" s="11">
        <v>12</v>
      </c>
      <c r="C9" s="51">
        <f>IF(B9&lt;=C49,B9*C71*D49,IF(AND(B9&gt;C49,B9&lt;=C50),(C49-B49)*D49*C71+(B9-C49)*C71*D50,IF(AND(B9&gt;C50,B9&lt;=#REF!),C49*C71*D49+(C50-C49)*C71*D50+(B9 -C50)*C71*#REF!,IF(AND(B9&gt;#REF!,B9&lt;=#REF!),C49*C71*D49+(C50-C49)*C71*D50+(#REF!-C50)*C71*#REF!+(B9 -#REF!)*C71*#REF!,IF(AND(B9&gt;#REF!,B9&lt;=#REF!),C49*C71*D49+(C50-C49)*C71*D50+(#REF!-C50)*C71*#REF!+(#REF!-#REF!)*C71*#REF!+(B9 -#REF!)*C71*#REF!,IF(AND(B9&gt;#REF!,B9&lt;=#REF!),C49*C71*D49+(C50-C49)*C71*D50+(#REF!-C50)*C71*#REF!+(#REF!-#REF!)*C71*#REF!+(#REF!-#REF!)*C71*#REF!+(B9 -#REF!)*C71*#REF!,IF(AND(B9&gt;#REF!,B9&lt;=#REF!),C49*C71*D49+(C50-C49)*C71*D50+(#REF!-C50)*C71*#REF!+(#REF!-#REF!)*C71*#REF!+(#REF!-#REF!)*C71*#REF!+(#REF!-#REF!)*C71*#REF!+(B9-#REF!)*C71*#REF!,IF(AND(B9&gt;#REF!,B9&lt;=#REF!),C49*C71*D49+(C50-C49)*C71*D50+(#REF!-C50)*C71*#REF!+(#REF!-#REF!)*C71*#REF!+(#REF!-#REF!)*C71*#REF!+(#REF!-#REF!)*C71*#REF!+(#REF!-#REF!)*C71*#REF!+(B9-#REF!)*C71*#REF!,0))))))))</f>
        <v>8.2080000000000002</v>
      </c>
      <c r="D9" s="13">
        <f>MROUND(IF(B9&lt;=C49,B9*C71*D49,IF(AND(B9&gt;C49,B9&lt;=C50),(C49-B49)*D49*C71+(B9-C49)*C71*D50,IF(AND(B9&gt;C50,B9&lt;=#REF!),C49*C71*D49+(C50-C49)*C71*D50+(B9 -C50)*C71*#REF!,IF(AND(B9&gt;#REF!,B9&lt;=#REF!),C49*C71*D49+(C50-C49)*C71*D50+(#REF!-C50)*C71*#REF!+(B9 -#REF!)*C71*#REF!,IF(AND(B9&gt;#REF!,B9&lt;=#REF!),C49*C71*D49+(C50-C49)*C71*D50+(#REF!-C50)*C71*#REF!+(#REF!-#REF!)*C71*#REF!+(B9 -#REF!)*C71*#REF!,IF(AND(B9&gt;#REF!,B9&lt;=#REF!),C49*C71*D49+(C50-C49)*C71*D50+(#REF!-C50)*C71*#REF!+(#REF!-#REF!)*C71*#REF!+(#REF!-#REF!)*C71*#REF!+(B9 -#REF!)*C71*#REF!,IF(AND(B9&gt;#REF!,B9&lt;=#REF!),C49*C71*D49+(C50-C49)*C71*D50+(#REF!-C50)*C71*#REF!+(#REF!-#REF!)*C71*#REF!+(#REF!-#REF!)*C71*#REF!+(#REF!-#REF!)*C71*#REF!+(B9-#REF!)*C71*#REF!,IF(AND(B9&gt;#REF!,B9&lt;=#REF!),C49*C71*D49+(C50-C49)*C71*D50+(#REF!-C50)*C71*#REF!+(#REF!-#REF!)*C71*#REF!+(#REF!-#REF!)*C71*#REF!+(#REF!-#REF!)*C71*#REF!+(#REF!-#REF!)*C71*#REF!+(B9-#REF!)*C71*#REF!,0)))))))),0.5)</f>
        <v>8</v>
      </c>
      <c r="E9" s="13">
        <f>IF(MROUND(C9-C8,0.5)=0,0.5,MROUND(C9-C8,0.5))</f>
        <v>2.5</v>
      </c>
      <c r="F9" s="14"/>
      <c r="G9" s="13">
        <f>F10</f>
        <v>1.5</v>
      </c>
      <c r="H9" s="13">
        <f>F11</f>
        <v>5.5</v>
      </c>
      <c r="I9" s="13">
        <f>F12</f>
        <v>7.5</v>
      </c>
      <c r="J9" s="13">
        <f>F13</f>
        <v>9</v>
      </c>
      <c r="K9" s="33">
        <f>F14</f>
        <v>10.5</v>
      </c>
    </row>
    <row r="10" spans="1:11" x14ac:dyDescent="0.25">
      <c r="A10" s="18" t="s">
        <v>13</v>
      </c>
      <c r="B10" s="19">
        <v>14</v>
      </c>
      <c r="C10" s="51">
        <f>IF(B10&lt;=C49,B10*C71*D49,IF(AND(B10&gt;C49,B10&lt;=C50),(C49-B49)*D49*C71+(B10-C49)*C71*D50,IF(AND(B10&gt;C50,B10&lt;=#REF!),C49*C71*D49+(C50-C49)*C71*D50+(B10 -C50)*C71*#REF!,IF(AND(B10&gt;#REF!,B10&lt;=#REF!),C49*C71*D49+(C50-C49)*C71*D50+(#REF!-C50)*C71*#REF!+(B10 -#REF!)*C71*#REF!,IF(AND(B10&gt;#REF!,B10&lt;=#REF!),C49*C71*D49+(C50-C49)*C71*D50+(#REF!-C50)*C71*#REF!+(#REF!-#REF!)*C71*#REF!+(B10 -#REF!)*C71*#REF!,IF(AND(B10&gt;#REF!,B10&lt;=#REF!),C49*C71*D49+(C50-C49)*C71*D50+(#REF!-C50)*C71*#REF!+(#REF!-#REF!)*C71*#REF!+(#REF!-#REF!)*C71*#REF!+(B10 -#REF!)*C71*#REF!,IF(AND(B10&gt;#REF!,B10&lt;=#REF!),C49*C71*D49+(C50-C49)*C71*D50+(#REF!-C50)*C71*#REF!+(#REF!-#REF!)*C71*#REF!+(#REF!-#REF!)*C71*#REF!+(#REF!-#REF!)*C71*#REF!+(B10-#REF!)*C71*#REF!,IF(AND(B10&gt;#REF!,B10&lt;=#REF!),C49*C71*D49+(C50-C49)*C71*D50+(#REF!-C50)*C71*#REF!+(#REF!-#REF!)*C71*#REF!+(#REF!-#REF!)*C71*#REF!+(#REF!-#REF!)*C71*#REF!+(#REF!-#REF!)*C71*#REF!+(B10-#REF!)*C71*#REF!,0))))))))</f>
        <v>9.5759999999999987</v>
      </c>
      <c r="D10" s="13">
        <f>MROUND(IF(B10&lt;=C49,B10*C71*D49,IF(AND(B10&gt;C49,B10&lt;=C50),(C49-B49)*D49*C71+(B10-C49)*C71*D50,IF(AND(B10&gt;C50,B10&lt;=#REF!),C49*C71*D49+(C50-C49)*C71*D50+(B10 -C50)*C71*#REF!,IF(AND(B10&gt;#REF!,B10&lt;=#REF!),C49*C71*D49+(C50-C49)*C71*D50+(#REF!-C50)*C71*#REF!+(B10 -#REF!)*C71*#REF!,IF(AND(B10&gt;#REF!,B10&lt;=#REF!),C49*C71*D49+(C50-C49)*C71*D50+(#REF!-C50)*C71*#REF!+(#REF!-#REF!)*C71*#REF!+(B10 -#REF!)*C71*#REF!,IF(AND(B10&gt;#REF!,B10&lt;=#REF!),C49*C71*D49+(C50-C49)*C71*D50+(#REF!-C50)*C71*#REF!+(#REF!-#REF!)*C71*#REF!+(#REF!-#REF!)*C71*#REF!+(B10 -#REF!)*C71*#REF!,IF(AND(B10&gt;#REF!,B10&lt;=#REF!),C49*C71*D49+(C50-C49)*C71*D50+(#REF!-C50)*C71*#REF!+(#REF!-#REF!)*C71*#REF!+(#REF!-#REF!)*C71*#REF!+(#REF!-#REF!)*C71*#REF!+(B10-#REF!)*C71*#REF!,IF(AND(B10&gt;#REF!,B10&lt;=#REF!),C49*C71*D49+(C50-C49)*C71*D50+(#REF!-C50)*C71*#REF!+(#REF!-#REF!)*C71*#REF!+(#REF!-#REF!)*C71*#REF!+(#REF!-#REF!)*C71*#REF!+(#REF!-#REF!)*C71*#REF!+(B10-#REF!)*C71*#REF!,0)))))))),0.5)</f>
        <v>9.5</v>
      </c>
      <c r="E10" s="13">
        <f>MROUND(C10-C8,0.5)</f>
        <v>4</v>
      </c>
      <c r="F10" s="13">
        <f>IF(MROUND(C10-C9,0.5)=0,0.5,MROUND(C10-C9,0.5))</f>
        <v>1.5</v>
      </c>
      <c r="G10" s="28"/>
      <c r="H10" s="29">
        <f>G11</f>
        <v>4.5</v>
      </c>
      <c r="I10" s="13">
        <f>G12</f>
        <v>6</v>
      </c>
      <c r="J10" s="13">
        <f>G13</f>
        <v>7.5</v>
      </c>
      <c r="K10" s="33">
        <f>G14</f>
        <v>9</v>
      </c>
    </row>
    <row r="11" spans="1:11" x14ac:dyDescent="0.25">
      <c r="A11" s="18" t="s">
        <v>14</v>
      </c>
      <c r="B11" s="19">
        <v>23</v>
      </c>
      <c r="C11" s="51">
        <f>IF(B11&lt;=C49,B11*C71*D49,IF(AND(B11&gt;C49,B11&lt;=C50),(C49-B49)*D49*C71+(B11-C49)*C71*D50,IF(AND(B11&gt;C50,B11&lt;=#REF!),C49*C71*D49+(C50-C49)*C71*D50+(B11 -C50)*C71*#REF!,IF(AND(B11&gt;#REF!,B11&lt;=#REF!),C49*C71*D49+(C50-C49)*C71*D50+(#REF!-C50)*C71*#REF!+(B11 -#REF!)*C71*#REF!,IF(AND(B11&gt;#REF!,B11&lt;=#REF!),C49*C71*D49+(C50-C49)*C71*D50+(#REF!-C50)*C71*#REF!+(#REF!-#REF!)*C71*#REF!+(B11 -#REF!)*C71*#REF!,IF(AND(B11&gt;#REF!,B11&lt;=#REF!),C49*C71*D49+(C50-C49)*C71*D50+(#REF!-C50)*C71*#REF!+(#REF!-#REF!)*C71*#REF!+(#REF!-#REF!)*C71*#REF!+(B11 -#REF!)*C71*#REF!,IF(AND(B11&gt;#REF!,B11&lt;=#REF!),C49*C71*D49+(C50-C49)*C71*D50+(#REF!-C50)*C71*#REF!+(#REF!-#REF!)*C71*#REF!+(#REF!-#REF!)*C71*#REF!+(#REF!-#REF!)*C71*#REF!+(B11-#REF!)*C71*#REF!,IF(AND(B11&gt;#REF!,B11&lt;=#REF!),C49*C71*D49+(C50-C49)*C71*D50+(#REF!-C50)*C71*#REF!+(#REF!-#REF!)*C71*#REF!+(#REF!-#REF!)*C71*#REF!+(#REF!-#REF!)*C71*#REF!+(#REF!-#REF!)*C71*#REF!+(B11-#REF!)*C71*#REF!,0))))))))</f>
        <v>13.907999999999999</v>
      </c>
      <c r="D11" s="13">
        <f>MROUND(IF(B11&lt;=C49,B11*C71*D49,IF(AND(B11&gt;C49,B11&lt;=C50),(C49-B49)*D49*C71+(B11-C49)*C71*D50,IF(AND(B11&gt;C50,B11&lt;=#REF!),C49*C71*D49+(C50-C49)*C71*D50+(B11 -C50)*C71*#REF!,IF(AND(B11&gt;#REF!,B11&lt;=#REF!),C49*C71*D49+(C50-C49)*C71*D50+(#REF!-C50)*C71*#REF!+(B11 -#REF!)*C71*#REF!,IF(AND(B11&gt;#REF!,B11&lt;=#REF!),C49*C71*D49+(C50-C49)*C71*D50+(#REF!-C50)*C71*#REF!+(#REF!-#REF!)*C71*#REF!+(B11 -#REF!)*C71*#REF!,IF(AND(B11&gt;#REF!,B11&lt;=#REF!),C49*C71*D49+(C50-C49)*C71*D50+(#REF!-C50)*C71*#REF!+(#REF!-#REF!)*C71*#REF!+(#REF!-#REF!)*C71*#REF!+(B11 -#REF!)*C71*#REF!,IF(AND(B11&gt;#REF!,B11&lt;=#REF!),C49*C71*D49+(C50-C49)*C71*D50+(#REF!-C50)*C71*#REF!+(#REF!-#REF!)*C71*#REF!+(#REF!-#REF!)*C71*#REF!+(#REF!-#REF!)*C71*#REF!+(B11-#REF!)*C71*#REF!,IF(AND(B11&gt;#REF!,B11&lt;=#REF!),C49*C71*D49+(C50-C49)*C71*D50+(#REF!-C50)*C71*#REF!+(#REF!-#REF!)*C71*#REF!+(#REF!-#REF!)*C71*#REF!+(#REF!-#REF!)*C71*#REF!+(#REF!-#REF!)*C71*#REF!+(B11-#REF!)*C71*#REF!,0)))))))),0.5)</f>
        <v>14</v>
      </c>
      <c r="E11" s="13">
        <f>MROUND(C11-C8,0.5)</f>
        <v>8.5</v>
      </c>
      <c r="F11" s="13">
        <f>MROUND(C11-C9,0.5)</f>
        <v>5.5</v>
      </c>
      <c r="G11" s="29">
        <f>IF(MROUND(C11-C10,0.5)=0,0.5,MROUND(C11-C10,0.5))</f>
        <v>4.5</v>
      </c>
      <c r="H11" s="28"/>
      <c r="I11" s="13">
        <f>H12</f>
        <v>2</v>
      </c>
      <c r="J11" s="13">
        <f>H13</f>
        <v>3</v>
      </c>
      <c r="K11" s="33">
        <f>H14</f>
        <v>4.5</v>
      </c>
    </row>
    <row r="12" spans="1:11" x14ac:dyDescent="0.25">
      <c r="A12" s="18" t="s">
        <v>15</v>
      </c>
      <c r="B12" s="19">
        <v>27</v>
      </c>
      <c r="C12" s="51">
        <f>IF(B12&lt;=C49,B12*C71*D49,IF(AND(B12&gt;C49,B12&lt;=C50),(C49-B49)*D49*C71+(B12-C49)*C71*D50,IF(AND(B12&gt;C50,B12&lt;=#REF!),C49*C71*D49+(C50-C49)*C71*D50+(B12 -C50)*C71*#REF!,IF(AND(B12&gt;#REF!,B12&lt;=#REF!),C49*C71*D49+(C50-C49)*C71*D50+(#REF!-C50)*C71*#REF!+(B12 -#REF!)*C71*#REF!,IF(AND(B12&gt;#REF!,B12&lt;=#REF!),C49*C71*D49+(C50-C49)*C71*D50+(#REF!-C50)*C71*#REF!+(#REF!-#REF!)*C71*#REF!+(B12 -#REF!)*C71*#REF!,IF(AND(B12&gt;#REF!,B12&lt;=#REF!),C49*C71*D49+(C50-C49)*C71*D50+(#REF!-C50)*C71*#REF!+(#REF!-#REF!)*C71*#REF!+(#REF!-#REF!)*C71*#REF!+(B12 -#REF!)*C71*#REF!,IF(AND(B12&gt;#REF!,B12&lt;=#REF!),C49*C71*D49+(C50-C49)*C71*D50+(#REF!-C50)*C71*#REF!+(#REF!-#REF!)*C71*#REF!+(#REF!-#REF!)*C71*#REF!+(#REF!-#REF!)*C71*#REF!+(B12-#REF!)*C71*#REF!,IF(AND(B12&gt;#REF!,B12&lt;=#REF!),C49*C71*D49+(C50-C49)*C71*D50+(#REF!-C50)*C71*#REF!+(#REF!-#REF!)*C71*#REF!+(#REF!-#REF!)*C71*#REF!+(#REF!-#REF!)*C71*#REF!+(#REF!-#REF!)*C71*#REF!+(B12-#REF!)*C71*#REF!,0))))))))</f>
        <v>15.731999999999999</v>
      </c>
      <c r="D12" s="13">
        <f>MROUND(IF(B12&lt;=C49,B12*C71*D49,IF(AND(B12&gt;C49,B12&lt;=C50),(C49-B49)*D49*C71+(B12-C49)*C71*D50,IF(AND(B12&gt;C50,B12&lt;=#REF!),C49*C71*D49+(C50-C49)*C71*D50+(B12 -C50)*C71*#REF!,IF(AND(B12&gt;#REF!,B12&lt;=#REF!),C49*C71*D49+(C50-C49)*C71*D50+(#REF!-C50)*C71*#REF!+(B12 -#REF!)*C71*#REF!,IF(AND(B12&gt;#REF!,B12&lt;=#REF!),C49*C71*D49+(C50-C49)*C71*D50+(#REF!-C50)*C71*#REF!+(#REF!-#REF!)*C71*#REF!+(B12 -#REF!)*C71*#REF!,IF(AND(B12&gt;#REF!,B12&lt;=#REF!),C49*C71*D49+(C50-C49)*C71*D50+(#REF!-C50)*C71*#REF!+(#REF!-#REF!)*C71*#REF!+(#REF!-#REF!)*C71*#REF!+(B12 -#REF!)*C71*#REF!,IF(AND(B12&gt;#REF!,B12&lt;=#REF!),C49*C71*D49+(C50-C49)*C71*D50+(#REF!-C50)*C71*#REF!+(#REF!-#REF!)*C71*#REF!+(#REF!-#REF!)*C71*#REF!+(#REF!-#REF!)*C71*#REF!+(B12-#REF!)*C71*#REF!,IF(AND(B12&gt;#REF!,B12&lt;=#REF!),C49*C71*D49+(C50-C49)*C71*D50+(#REF!-C50)*C71*#REF!+(#REF!-#REF!)*C71*#REF!+(#REF!-#REF!)*C71*#REF!+(#REF!-#REF!)*C71*#REF!+(#REF!-#REF!)*C71*#REF!+(B12-#REF!)*C71*#REF!,0)))))))),0.5)</f>
        <v>15.5</v>
      </c>
      <c r="E12" s="13">
        <f>MROUND(C12-C8,0.5)</f>
        <v>10.5</v>
      </c>
      <c r="F12" s="13">
        <f>MROUND(C12-C9,0.5)</f>
        <v>7.5</v>
      </c>
      <c r="G12" s="13">
        <f>MROUND(C12-C10,0.5)</f>
        <v>6</v>
      </c>
      <c r="H12" s="13">
        <f>IF(MROUND(C12-C11,0.5)=0,0.5,MROUND(C12-C11,0.5))</f>
        <v>2</v>
      </c>
      <c r="I12" s="14"/>
      <c r="J12" s="13">
        <f>I13</f>
        <v>1.5</v>
      </c>
      <c r="K12" s="33">
        <f>I14</f>
        <v>2.5</v>
      </c>
    </row>
    <row r="13" spans="1:11" x14ac:dyDescent="0.25">
      <c r="A13" s="18" t="s">
        <v>16</v>
      </c>
      <c r="B13" s="19">
        <v>30</v>
      </c>
      <c r="C13" s="51">
        <f>IF(B13&lt;=C49,B13*C71*D49,IF(AND(B13&gt;C49,B13&lt;=C50),(C49-B49)*D49*C71+(B13-C49)*C71*D50,IF(AND(B13&gt;C50,B13&lt;=#REF!),C49*C71*D49+(C50-C49)*C71*D50+(B13 -C50)*C71*#REF!,IF(AND(B13&gt;#REF!,B13&lt;=#REF!),C49*C71*D49+(C50-C49)*C71*D50+(#REF!-C50)*C71*#REF!+(B13 -#REF!)*C71*#REF!,IF(AND(B13&gt;#REF!,B13&lt;=#REF!),C49*C71*D49+(C50-C49)*C71*D50+(#REF!-C50)*C71*#REF!+(#REF!-#REF!)*C71*#REF!+(B13 -#REF!)*C71*#REF!,IF(AND(B13&gt;#REF!,B13&lt;=#REF!),C49*C71*D49+(C50-C49)*C71*D50+(#REF!-C50)*C71*#REF!+(#REF!-#REF!)*C71*#REF!+(#REF!-#REF!)*C71*#REF!+(B13 -#REF!)*C71*#REF!,IF(AND(B13&gt;#REF!,B13&lt;=#REF!),C49*C71*D49+(C50-C49)*C71*D50+(#REF!-C50)*C71*#REF!+(#REF!-#REF!)*C71*#REF!+(#REF!-#REF!)*C71*#REF!+(#REF!-#REF!)*C71*#REF!+(B13-#REF!)*C71*#REF!,IF(AND(B13&gt;#REF!,B13&lt;=#REF!),C49*C71*D49+(C50-C49)*C71*D50+(#REF!-C50)*C71*#REF!+(#REF!-#REF!)*C71*#REF!+(#REF!-#REF!)*C71*#REF!+(#REF!-#REF!)*C71*#REF!+(#REF!-#REF!)*C71*#REF!+(B13-#REF!)*C71*#REF!,0))))))))</f>
        <v>17.100000000000001</v>
      </c>
      <c r="D13" s="13">
        <f>MROUND(IF(B13&lt;=C49,B13*C71*D49,IF(AND(B13&gt;C49,B13&lt;=C50),(C49-B49)*D49*C71+(B13-C49)*C71*D50,IF(AND(B13&gt;C50,B13&lt;=#REF!),C49*C71*D49+(C50-C49)*C71*D50+(B13 -C50)*C71*#REF!,IF(AND(B13&gt;#REF!,B13&lt;=#REF!),C49*C71*D49+(C50-C49)*C71*D50+(#REF!-C50)*C71*#REF!+(B13 -#REF!)*C71*#REF!,IF(AND(B13&gt;#REF!,B13&lt;=#REF!),C49*C71*D49+(C50-C49)*C71*D50+(#REF!-C50)*C71*#REF!+(#REF!-#REF!)*C71*#REF!+(B13 -#REF!)*C71*#REF!,IF(AND(B13&gt;#REF!,B13&lt;=#REF!),C49*C71*D49+(C50-C49)*C71*D50+(#REF!-C50)*C71*#REF!+(#REF!-#REF!)*C71*#REF!+(#REF!-#REF!)*C71*#REF!+(B13 -#REF!)*C71*#REF!,IF(AND(B13&gt;#REF!,B13&lt;=#REF!),C49*C71*D49+(C50-C49)*C71*D50+(#REF!-C50)*C71*#REF!+(#REF!-#REF!)*C71*#REF!+(#REF!-#REF!)*C71*#REF!+(#REF!-#REF!)*C71*#REF!+(B13-#REF!)*C71*#REF!,IF(AND(B13&gt;#REF!,B13&lt;=#REF!),C49*C71*D49+(C50-C49)*C71*D50+(#REF!-C50)*C71*#REF!+(#REF!-#REF!)*C71*#REF!+(#REF!-#REF!)*C71*#REF!+(#REF!-#REF!)*C71*#REF!+(#REF!-#REF!)*C71*#REF!+(B13-#REF!)*C71*#REF!,0)))))))),0.5)</f>
        <v>17</v>
      </c>
      <c r="E13" s="13">
        <f>MROUND(C13-C8,0.5)</f>
        <v>11.5</v>
      </c>
      <c r="F13" s="13">
        <f>MROUND(C13-C9,0.5)</f>
        <v>9</v>
      </c>
      <c r="G13" s="29">
        <f>MROUND(C13-C10,0.5)</f>
        <v>7.5</v>
      </c>
      <c r="H13" s="29">
        <f>MROUND(C13-C11,0.5)</f>
        <v>3</v>
      </c>
      <c r="I13" s="13">
        <f>IF(MROUND(C13-C12,0.5)=0,0.5,MROUND(C13-C12,0.5))</f>
        <v>1.5</v>
      </c>
      <c r="J13" s="14"/>
      <c r="K13" s="33">
        <f>J14</f>
        <v>1.5</v>
      </c>
    </row>
    <row r="14" spans="1:11" ht="15" customHeight="1" thickBot="1" x14ac:dyDescent="0.3">
      <c r="A14" s="8" t="s">
        <v>17</v>
      </c>
      <c r="B14" s="12">
        <v>33</v>
      </c>
      <c r="C14" s="52">
        <f>IF(B14&lt;=C49,B14*C71*D49,IF(AND(B14&gt;C49,B14&lt;=C50),(C49-B49)*D49*C71+(B14-C49)*C71*D50,IF(AND(B14&gt;C50,B14&lt;=#REF!),C49*C71*D49+(C50-C49)*C71*D50+(B14 -C50)*C71*#REF!,IF(AND(B14&gt;#REF!,B14&lt;=#REF!),C49*C71*D49+(C50-C49)*C71*D50+(#REF!-C50)*C71*#REF!+(B14 -#REF!)*C71*#REF!,IF(AND(B14&gt;#REF!,B14&lt;=#REF!),C49*C71*D49+(C50-C49)*C71*D50+(#REF!-C50)*C71*#REF!+(#REF!-#REF!)*C71*#REF!+(B14 -#REF!)*C71*#REF!,IF(AND(B14&gt;#REF!,B14&lt;=#REF!),C49*C71*D49+(C50-C49)*C71*D50+(#REF!-C50)*C71*#REF!+(#REF!-#REF!)*C71*#REF!+(#REF!-#REF!)*C71*#REF!+(B14 -#REF!)*C71*#REF!,IF(AND(B14&gt;#REF!,B14&lt;=#REF!),C49*C71*D49+(C50-C49)*C71*D50+(#REF!-C50)*C71*#REF!+(#REF!-#REF!)*C71*#REF!+(#REF!-#REF!)*C71*#REF!+(#REF!-#REF!)*C71*#REF!+(B14-#REF!)*C71*#REF!,IF(AND(B14&gt;#REF!,B14&lt;=#REF!),C49*C71*D49+(C50-C49)*C71*D50+(#REF!-C50)*C71*#REF!+(#REF!-#REF!)*C71*#REF!+(#REF!-#REF!)*C71*#REF!+(#REF!-#REF!)*C71*#REF!+(#REF!-#REF!)*C71*#REF!+(B14-#REF!)*C71*#REF!,0))))))))</f>
        <v>18.468</v>
      </c>
      <c r="D14" s="15">
        <f>MROUND(IF(B14&lt;=C49,B14*C71*D49,IF(AND(B14&gt;C49,B14&lt;=C50),(C49-B49)*D49*C71+(B14-C49)*C71*D50,IF(AND(B14&gt;C50,B14&lt;=#REF!),C49*C71*D49+(C50-C49)*C71*D50+(B14 -C50)*C71*#REF!,IF(AND(B14&gt;#REF!,B14&lt;=#REF!),C49*C71*D49+(C50-C49)*C71*D50+(#REF!-C50)*C71*#REF!+(B14 -#REF!)*C71*#REF!,IF(AND(B14&gt;#REF!,B14&lt;=#REF!),C49*C71*D49+(C50-C49)*C71*D50+(#REF!-C50)*C71*#REF!+(#REF!-#REF!)*C71*#REF!+(B14 -#REF!)*C71*#REF!,IF(AND(B14&gt;#REF!,B14&lt;=#REF!),C49*C71*D49+(C50-C49)*C71*D50+(#REF!-C50)*C71*#REF!+(#REF!-#REF!)*C71*#REF!+(#REF!-#REF!)*C71*#REF!+(B14 -#REF!)*C71*#REF!,IF(AND(B14&gt;#REF!,B14&lt;=#REF!),C49*C71*D49+(C50-C49)*C71*D50+(#REF!-C50)*C71*#REF!+(#REF!-#REF!)*C71*#REF!+(#REF!-#REF!)*C71*#REF!+(#REF!-#REF!)*C71*#REF!+(B14-#REF!)*C71*#REF!,IF(AND(B14&gt;#REF!,B14&lt;=#REF!),C49*C71*D49+(C50-C49)*C71*D50+(#REF!-C50)*C71*#REF!+(#REF!-#REF!)*C71*#REF!+(#REF!-#REF!)*C71*#REF!+(#REF!-#REF!)*C71*#REF!+(#REF!-#REF!)*C71*#REF!+(B14-#REF!)*C71*#REF!,0)))))))),0.5)</f>
        <v>18.5</v>
      </c>
      <c r="E14" s="15">
        <f>MROUND(C14-C8,0.5)</f>
        <v>13</v>
      </c>
      <c r="F14" s="15">
        <f>MROUND(C14-C9,0.5)</f>
        <v>10.5</v>
      </c>
      <c r="G14" s="15">
        <f>MROUND(C14-C10,0.5)</f>
        <v>9</v>
      </c>
      <c r="H14" s="15">
        <f>MROUND(C14-C11,0.5)</f>
        <v>4.5</v>
      </c>
      <c r="I14" s="15">
        <f>MROUND(C14-C12,0.5)</f>
        <v>2.5</v>
      </c>
      <c r="J14" s="15">
        <f>IF(MROUND(C14-C13,0.5)=0,0.5,MROUND(C14-C13,0.5))</f>
        <v>1.5</v>
      </c>
      <c r="K14" s="34"/>
    </row>
    <row r="15" spans="1:11" ht="0.75" customHeight="1" x14ac:dyDescent="0.25"/>
    <row r="16" spans="1:11" ht="15" hidden="1" customHeight="1" x14ac:dyDescent="0.25"/>
    <row r="17" ht="15" hidden="1" customHeight="1" x14ac:dyDescent="0.25"/>
    <row r="18" ht="15" hidden="1" customHeight="1" x14ac:dyDescent="0.25"/>
    <row r="19" ht="15" hidden="1" customHeight="1" x14ac:dyDescent="0.25"/>
    <row r="20" ht="15" hidden="1" customHeight="1" x14ac:dyDescent="0.25"/>
    <row r="21" ht="15" hidden="1" customHeight="1" x14ac:dyDescent="0.25"/>
    <row r="22" ht="15" hidden="1" customHeight="1" x14ac:dyDescent="0.25"/>
    <row r="23" ht="15" hidden="1" customHeight="1" x14ac:dyDescent="0.25"/>
    <row r="24" ht="15" hidden="1" customHeight="1" x14ac:dyDescent="0.25"/>
    <row r="25" ht="15" hidden="1" customHeight="1" x14ac:dyDescent="0.25"/>
    <row r="26" ht="15" hidden="1" customHeight="1" x14ac:dyDescent="0.25"/>
    <row r="27" ht="15" hidden="1" customHeight="1" x14ac:dyDescent="0.25"/>
    <row r="28" ht="15" hidden="1" customHeight="1" x14ac:dyDescent="0.25"/>
    <row r="29" ht="15" hidden="1" customHeight="1" x14ac:dyDescent="0.25"/>
    <row r="30" ht="14.25" hidden="1" customHeight="1" x14ac:dyDescent="0.25"/>
    <row r="31" ht="15" hidden="1" customHeight="1" x14ac:dyDescent="0.25"/>
    <row r="32" ht="15" hidden="1" customHeight="1" x14ac:dyDescent="0.25"/>
    <row r="33" spans="1:6" ht="15" hidden="1" customHeight="1" x14ac:dyDescent="0.25"/>
    <row r="34" spans="1:6" ht="15" hidden="1" customHeight="1" x14ac:dyDescent="0.25"/>
    <row r="35" spans="1:6" ht="15" hidden="1" customHeight="1" x14ac:dyDescent="0.25"/>
    <row r="36" spans="1:6" ht="15" hidden="1" customHeight="1" x14ac:dyDescent="0.25"/>
    <row r="37" spans="1:6" ht="15" hidden="1" customHeight="1" x14ac:dyDescent="0.25"/>
    <row r="38" spans="1:6" ht="15" hidden="1" customHeight="1" x14ac:dyDescent="0.25"/>
    <row r="39" spans="1:6" ht="15" hidden="1" customHeight="1" x14ac:dyDescent="0.25"/>
    <row r="40" spans="1:6" ht="15" hidden="1" customHeight="1" x14ac:dyDescent="0.25"/>
    <row r="41" spans="1:6" ht="15" hidden="1" customHeight="1" x14ac:dyDescent="0.25">
      <c r="A41" s="3"/>
      <c r="B41" s="2"/>
      <c r="C41" s="2"/>
      <c r="D41" s="2"/>
      <c r="E41" s="2"/>
      <c r="F41" s="2"/>
    </row>
    <row r="42" spans="1:6" ht="15" hidden="1" customHeight="1" x14ac:dyDescent="0.25">
      <c r="A42" s="3"/>
      <c r="B42" s="2"/>
      <c r="C42" s="2"/>
      <c r="D42" s="2"/>
      <c r="E42" s="2"/>
      <c r="F42" s="2"/>
    </row>
    <row r="43" spans="1:6" ht="15" customHeight="1" x14ac:dyDescent="0.25">
      <c r="A43" s="3"/>
      <c r="B43" s="2"/>
      <c r="C43" s="2"/>
      <c r="D43" s="2"/>
      <c r="E43" s="2"/>
      <c r="F43" s="2"/>
    </row>
    <row r="44" spans="1:6" ht="14.25" customHeight="1" x14ac:dyDescent="0.25">
      <c r="A44" s="3"/>
      <c r="B44" s="2"/>
      <c r="C44" s="2"/>
      <c r="D44" s="2"/>
      <c r="E44" s="2"/>
      <c r="F44" s="2"/>
    </row>
    <row r="45" spans="1:6" ht="15" customHeight="1" x14ac:dyDescent="0.25">
      <c r="A45" s="3"/>
      <c r="B45" s="2"/>
      <c r="C45" s="2"/>
      <c r="D45" s="2"/>
      <c r="E45" s="2"/>
      <c r="F45" s="2"/>
    </row>
    <row r="46" spans="1:6" ht="15" customHeight="1" x14ac:dyDescent="0.25">
      <c r="F46" s="2"/>
    </row>
    <row r="47" spans="1:6" ht="15.75" thickBot="1" x14ac:dyDescent="0.3">
      <c r="F47" s="2"/>
    </row>
    <row r="48" spans="1:6" ht="59.25" customHeight="1" thickBot="1" x14ac:dyDescent="0.3">
      <c r="A48" s="9" t="s">
        <v>8</v>
      </c>
      <c r="B48" s="9" t="s">
        <v>9</v>
      </c>
      <c r="C48" s="25" t="s">
        <v>3</v>
      </c>
      <c r="D48" s="9" t="s">
        <v>4</v>
      </c>
      <c r="E48" s="2"/>
    </row>
    <row r="49" spans="1:5" ht="15" customHeight="1" thickBot="1" x14ac:dyDescent="0.3">
      <c r="A49" s="16">
        <v>1</v>
      </c>
      <c r="B49" s="10">
        <v>0</v>
      </c>
      <c r="C49" s="17">
        <v>15</v>
      </c>
      <c r="D49" s="10">
        <v>1.2</v>
      </c>
      <c r="E49" s="2"/>
    </row>
    <row r="50" spans="1:5" ht="15" customHeight="1" thickBot="1" x14ac:dyDescent="0.3">
      <c r="A50" s="16">
        <v>2</v>
      </c>
      <c r="B50" s="10">
        <v>15.01</v>
      </c>
      <c r="C50" s="17">
        <v>33</v>
      </c>
      <c r="D50" s="10">
        <v>0.8</v>
      </c>
      <c r="E50" s="2"/>
    </row>
    <row r="51" spans="1:5" ht="15" customHeight="1" x14ac:dyDescent="0.25">
      <c r="A51" s="2"/>
    </row>
    <row r="52" spans="1:5" ht="15" hidden="1" customHeight="1" x14ac:dyDescent="0.25">
      <c r="A52" s="2"/>
    </row>
    <row r="53" spans="1:5" ht="15" hidden="1" customHeight="1" x14ac:dyDescent="0.25">
      <c r="A53" s="2"/>
    </row>
    <row r="54" spans="1:5" ht="15" hidden="1" customHeight="1" x14ac:dyDescent="0.25">
      <c r="A54" s="2"/>
    </row>
    <row r="55" spans="1:5" ht="15" hidden="1" customHeight="1" x14ac:dyDescent="0.25">
      <c r="A55" s="2"/>
    </row>
    <row r="56" spans="1:5" ht="15" hidden="1" customHeight="1" x14ac:dyDescent="0.25">
      <c r="A56" s="2"/>
    </row>
    <row r="57" spans="1:5" ht="15" hidden="1" customHeight="1" x14ac:dyDescent="0.25">
      <c r="A57" s="2"/>
    </row>
    <row r="58" spans="1:5" ht="15" hidden="1" customHeight="1" x14ac:dyDescent="0.25">
      <c r="A58" s="2"/>
    </row>
    <row r="59" spans="1:5" ht="15" hidden="1" customHeight="1" x14ac:dyDescent="0.25">
      <c r="A59" s="2"/>
    </row>
    <row r="60" spans="1:5" ht="15" hidden="1" customHeight="1" x14ac:dyDescent="0.25">
      <c r="A60" s="2"/>
    </row>
    <row r="61" spans="1:5" ht="15" hidden="1" customHeight="1" x14ac:dyDescent="0.25">
      <c r="A61" s="2"/>
    </row>
    <row r="62" spans="1:5" ht="15" hidden="1" customHeight="1" x14ac:dyDescent="0.25">
      <c r="A62" s="2"/>
    </row>
    <row r="63" spans="1:5" ht="15" hidden="1" customHeight="1" x14ac:dyDescent="0.25">
      <c r="A63" s="2"/>
    </row>
    <row r="64" spans="1:5" ht="15" hidden="1" customHeight="1" x14ac:dyDescent="0.25">
      <c r="A64" s="2"/>
    </row>
    <row r="65" spans="1:6" ht="15" hidden="1" customHeight="1" x14ac:dyDescent="0.25">
      <c r="A65" s="2"/>
    </row>
    <row r="66" spans="1:6" ht="15" hidden="1" customHeight="1" x14ac:dyDescent="0.25">
      <c r="A66" s="2"/>
    </row>
    <row r="67" spans="1:6" ht="15" customHeight="1" x14ac:dyDescent="0.25">
      <c r="A67" s="2"/>
    </row>
    <row r="68" spans="1:6" ht="15" customHeight="1" x14ac:dyDescent="0.25">
      <c r="A68" s="1"/>
      <c r="B68" s="2"/>
      <c r="C68" s="2"/>
      <c r="D68" s="2"/>
      <c r="E68" s="2"/>
      <c r="F68" s="2"/>
    </row>
    <row r="69" spans="1:6" x14ac:dyDescent="0.25">
      <c r="A69" s="1" t="s">
        <v>24</v>
      </c>
      <c r="B69" s="2"/>
      <c r="C69" s="53">
        <v>0.48</v>
      </c>
      <c r="D69" s="6" t="s">
        <v>5</v>
      </c>
      <c r="E69" s="2"/>
      <c r="F69" s="2"/>
    </row>
    <row r="70" spans="1:6" x14ac:dyDescent="0.25">
      <c r="A70" s="1" t="s">
        <v>6</v>
      </c>
      <c r="B70" s="2"/>
      <c r="C70" s="7">
        <f>ROUND(C69*0.19,2)</f>
        <v>0.09</v>
      </c>
      <c r="D70" s="6" t="s">
        <v>5</v>
      </c>
      <c r="E70" s="2"/>
      <c r="F70" s="2"/>
    </row>
    <row r="71" spans="1:6" x14ac:dyDescent="0.25">
      <c r="A71" s="1" t="s">
        <v>7</v>
      </c>
      <c r="B71" s="2"/>
      <c r="C71" s="7">
        <f>C69+C70</f>
        <v>0.56999999999999995</v>
      </c>
      <c r="D71" s="6" t="s">
        <v>5</v>
      </c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</sheetData>
  <mergeCells count="2">
    <mergeCell ref="A1:F1"/>
    <mergeCell ref="A5:K5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E7D34-377C-446A-92ED-85B60CD05933}">
  <sheetPr>
    <pageSetUpPr fitToPage="1"/>
  </sheetPr>
  <dimension ref="A1:N73"/>
  <sheetViews>
    <sheetView topLeftCell="A7" workbookViewId="0">
      <selection activeCell="G50" sqref="G50"/>
    </sheetView>
  </sheetViews>
  <sheetFormatPr defaultRowHeight="15" x14ac:dyDescent="0.25"/>
  <cols>
    <col min="1" max="1" width="44.140625" customWidth="1"/>
    <col min="2" max="2" width="13.42578125" bestFit="1" customWidth="1"/>
    <col min="3" max="3" width="13.140625" customWidth="1"/>
    <col min="4" max="4" width="12" customWidth="1"/>
    <col min="5" max="5" width="8.28515625" customWidth="1"/>
    <col min="6" max="6" width="9" customWidth="1"/>
  </cols>
  <sheetData>
    <row r="1" spans="1:14" x14ac:dyDescent="0.25">
      <c r="A1" s="56" t="s">
        <v>30</v>
      </c>
      <c r="B1" s="56"/>
      <c r="C1" s="56"/>
      <c r="D1" s="56"/>
      <c r="E1" s="56"/>
      <c r="F1" s="56"/>
    </row>
    <row r="2" spans="1:14" x14ac:dyDescent="0.25">
      <c r="A2" s="3"/>
      <c r="B2" s="2"/>
      <c r="C2" s="2"/>
      <c r="D2" s="2"/>
      <c r="E2" s="2"/>
      <c r="F2" s="2"/>
    </row>
    <row r="3" spans="1:14" x14ac:dyDescent="0.25">
      <c r="A3" s="1" t="s">
        <v>29</v>
      </c>
      <c r="B3" s="2"/>
      <c r="C3" s="2"/>
      <c r="D3" s="2"/>
      <c r="E3" s="2"/>
      <c r="F3" s="2"/>
    </row>
    <row r="4" spans="1:14" ht="15.75" thickBot="1" x14ac:dyDescent="0.3">
      <c r="A4" s="1" t="s">
        <v>23</v>
      </c>
      <c r="B4" s="2"/>
      <c r="C4" s="2"/>
      <c r="D4" s="2"/>
      <c r="E4" s="2"/>
      <c r="F4" s="2"/>
    </row>
    <row r="5" spans="1:14" ht="15.75" thickBot="1" x14ac:dyDescent="0.3">
      <c r="A5" s="57" t="s">
        <v>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9"/>
    </row>
    <row r="6" spans="1:14" ht="123" thickBot="1" x14ac:dyDescent="0.3">
      <c r="A6" s="10" t="s">
        <v>2</v>
      </c>
      <c r="B6" s="20" t="s">
        <v>1</v>
      </c>
      <c r="C6" s="20"/>
      <c r="D6" s="20" t="s">
        <v>18</v>
      </c>
      <c r="E6" s="20" t="s">
        <v>11</v>
      </c>
      <c r="F6" s="20" t="s">
        <v>12</v>
      </c>
      <c r="G6" s="21" t="s">
        <v>19</v>
      </c>
      <c r="H6" s="22" t="s">
        <v>20</v>
      </c>
      <c r="I6" s="23" t="s">
        <v>15</v>
      </c>
      <c r="J6" s="22" t="s">
        <v>16</v>
      </c>
      <c r="K6" s="23" t="s">
        <v>17</v>
      </c>
      <c r="L6" s="22" t="s">
        <v>25</v>
      </c>
      <c r="M6" s="22" t="s">
        <v>26</v>
      </c>
      <c r="N6" s="24" t="s">
        <v>27</v>
      </c>
    </row>
    <row r="7" spans="1:14" x14ac:dyDescent="0.25">
      <c r="A7" s="30" t="s">
        <v>10</v>
      </c>
      <c r="B7" s="31">
        <v>0</v>
      </c>
      <c r="C7" s="50"/>
      <c r="D7" s="26"/>
      <c r="E7" s="27">
        <f>D8</f>
        <v>5.5</v>
      </c>
      <c r="F7" s="27">
        <f>D9</f>
        <v>8</v>
      </c>
      <c r="G7" s="27">
        <f>D10</f>
        <v>9.5</v>
      </c>
      <c r="H7" s="27">
        <f>D11</f>
        <v>15</v>
      </c>
      <c r="I7" s="27">
        <f>D12</f>
        <v>17</v>
      </c>
      <c r="J7" s="27">
        <f>D13</f>
        <v>19</v>
      </c>
      <c r="K7" s="27">
        <f>D14</f>
        <v>20.5</v>
      </c>
      <c r="L7" s="27">
        <f>D15</f>
        <v>23.5</v>
      </c>
      <c r="M7" s="27">
        <f>D16</f>
        <v>27</v>
      </c>
      <c r="N7" s="32">
        <f>D17</f>
        <v>31.5</v>
      </c>
    </row>
    <row r="8" spans="1:14" x14ac:dyDescent="0.25">
      <c r="A8" s="4" t="s">
        <v>11</v>
      </c>
      <c r="B8" s="11">
        <v>8</v>
      </c>
      <c r="C8" s="51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5.4719999999999995</v>
      </c>
      <c r="D8" s="13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5.5</v>
      </c>
      <c r="E8" s="14"/>
      <c r="F8" s="13">
        <f>E9</f>
        <v>2.5</v>
      </c>
      <c r="G8" s="13">
        <f>E10</f>
        <v>4</v>
      </c>
      <c r="H8" s="13">
        <f>E11</f>
        <v>9.5</v>
      </c>
      <c r="I8" s="13">
        <f>E12</f>
        <v>11.5</v>
      </c>
      <c r="J8" s="13">
        <f>E13</f>
        <v>13.5</v>
      </c>
      <c r="K8" s="13">
        <f>E14</f>
        <v>15</v>
      </c>
      <c r="L8" s="13">
        <f>E15</f>
        <v>18</v>
      </c>
      <c r="M8" s="13">
        <f>E16</f>
        <v>21.5</v>
      </c>
      <c r="N8" s="33">
        <f>E17</f>
        <v>26</v>
      </c>
    </row>
    <row r="9" spans="1:14" x14ac:dyDescent="0.25">
      <c r="A9" s="5" t="s">
        <v>12</v>
      </c>
      <c r="B9" s="11">
        <v>12</v>
      </c>
      <c r="C9" s="51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8.2080000000000002</v>
      </c>
      <c r="D9" s="13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8</v>
      </c>
      <c r="E9" s="13">
        <f>IF(MROUND(C9-C8,0.5)=0,0.5,MROUND(C9-C8,0.5))</f>
        <v>2.5</v>
      </c>
      <c r="F9" s="14"/>
      <c r="G9" s="13">
        <f>F10</f>
        <v>1.5</v>
      </c>
      <c r="H9" s="13">
        <f>F11</f>
        <v>6.5</v>
      </c>
      <c r="I9" s="13">
        <f>F12</f>
        <v>9</v>
      </c>
      <c r="J9" s="13">
        <f>F13</f>
        <v>10.5</v>
      </c>
      <c r="K9" s="13">
        <f>F14</f>
        <v>12.5</v>
      </c>
      <c r="L9" s="13">
        <f>F15</f>
        <v>15</v>
      </c>
      <c r="M9" s="13">
        <f>F16</f>
        <v>18.5</v>
      </c>
      <c r="N9" s="33">
        <f>F17</f>
        <v>23.5</v>
      </c>
    </row>
    <row r="10" spans="1:14" x14ac:dyDescent="0.25">
      <c r="A10" s="18" t="s">
        <v>13</v>
      </c>
      <c r="B10" s="19">
        <v>14</v>
      </c>
      <c r="C10" s="51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9.5759999999999987</v>
      </c>
      <c r="D10" s="13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9.5</v>
      </c>
      <c r="E10" s="13">
        <f>MROUND(C10-C8,0.5)</f>
        <v>4</v>
      </c>
      <c r="F10" s="13">
        <f>IF(MROUND(C10-C9,0.5)=0,0.5,MROUND(C10-C9,0.5))</f>
        <v>1.5</v>
      </c>
      <c r="G10" s="28"/>
      <c r="H10" s="29">
        <f>G11</f>
        <v>5</v>
      </c>
      <c r="I10" s="13">
        <f>G12</f>
        <v>7.5</v>
      </c>
      <c r="J10" s="13">
        <f>G13</f>
        <v>9</v>
      </c>
      <c r="K10" s="13">
        <f>G14</f>
        <v>11</v>
      </c>
      <c r="L10" s="13">
        <f>G15</f>
        <v>14</v>
      </c>
      <c r="M10" s="13">
        <f>G16</f>
        <v>17</v>
      </c>
      <c r="N10" s="33">
        <f>G17</f>
        <v>22</v>
      </c>
    </row>
    <row r="11" spans="1:14" x14ac:dyDescent="0.25">
      <c r="A11" s="18" t="s">
        <v>14</v>
      </c>
      <c r="B11" s="19">
        <v>23</v>
      </c>
      <c r="C11" s="51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14.82</v>
      </c>
      <c r="D11" s="13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15</v>
      </c>
      <c r="E11" s="13">
        <f>MROUND(C11-C8,0.5)</f>
        <v>9.5</v>
      </c>
      <c r="F11" s="13">
        <f>MROUND(C11-C9,0.5)</f>
        <v>6.5</v>
      </c>
      <c r="G11" s="29">
        <f>IF(MROUND(C11-C10,0.5)=0,0.5,MROUND(C11-C10,0.5))</f>
        <v>5</v>
      </c>
      <c r="H11" s="28"/>
      <c r="I11" s="13">
        <f>H12</f>
        <v>2.5</v>
      </c>
      <c r="J11" s="13">
        <f>H13</f>
        <v>4</v>
      </c>
      <c r="K11" s="13">
        <f>H14</f>
        <v>5.5</v>
      </c>
      <c r="L11" s="13">
        <f>H15</f>
        <v>8.5</v>
      </c>
      <c r="M11" s="13">
        <f>H16</f>
        <v>12</v>
      </c>
      <c r="N11" s="33">
        <f>H17</f>
        <v>16.5</v>
      </c>
    </row>
    <row r="12" spans="1:14" x14ac:dyDescent="0.25">
      <c r="A12" s="18" t="s">
        <v>15</v>
      </c>
      <c r="B12" s="19">
        <v>27</v>
      </c>
      <c r="C12" s="51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17.100000000000001</v>
      </c>
      <c r="D12" s="13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17</v>
      </c>
      <c r="E12" s="13">
        <f>MROUND(C12-C8,0.5)</f>
        <v>11.5</v>
      </c>
      <c r="F12" s="13">
        <f>MROUND(C12-C9,0.5)</f>
        <v>9</v>
      </c>
      <c r="G12" s="13">
        <f>MROUND(C12-C10,0.5)</f>
        <v>7.5</v>
      </c>
      <c r="H12" s="13">
        <f>IF(MROUND(C12-C11,0.5)=0,0.5,MROUND(C12-C11,0.5))</f>
        <v>2.5</v>
      </c>
      <c r="I12" s="14"/>
      <c r="J12" s="13">
        <f>I13</f>
        <v>1.5</v>
      </c>
      <c r="K12" s="13">
        <f>I14</f>
        <v>3.5</v>
      </c>
      <c r="L12" s="13">
        <f>I15</f>
        <v>6.5</v>
      </c>
      <c r="M12" s="13">
        <f>I16</f>
        <v>9.5</v>
      </c>
      <c r="N12" s="33">
        <f>I17</f>
        <v>14.5</v>
      </c>
    </row>
    <row r="13" spans="1:14" x14ac:dyDescent="0.25">
      <c r="A13" s="18" t="s">
        <v>16</v>
      </c>
      <c r="B13" s="19">
        <v>30</v>
      </c>
      <c r="C13" s="51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18.809999999999999</v>
      </c>
      <c r="D13" s="13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19</v>
      </c>
      <c r="E13" s="13">
        <f>MROUND(C13-C8,0.5)</f>
        <v>13.5</v>
      </c>
      <c r="F13" s="13">
        <f>MROUND(C13-C9,0.5)</f>
        <v>10.5</v>
      </c>
      <c r="G13" s="29">
        <f>MROUND(C13-C10,0.5)</f>
        <v>9</v>
      </c>
      <c r="H13" s="29">
        <f>MROUND(C13-C11,0.5)</f>
        <v>4</v>
      </c>
      <c r="I13" s="13">
        <f>IF(MROUND(C13-C12,0.5)=0,0.5,MROUND(C13-C12,0.5))</f>
        <v>1.5</v>
      </c>
      <c r="J13" s="14"/>
      <c r="K13" s="13">
        <f>J14</f>
        <v>1.5</v>
      </c>
      <c r="L13" s="13">
        <f>J15</f>
        <v>4.5</v>
      </c>
      <c r="M13" s="13">
        <f>J16</f>
        <v>8</v>
      </c>
      <c r="N13" s="33">
        <f>J17</f>
        <v>12.5</v>
      </c>
    </row>
    <row r="14" spans="1:14" x14ac:dyDescent="0.25">
      <c r="A14" s="18" t="s">
        <v>17</v>
      </c>
      <c r="B14" s="19">
        <v>33</v>
      </c>
      <c r="C14" s="51">
        <f>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</f>
        <v>20.519999999999996</v>
      </c>
      <c r="D14" s="13">
        <f>MROUND(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,0.5)</f>
        <v>20.5</v>
      </c>
      <c r="E14" s="13">
        <f>MROUND(C14-C8,0.5)</f>
        <v>15</v>
      </c>
      <c r="F14" s="13">
        <f>MROUND(C14-C9,0.5)</f>
        <v>12.5</v>
      </c>
      <c r="G14" s="13">
        <f>MROUND(C14-C10,0.5)</f>
        <v>11</v>
      </c>
      <c r="H14" s="13">
        <f>MROUND(C14-C11,0.5)</f>
        <v>5.5</v>
      </c>
      <c r="I14" s="13">
        <f>MROUND(C14-C12,0.5)</f>
        <v>3.5</v>
      </c>
      <c r="J14" s="13">
        <f>IF(MROUND(C14-C13,0.5)=0,0.5,MROUND(C14-C13,0.5))</f>
        <v>1.5</v>
      </c>
      <c r="K14" s="14"/>
      <c r="L14" s="13">
        <f>K15</f>
        <v>3</v>
      </c>
      <c r="M14" s="13">
        <f>K16</f>
        <v>6.5</v>
      </c>
      <c r="N14" s="33">
        <f>K17</f>
        <v>11</v>
      </c>
    </row>
    <row r="15" spans="1:14" x14ac:dyDescent="0.25">
      <c r="A15" s="36" t="s">
        <v>25</v>
      </c>
      <c r="B15" s="35">
        <v>38</v>
      </c>
      <c r="C15" s="51">
        <f>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</f>
        <v>23.369999999999994</v>
      </c>
      <c r="D15" s="13">
        <f>MROUND(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,0.5)</f>
        <v>23.5</v>
      </c>
      <c r="E15" s="13">
        <f>MROUND(C15-C8,0.5)</f>
        <v>18</v>
      </c>
      <c r="F15" s="13">
        <f>MROUND(C15-C9,0.5)</f>
        <v>15</v>
      </c>
      <c r="G15" s="29">
        <f>MROUND(C15-C10,0.5)</f>
        <v>14</v>
      </c>
      <c r="H15" s="29">
        <f>MROUND(C15-C11,0.5)</f>
        <v>8.5</v>
      </c>
      <c r="I15" s="13">
        <f>MROUND(C15-C12,0.5)</f>
        <v>6.5</v>
      </c>
      <c r="J15" s="13">
        <f>MROUND(C15-C13,0.5)</f>
        <v>4.5</v>
      </c>
      <c r="K15" s="13">
        <f>IF(MROUND(C15-C14,0.5)=0,0.5,MROUND(C15-C14,0.5))</f>
        <v>3</v>
      </c>
      <c r="L15" s="14"/>
      <c r="M15" s="13">
        <f>L16</f>
        <v>3.5</v>
      </c>
      <c r="N15" s="33">
        <f>L17</f>
        <v>8</v>
      </c>
    </row>
    <row r="16" spans="1:14" x14ac:dyDescent="0.25">
      <c r="A16" s="36" t="s">
        <v>26</v>
      </c>
      <c r="B16" s="35">
        <v>44</v>
      </c>
      <c r="C16" s="51">
        <f>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</f>
        <v>26.789999999999996</v>
      </c>
      <c r="D16" s="13">
        <f>MROUND(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,0.5)</f>
        <v>27</v>
      </c>
      <c r="E16" s="13">
        <f>MROUND(C16-C8,0.5)</f>
        <v>21.5</v>
      </c>
      <c r="F16" s="13">
        <f>MROUND(C16-C9,0.5)</f>
        <v>18.5</v>
      </c>
      <c r="G16" s="13">
        <f>MROUND(C16-C10,0.5)</f>
        <v>17</v>
      </c>
      <c r="H16" s="13">
        <f>MROUND(C16-C11,0.5)</f>
        <v>12</v>
      </c>
      <c r="I16" s="13">
        <f>MROUND(C16-C12,0.5)</f>
        <v>9.5</v>
      </c>
      <c r="J16" s="13">
        <f>MROUND(C16-C13,0.5)</f>
        <v>8</v>
      </c>
      <c r="K16" s="13">
        <f>MROUND(C16-C14,0.5)</f>
        <v>6.5</v>
      </c>
      <c r="L16" s="13">
        <f>IF(MROUND(C16-C15,0.5)=0,0.5,MROUND(C16-C15,0.5))</f>
        <v>3.5</v>
      </c>
      <c r="M16" s="14"/>
      <c r="N16" s="33">
        <f>M17</f>
        <v>4.5</v>
      </c>
    </row>
    <row r="17" spans="1:14" ht="15.75" thickBot="1" x14ac:dyDescent="0.3">
      <c r="A17" s="43" t="s">
        <v>27</v>
      </c>
      <c r="B17" s="44">
        <v>54</v>
      </c>
      <c r="C17" s="54">
        <f>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</f>
        <v>31.463999999999992</v>
      </c>
      <c r="D17" s="45">
        <f>MROUND(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,0.5)</f>
        <v>31.5</v>
      </c>
      <c r="E17" s="45">
        <f>MROUND(C17-C8,0.5)</f>
        <v>26</v>
      </c>
      <c r="F17" s="45">
        <f>MROUND(C17-C9,0.5)</f>
        <v>23.5</v>
      </c>
      <c r="G17" s="46">
        <f>MROUND(C17-C10,0.5)</f>
        <v>22</v>
      </c>
      <c r="H17" s="46">
        <f>MROUND(C17-C11,0.5)</f>
        <v>16.5</v>
      </c>
      <c r="I17" s="45">
        <f>MROUND(C17-C12,0.5)</f>
        <v>14.5</v>
      </c>
      <c r="J17" s="45">
        <f>MROUND(C17-C13,0.5)</f>
        <v>12.5</v>
      </c>
      <c r="K17" s="45">
        <f>MROUND(C17-C14,0.5)</f>
        <v>11</v>
      </c>
      <c r="L17" s="45">
        <f>MROUND(C17-C15,0.5)</f>
        <v>8</v>
      </c>
      <c r="M17" s="45">
        <f>IF(MROUND(C17-C16,0.5)=0,0.5,MROUND(C17-C16,0.5))</f>
        <v>4.5</v>
      </c>
      <c r="N17" s="47"/>
    </row>
    <row r="19" spans="1:14" ht="14.25" customHeight="1" x14ac:dyDescent="0.25"/>
    <row r="20" spans="1:14" hidden="1" x14ac:dyDescent="0.25"/>
    <row r="21" spans="1:14" hidden="1" x14ac:dyDescent="0.25"/>
    <row r="22" spans="1:14" ht="0.75" customHeight="1" x14ac:dyDescent="0.25"/>
    <row r="23" spans="1:14" hidden="1" x14ac:dyDescent="0.25"/>
    <row r="24" spans="1:14" hidden="1" x14ac:dyDescent="0.25"/>
    <row r="25" spans="1:14" hidden="1" x14ac:dyDescent="0.25"/>
    <row r="26" spans="1:14" hidden="1" x14ac:dyDescent="0.25"/>
    <row r="27" spans="1:14" hidden="1" x14ac:dyDescent="0.25"/>
    <row r="28" spans="1:14" hidden="1" x14ac:dyDescent="0.25"/>
    <row r="29" spans="1:14" hidden="1" x14ac:dyDescent="0.25"/>
    <row r="30" spans="1:14" hidden="1" x14ac:dyDescent="0.25"/>
    <row r="31" spans="1:14" hidden="1" x14ac:dyDescent="0.25"/>
    <row r="32" spans="1:14" hidden="1" x14ac:dyDescent="0.25"/>
    <row r="33" spans="1:6" hidden="1" x14ac:dyDescent="0.25"/>
    <row r="34" spans="1:6" hidden="1" x14ac:dyDescent="0.25"/>
    <row r="35" spans="1:6" hidden="1" x14ac:dyDescent="0.25"/>
    <row r="36" spans="1:6" hidden="1" x14ac:dyDescent="0.25"/>
    <row r="37" spans="1:6" hidden="1" x14ac:dyDescent="0.25"/>
    <row r="38" spans="1:6" hidden="1" x14ac:dyDescent="0.25"/>
    <row r="39" spans="1:6" hidden="1" x14ac:dyDescent="0.25"/>
    <row r="40" spans="1:6" hidden="1" x14ac:dyDescent="0.25"/>
    <row r="41" spans="1:6" hidden="1" x14ac:dyDescent="0.25">
      <c r="A41" s="3"/>
      <c r="B41" s="2"/>
      <c r="C41" s="2"/>
      <c r="D41" s="2"/>
      <c r="E41" s="2"/>
      <c r="F41" s="2"/>
    </row>
    <row r="42" spans="1:6" hidden="1" x14ac:dyDescent="0.25">
      <c r="A42" s="3"/>
      <c r="B42" s="2"/>
      <c r="C42" s="2"/>
      <c r="D42" s="2"/>
      <c r="E42" s="2"/>
      <c r="F42" s="2"/>
    </row>
    <row r="43" spans="1:6" hidden="1" x14ac:dyDescent="0.25">
      <c r="A43" s="3"/>
      <c r="B43" s="2"/>
      <c r="C43" s="2"/>
      <c r="D43" s="2"/>
      <c r="E43" s="2"/>
      <c r="F43" s="2"/>
    </row>
    <row r="44" spans="1:6" hidden="1" x14ac:dyDescent="0.25">
      <c r="A44" s="3"/>
      <c r="B44" s="2"/>
      <c r="C44" s="2"/>
      <c r="D44" s="2"/>
      <c r="E44" s="2"/>
      <c r="F44" s="2"/>
    </row>
    <row r="45" spans="1:6" hidden="1" x14ac:dyDescent="0.25">
      <c r="A45" s="3"/>
      <c r="B45" s="2"/>
      <c r="C45" s="2"/>
      <c r="D45" s="2"/>
      <c r="E45" s="2"/>
      <c r="F45" s="2"/>
    </row>
    <row r="46" spans="1:6" x14ac:dyDescent="0.25">
      <c r="F46" s="2"/>
    </row>
    <row r="47" spans="1:6" ht="15.75" thickBot="1" x14ac:dyDescent="0.3">
      <c r="F47" s="2"/>
    </row>
    <row r="48" spans="1:6" ht="43.5" thickBot="1" x14ac:dyDescent="0.3">
      <c r="A48" s="9" t="s">
        <v>8</v>
      </c>
      <c r="B48" s="9" t="s">
        <v>9</v>
      </c>
      <c r="C48" s="25" t="s">
        <v>3</v>
      </c>
      <c r="D48" s="9" t="s">
        <v>4</v>
      </c>
      <c r="E48" s="2"/>
    </row>
    <row r="49" spans="1:5" ht="15.75" thickBot="1" x14ac:dyDescent="0.3">
      <c r="A49" s="16">
        <v>1</v>
      </c>
      <c r="B49" s="10">
        <v>0</v>
      </c>
      <c r="C49" s="17">
        <v>15</v>
      </c>
      <c r="D49" s="10">
        <v>1.2</v>
      </c>
      <c r="E49" s="2"/>
    </row>
    <row r="50" spans="1:5" ht="15.75" thickBot="1" x14ac:dyDescent="0.3">
      <c r="A50" s="16">
        <v>2</v>
      </c>
      <c r="B50" s="10">
        <v>15.01</v>
      </c>
      <c r="C50" s="17">
        <v>30</v>
      </c>
      <c r="D50" s="10">
        <v>1</v>
      </c>
      <c r="E50" s="2"/>
    </row>
    <row r="51" spans="1:5" ht="15.75" thickBot="1" x14ac:dyDescent="0.3">
      <c r="A51" s="37">
        <v>3</v>
      </c>
      <c r="B51" s="38">
        <v>30.01</v>
      </c>
      <c r="C51" s="39">
        <v>45</v>
      </c>
      <c r="D51" s="38">
        <v>1</v>
      </c>
    </row>
    <row r="52" spans="1:5" ht="15.75" thickBot="1" x14ac:dyDescent="0.3">
      <c r="A52" s="40">
        <v>4</v>
      </c>
      <c r="B52" s="41">
        <v>45.01</v>
      </c>
      <c r="C52" s="42">
        <v>54</v>
      </c>
      <c r="D52" s="41">
        <v>0.8</v>
      </c>
    </row>
    <row r="53" spans="1:5" x14ac:dyDescent="0.25">
      <c r="A53" s="2"/>
    </row>
    <row r="54" spans="1:5" x14ac:dyDescent="0.25">
      <c r="A54" s="2"/>
    </row>
    <row r="55" spans="1:5" ht="1.5" customHeight="1" x14ac:dyDescent="0.25">
      <c r="A55" s="2"/>
    </row>
    <row r="56" spans="1:5" hidden="1" x14ac:dyDescent="0.25">
      <c r="A56" s="2"/>
    </row>
    <row r="57" spans="1:5" hidden="1" x14ac:dyDescent="0.25">
      <c r="A57" s="2"/>
    </row>
    <row r="58" spans="1:5" hidden="1" x14ac:dyDescent="0.25">
      <c r="A58" s="2"/>
    </row>
    <row r="59" spans="1:5" ht="0.75" hidden="1" customHeight="1" x14ac:dyDescent="0.25">
      <c r="A59" s="2"/>
    </row>
    <row r="60" spans="1:5" hidden="1" x14ac:dyDescent="0.25">
      <c r="A60" s="2"/>
    </row>
    <row r="61" spans="1:5" hidden="1" x14ac:dyDescent="0.25">
      <c r="A61" s="2"/>
    </row>
    <row r="62" spans="1:5" hidden="1" x14ac:dyDescent="0.25">
      <c r="A62" s="2"/>
    </row>
    <row r="63" spans="1:5" hidden="1" x14ac:dyDescent="0.25">
      <c r="A63" s="2"/>
    </row>
    <row r="64" spans="1:5" hidden="1" x14ac:dyDescent="0.25">
      <c r="A64" s="2"/>
    </row>
    <row r="65" spans="1:6" hidden="1" x14ac:dyDescent="0.25">
      <c r="A65" s="2"/>
    </row>
    <row r="66" spans="1:6" hidden="1" x14ac:dyDescent="0.25">
      <c r="A66" s="2"/>
    </row>
    <row r="67" spans="1:6" hidden="1" x14ac:dyDescent="0.25">
      <c r="A67" s="2"/>
    </row>
    <row r="68" spans="1:6" x14ac:dyDescent="0.25">
      <c r="A68" s="1"/>
      <c r="B68" s="2"/>
      <c r="C68" s="2"/>
      <c r="D68" s="2"/>
      <c r="E68" s="2"/>
      <c r="F68" s="2"/>
    </row>
    <row r="69" spans="1:6" x14ac:dyDescent="0.25">
      <c r="A69" s="1" t="s">
        <v>28</v>
      </c>
      <c r="B69" s="2"/>
      <c r="C69" s="53">
        <v>0.48</v>
      </c>
      <c r="D69" s="6" t="s">
        <v>5</v>
      </c>
      <c r="E69" s="2"/>
      <c r="F69" s="2"/>
    </row>
    <row r="70" spans="1:6" x14ac:dyDescent="0.25">
      <c r="A70" s="1" t="s">
        <v>6</v>
      </c>
      <c r="B70" s="2"/>
      <c r="C70" s="7">
        <f>ROUND(C69*0.19,2)</f>
        <v>0.09</v>
      </c>
      <c r="D70" s="6" t="s">
        <v>5</v>
      </c>
      <c r="E70" s="2"/>
      <c r="F70" s="2"/>
    </row>
    <row r="71" spans="1:6" x14ac:dyDescent="0.25">
      <c r="A71" s="1" t="s">
        <v>7</v>
      </c>
      <c r="B71" s="2"/>
      <c r="C71" s="7">
        <f>C69+C70</f>
        <v>0.56999999999999995</v>
      </c>
      <c r="D71" s="6" t="s">
        <v>5</v>
      </c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</sheetData>
  <mergeCells count="2">
    <mergeCell ref="A1:F1"/>
    <mergeCell ref="A5:N5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690C5-4C2E-4D27-A8B9-566A1A0E3658}">
  <sheetPr>
    <pageSetUpPr fitToPage="1"/>
  </sheetPr>
  <dimension ref="A1:N72"/>
  <sheetViews>
    <sheetView workbookViewId="0">
      <selection activeCell="C7" sqref="C7:C17"/>
    </sheetView>
  </sheetViews>
  <sheetFormatPr defaultRowHeight="15" x14ac:dyDescent="0.25"/>
  <cols>
    <col min="1" max="1" width="44.140625" customWidth="1"/>
    <col min="2" max="2" width="13.42578125" bestFit="1" customWidth="1"/>
    <col min="3" max="3" width="13.140625" customWidth="1"/>
    <col min="4" max="4" width="12" customWidth="1"/>
    <col min="5" max="5" width="8.28515625" customWidth="1"/>
    <col min="6" max="6" width="9" customWidth="1"/>
  </cols>
  <sheetData>
    <row r="1" spans="1:14" x14ac:dyDescent="0.25">
      <c r="A1" s="56" t="s">
        <v>33</v>
      </c>
      <c r="B1" s="56"/>
      <c r="C1" s="56"/>
      <c r="D1" s="56"/>
      <c r="E1" s="56"/>
      <c r="F1" s="56"/>
    </row>
    <row r="2" spans="1:14" x14ac:dyDescent="0.25">
      <c r="A2" s="3"/>
      <c r="B2" s="2"/>
      <c r="C2" s="2"/>
      <c r="D2" s="2"/>
      <c r="E2" s="2"/>
      <c r="F2" s="2"/>
    </row>
    <row r="3" spans="1:14" x14ac:dyDescent="0.25">
      <c r="A3" s="1" t="s">
        <v>34</v>
      </c>
      <c r="B3" s="2"/>
      <c r="C3" s="2"/>
      <c r="D3" s="2"/>
      <c r="E3" s="2"/>
      <c r="F3" s="2"/>
    </row>
    <row r="4" spans="1:14" ht="15.75" thickBot="1" x14ac:dyDescent="0.3">
      <c r="A4" s="1" t="s">
        <v>23</v>
      </c>
      <c r="B4" s="2"/>
      <c r="C4" s="2"/>
      <c r="D4" s="2"/>
      <c r="E4" s="2"/>
      <c r="F4" s="2"/>
    </row>
    <row r="5" spans="1:14" ht="15.75" thickBot="1" x14ac:dyDescent="0.3">
      <c r="A5" s="57" t="s">
        <v>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9"/>
    </row>
    <row r="6" spans="1:14" ht="147" thickBot="1" x14ac:dyDescent="0.3">
      <c r="A6" s="10" t="s">
        <v>2</v>
      </c>
      <c r="B6" s="20" t="s">
        <v>1</v>
      </c>
      <c r="C6" s="20"/>
      <c r="D6" s="20" t="s">
        <v>18</v>
      </c>
      <c r="E6" s="20" t="s">
        <v>11</v>
      </c>
      <c r="F6" s="20" t="s">
        <v>12</v>
      </c>
      <c r="G6" s="21" t="s">
        <v>19</v>
      </c>
      <c r="H6" s="22" t="s">
        <v>20</v>
      </c>
      <c r="I6" s="23" t="s">
        <v>15</v>
      </c>
      <c r="J6" s="22" t="s">
        <v>16</v>
      </c>
      <c r="K6" s="23" t="s">
        <v>17</v>
      </c>
      <c r="L6" s="22" t="s">
        <v>25</v>
      </c>
      <c r="M6" s="22" t="s">
        <v>31</v>
      </c>
      <c r="N6" s="24" t="s">
        <v>32</v>
      </c>
    </row>
    <row r="7" spans="1:14" x14ac:dyDescent="0.25">
      <c r="A7" s="30" t="s">
        <v>10</v>
      </c>
      <c r="B7" s="31">
        <v>0</v>
      </c>
      <c r="C7" s="50"/>
      <c r="D7" s="26"/>
      <c r="E7" s="27">
        <f>D8</f>
        <v>5.5</v>
      </c>
      <c r="F7" s="27">
        <f>D9</f>
        <v>8</v>
      </c>
      <c r="G7" s="27">
        <f>D10</f>
        <v>9.5</v>
      </c>
      <c r="H7" s="27">
        <f>D11</f>
        <v>15</v>
      </c>
      <c r="I7" s="27">
        <f>D12</f>
        <v>17</v>
      </c>
      <c r="J7" s="27">
        <f>D13</f>
        <v>19</v>
      </c>
      <c r="K7" s="27">
        <f>D14</f>
        <v>20.5</v>
      </c>
      <c r="L7" s="27">
        <f>D15</f>
        <v>23.5</v>
      </c>
      <c r="M7" s="27">
        <f>D16</f>
        <v>29.5</v>
      </c>
      <c r="N7" s="32">
        <f>D17</f>
        <v>33.5</v>
      </c>
    </row>
    <row r="8" spans="1:14" x14ac:dyDescent="0.25">
      <c r="A8" s="4" t="s">
        <v>11</v>
      </c>
      <c r="B8" s="11">
        <v>8</v>
      </c>
      <c r="C8" s="51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5.4719999999999995</v>
      </c>
      <c r="D8" s="13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5.5</v>
      </c>
      <c r="E8" s="14"/>
      <c r="F8" s="13">
        <f>E9</f>
        <v>2.5</v>
      </c>
      <c r="G8" s="13">
        <f>E10</f>
        <v>4</v>
      </c>
      <c r="H8" s="13">
        <f>E11</f>
        <v>9.5</v>
      </c>
      <c r="I8" s="13">
        <f>E12</f>
        <v>11.5</v>
      </c>
      <c r="J8" s="13">
        <f>E13</f>
        <v>13.5</v>
      </c>
      <c r="K8" s="13">
        <f>E14</f>
        <v>15</v>
      </c>
      <c r="L8" s="13">
        <f>E15</f>
        <v>18</v>
      </c>
      <c r="M8" s="13">
        <f>E16</f>
        <v>24</v>
      </c>
      <c r="N8" s="33">
        <f>E17</f>
        <v>28</v>
      </c>
    </row>
    <row r="9" spans="1:14" x14ac:dyDescent="0.25">
      <c r="A9" s="5" t="s">
        <v>12</v>
      </c>
      <c r="B9" s="11">
        <v>12</v>
      </c>
      <c r="C9" s="51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8.2080000000000002</v>
      </c>
      <c r="D9" s="13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8</v>
      </c>
      <c r="E9" s="13">
        <f>IF(MROUND(C9-C8,0.5)=0,0.5,MROUND(C9-C8,0.5))</f>
        <v>2.5</v>
      </c>
      <c r="F9" s="14"/>
      <c r="G9" s="13">
        <f>F10</f>
        <v>1.5</v>
      </c>
      <c r="H9" s="13">
        <f>F11</f>
        <v>6.5</v>
      </c>
      <c r="I9" s="13">
        <f>F12</f>
        <v>9</v>
      </c>
      <c r="J9" s="13">
        <f>F13</f>
        <v>10.5</v>
      </c>
      <c r="K9" s="13">
        <f>F14</f>
        <v>12.5</v>
      </c>
      <c r="L9" s="13">
        <f>F15</f>
        <v>15</v>
      </c>
      <c r="M9" s="13">
        <f>F16</f>
        <v>21.5</v>
      </c>
      <c r="N9" s="33">
        <f>F17</f>
        <v>25</v>
      </c>
    </row>
    <row r="10" spans="1:14" x14ac:dyDescent="0.25">
      <c r="A10" s="18" t="s">
        <v>13</v>
      </c>
      <c r="B10" s="19">
        <v>14</v>
      </c>
      <c r="C10" s="51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9.5759999999999987</v>
      </c>
      <c r="D10" s="13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9.5</v>
      </c>
      <c r="E10" s="13">
        <f>MROUND(C10-C8,0.5)</f>
        <v>4</v>
      </c>
      <c r="F10" s="13">
        <f>IF(MROUND(C10-C9,0.5)=0,0.5,MROUND(C10-C9,0.5))</f>
        <v>1.5</v>
      </c>
      <c r="G10" s="28"/>
      <c r="H10" s="29">
        <f>G11</f>
        <v>5</v>
      </c>
      <c r="I10" s="13">
        <f>G12</f>
        <v>7.5</v>
      </c>
      <c r="J10" s="13">
        <f>G13</f>
        <v>9</v>
      </c>
      <c r="K10" s="13">
        <f>G14</f>
        <v>11</v>
      </c>
      <c r="L10" s="13">
        <f>G15</f>
        <v>14</v>
      </c>
      <c r="M10" s="13">
        <f>G16</f>
        <v>20</v>
      </c>
      <c r="N10" s="33">
        <f>G17</f>
        <v>23.5</v>
      </c>
    </row>
    <row r="11" spans="1:14" x14ac:dyDescent="0.25">
      <c r="A11" s="18" t="s">
        <v>14</v>
      </c>
      <c r="B11" s="19">
        <v>23</v>
      </c>
      <c r="C11" s="51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14.82</v>
      </c>
      <c r="D11" s="13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15</v>
      </c>
      <c r="E11" s="13">
        <f>MROUND(C11-C8,0.5)</f>
        <v>9.5</v>
      </c>
      <c r="F11" s="13">
        <f>MROUND(C11-C9,0.5)</f>
        <v>6.5</v>
      </c>
      <c r="G11" s="29">
        <f>IF(MROUND(C11-C10,0.5)=0,0.5,MROUND(C11-C10,0.5))</f>
        <v>5</v>
      </c>
      <c r="H11" s="28"/>
      <c r="I11" s="13">
        <f>H12</f>
        <v>2.5</v>
      </c>
      <c r="J11" s="13">
        <f>H13</f>
        <v>4</v>
      </c>
      <c r="K11" s="13">
        <f>H14</f>
        <v>5.5</v>
      </c>
      <c r="L11" s="13">
        <f>H15</f>
        <v>8.5</v>
      </c>
      <c r="M11" s="13">
        <f>H16</f>
        <v>15</v>
      </c>
      <c r="N11" s="33">
        <f>H17</f>
        <v>18.5</v>
      </c>
    </row>
    <row r="12" spans="1:14" x14ac:dyDescent="0.25">
      <c r="A12" s="18" t="s">
        <v>15</v>
      </c>
      <c r="B12" s="19">
        <v>27</v>
      </c>
      <c r="C12" s="51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17.100000000000001</v>
      </c>
      <c r="D12" s="13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17</v>
      </c>
      <c r="E12" s="13">
        <f>MROUND(C12-C8,0.5)</f>
        <v>11.5</v>
      </c>
      <c r="F12" s="13">
        <f>MROUND(C12-C9,0.5)</f>
        <v>9</v>
      </c>
      <c r="G12" s="13">
        <f>MROUND(C12-C10,0.5)</f>
        <v>7.5</v>
      </c>
      <c r="H12" s="13">
        <f>IF(MROUND(C12-C11,0.5)=0,0.5,MROUND(C12-C11,0.5))</f>
        <v>2.5</v>
      </c>
      <c r="I12" s="14"/>
      <c r="J12" s="13">
        <f>I13</f>
        <v>1.5</v>
      </c>
      <c r="K12" s="13">
        <f>I14</f>
        <v>3.5</v>
      </c>
      <c r="L12" s="13">
        <f>I15</f>
        <v>6.5</v>
      </c>
      <c r="M12" s="13">
        <f>I16</f>
        <v>12.5</v>
      </c>
      <c r="N12" s="33">
        <f>I17</f>
        <v>16</v>
      </c>
    </row>
    <row r="13" spans="1:14" x14ac:dyDescent="0.25">
      <c r="A13" s="18" t="s">
        <v>16</v>
      </c>
      <c r="B13" s="19">
        <v>30</v>
      </c>
      <c r="C13" s="51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18.809999999999999</v>
      </c>
      <c r="D13" s="13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19</v>
      </c>
      <c r="E13" s="13">
        <f>MROUND(C13-C8,0.5)</f>
        <v>13.5</v>
      </c>
      <c r="F13" s="13">
        <f>MROUND(C13-C9,0.5)</f>
        <v>10.5</v>
      </c>
      <c r="G13" s="29">
        <f>MROUND(C13-C10,0.5)</f>
        <v>9</v>
      </c>
      <c r="H13" s="29">
        <f>MROUND(C13-C11,0.5)</f>
        <v>4</v>
      </c>
      <c r="I13" s="13">
        <f>IF(MROUND(C13-C12,0.5)=0,0.5,MROUND(C13-C12,0.5))</f>
        <v>1.5</v>
      </c>
      <c r="J13" s="14"/>
      <c r="K13" s="13">
        <f>J14</f>
        <v>1.5</v>
      </c>
      <c r="L13" s="13">
        <f>J15</f>
        <v>4.5</v>
      </c>
      <c r="M13" s="13">
        <f>J16</f>
        <v>11</v>
      </c>
      <c r="N13" s="33">
        <f>J17</f>
        <v>14.5</v>
      </c>
    </row>
    <row r="14" spans="1:14" x14ac:dyDescent="0.25">
      <c r="A14" s="18" t="s">
        <v>17</v>
      </c>
      <c r="B14" s="19">
        <v>33</v>
      </c>
      <c r="C14" s="51">
        <f>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</f>
        <v>20.519999999999996</v>
      </c>
      <c r="D14" s="13">
        <f>MROUND(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,0.5)</f>
        <v>20.5</v>
      </c>
      <c r="E14" s="13">
        <f>MROUND(C14-C8,0.5)</f>
        <v>15</v>
      </c>
      <c r="F14" s="13">
        <f>MROUND(C14-C9,0.5)</f>
        <v>12.5</v>
      </c>
      <c r="G14" s="13">
        <f>MROUND(C14-C10,0.5)</f>
        <v>11</v>
      </c>
      <c r="H14" s="13">
        <f>MROUND(C14-C11,0.5)</f>
        <v>5.5</v>
      </c>
      <c r="I14" s="13">
        <f>MROUND(C14-C12,0.5)</f>
        <v>3.5</v>
      </c>
      <c r="J14" s="13">
        <f>IF(MROUND(C14-C13,0.5)=0,0.5,MROUND(C14-C13,0.5))</f>
        <v>1.5</v>
      </c>
      <c r="K14" s="14"/>
      <c r="L14" s="13">
        <f>K15</f>
        <v>3</v>
      </c>
      <c r="M14" s="13">
        <f>K16</f>
        <v>9</v>
      </c>
      <c r="N14" s="33">
        <f>K17</f>
        <v>13</v>
      </c>
    </row>
    <row r="15" spans="1:14" x14ac:dyDescent="0.25">
      <c r="A15" s="36" t="s">
        <v>25</v>
      </c>
      <c r="B15" s="35">
        <v>38</v>
      </c>
      <c r="C15" s="51">
        <f>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</f>
        <v>23.369999999999994</v>
      </c>
      <c r="D15" s="13">
        <f>MROUND(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,0.5)</f>
        <v>23.5</v>
      </c>
      <c r="E15" s="13">
        <f>MROUND(C15-C8,0.5)</f>
        <v>18</v>
      </c>
      <c r="F15" s="13">
        <f>MROUND(C15-C9,0.5)</f>
        <v>15</v>
      </c>
      <c r="G15" s="29">
        <f>MROUND(C15-C10,0.5)</f>
        <v>14</v>
      </c>
      <c r="H15" s="29">
        <f>MROUND(C15-C11,0.5)</f>
        <v>8.5</v>
      </c>
      <c r="I15" s="13">
        <f>MROUND(C15-C12,0.5)</f>
        <v>6.5</v>
      </c>
      <c r="J15" s="13">
        <f>MROUND(C15-C13,0.5)</f>
        <v>4.5</v>
      </c>
      <c r="K15" s="13">
        <f>IF(MROUND(C15-C14,0.5)=0,0.5,MROUND(C15-C14,0.5))</f>
        <v>3</v>
      </c>
      <c r="L15" s="14"/>
      <c r="M15" s="13">
        <f>L16</f>
        <v>6.5</v>
      </c>
      <c r="N15" s="33">
        <f>L17</f>
        <v>10</v>
      </c>
    </row>
    <row r="16" spans="1:14" x14ac:dyDescent="0.25">
      <c r="A16" s="36" t="s">
        <v>31</v>
      </c>
      <c r="B16" s="35">
        <v>50</v>
      </c>
      <c r="C16" s="51">
        <f>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</f>
        <v>29.639999999999993</v>
      </c>
      <c r="D16" s="13">
        <f>MROUND(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,0.5)</f>
        <v>29.5</v>
      </c>
      <c r="E16" s="13">
        <f>MROUND(C16-C8,0.5)</f>
        <v>24</v>
      </c>
      <c r="F16" s="13">
        <f>MROUND(C16-C9,0.5)</f>
        <v>21.5</v>
      </c>
      <c r="G16" s="13">
        <f>MROUND(C16-C10,0.5)</f>
        <v>20</v>
      </c>
      <c r="H16" s="13">
        <f>MROUND(C16-C11,0.5)</f>
        <v>15</v>
      </c>
      <c r="I16" s="13">
        <f>MROUND(C16-C12,0.5)</f>
        <v>12.5</v>
      </c>
      <c r="J16" s="13">
        <f>MROUND(C16-C13,0.5)</f>
        <v>11</v>
      </c>
      <c r="K16" s="13">
        <f>MROUND(C16-C14,0.5)</f>
        <v>9</v>
      </c>
      <c r="L16" s="13">
        <f>IF(MROUND(C16-C15,0.5)=0,0.5,MROUND(C16-C15,0.5))</f>
        <v>6.5</v>
      </c>
      <c r="M16" s="14"/>
      <c r="N16" s="33">
        <f>M17</f>
        <v>3.5</v>
      </c>
    </row>
    <row r="17" spans="1:14" ht="15.75" thickBot="1" x14ac:dyDescent="0.3">
      <c r="A17" s="43" t="s">
        <v>32</v>
      </c>
      <c r="B17" s="44">
        <v>58</v>
      </c>
      <c r="C17" s="54">
        <f>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</f>
        <v>33.28799999999999</v>
      </c>
      <c r="D17" s="45">
        <f>MROUND(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,0.5)</f>
        <v>33.5</v>
      </c>
      <c r="E17" s="45">
        <f>MROUND(C17-C8,0.5)</f>
        <v>28</v>
      </c>
      <c r="F17" s="45">
        <f>MROUND(C17-C9,0.5)</f>
        <v>25</v>
      </c>
      <c r="G17" s="46">
        <f>MROUND(C17-C10,0.5)</f>
        <v>23.5</v>
      </c>
      <c r="H17" s="46">
        <f>MROUND(C17-C11,0.5)</f>
        <v>18.5</v>
      </c>
      <c r="I17" s="45">
        <f>MROUND(C17-C12,0.5)</f>
        <v>16</v>
      </c>
      <c r="J17" s="45">
        <f>MROUND(C17-C13,0.5)</f>
        <v>14.5</v>
      </c>
      <c r="K17" s="45">
        <f>MROUND(C17-C14,0.5)</f>
        <v>13</v>
      </c>
      <c r="L17" s="45">
        <f>MROUND(C17-C15,0.5)</f>
        <v>10</v>
      </c>
      <c r="M17" s="45">
        <f>IF(MROUND(C17-C16,0.5)=0,0.5,MROUND(C17-C16,0.5))</f>
        <v>3.5</v>
      </c>
      <c r="N17" s="47"/>
    </row>
    <row r="20" spans="1:14" ht="0.75" customHeight="1" x14ac:dyDescent="0.25"/>
    <row r="21" spans="1:14" hidden="1" x14ac:dyDescent="0.25"/>
    <row r="22" spans="1:14" hidden="1" x14ac:dyDescent="0.25"/>
    <row r="23" spans="1:14" hidden="1" x14ac:dyDescent="0.25"/>
    <row r="24" spans="1:14" hidden="1" x14ac:dyDescent="0.25"/>
    <row r="25" spans="1:14" ht="0.75" hidden="1" customHeight="1" x14ac:dyDescent="0.25"/>
    <row r="26" spans="1:14" hidden="1" x14ac:dyDescent="0.25"/>
    <row r="27" spans="1:14" hidden="1" x14ac:dyDescent="0.25"/>
    <row r="28" spans="1:14" hidden="1" x14ac:dyDescent="0.25"/>
    <row r="29" spans="1:14" hidden="1" x14ac:dyDescent="0.25"/>
    <row r="30" spans="1:14" hidden="1" x14ac:dyDescent="0.25"/>
    <row r="31" spans="1:14" hidden="1" x14ac:dyDescent="0.25"/>
    <row r="32" spans="1:14" hidden="1" x14ac:dyDescent="0.25"/>
    <row r="33" spans="1:6" hidden="1" x14ac:dyDescent="0.25"/>
    <row r="34" spans="1:6" hidden="1" x14ac:dyDescent="0.25"/>
    <row r="35" spans="1:6" hidden="1" x14ac:dyDescent="0.25"/>
    <row r="36" spans="1:6" hidden="1" x14ac:dyDescent="0.25"/>
    <row r="37" spans="1:6" hidden="1" x14ac:dyDescent="0.25"/>
    <row r="38" spans="1:6" hidden="1" x14ac:dyDescent="0.25"/>
    <row r="39" spans="1:6" hidden="1" x14ac:dyDescent="0.25"/>
    <row r="40" spans="1:6" hidden="1" x14ac:dyDescent="0.25"/>
    <row r="41" spans="1:6" hidden="1" x14ac:dyDescent="0.25">
      <c r="A41" s="3"/>
      <c r="B41" s="2"/>
      <c r="C41" s="2"/>
      <c r="D41" s="2"/>
      <c r="E41" s="2"/>
      <c r="F41" s="2"/>
    </row>
    <row r="42" spans="1:6" hidden="1" x14ac:dyDescent="0.25">
      <c r="A42" s="3"/>
      <c r="B42" s="2"/>
      <c r="C42" s="2"/>
      <c r="D42" s="2"/>
      <c r="E42" s="2"/>
      <c r="F42" s="2"/>
    </row>
    <row r="43" spans="1:6" hidden="1" x14ac:dyDescent="0.25">
      <c r="A43" s="3"/>
      <c r="B43" s="2"/>
      <c r="C43" s="2"/>
      <c r="D43" s="2"/>
      <c r="E43" s="2"/>
      <c r="F43" s="2"/>
    </row>
    <row r="44" spans="1:6" ht="0.75" customHeight="1" x14ac:dyDescent="0.25">
      <c r="A44" s="3"/>
      <c r="B44" s="2"/>
      <c r="C44" s="2"/>
      <c r="D44" s="2"/>
      <c r="E44" s="2"/>
      <c r="F44" s="2"/>
    </row>
    <row r="45" spans="1:6" x14ac:dyDescent="0.25">
      <c r="A45" s="3"/>
      <c r="B45" s="2"/>
      <c r="C45" s="2"/>
      <c r="D45" s="2"/>
      <c r="E45" s="2"/>
      <c r="F45" s="2"/>
    </row>
    <row r="46" spans="1:6" x14ac:dyDescent="0.25">
      <c r="F46" s="2"/>
    </row>
    <row r="47" spans="1:6" ht="15.75" thickBot="1" x14ac:dyDescent="0.3">
      <c r="F47" s="2"/>
    </row>
    <row r="48" spans="1:6" ht="43.5" thickBot="1" x14ac:dyDescent="0.3">
      <c r="A48" s="9" t="s">
        <v>8</v>
      </c>
      <c r="B48" s="9" t="s">
        <v>9</v>
      </c>
      <c r="C48" s="25" t="s">
        <v>3</v>
      </c>
      <c r="D48" s="9" t="s">
        <v>4</v>
      </c>
      <c r="E48" s="2"/>
    </row>
    <row r="49" spans="1:5" ht="15.75" thickBot="1" x14ac:dyDescent="0.3">
      <c r="A49" s="16">
        <v>1</v>
      </c>
      <c r="B49" s="10">
        <v>0</v>
      </c>
      <c r="C49" s="17">
        <v>15</v>
      </c>
      <c r="D49" s="10">
        <v>1.2</v>
      </c>
      <c r="E49" s="2"/>
    </row>
    <row r="50" spans="1:5" ht="15.75" thickBot="1" x14ac:dyDescent="0.3">
      <c r="A50" s="16">
        <v>2</v>
      </c>
      <c r="B50" s="10">
        <v>15.01</v>
      </c>
      <c r="C50" s="17">
        <v>30</v>
      </c>
      <c r="D50" s="10">
        <v>1</v>
      </c>
      <c r="E50" s="2"/>
    </row>
    <row r="51" spans="1:5" ht="15.75" thickBot="1" x14ac:dyDescent="0.3">
      <c r="A51" s="37">
        <v>3</v>
      </c>
      <c r="B51" s="38">
        <v>30.01</v>
      </c>
      <c r="C51" s="39">
        <v>45</v>
      </c>
      <c r="D51" s="38">
        <v>1</v>
      </c>
    </row>
    <row r="52" spans="1:5" ht="15.75" thickBot="1" x14ac:dyDescent="0.3">
      <c r="A52" s="40">
        <v>4</v>
      </c>
      <c r="B52" s="41">
        <v>45.01</v>
      </c>
      <c r="C52" s="42">
        <v>58</v>
      </c>
      <c r="D52" s="41">
        <v>0.8</v>
      </c>
    </row>
    <row r="53" spans="1:5" x14ac:dyDescent="0.25">
      <c r="A53" s="2"/>
    </row>
    <row r="54" spans="1:5" hidden="1" x14ac:dyDescent="0.25">
      <c r="A54" s="2"/>
    </row>
    <row r="55" spans="1:5" hidden="1" x14ac:dyDescent="0.25">
      <c r="A55" s="2"/>
    </row>
    <row r="56" spans="1:5" x14ac:dyDescent="0.25">
      <c r="A56" s="2"/>
    </row>
    <row r="57" spans="1:5" hidden="1" x14ac:dyDescent="0.25">
      <c r="A57" s="2"/>
    </row>
    <row r="58" spans="1:5" hidden="1" x14ac:dyDescent="0.25">
      <c r="A58" s="2"/>
    </row>
    <row r="59" spans="1:5" hidden="1" x14ac:dyDescent="0.25">
      <c r="A59" s="2"/>
    </row>
    <row r="60" spans="1:5" hidden="1" x14ac:dyDescent="0.25">
      <c r="A60" s="2"/>
    </row>
    <row r="61" spans="1:5" hidden="1" x14ac:dyDescent="0.25">
      <c r="A61" s="2"/>
    </row>
    <row r="62" spans="1:5" hidden="1" x14ac:dyDescent="0.25">
      <c r="A62" s="2"/>
    </row>
    <row r="63" spans="1:5" hidden="1" x14ac:dyDescent="0.25">
      <c r="A63" s="2"/>
    </row>
    <row r="64" spans="1:5" hidden="1" x14ac:dyDescent="0.25">
      <c r="A64" s="2"/>
    </row>
    <row r="65" spans="1:6" hidden="1" x14ac:dyDescent="0.25">
      <c r="A65" s="2"/>
    </row>
    <row r="66" spans="1:6" hidden="1" x14ac:dyDescent="0.25">
      <c r="A66" s="2"/>
    </row>
    <row r="67" spans="1:6" hidden="1" x14ac:dyDescent="0.25">
      <c r="A67" s="2"/>
    </row>
    <row r="68" spans="1:6" x14ac:dyDescent="0.25">
      <c r="A68" s="1"/>
      <c r="B68" s="2"/>
      <c r="C68" s="2"/>
      <c r="D68" s="2"/>
      <c r="E68" s="2"/>
      <c r="F68" s="2"/>
    </row>
    <row r="69" spans="1:6" x14ac:dyDescent="0.25">
      <c r="A69" s="1" t="s">
        <v>35</v>
      </c>
      <c r="B69" s="2"/>
      <c r="C69" s="53">
        <v>0.48</v>
      </c>
      <c r="D69" s="6" t="s">
        <v>5</v>
      </c>
      <c r="E69" s="2"/>
      <c r="F69" s="2"/>
    </row>
    <row r="70" spans="1:6" x14ac:dyDescent="0.25">
      <c r="A70" s="1" t="s">
        <v>6</v>
      </c>
      <c r="B70" s="2"/>
      <c r="C70" s="7">
        <f>ROUND(C69*0.19,2)</f>
        <v>0.09</v>
      </c>
      <c r="D70" s="6" t="s">
        <v>5</v>
      </c>
      <c r="E70" s="2"/>
      <c r="F70" s="2"/>
    </row>
    <row r="71" spans="1:6" x14ac:dyDescent="0.25">
      <c r="A71" s="1" t="s">
        <v>7</v>
      </c>
      <c r="B71" s="2"/>
      <c r="C71" s="7">
        <f>C69+C70</f>
        <v>0.56999999999999995</v>
      </c>
      <c r="D71" s="6" t="s">
        <v>5</v>
      </c>
      <c r="E71" s="2"/>
      <c r="F71" s="2"/>
    </row>
    <row r="72" spans="1:6" x14ac:dyDescent="0.25">
      <c r="A72" s="2"/>
      <c r="B72" s="2"/>
      <c r="C72" s="2"/>
      <c r="D72" s="2"/>
      <c r="E72" s="2"/>
      <c r="F72" s="2"/>
    </row>
  </sheetData>
  <mergeCells count="2">
    <mergeCell ref="A1:F1"/>
    <mergeCell ref="A5:N5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29823-F12E-4F0E-90CF-872F79E7C0D7}">
  <sheetPr>
    <pageSetUpPr fitToPage="1"/>
  </sheetPr>
  <dimension ref="A1:M72"/>
  <sheetViews>
    <sheetView tabSelected="1" workbookViewId="0">
      <selection activeCell="A3" sqref="A3"/>
    </sheetView>
  </sheetViews>
  <sheetFormatPr defaultRowHeight="15" x14ac:dyDescent="0.25"/>
  <cols>
    <col min="1" max="1" width="44.140625" customWidth="1"/>
    <col min="2" max="2" width="13.42578125" bestFit="1" customWidth="1"/>
    <col min="3" max="3" width="13.140625" customWidth="1"/>
    <col min="4" max="4" width="12" customWidth="1"/>
    <col min="5" max="5" width="8.28515625" customWidth="1"/>
    <col min="6" max="6" width="9" customWidth="1"/>
  </cols>
  <sheetData>
    <row r="1" spans="1:13" x14ac:dyDescent="0.25">
      <c r="A1" s="56" t="s">
        <v>36</v>
      </c>
      <c r="B1" s="56"/>
      <c r="C1" s="56"/>
      <c r="D1" s="56"/>
      <c r="E1" s="56"/>
      <c r="F1" s="56"/>
    </row>
    <row r="2" spans="1:13" x14ac:dyDescent="0.25">
      <c r="A2" s="3"/>
      <c r="B2" s="2"/>
      <c r="C2" s="2"/>
      <c r="D2" s="2"/>
      <c r="E2" s="2"/>
      <c r="F2" s="2"/>
    </row>
    <row r="3" spans="1:13" x14ac:dyDescent="0.25">
      <c r="A3" s="1" t="s">
        <v>38</v>
      </c>
      <c r="B3" s="2"/>
      <c r="C3" s="2"/>
      <c r="D3" s="2"/>
      <c r="E3" s="2"/>
      <c r="F3" s="2"/>
    </row>
    <row r="4" spans="1:13" ht="15.75" thickBot="1" x14ac:dyDescent="0.3">
      <c r="A4" s="1" t="s">
        <v>23</v>
      </c>
      <c r="B4" s="2"/>
      <c r="C4" s="2"/>
      <c r="D4" s="2"/>
      <c r="E4" s="2"/>
      <c r="F4" s="2"/>
    </row>
    <row r="5" spans="1:13" ht="15.75" thickBot="1" x14ac:dyDescent="0.3">
      <c r="A5" s="57" t="s">
        <v>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9"/>
    </row>
    <row r="6" spans="1:13" ht="141.75" thickBot="1" x14ac:dyDescent="0.3">
      <c r="A6" s="10" t="s">
        <v>2</v>
      </c>
      <c r="B6" s="20" t="s">
        <v>1</v>
      </c>
      <c r="C6" s="20"/>
      <c r="D6" s="20" t="s">
        <v>18</v>
      </c>
      <c r="E6" s="20" t="s">
        <v>11</v>
      </c>
      <c r="F6" s="20" t="s">
        <v>12</v>
      </c>
      <c r="G6" s="21" t="s">
        <v>19</v>
      </c>
      <c r="H6" s="22" t="s">
        <v>20</v>
      </c>
      <c r="I6" s="23" t="s">
        <v>15</v>
      </c>
      <c r="J6" s="22" t="s">
        <v>16</v>
      </c>
      <c r="K6" s="23" t="s">
        <v>17</v>
      </c>
      <c r="L6" s="22" t="s">
        <v>25</v>
      </c>
      <c r="M6" s="22" t="s">
        <v>31</v>
      </c>
    </row>
    <row r="7" spans="1:13" x14ac:dyDescent="0.25">
      <c r="A7" s="30" t="s">
        <v>10</v>
      </c>
      <c r="B7" s="31">
        <v>0</v>
      </c>
      <c r="C7" s="50"/>
      <c r="D7" s="26"/>
      <c r="E7" s="27">
        <f>D8</f>
        <v>5.5</v>
      </c>
      <c r="F7" s="27">
        <f>D9</f>
        <v>8</v>
      </c>
      <c r="G7" s="27">
        <f>D10</f>
        <v>9.5</v>
      </c>
      <c r="H7" s="27">
        <f>D11</f>
        <v>14.5</v>
      </c>
      <c r="I7" s="27">
        <f>D12</f>
        <v>17</v>
      </c>
      <c r="J7" s="27">
        <f>D13</f>
        <v>18.5</v>
      </c>
      <c r="K7" s="27">
        <f>D14</f>
        <v>20</v>
      </c>
      <c r="L7" s="27">
        <f>D15</f>
        <v>23</v>
      </c>
      <c r="M7" s="32">
        <f>D16</f>
        <v>28.5</v>
      </c>
    </row>
    <row r="8" spans="1:13" x14ac:dyDescent="0.25">
      <c r="A8" s="4" t="s">
        <v>11</v>
      </c>
      <c r="B8" s="11">
        <v>8</v>
      </c>
      <c r="C8" s="51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5.4719999999999995</v>
      </c>
      <c r="D8" s="13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5.5</v>
      </c>
      <c r="E8" s="14"/>
      <c r="F8" s="13">
        <f>E9</f>
        <v>2.5</v>
      </c>
      <c r="G8" s="13">
        <f>E10</f>
        <v>4</v>
      </c>
      <c r="H8" s="13">
        <f>E11</f>
        <v>9</v>
      </c>
      <c r="I8" s="13">
        <f>E12</f>
        <v>11.5</v>
      </c>
      <c r="J8" s="13">
        <f>E13</f>
        <v>13</v>
      </c>
      <c r="K8" s="13">
        <f>E14</f>
        <v>14.5</v>
      </c>
      <c r="L8" s="13">
        <f>E15</f>
        <v>17.5</v>
      </c>
      <c r="M8" s="33">
        <f>E16</f>
        <v>23</v>
      </c>
    </row>
    <row r="9" spans="1:13" x14ac:dyDescent="0.25">
      <c r="A9" s="5" t="s">
        <v>12</v>
      </c>
      <c r="B9" s="11">
        <v>12</v>
      </c>
      <c r="C9" s="51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8.2080000000000002</v>
      </c>
      <c r="D9" s="13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8</v>
      </c>
      <c r="E9" s="13">
        <f>IF(MROUND(C9-C8,0.5)=0,0.5,MROUND(C9-C8,0.5))</f>
        <v>2.5</v>
      </c>
      <c r="F9" s="14"/>
      <c r="G9" s="13">
        <f>F10</f>
        <v>1</v>
      </c>
      <c r="H9" s="13">
        <f>F11</f>
        <v>6.5</v>
      </c>
      <c r="I9" s="13">
        <f>F12</f>
        <v>8.5</v>
      </c>
      <c r="J9" s="13">
        <f>F13</f>
        <v>10.5</v>
      </c>
      <c r="K9" s="13">
        <f>F14</f>
        <v>12</v>
      </c>
      <c r="L9" s="13">
        <f>F15</f>
        <v>14.5</v>
      </c>
      <c r="M9" s="33">
        <f>F16</f>
        <v>20</v>
      </c>
    </row>
    <row r="10" spans="1:13" x14ac:dyDescent="0.25">
      <c r="A10" s="18" t="s">
        <v>13</v>
      </c>
      <c r="B10" s="19">
        <v>14</v>
      </c>
      <c r="C10" s="51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9.347999999999999</v>
      </c>
      <c r="D10" s="13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9.5</v>
      </c>
      <c r="E10" s="13">
        <f>MROUND(C10-C8,0.5)</f>
        <v>4</v>
      </c>
      <c r="F10" s="13">
        <f>IF(MROUND(C10-C9,0.5)=0,0.5,MROUND(C10-C9,0.5))</f>
        <v>1</v>
      </c>
      <c r="G10" s="28"/>
      <c r="H10" s="29">
        <f>G11</f>
        <v>5</v>
      </c>
      <c r="I10" s="13">
        <f>G12</f>
        <v>7.5</v>
      </c>
      <c r="J10" s="13">
        <f>G13</f>
        <v>9</v>
      </c>
      <c r="K10" s="13">
        <f>G14</f>
        <v>11</v>
      </c>
      <c r="L10" s="13">
        <f>G15</f>
        <v>13.5</v>
      </c>
      <c r="M10" s="33">
        <f>G16</f>
        <v>19</v>
      </c>
    </row>
    <row r="11" spans="1:13" x14ac:dyDescent="0.25">
      <c r="A11" s="18" t="s">
        <v>14</v>
      </c>
      <c r="B11" s="19">
        <v>23</v>
      </c>
      <c r="C11" s="51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14.477999999999998</v>
      </c>
      <c r="D11" s="13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14.5</v>
      </c>
      <c r="E11" s="13">
        <f>MROUND(C11-C8,0.5)</f>
        <v>9</v>
      </c>
      <c r="F11" s="13">
        <f>MROUND(C11-C9,0.5)</f>
        <v>6.5</v>
      </c>
      <c r="G11" s="29">
        <f>IF(MROUND(C11-C10,0.5)=0,0.5,MROUND(C11-C10,0.5))</f>
        <v>5</v>
      </c>
      <c r="H11" s="28"/>
      <c r="I11" s="13">
        <f>H12</f>
        <v>2.5</v>
      </c>
      <c r="J11" s="13">
        <f>H13</f>
        <v>4</v>
      </c>
      <c r="K11" s="13">
        <f>H14</f>
        <v>5.5</v>
      </c>
      <c r="L11" s="13">
        <f>H15</f>
        <v>8.5</v>
      </c>
      <c r="M11" s="33">
        <f>H16</f>
        <v>14</v>
      </c>
    </row>
    <row r="12" spans="1:13" x14ac:dyDescent="0.25">
      <c r="A12" s="18" t="s">
        <v>15</v>
      </c>
      <c r="B12" s="19">
        <v>27</v>
      </c>
      <c r="C12" s="51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16.757999999999999</v>
      </c>
      <c r="D12" s="13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17</v>
      </c>
      <c r="E12" s="13">
        <f>MROUND(C12-C8,0.5)</f>
        <v>11.5</v>
      </c>
      <c r="F12" s="13">
        <f>MROUND(C12-C9,0.5)</f>
        <v>8.5</v>
      </c>
      <c r="G12" s="13">
        <f>MROUND(C12-C10,0.5)</f>
        <v>7.5</v>
      </c>
      <c r="H12" s="13">
        <f>IF(MROUND(C12-C11,0.5)=0,0.5,MROUND(C12-C11,0.5))</f>
        <v>2.5</v>
      </c>
      <c r="I12" s="14"/>
      <c r="J12" s="13">
        <f>I13</f>
        <v>1.5</v>
      </c>
      <c r="K12" s="13">
        <f>I14</f>
        <v>3.5</v>
      </c>
      <c r="L12" s="13">
        <f>I15</f>
        <v>6</v>
      </c>
      <c r="M12" s="33">
        <f>I16</f>
        <v>11.5</v>
      </c>
    </row>
    <row r="13" spans="1:13" x14ac:dyDescent="0.25">
      <c r="A13" s="18" t="s">
        <v>16</v>
      </c>
      <c r="B13" s="19">
        <v>30</v>
      </c>
      <c r="C13" s="51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18.468</v>
      </c>
      <c r="D13" s="13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18.5</v>
      </c>
      <c r="E13" s="13">
        <f>MROUND(C13-C8,0.5)</f>
        <v>13</v>
      </c>
      <c r="F13" s="13">
        <f>MROUND(C13-C9,0.5)</f>
        <v>10.5</v>
      </c>
      <c r="G13" s="29">
        <f>MROUND(C13-C10,0.5)</f>
        <v>9</v>
      </c>
      <c r="H13" s="29">
        <f>MROUND(C13-C11,0.5)</f>
        <v>4</v>
      </c>
      <c r="I13" s="13">
        <f>IF(MROUND(C13-C12,0.5)=0,0.5,MROUND(C13-C12,0.5))</f>
        <v>1.5</v>
      </c>
      <c r="J13" s="14"/>
      <c r="K13" s="13">
        <f>J14</f>
        <v>1.5</v>
      </c>
      <c r="L13" s="13">
        <f>J15</f>
        <v>4.5</v>
      </c>
      <c r="M13" s="33">
        <f>J16</f>
        <v>10</v>
      </c>
    </row>
    <row r="14" spans="1:13" x14ac:dyDescent="0.25">
      <c r="A14" s="18" t="s">
        <v>17</v>
      </c>
      <c r="B14" s="19">
        <v>33</v>
      </c>
      <c r="C14" s="51">
        <f>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</f>
        <v>20.178000000000001</v>
      </c>
      <c r="D14" s="13">
        <f>MROUND(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,0.5)</f>
        <v>20</v>
      </c>
      <c r="E14" s="13">
        <f>MROUND(C14-C8,0.5)</f>
        <v>14.5</v>
      </c>
      <c r="F14" s="13">
        <f>MROUND(C14-C9,0.5)</f>
        <v>12</v>
      </c>
      <c r="G14" s="13">
        <f>MROUND(C14-C10,0.5)</f>
        <v>11</v>
      </c>
      <c r="H14" s="13">
        <f>MROUND(C14-C11,0.5)</f>
        <v>5.5</v>
      </c>
      <c r="I14" s="13">
        <f>MROUND(C14-C12,0.5)</f>
        <v>3.5</v>
      </c>
      <c r="J14" s="13">
        <f>IF(MROUND(C14-C13,0.5)=0,0.5,MROUND(C14-C13,0.5))</f>
        <v>1.5</v>
      </c>
      <c r="K14" s="14"/>
      <c r="L14" s="13">
        <f>K15</f>
        <v>2.5</v>
      </c>
      <c r="M14" s="33">
        <f>K16</f>
        <v>8</v>
      </c>
    </row>
    <row r="15" spans="1:13" x14ac:dyDescent="0.25">
      <c r="A15" s="36" t="s">
        <v>25</v>
      </c>
      <c r="B15" s="35">
        <v>38</v>
      </c>
      <c r="C15" s="51">
        <f>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</f>
        <v>22.799999999999997</v>
      </c>
      <c r="D15" s="13">
        <f>MROUND(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,0.5)</f>
        <v>23</v>
      </c>
      <c r="E15" s="13">
        <f>MROUND(C15-C8,0.5)</f>
        <v>17.5</v>
      </c>
      <c r="F15" s="13">
        <f>MROUND(C15-C9,0.5)</f>
        <v>14.5</v>
      </c>
      <c r="G15" s="29">
        <f>MROUND(C15-C10,0.5)</f>
        <v>13.5</v>
      </c>
      <c r="H15" s="29">
        <f>MROUND(C15-C11,0.5)</f>
        <v>8.5</v>
      </c>
      <c r="I15" s="13">
        <f>MROUND(C15-C12,0.5)</f>
        <v>6</v>
      </c>
      <c r="J15" s="13">
        <f>MROUND(C15-C13,0.5)</f>
        <v>4.5</v>
      </c>
      <c r="K15" s="13">
        <f>IF(MROUND(C15-C14,0.5)=0,0.5,MROUND(C15-C14,0.5))</f>
        <v>2.5</v>
      </c>
      <c r="L15" s="14"/>
      <c r="M15" s="33">
        <f>L16</f>
        <v>5.5</v>
      </c>
    </row>
    <row r="16" spans="1:13" ht="15.75" thickBot="1" x14ac:dyDescent="0.3">
      <c r="A16" s="48" t="s">
        <v>31</v>
      </c>
      <c r="B16" s="49">
        <v>50</v>
      </c>
      <c r="C16" s="52">
        <f>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</f>
        <v>28.271999999999998</v>
      </c>
      <c r="D16" s="15">
        <f>MROUND(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,0.5)</f>
        <v>28.5</v>
      </c>
      <c r="E16" s="15">
        <f>MROUND(C16-C8,0.5)</f>
        <v>23</v>
      </c>
      <c r="F16" s="15">
        <f>MROUND(C16-C9,0.5)</f>
        <v>20</v>
      </c>
      <c r="G16" s="15">
        <f>MROUND(C16-C10,0.5)</f>
        <v>19</v>
      </c>
      <c r="H16" s="15">
        <f>MROUND(C16-C11,0.5)</f>
        <v>14</v>
      </c>
      <c r="I16" s="15">
        <f>MROUND(C16-C12,0.5)</f>
        <v>11.5</v>
      </c>
      <c r="J16" s="15">
        <f>MROUND(C16-C13,0.5)</f>
        <v>10</v>
      </c>
      <c r="K16" s="15">
        <f>MROUND(C16-C14,0.5)</f>
        <v>8</v>
      </c>
      <c r="L16" s="15">
        <f>IF(MROUND(C16-C15,0.5)=0,0.5,MROUND(C16-C15,0.5))</f>
        <v>5.5</v>
      </c>
      <c r="M16" s="34"/>
    </row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spans="1:6" hidden="1" x14ac:dyDescent="0.25"/>
    <row r="34" spans="1:6" hidden="1" x14ac:dyDescent="0.25"/>
    <row r="35" spans="1:6" ht="1.5" hidden="1" customHeight="1" x14ac:dyDescent="0.25"/>
    <row r="36" spans="1:6" hidden="1" x14ac:dyDescent="0.25"/>
    <row r="37" spans="1:6" hidden="1" x14ac:dyDescent="0.25"/>
    <row r="38" spans="1:6" hidden="1" x14ac:dyDescent="0.25"/>
    <row r="39" spans="1:6" hidden="1" x14ac:dyDescent="0.25"/>
    <row r="40" spans="1:6" hidden="1" x14ac:dyDescent="0.25"/>
    <row r="41" spans="1:6" hidden="1" x14ac:dyDescent="0.25">
      <c r="A41" s="3"/>
      <c r="B41" s="2"/>
      <c r="C41" s="2"/>
      <c r="D41" s="2"/>
      <c r="E41" s="2"/>
      <c r="F41" s="2"/>
    </row>
    <row r="42" spans="1:6" hidden="1" x14ac:dyDescent="0.25">
      <c r="A42" s="3"/>
      <c r="B42" s="2"/>
      <c r="C42" s="2"/>
      <c r="D42" s="2"/>
      <c r="E42" s="2"/>
      <c r="F42" s="2"/>
    </row>
    <row r="43" spans="1:6" hidden="1" x14ac:dyDescent="0.25">
      <c r="A43" s="3"/>
      <c r="B43" s="2"/>
      <c r="C43" s="2"/>
      <c r="D43" s="2"/>
      <c r="E43" s="2"/>
      <c r="F43" s="2"/>
    </row>
    <row r="44" spans="1:6" hidden="1" x14ac:dyDescent="0.25">
      <c r="A44" s="3"/>
      <c r="B44" s="2"/>
      <c r="C44" s="2"/>
      <c r="D44" s="2"/>
      <c r="E44" s="2"/>
      <c r="F44" s="2"/>
    </row>
    <row r="45" spans="1:6" hidden="1" x14ac:dyDescent="0.25">
      <c r="A45" s="3"/>
      <c r="B45" s="2"/>
      <c r="C45" s="2"/>
      <c r="D45" s="2"/>
      <c r="E45" s="2"/>
      <c r="F45" s="2"/>
    </row>
    <row r="46" spans="1:6" hidden="1" x14ac:dyDescent="0.25">
      <c r="F46" s="2"/>
    </row>
    <row r="47" spans="1:6" ht="15.75" thickBot="1" x14ac:dyDescent="0.3">
      <c r="F47" s="2"/>
    </row>
    <row r="48" spans="1:6" ht="43.5" thickBot="1" x14ac:dyDescent="0.3">
      <c r="A48" s="9" t="s">
        <v>8</v>
      </c>
      <c r="B48" s="9" t="s">
        <v>9</v>
      </c>
      <c r="C48" s="25" t="s">
        <v>3</v>
      </c>
      <c r="D48" s="9" t="s">
        <v>4</v>
      </c>
      <c r="E48" s="2"/>
    </row>
    <row r="49" spans="1:5" ht="15.75" thickBot="1" x14ac:dyDescent="0.3">
      <c r="A49" s="16">
        <v>1</v>
      </c>
      <c r="B49" s="10">
        <v>0</v>
      </c>
      <c r="C49" s="17">
        <v>12</v>
      </c>
      <c r="D49" s="10">
        <v>1.2</v>
      </c>
      <c r="E49" s="2"/>
    </row>
    <row r="50" spans="1:5" ht="15.75" thickBot="1" x14ac:dyDescent="0.3">
      <c r="A50" s="16">
        <v>2</v>
      </c>
      <c r="B50" s="10">
        <v>12.01</v>
      </c>
      <c r="C50" s="17">
        <v>24</v>
      </c>
      <c r="D50" s="10">
        <v>1</v>
      </c>
      <c r="E50" s="2"/>
    </row>
    <row r="51" spans="1:5" ht="15.75" thickBot="1" x14ac:dyDescent="0.3">
      <c r="A51" s="37">
        <v>3</v>
      </c>
      <c r="B51" s="38">
        <v>24.01</v>
      </c>
      <c r="C51" s="39">
        <v>36</v>
      </c>
      <c r="D51" s="38">
        <v>1</v>
      </c>
    </row>
    <row r="52" spans="1:5" ht="15.75" thickBot="1" x14ac:dyDescent="0.3">
      <c r="A52" s="40">
        <v>4</v>
      </c>
      <c r="B52" s="41">
        <v>36.01</v>
      </c>
      <c r="C52" s="42">
        <v>50</v>
      </c>
      <c r="D52" s="41">
        <v>0.8</v>
      </c>
    </row>
    <row r="53" spans="1:5" x14ac:dyDescent="0.25">
      <c r="A53" s="2"/>
    </row>
    <row r="54" spans="1:5" hidden="1" x14ac:dyDescent="0.25">
      <c r="A54" s="2"/>
    </row>
    <row r="55" spans="1:5" hidden="1" x14ac:dyDescent="0.25">
      <c r="A55" s="2"/>
    </row>
    <row r="56" spans="1:5" hidden="1" x14ac:dyDescent="0.25">
      <c r="A56" s="2"/>
    </row>
    <row r="57" spans="1:5" hidden="1" x14ac:dyDescent="0.25">
      <c r="A57" s="2"/>
    </row>
    <row r="58" spans="1:5" hidden="1" x14ac:dyDescent="0.25">
      <c r="A58" s="2"/>
    </row>
    <row r="59" spans="1:5" hidden="1" x14ac:dyDescent="0.25">
      <c r="A59" s="2"/>
    </row>
    <row r="60" spans="1:5" hidden="1" x14ac:dyDescent="0.25">
      <c r="A60" s="2"/>
    </row>
    <row r="61" spans="1:5" hidden="1" x14ac:dyDescent="0.25">
      <c r="A61" s="2"/>
    </row>
    <row r="62" spans="1:5" hidden="1" x14ac:dyDescent="0.25">
      <c r="A62" s="2"/>
    </row>
    <row r="63" spans="1:5" hidden="1" x14ac:dyDescent="0.25">
      <c r="A63" s="2"/>
    </row>
    <row r="64" spans="1:5" hidden="1" x14ac:dyDescent="0.25">
      <c r="A64" s="2"/>
    </row>
    <row r="65" spans="1:6" hidden="1" x14ac:dyDescent="0.25">
      <c r="A65" s="2"/>
    </row>
    <row r="66" spans="1:6" hidden="1" x14ac:dyDescent="0.25">
      <c r="A66" s="2"/>
    </row>
    <row r="67" spans="1:6" hidden="1" x14ac:dyDescent="0.25">
      <c r="A67" s="2"/>
    </row>
    <row r="68" spans="1:6" x14ac:dyDescent="0.25">
      <c r="A68" s="1"/>
      <c r="B68" s="2"/>
      <c r="C68" s="2"/>
      <c r="D68" s="2"/>
      <c r="E68" s="2"/>
      <c r="F68" s="2"/>
    </row>
    <row r="69" spans="1:6" x14ac:dyDescent="0.25">
      <c r="A69" s="1" t="s">
        <v>37</v>
      </c>
      <c r="B69" s="2"/>
      <c r="C69" s="53">
        <v>0.48</v>
      </c>
      <c r="D69" s="6" t="s">
        <v>5</v>
      </c>
      <c r="E69" s="2"/>
      <c r="F69" s="2"/>
    </row>
    <row r="70" spans="1:6" x14ac:dyDescent="0.25">
      <c r="A70" s="1" t="s">
        <v>6</v>
      </c>
      <c r="B70" s="2"/>
      <c r="C70" s="7">
        <f>ROUND(C69*0.19,2)</f>
        <v>0.09</v>
      </c>
      <c r="D70" s="6" t="s">
        <v>5</v>
      </c>
      <c r="E70" s="2"/>
      <c r="F70" s="2"/>
    </row>
    <row r="71" spans="1:6" x14ac:dyDescent="0.25">
      <c r="A71" s="1" t="s">
        <v>7</v>
      </c>
      <c r="B71" s="2"/>
      <c r="C71" s="7">
        <f>C69+C70</f>
        <v>0.56999999999999995</v>
      </c>
      <c r="D71" s="6" t="s">
        <v>5</v>
      </c>
      <c r="E71" s="2"/>
      <c r="F71" s="2"/>
    </row>
    <row r="72" spans="1:6" x14ac:dyDescent="0.25">
      <c r="A72" s="2"/>
      <c r="B72" s="2"/>
      <c r="C72" s="2"/>
      <c r="D72" s="2"/>
      <c r="E72" s="2"/>
      <c r="F72" s="2"/>
    </row>
  </sheetData>
  <mergeCells count="2">
    <mergeCell ref="A1:F1"/>
    <mergeCell ref="A5:M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T128</vt:lpstr>
      <vt:lpstr>T129</vt:lpstr>
      <vt:lpstr>T130</vt:lpstr>
      <vt:lpstr>T131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David</dc:creator>
  <cp:lastModifiedBy>Octavian David</cp:lastModifiedBy>
  <cp:lastPrinted>2024-06-20T12:20:23Z</cp:lastPrinted>
  <dcterms:created xsi:type="dcterms:W3CDTF">2015-06-05T18:17:20Z</dcterms:created>
  <dcterms:modified xsi:type="dcterms:W3CDTF">2024-06-20T12:21:08Z</dcterms:modified>
</cp:coreProperties>
</file>