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MARTIE BVC INITIAL 2025\"/>
    </mc:Choice>
  </mc:AlternateContent>
  <xr:revisionPtr revIDLastSave="0" documentId="13_ncr:1_{754AAA3E-F432-4C80-A9EE-53572E55A4B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9" l="1"/>
  <c r="E37" i="9"/>
  <c r="E33" i="9"/>
  <c r="E32" i="9"/>
  <c r="E81" i="9"/>
  <c r="E31" i="9" s="1"/>
  <c r="E56" i="9"/>
  <c r="E71" i="9"/>
  <c r="B69" i="9"/>
  <c r="B70" i="9"/>
  <c r="B71" i="9"/>
  <c r="B72" i="9"/>
  <c r="B73" i="9" s="1"/>
  <c r="B74" i="9" s="1"/>
  <c r="B75" i="9" s="1"/>
  <c r="B76" i="9" s="1"/>
  <c r="B77" i="9" s="1"/>
  <c r="E46" i="9" l="1"/>
  <c r="E54" i="9"/>
  <c r="E34" i="9" l="1"/>
  <c r="E39" i="9"/>
  <c r="E36" i="9"/>
  <c r="E35" i="9"/>
  <c r="E117" i="9"/>
  <c r="E114" i="9"/>
  <c r="E111" i="9"/>
  <c r="E107" i="9"/>
  <c r="E106" i="9" s="1"/>
  <c r="E44" i="9"/>
  <c r="E43" i="9" s="1"/>
  <c r="E38" i="9" l="1"/>
  <c r="E75" i="9"/>
  <c r="E101" i="9"/>
  <c r="E99" i="9"/>
  <c r="E97" i="9"/>
  <c r="E95" i="9"/>
  <c r="E93" i="9"/>
  <c r="E92" i="9" l="1"/>
  <c r="E122" i="9"/>
  <c r="E121" i="9" s="1"/>
  <c r="E128" i="9"/>
  <c r="E57" i="9" l="1"/>
  <c r="E52" i="9" l="1"/>
  <c r="E51" i="9" s="1"/>
  <c r="B13" i="9" l="1"/>
  <c r="B14" i="9" s="1"/>
  <c r="B15" i="9" s="1"/>
  <c r="B16" i="9" s="1"/>
  <c r="B17" i="9" s="1"/>
  <c r="B18" i="9" s="1"/>
  <c r="E49" i="9"/>
  <c r="E48" i="9" s="1"/>
  <c r="B19" i="9" l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E41" i="9"/>
  <c r="E73" i="9"/>
  <c r="E69" i="9"/>
  <c r="E59" i="9"/>
  <c r="E65" i="9"/>
  <c r="E67" i="9"/>
  <c r="B33" i="9" l="1"/>
  <c r="B34" i="9" s="1"/>
  <c r="E61" i="9"/>
  <c r="E63" i="9"/>
  <c r="B35" i="9" l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E40" i="9"/>
  <c r="B52" i="9" l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l="1"/>
  <c r="B68" i="9" s="1"/>
  <c r="B78" i="9" l="1"/>
  <c r="B79" i="9" s="1"/>
  <c r="B80" i="9" s="1"/>
  <c r="B81" i="9" s="1"/>
  <c r="B82" i="9" s="1"/>
  <c r="B83" i="9" s="1"/>
  <c r="B84" i="9" l="1"/>
  <c r="B85" i="9" s="1"/>
  <c r="B86" i="9" s="1"/>
  <c r="B87" i="9" s="1"/>
  <c r="B88" i="9" s="1"/>
  <c r="B89" i="9" s="1"/>
  <c r="B90" i="9" s="1"/>
  <c r="B91" i="9" s="1"/>
  <c r="B92" i="9" s="1"/>
  <c r="B93" i="9" s="1"/>
  <c r="B94" i="9" l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l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l="1"/>
  <c r="B123" i="9" s="1"/>
  <c r="B124" i="9" s="1"/>
  <c r="B125" i="9" s="1"/>
  <c r="B126" i="9" s="1"/>
  <c r="B127" i="9" s="1"/>
  <c r="B128" i="9" s="1"/>
  <c r="B129" i="9" s="1"/>
</calcChain>
</file>

<file path=xl/sharedStrings.xml><?xml version="1.0" encoding="utf-8"?>
<sst xmlns="http://schemas.openxmlformats.org/spreadsheetml/2006/main" count="244" uniqueCount="167">
  <si>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</si>
  <si>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</si>
  <si>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</si>
  <si>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</si>
  <si>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</si>
  <si>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</si>
  <si>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</si>
  <si>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</si>
  <si>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</si>
  <si>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</si>
  <si>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</si>
  <si>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</si>
  <si>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</si>
  <si>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</si>
  <si>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</si>
  <si>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</si>
  <si>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</si>
  <si>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</si>
  <si>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</si>
  <si>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</si>
  <si>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</si>
  <si>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</si>
  <si>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</si>
  <si>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</si>
  <si>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</si>
  <si>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</si>
  <si>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</si>
  <si>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</si>
  <si>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</si>
  <si>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</si>
  <si>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</si>
  <si>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</si>
  <si>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</si>
  <si>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</si>
  <si>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</si>
  <si>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</si>
  <si>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</si>
  <si>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84 02 58</t>
  </si>
  <si>
    <t>Cap.87.02 Alte actiuni economice</t>
  </si>
  <si>
    <t>87 02</t>
  </si>
  <si>
    <t xml:space="preserve">ROMÂNIA                                                                                    </t>
  </si>
  <si>
    <t xml:space="preserve">                                           Secţiunea de dezvoltare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</si>
  <si>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</si>
  <si>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</si>
  <si>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</si>
  <si>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</si>
  <si>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Subvenţii de la  bug de stat necesare susţinerii derulării proiectelor</t>
  </si>
  <si>
    <t>42 02 69</t>
  </si>
  <si>
    <t>Școala Profesională SpecialĂ  SAMUS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</si>
  <si>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</si>
  <si>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</si>
  <si>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</si>
  <si>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</si>
  <si>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</si>
  <si>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 xml:space="preserve"> </t>
  </si>
  <si>
    <t>Liceul Tehnologic Special Dej</t>
  </si>
  <si>
    <t xml:space="preserve">Sunbventii de la bugetul de stat pentru finantarea investitiilor institutiilor publice de asistenta sociala </t>
  </si>
  <si>
    <t>42 02 52</t>
  </si>
  <si>
    <t>42 02 88 01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</si>
  <si>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</si>
  <si>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</si>
  <si>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</si>
  <si>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</si>
  <si>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</si>
  <si>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</si>
  <si>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</si>
  <si>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</si>
  <si>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</si>
  <si>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</si>
  <si>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</si>
  <si>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</si>
  <si>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74 02 70</t>
  </si>
  <si>
    <t>87 02 60</t>
  </si>
  <si>
    <t>Proiect PNRR- Velo Apuseni</t>
  </si>
  <si>
    <t>70 02 70</t>
  </si>
  <si>
    <t>Şcoala Gimnazială Specială Pt.Deficienţi de Auz Kozmutza Flora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</si>
  <si>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</si>
  <si>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</si>
  <si>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</si>
  <si>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</si>
  <si>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</si>
  <si>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</si>
  <si>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</si>
  <si>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</si>
  <si>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</si>
  <si>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</si>
  <si>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</si>
  <si>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</si>
  <si>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Construire Spital Pediatric Monobloc</t>
  </si>
  <si>
    <t>66 02 70</t>
  </si>
  <si>
    <t>42 02 89 01</t>
  </si>
  <si>
    <t>42 02 89 03</t>
  </si>
  <si>
    <t>42 02 93 03</t>
  </si>
  <si>
    <t>43 02 44</t>
  </si>
  <si>
    <t>43 02 49 01</t>
  </si>
  <si>
    <t>43 02 49 03</t>
  </si>
  <si>
    <t>43 02 48 01</t>
  </si>
  <si>
    <t>43 02 48 03</t>
  </si>
  <si>
    <t>45 02 48 01</t>
  </si>
  <si>
    <t>Excedent 31.12.2024</t>
  </si>
  <si>
    <t>Cap 54.02 ALTE SERVICII PUBLICE GENERALE</t>
  </si>
  <si>
    <t>Direcţia Judeţeană Evidenţa Persoanelor</t>
  </si>
  <si>
    <t>54 02 70</t>
  </si>
  <si>
    <t>54 02</t>
  </si>
  <si>
    <t>Cap 61.02 ORDINE PUBLICĂ ŞI SIGURANTA NAŢIONALĂ</t>
  </si>
  <si>
    <t>61 02</t>
  </si>
  <si>
    <t>Serviciul Public Salvamont</t>
  </si>
  <si>
    <t>61 02 70</t>
  </si>
  <si>
    <t>Liceul Tehnologic Special pentru Deficienţi de Auz</t>
  </si>
  <si>
    <t xml:space="preserve">65 02 </t>
  </si>
  <si>
    <t>67 02 70</t>
  </si>
  <si>
    <t>Cap 80 02 Acţiuni Generale Economice</t>
  </si>
  <si>
    <t>80 02</t>
  </si>
  <si>
    <t>Cluj Arena- statii electrice de reincarcare -finantare AFM</t>
  </si>
  <si>
    <t>80 02 70</t>
  </si>
  <si>
    <t>Modernizarea si reabilitarea drumurilor judetene DJ 170B si DJ 103K</t>
  </si>
  <si>
    <t>84 02 56</t>
  </si>
  <si>
    <t>Echipamente pentru cresterea sigurantei traficului in judetul Cluj</t>
  </si>
  <si>
    <t>Iluminarea trecerilor pentru pietoni pe drumurile judetene din judetul Cluj</t>
  </si>
  <si>
    <t xml:space="preserve"> Modernizarea și reabilitarea Traseului Județean 2 format din sectoare de drum ale DJ 108B, DJ 105T  si DJ 109A, parte a Traseului Regional Transilvania de Nord (POR 2014-2020)</t>
  </si>
  <si>
    <t>Proiect PNRR - Reducerea riscului de infectii nosocomiale in Spitalul Clinic de Urgenta pentru Copii</t>
  </si>
  <si>
    <t>Reabilitarea termica si eficientizarea energetica a Spitalului de Boli Infectioase Cluj Napoca</t>
  </si>
  <si>
    <t>66 02 56</t>
  </si>
  <si>
    <t xml:space="preserve"> Microbuze electrice pentru elevii din judetul Cluj-finantare AFM</t>
  </si>
  <si>
    <t>65 02 61</t>
  </si>
  <si>
    <t>Reabilitarea energetica pentru corpul A de cladire al Sitalului Clinic de Recuperare Cluj Napoca</t>
  </si>
  <si>
    <t>Proiect PNRR - Furnizare dotari proiect - Reducerea riscului de infectii nosocomiale la  Spitalul Clinic de Pneumoftiziologie</t>
  </si>
  <si>
    <t>Subventii de la bugetul de stat catre bugetele locale pentru Programul National de Investitii Anghel Saligny</t>
  </si>
  <si>
    <t>42 02 87</t>
  </si>
  <si>
    <t>Sume PNRR aferente asistentei financiare nerambursabile- fonduri europene nerambursabile</t>
  </si>
  <si>
    <t>Sume PNRR aferente asistentei financiare nerambursabile- sume aferente TVA</t>
  </si>
  <si>
    <t>Sume PNRR aferente componentei imprumuturi- fonduri europene nerambursabile</t>
  </si>
  <si>
    <t>Sume PNRR aferente componentei imprumuturi- sume aferente TVA</t>
  </si>
  <si>
    <t>Subventii de la bugetul de stat catre bugetele locale necesare sustinerii derularii proiectelor finantate din FEN postaderare, aferente perioadei de programare 2021-2027</t>
  </si>
  <si>
    <t>Sume alocate din sumele obtinute in urma scoaterii la licitatie a certificatelor de emisii de gaze cu efect de sera pentru finantarea proiectelor de investitii</t>
  </si>
  <si>
    <t>Sume alocate din PNRR aferente asistentei financiare nerambursabile- fonduri europene nerambursabile</t>
  </si>
  <si>
    <t>Sume alocate din PNRR aferente asistentei financiare nerambursabile- sume aferente TVA</t>
  </si>
  <si>
    <t>Sume alocate din PNRR aferente componentei imprumuturi- fonduri din imprumut rambursabil</t>
  </si>
  <si>
    <t>Sume alocate din PNRR aferente componentei imprumuturi- sume aferente TVA</t>
  </si>
  <si>
    <t>FEDR aferent cadrului financiar 2021-2027- sume primite in contul platilor efectuate in anul curent</t>
  </si>
  <si>
    <t xml:space="preserve">    BUGETUL LOCAL  AL JUDEŢULUI CLUJ PE ANUL 2025, PE CAPITOLE, SUBCAPITOLE ȘI TITLURI</t>
  </si>
  <si>
    <t>Biblioteca Judeţeană "O.Goga"</t>
  </si>
  <si>
    <t>Centrul pt. Conservarea şi Promov.Tradiţiei Populare</t>
  </si>
  <si>
    <t>Muzeul Etnografic al Transilvaniei</t>
  </si>
  <si>
    <t>Muzeul Memorial"Octavian Goga" Ciucea</t>
  </si>
  <si>
    <t>Teatrul de Păpuşi "Puck"</t>
  </si>
  <si>
    <t>Cheltuieli de capital-TETAROM I</t>
  </si>
  <si>
    <t>Cheltuieli de capital- CJC</t>
  </si>
  <si>
    <t>67 02 56</t>
  </si>
  <si>
    <t>S.C.Clujana S.A.- acțiuni</t>
  </si>
  <si>
    <t>80 02 72</t>
  </si>
  <si>
    <t xml:space="preserve"> BUGET 2025</t>
  </si>
  <si>
    <t>Proiecte cu finanțare din FEN postaderare</t>
  </si>
  <si>
    <t>Active financiare</t>
  </si>
  <si>
    <t>42 02 05</t>
  </si>
  <si>
    <t>Subvenții P.U.G.-uri</t>
  </si>
  <si>
    <t>Liceul Special pentru Deficienţi de Vedere</t>
  </si>
  <si>
    <t>Revitalizarea Zonei Parcului Etnografic Național Romulus Vuia-Pădurea Hoia Cluj</t>
  </si>
  <si>
    <t>Restaurarea, consolidarea și conservarea ansamblului Octavian Goga Ciucea</t>
  </si>
  <si>
    <t>Îmbunătățirea Infrastructurii de Turism la Muzeul O.Goga Ciucea</t>
  </si>
  <si>
    <t>INSPECTORATUL PENTRU SITUAŢII DE URGENŢĂ</t>
  </si>
  <si>
    <t>STPS</t>
  </si>
  <si>
    <t>Centrul Scolar Miron Ionescu</t>
  </si>
  <si>
    <t>la Hotărârea nr.    /2025</t>
  </si>
  <si>
    <t>Contrasemnează:</t>
  </si>
  <si>
    <t>SECRETAR GENERAL AL JUDEȚULUI</t>
  </si>
  <si>
    <t>SIMONA GACI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</si>
</sst>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color theme="1"/>
      <name val="Cambria"/>
      <family val="1"/>
      <charset val="238"/>
    </font>
    <font>
      <b/>
      <sz val="12"/>
      <name val="Cambria"/>
      <family val="1"/>
      <charset val="238"/>
    </font>
    <font>
      <sz val="14"/>
      <name val="Cambria"/>
      <family val="1"/>
      <charset val="238"/>
      <scheme val="major"/>
    </font>
    <font>
      <sz val="16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12"/>
      <name val="Cambria"/>
      <family val="1"/>
      <scheme val="major"/>
    </font>
    <font>
      <b/>
      <sz val="12"/>
      <name val="Cambria"/>
      <family val="1"/>
    </font>
    <font>
      <b/>
      <sz val="12"/>
      <color indexed="8"/>
      <name val="Cambria"/>
      <family val="1"/>
      <charset val="238"/>
    </font>
    <font>
      <sz val="12"/>
      <name val="Cambria"/>
      <family val="1"/>
      <scheme val="major"/>
    </font>
    <font>
      <sz val="12"/>
      <color rgb="FFFF0000"/>
      <name val="Cambria"/>
      <family val="1"/>
      <charset val="238"/>
      <scheme val="major"/>
    </font>
    <font>
      <b/>
      <sz val="12"/>
      <color indexed="8"/>
      <name val="Cambria"/>
      <family val="1"/>
      <charset val="238"/>
      <scheme val="major"/>
    </font>
    <font>
      <b/>
      <sz val="12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Alignment="1">
      <alignment wrapText="1"/>
    </xf>
    <xf numFmtId="0" fontId="3" fillId="0" borderId="0" xfId="1" applyFont="1"/>
    <xf numFmtId="0" fontId="4" fillId="0" borderId="1" xfId="1" applyFont="1" applyBorder="1"/>
    <xf numFmtId="0" fontId="4" fillId="0" borderId="0" xfId="0" applyFont="1"/>
    <xf numFmtId="0" fontId="4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4" fillId="0" borderId="0" xfId="1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4" fontId="4" fillId="0" borderId="0" xfId="0" applyNumberFormat="1" applyFont="1"/>
    <xf numFmtId="0" fontId="3" fillId="0" borderId="0" xfId="0" applyFont="1"/>
    <xf numFmtId="0" fontId="3" fillId="0" borderId="0" xfId="1" applyFont="1" applyAlignment="1">
      <alignment vertical="center" wrapText="1"/>
    </xf>
    <xf numFmtId="0" fontId="7" fillId="0" borderId="0" xfId="0" applyFont="1"/>
    <xf numFmtId="4" fontId="8" fillId="0" borderId="0" xfId="0" applyNumberFormat="1" applyFont="1"/>
    <xf numFmtId="0" fontId="4" fillId="3" borderId="1" xfId="1" applyFont="1" applyFill="1" applyBorder="1" applyAlignment="1">
      <alignment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3" borderId="0" xfId="0" applyFont="1" applyFill="1"/>
    <xf numFmtId="0" fontId="10" fillId="0" borderId="1" xfId="1" applyFont="1" applyBorder="1"/>
    <xf numFmtId="4" fontId="9" fillId="0" borderId="0" xfId="0" applyNumberFormat="1" applyFont="1"/>
    <xf numFmtId="0" fontId="11" fillId="0" borderId="1" xfId="1" applyFont="1" applyBorder="1"/>
    <xf numFmtId="0" fontId="6" fillId="0" borderId="1" xfId="1" applyFont="1" applyBorder="1"/>
    <xf numFmtId="0" fontId="12" fillId="0" borderId="1" xfId="1" applyFont="1" applyBorder="1"/>
    <xf numFmtId="0" fontId="13" fillId="0" borderId="1" xfId="1" applyFont="1" applyBorder="1"/>
    <xf numFmtId="0" fontId="3" fillId="3" borderId="0" xfId="1" applyFont="1" applyFill="1" applyAlignment="1">
      <alignment wrapText="1"/>
    </xf>
    <xf numFmtId="0" fontId="3" fillId="3" borderId="0" xfId="1" applyFont="1" applyFill="1"/>
    <xf numFmtId="4" fontId="9" fillId="3" borderId="0" xfId="0" applyNumberFormat="1" applyFont="1" applyFill="1"/>
    <xf numFmtId="0" fontId="14" fillId="0" borderId="0" xfId="0" applyFont="1"/>
    <xf numFmtId="0" fontId="13" fillId="0" borderId="1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4" fontId="13" fillId="3" borderId="1" xfId="0" applyNumberFormat="1" applyFont="1" applyFill="1" applyBorder="1"/>
    <xf numFmtId="4" fontId="13" fillId="0" borderId="1" xfId="0" applyNumberFormat="1" applyFont="1" applyBorder="1"/>
    <xf numFmtId="4" fontId="10" fillId="0" borderId="1" xfId="0" applyNumberFormat="1" applyFont="1" applyBorder="1"/>
    <xf numFmtId="4" fontId="10" fillId="3" borderId="1" xfId="0" applyNumberFormat="1" applyFont="1" applyFill="1" applyBorder="1"/>
    <xf numFmtId="0" fontId="15" fillId="0" borderId="1" xfId="1" applyFont="1" applyBorder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16" fillId="0" borderId="0" xfId="1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16" fillId="0" borderId="0" xfId="1" applyFont="1" applyAlignment="1">
      <alignment horizontal="left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"/>
  <sheetViews>
    <sheetView tabSelected="1" workbookViewId="0">
      <selection activeCell="G80" sqref="G80"/>
    </sheetView>
  </sheetViews>
  <sheetFormatPr defaultColWidth="9.109375" defaultRowHeight="15"/>
  <cols>
    <col min="1" max="1" width="6.109375" style="6" customWidth="1"/>
    <col min="2" max="2" width="5.33203125" style="6" customWidth="1"/>
    <col min="3" max="3" width="63.109375" style="6" customWidth="1"/>
    <col min="4" max="4" width="13.44140625" style="6" customWidth="1"/>
    <col min="5" max="5" width="26.33203125" style="6" customWidth="1"/>
    <col min="6" max="6" width="12.6640625" style="6" customWidth="1"/>
    <col min="7" max="7" width="16.109375" style="6" customWidth="1"/>
    <col min="8" max="8" width="9.109375" style="6"/>
    <col min="9" max="9" width="10.44140625" style="6" bestFit="1" customWidth="1"/>
    <col min="10" max="16384" width="9.109375" style="6"/>
  </cols>
  <sheetData>
    <row r="1" spans="2:9">
      <c r="B1" s="59" t="s">
        <v>40</v>
      </c>
      <c r="C1" s="59"/>
      <c r="D1" s="60" t="s">
        <v>51</v>
      </c>
      <c r="E1" s="60"/>
    </row>
    <row r="2" spans="2:9" ht="15.6">
      <c r="B2" s="59" t="s">
        <v>0</v>
      </c>
      <c r="C2" s="59"/>
      <c r="D2" s="49" t="s">
        <v>163</v>
      </c>
      <c r="E2" s="49"/>
    </row>
    <row r="3" spans="2:9">
      <c r="B3" s="59" t="s">
        <v>1</v>
      </c>
      <c r="C3" s="59"/>
      <c r="D3" s="4"/>
      <c r="E3" s="7"/>
    </row>
    <row r="4" spans="2:9" ht="39.75" customHeight="1">
      <c r="B4" s="8"/>
      <c r="C4" s="62" t="s">
        <v>140</v>
      </c>
      <c r="D4" s="62"/>
      <c r="E4" s="62"/>
    </row>
    <row r="5" spans="2:9" ht="13.5" customHeight="1">
      <c r="B5" s="7"/>
      <c r="C5" s="60" t="s">
        <v>41</v>
      </c>
      <c r="D5" s="60"/>
      <c r="E5" s="22"/>
    </row>
    <row r="6" spans="2:9" ht="13.5" customHeight="1">
      <c r="B6" s="9"/>
      <c r="C6" s="23"/>
      <c r="D6" s="23"/>
      <c r="E6" s="23"/>
    </row>
    <row r="7" spans="2:9">
      <c r="B7" s="10"/>
      <c r="C7" s="11"/>
      <c r="D7" s="10"/>
      <c r="E7" s="18" t="s">
        <v>30</v>
      </c>
    </row>
    <row r="8" spans="2:9" ht="14.25" customHeight="1">
      <c r="B8" s="50" t="s">
        <v>2</v>
      </c>
      <c r="C8" s="53" t="s">
        <v>3</v>
      </c>
      <c r="D8" s="53" t="s">
        <v>4</v>
      </c>
      <c r="E8" s="56" t="s">
        <v>151</v>
      </c>
    </row>
    <row r="9" spans="2:9">
      <c r="B9" s="51"/>
      <c r="C9" s="54"/>
      <c r="D9" s="54"/>
      <c r="E9" s="57"/>
    </row>
    <row r="10" spans="2:9">
      <c r="B10" s="51"/>
      <c r="C10" s="54"/>
      <c r="D10" s="54"/>
      <c r="E10" s="57"/>
      <c r="F10" s="60"/>
      <c r="G10" s="60"/>
      <c r="H10" s="60"/>
      <c r="I10" s="60"/>
    </row>
    <row r="11" spans="2:9" ht="23.25" customHeight="1">
      <c r="B11" s="52"/>
      <c r="C11" s="55"/>
      <c r="D11" s="55"/>
      <c r="E11" s="58"/>
    </row>
    <row r="12" spans="2:9" ht="23.25" customHeight="1">
      <c r="B12" s="12">
        <v>1</v>
      </c>
      <c r="C12" s="13" t="s">
        <v>42</v>
      </c>
      <c r="D12" s="13" t="s">
        <v>43</v>
      </c>
      <c r="E12" s="42">
        <v>58393.52</v>
      </c>
    </row>
    <row r="13" spans="2:9" ht="44.4" customHeight="1">
      <c r="B13" s="12">
        <f>B12+1</f>
        <v>2</v>
      </c>
      <c r="C13" s="26" t="s">
        <v>49</v>
      </c>
      <c r="D13" s="5" t="s">
        <v>50</v>
      </c>
      <c r="E13" s="42">
        <v>345</v>
      </c>
    </row>
    <row r="14" spans="2:9" ht="31.2" customHeight="1">
      <c r="B14" s="12">
        <f t="shared" ref="B14:B51" si="0">B13+1</f>
        <v>3</v>
      </c>
      <c r="C14" s="26" t="s">
        <v>56</v>
      </c>
      <c r="D14" s="5" t="s">
        <v>57</v>
      </c>
      <c r="E14" s="42">
        <v>4111.17</v>
      </c>
    </row>
    <row r="15" spans="2:9" ht="18.600000000000001" customHeight="1">
      <c r="B15" s="12">
        <f t="shared" si="0"/>
        <v>4</v>
      </c>
      <c r="C15" s="26" t="s">
        <v>155</v>
      </c>
      <c r="D15" s="5" t="s">
        <v>154</v>
      </c>
      <c r="E15" s="42">
        <v>2400</v>
      </c>
    </row>
    <row r="16" spans="2:9" ht="33" customHeight="1">
      <c r="B16" s="12">
        <f t="shared" si="0"/>
        <v>5</v>
      </c>
      <c r="C16" s="16" t="s">
        <v>46</v>
      </c>
      <c r="D16" s="5" t="s">
        <v>47</v>
      </c>
      <c r="E16" s="42">
        <v>8</v>
      </c>
    </row>
    <row r="17" spans="2:9" ht="34.200000000000003" customHeight="1">
      <c r="B17" s="12">
        <f t="shared" si="0"/>
        <v>6</v>
      </c>
      <c r="C17" s="16" t="s">
        <v>127</v>
      </c>
      <c r="D17" s="5" t="s">
        <v>128</v>
      </c>
      <c r="E17" s="43">
        <v>10719.59</v>
      </c>
    </row>
    <row r="18" spans="2:9" ht="32.4" customHeight="1">
      <c r="B18" s="12">
        <f t="shared" si="0"/>
        <v>7</v>
      </c>
      <c r="C18" s="16" t="s">
        <v>129</v>
      </c>
      <c r="D18" s="5" t="s">
        <v>58</v>
      </c>
      <c r="E18" s="43">
        <v>41194.71</v>
      </c>
    </row>
    <row r="19" spans="2:9" ht="29.25" customHeight="1">
      <c r="B19" s="12">
        <f t="shared" si="0"/>
        <v>8</v>
      </c>
      <c r="C19" s="16" t="s">
        <v>130</v>
      </c>
      <c r="D19" s="5" t="s">
        <v>59</v>
      </c>
      <c r="E19" s="43">
        <v>7826.71</v>
      </c>
      <c r="G19" s="39"/>
    </row>
    <row r="20" spans="2:9" ht="30.6" customHeight="1">
      <c r="B20" s="12">
        <f t="shared" si="0"/>
        <v>9</v>
      </c>
      <c r="C20" s="16" t="s">
        <v>131</v>
      </c>
      <c r="D20" s="16" t="s">
        <v>90</v>
      </c>
      <c r="E20" s="43">
        <v>8403.36</v>
      </c>
    </row>
    <row r="21" spans="2:9" ht="31.8" customHeight="1">
      <c r="B21" s="12">
        <f t="shared" si="0"/>
        <v>10</v>
      </c>
      <c r="C21" s="16" t="s">
        <v>132</v>
      </c>
      <c r="D21" s="5" t="s">
        <v>91</v>
      </c>
      <c r="E21" s="43">
        <v>1596.64</v>
      </c>
    </row>
    <row r="22" spans="2:9" ht="48" customHeight="1">
      <c r="B22" s="12">
        <f t="shared" si="0"/>
        <v>11</v>
      </c>
      <c r="C22" s="16" t="s">
        <v>133</v>
      </c>
      <c r="D22" s="5" t="s">
        <v>92</v>
      </c>
      <c r="E22" s="43">
        <v>6973.7</v>
      </c>
      <c r="G22" s="21"/>
    </row>
    <row r="23" spans="2:9" ht="47.4" customHeight="1">
      <c r="B23" s="12">
        <f t="shared" si="0"/>
        <v>12</v>
      </c>
      <c r="C23" s="16" t="s">
        <v>134</v>
      </c>
      <c r="D23" s="5" t="s">
        <v>93</v>
      </c>
      <c r="E23" s="43">
        <v>22536</v>
      </c>
      <c r="G23" s="21"/>
    </row>
    <row r="24" spans="2:9" ht="34.799999999999997" customHeight="1">
      <c r="B24" s="12">
        <f t="shared" si="0"/>
        <v>13</v>
      </c>
      <c r="C24" s="16" t="s">
        <v>135</v>
      </c>
      <c r="D24" s="5" t="s">
        <v>94</v>
      </c>
      <c r="E24" s="43">
        <v>2902</v>
      </c>
      <c r="G24" s="21"/>
    </row>
    <row r="25" spans="2:9" ht="33.6" customHeight="1">
      <c r="B25" s="12">
        <f t="shared" si="0"/>
        <v>14</v>
      </c>
      <c r="C25" s="16" t="s">
        <v>136</v>
      </c>
      <c r="D25" s="5" t="s">
        <v>95</v>
      </c>
      <c r="E25" s="43">
        <v>551.38</v>
      </c>
      <c r="G25" s="21"/>
    </row>
    <row r="26" spans="2:9" ht="33" customHeight="1">
      <c r="B26" s="12">
        <f t="shared" si="0"/>
        <v>15</v>
      </c>
      <c r="C26" s="16" t="s">
        <v>137</v>
      </c>
      <c r="D26" s="5" t="s">
        <v>96</v>
      </c>
      <c r="E26" s="43">
        <v>376</v>
      </c>
      <c r="G26" s="21"/>
    </row>
    <row r="27" spans="2:9" ht="33.6" customHeight="1">
      <c r="B27" s="12">
        <f t="shared" si="0"/>
        <v>16</v>
      </c>
      <c r="C27" s="16" t="s">
        <v>138</v>
      </c>
      <c r="D27" s="5" t="s">
        <v>97</v>
      </c>
      <c r="E27" s="43">
        <v>71.44</v>
      </c>
      <c r="G27" s="21"/>
    </row>
    <row r="28" spans="2:9" ht="37.200000000000003" customHeight="1">
      <c r="B28" s="12">
        <f t="shared" si="0"/>
        <v>17</v>
      </c>
      <c r="C28" s="16" t="s">
        <v>139</v>
      </c>
      <c r="D28" s="5" t="s">
        <v>98</v>
      </c>
      <c r="E28" s="43">
        <v>45595.95</v>
      </c>
      <c r="G28" s="21"/>
    </row>
    <row r="29" spans="2:9" ht="17.25" customHeight="1">
      <c r="B29" s="12">
        <f t="shared" si="0"/>
        <v>18</v>
      </c>
      <c r="C29" s="2" t="s">
        <v>5</v>
      </c>
      <c r="D29" s="5"/>
      <c r="E29" s="44">
        <f>E12+E13+E16+E20+E14+E18+E19+E17+E21+E22+E23+E24+E25+E26+E27+E28+E15</f>
        <v>214005.17000000004</v>
      </c>
      <c r="F29" s="21"/>
      <c r="G29" s="21"/>
    </row>
    <row r="30" spans="2:9" ht="15" customHeight="1">
      <c r="B30" s="12">
        <f t="shared" si="0"/>
        <v>19</v>
      </c>
      <c r="C30" s="2" t="s">
        <v>99</v>
      </c>
      <c r="D30" s="5" t="s">
        <v>25</v>
      </c>
      <c r="E30" s="44">
        <v>140054.5</v>
      </c>
      <c r="F30" s="21"/>
      <c r="G30" s="21"/>
    </row>
    <row r="31" spans="2:9">
      <c r="B31" s="12">
        <f t="shared" si="0"/>
        <v>20</v>
      </c>
      <c r="C31" s="2" t="s">
        <v>32</v>
      </c>
      <c r="D31" s="5"/>
      <c r="E31" s="44">
        <f>E40+E56+E81+E92+E106+E111+E114+E121+E128+E48+E43+E51+E117</f>
        <v>354059.67000000004</v>
      </c>
      <c r="G31" s="21"/>
      <c r="I31" s="21"/>
    </row>
    <row r="32" spans="2:9" ht="20.399999999999999">
      <c r="B32" s="12">
        <f t="shared" si="0"/>
        <v>21</v>
      </c>
      <c r="C32" s="2" t="s">
        <v>9</v>
      </c>
      <c r="D32" s="2">
        <v>51</v>
      </c>
      <c r="E32" s="44">
        <f>E82</f>
        <v>10351</v>
      </c>
      <c r="G32" s="25"/>
    </row>
    <row r="33" spans="2:7" ht="20.399999999999999">
      <c r="B33" s="12">
        <f t="shared" si="0"/>
        <v>22</v>
      </c>
      <c r="C33" s="2" t="s">
        <v>83</v>
      </c>
      <c r="D33" s="2">
        <v>55</v>
      </c>
      <c r="E33" s="44">
        <f>E113+E116</f>
        <v>1836.17</v>
      </c>
      <c r="G33" s="25"/>
    </row>
    <row r="34" spans="2:7" ht="20.399999999999999">
      <c r="B34" s="12">
        <f t="shared" si="0"/>
        <v>23</v>
      </c>
      <c r="C34" s="2" t="s">
        <v>152</v>
      </c>
      <c r="D34" s="2">
        <v>56</v>
      </c>
      <c r="E34" s="44">
        <f>E85+E89+E124+E125+E126+E103+E104+E105</f>
        <v>55598.400000000001</v>
      </c>
      <c r="G34" s="25"/>
    </row>
    <row r="35" spans="2:7" ht="20.399999999999999">
      <c r="B35" s="12">
        <f t="shared" si="0"/>
        <v>24</v>
      </c>
      <c r="C35" s="2" t="s">
        <v>60</v>
      </c>
      <c r="D35" s="2">
        <v>60</v>
      </c>
      <c r="E35" s="44">
        <f>E77+E79+E84+E86+E87+E88+E109+E110+E129</f>
        <v>69231.62</v>
      </c>
      <c r="G35" s="25"/>
    </row>
    <row r="36" spans="2:7" ht="20.399999999999999">
      <c r="B36" s="12">
        <f t="shared" si="0"/>
        <v>25</v>
      </c>
      <c r="C36" s="2" t="s">
        <v>60</v>
      </c>
      <c r="D36" s="2">
        <v>61</v>
      </c>
      <c r="E36" s="44">
        <f>E78</f>
        <v>447.44</v>
      </c>
      <c r="G36" s="25"/>
    </row>
    <row r="37" spans="2:7">
      <c r="B37" s="12">
        <f t="shared" si="0"/>
        <v>26</v>
      </c>
      <c r="C37" s="2" t="s">
        <v>9</v>
      </c>
      <c r="D37" s="2">
        <v>70</v>
      </c>
      <c r="E37" s="44">
        <f>E42+E108+E112+E123+E115+E60+E62+E64+E66+E68+E70+E74+E50+E91+E45+E53+E58+E76+E80+E90+E94+E96+E98+E100+E102+E118+E119+E47+E55+E72</f>
        <v>215850.35</v>
      </c>
      <c r="G37" s="21"/>
    </row>
    <row r="38" spans="2:7">
      <c r="B38" s="12">
        <f t="shared" si="0"/>
        <v>27</v>
      </c>
      <c r="C38" s="2" t="s">
        <v>153</v>
      </c>
      <c r="D38" s="2">
        <v>72</v>
      </c>
      <c r="E38" s="44">
        <f>E120</f>
        <v>5</v>
      </c>
      <c r="G38" s="21"/>
    </row>
    <row r="39" spans="2:7">
      <c r="B39" s="12">
        <f t="shared" si="0"/>
        <v>28</v>
      </c>
      <c r="C39" s="2" t="s">
        <v>36</v>
      </c>
      <c r="D39" s="2">
        <v>58</v>
      </c>
      <c r="E39" s="44">
        <f>E83+E127</f>
        <v>739.69</v>
      </c>
      <c r="G39" s="21"/>
    </row>
    <row r="40" spans="2:7">
      <c r="B40" s="12">
        <f t="shared" si="0"/>
        <v>29</v>
      </c>
      <c r="C40" s="2" t="s">
        <v>6</v>
      </c>
      <c r="D40" s="2" t="s">
        <v>7</v>
      </c>
      <c r="E40" s="44">
        <f>E41</f>
        <v>21321.72</v>
      </c>
    </row>
    <row r="41" spans="2:7">
      <c r="B41" s="12">
        <f t="shared" si="0"/>
        <v>30</v>
      </c>
      <c r="C41" s="2" t="s">
        <v>8</v>
      </c>
      <c r="D41" s="2" t="s">
        <v>7</v>
      </c>
      <c r="E41" s="44">
        <f>E42</f>
        <v>21321.72</v>
      </c>
    </row>
    <row r="42" spans="2:7">
      <c r="B42" s="12">
        <f t="shared" si="0"/>
        <v>31</v>
      </c>
      <c r="C42" s="5" t="s">
        <v>9</v>
      </c>
      <c r="D42" s="5" t="s">
        <v>10</v>
      </c>
      <c r="E42" s="43">
        <v>21321.72</v>
      </c>
    </row>
    <row r="43" spans="2:7">
      <c r="B43" s="12">
        <f t="shared" si="0"/>
        <v>32</v>
      </c>
      <c r="C43" s="30" t="s">
        <v>100</v>
      </c>
      <c r="D43" s="30" t="s">
        <v>103</v>
      </c>
      <c r="E43" s="44">
        <f>E44+E46</f>
        <v>1472.5900000000001</v>
      </c>
    </row>
    <row r="44" spans="2:7">
      <c r="B44" s="12">
        <f t="shared" si="0"/>
        <v>33</v>
      </c>
      <c r="C44" s="30" t="s">
        <v>101</v>
      </c>
      <c r="D44" s="30" t="s">
        <v>103</v>
      </c>
      <c r="E44" s="43">
        <f>E45</f>
        <v>1358.14</v>
      </c>
    </row>
    <row r="45" spans="2:7">
      <c r="B45" s="12">
        <f t="shared" si="0"/>
        <v>34</v>
      </c>
      <c r="C45" s="5" t="s">
        <v>9</v>
      </c>
      <c r="D45" s="5" t="s">
        <v>102</v>
      </c>
      <c r="E45" s="43">
        <v>1358.14</v>
      </c>
    </row>
    <row r="46" spans="2:7">
      <c r="B46" s="12">
        <f t="shared" si="0"/>
        <v>35</v>
      </c>
      <c r="C46" s="2" t="s">
        <v>161</v>
      </c>
      <c r="D46" s="30" t="s">
        <v>103</v>
      </c>
      <c r="E46" s="44">
        <f>E47</f>
        <v>114.45</v>
      </c>
    </row>
    <row r="47" spans="2:7">
      <c r="B47" s="12">
        <f t="shared" si="0"/>
        <v>36</v>
      </c>
      <c r="C47" s="5" t="s">
        <v>9</v>
      </c>
      <c r="D47" s="5" t="s">
        <v>102</v>
      </c>
      <c r="E47" s="43">
        <v>114.45</v>
      </c>
    </row>
    <row r="48" spans="2:7">
      <c r="B48" s="12">
        <f t="shared" si="0"/>
        <v>37</v>
      </c>
      <c r="C48" s="33" t="s">
        <v>84</v>
      </c>
      <c r="D48" s="32" t="s">
        <v>85</v>
      </c>
      <c r="E48" s="44">
        <f>E49</f>
        <v>145.1</v>
      </c>
    </row>
    <row r="49" spans="2:11">
      <c r="B49" s="12">
        <f t="shared" si="0"/>
        <v>38</v>
      </c>
      <c r="C49" s="33" t="s">
        <v>86</v>
      </c>
      <c r="D49" s="32" t="s">
        <v>85</v>
      </c>
      <c r="E49" s="44">
        <f>E50</f>
        <v>145.1</v>
      </c>
    </row>
    <row r="50" spans="2:11">
      <c r="B50" s="12">
        <f t="shared" si="0"/>
        <v>39</v>
      </c>
      <c r="C50" s="5" t="s">
        <v>9</v>
      </c>
      <c r="D50" s="5" t="s">
        <v>87</v>
      </c>
      <c r="E50" s="43">
        <v>145.1</v>
      </c>
      <c r="G50" s="39"/>
    </row>
    <row r="51" spans="2:11">
      <c r="B51" s="12">
        <f t="shared" si="0"/>
        <v>40</v>
      </c>
      <c r="C51" s="30" t="s">
        <v>104</v>
      </c>
      <c r="D51" s="30" t="s">
        <v>105</v>
      </c>
      <c r="E51" s="43">
        <f>E52+E54</f>
        <v>579.5</v>
      </c>
      <c r="G51" s="39"/>
    </row>
    <row r="52" spans="2:11">
      <c r="B52" s="12">
        <f t="shared" ref="B52:B82" si="1">B51+1</f>
        <v>41</v>
      </c>
      <c r="C52" s="30" t="s">
        <v>106</v>
      </c>
      <c r="D52" s="30" t="s">
        <v>105</v>
      </c>
      <c r="E52" s="43">
        <f>E53</f>
        <v>282</v>
      </c>
      <c r="G52" s="39"/>
    </row>
    <row r="53" spans="2:11">
      <c r="B53" s="12">
        <f t="shared" si="1"/>
        <v>42</v>
      </c>
      <c r="C53" s="5" t="s">
        <v>9</v>
      </c>
      <c r="D53" s="5" t="s">
        <v>107</v>
      </c>
      <c r="E53" s="43">
        <v>282</v>
      </c>
      <c r="G53" s="39"/>
    </row>
    <row r="54" spans="2:11">
      <c r="B54" s="12">
        <f t="shared" si="1"/>
        <v>43</v>
      </c>
      <c r="C54" s="1" t="s">
        <v>160</v>
      </c>
      <c r="D54" s="2" t="s">
        <v>105</v>
      </c>
      <c r="E54" s="43">
        <f>E55</f>
        <v>297.5</v>
      </c>
    </row>
    <row r="55" spans="2:11">
      <c r="B55" s="12">
        <f t="shared" si="1"/>
        <v>44</v>
      </c>
      <c r="C55" s="5" t="s">
        <v>9</v>
      </c>
      <c r="D55" s="5" t="s">
        <v>107</v>
      </c>
      <c r="E55" s="43">
        <v>297.5</v>
      </c>
    </row>
    <row r="56" spans="2:11" ht="17.399999999999999">
      <c r="B56" s="12">
        <f t="shared" si="1"/>
        <v>45</v>
      </c>
      <c r="C56" s="2" t="s">
        <v>11</v>
      </c>
      <c r="D56" s="2" t="s">
        <v>12</v>
      </c>
      <c r="E56" s="44">
        <f>E61+E63+E77+E79+E59+E65+E67+E69+E73+E57+E78+E80+E75+E71</f>
        <v>61679.57</v>
      </c>
      <c r="K56" s="24"/>
    </row>
    <row r="57" spans="2:11" ht="17.399999999999999">
      <c r="B57" s="12">
        <f t="shared" si="1"/>
        <v>46</v>
      </c>
      <c r="C57" s="1" t="s">
        <v>108</v>
      </c>
      <c r="D57" s="32" t="s">
        <v>109</v>
      </c>
      <c r="E57" s="44">
        <f>E58</f>
        <v>315</v>
      </c>
      <c r="K57" s="24"/>
    </row>
    <row r="58" spans="2:11" ht="17.399999999999999">
      <c r="B58" s="12">
        <f t="shared" si="1"/>
        <v>47</v>
      </c>
      <c r="C58" s="5" t="s">
        <v>9</v>
      </c>
      <c r="D58" s="35" t="s">
        <v>61</v>
      </c>
      <c r="E58" s="43">
        <v>315</v>
      </c>
      <c r="K58" s="24"/>
    </row>
    <row r="59" spans="2:11" ht="17.399999999999999">
      <c r="B59" s="12">
        <f t="shared" si="1"/>
        <v>48</v>
      </c>
      <c r="C59" s="33" t="s">
        <v>75</v>
      </c>
      <c r="D59" s="32" t="s">
        <v>12</v>
      </c>
      <c r="E59" s="44">
        <f>E60</f>
        <v>300</v>
      </c>
      <c r="K59" s="24"/>
    </row>
    <row r="60" spans="2:11" ht="17.399999999999999">
      <c r="B60" s="12">
        <f t="shared" si="1"/>
        <v>49</v>
      </c>
      <c r="C60" s="5" t="s">
        <v>9</v>
      </c>
      <c r="D60" s="35" t="s">
        <v>61</v>
      </c>
      <c r="E60" s="43">
        <v>300</v>
      </c>
      <c r="K60" s="24"/>
    </row>
    <row r="61" spans="2:11">
      <c r="B61" s="12">
        <f t="shared" si="1"/>
        <v>50</v>
      </c>
      <c r="C61" s="1" t="s">
        <v>48</v>
      </c>
      <c r="D61" s="2" t="s">
        <v>12</v>
      </c>
      <c r="E61" s="44">
        <f>E62</f>
        <v>550</v>
      </c>
    </row>
    <row r="62" spans="2:11">
      <c r="B62" s="12">
        <f t="shared" si="1"/>
        <v>51</v>
      </c>
      <c r="C62" s="5" t="s">
        <v>9</v>
      </c>
      <c r="D62" s="5" t="s">
        <v>61</v>
      </c>
      <c r="E62" s="43">
        <v>550</v>
      </c>
    </row>
    <row r="63" spans="2:11">
      <c r="B63" s="12">
        <f t="shared" si="1"/>
        <v>52</v>
      </c>
      <c r="C63" s="1" t="s">
        <v>55</v>
      </c>
      <c r="D63" s="2" t="s">
        <v>12</v>
      </c>
      <c r="E63" s="44">
        <f>E64</f>
        <v>75</v>
      </c>
    </row>
    <row r="64" spans="2:11">
      <c r="B64" s="12">
        <f t="shared" si="1"/>
        <v>53</v>
      </c>
      <c r="C64" s="5" t="s">
        <v>9</v>
      </c>
      <c r="D64" s="5" t="s">
        <v>61</v>
      </c>
      <c r="E64" s="43">
        <v>75</v>
      </c>
    </row>
    <row r="65" spans="2:12">
      <c r="B65" s="12">
        <f t="shared" si="1"/>
        <v>54</v>
      </c>
      <c r="C65" s="34" t="s">
        <v>76</v>
      </c>
      <c r="D65" s="32" t="s">
        <v>12</v>
      </c>
      <c r="E65" s="44">
        <f>E66</f>
        <v>253</v>
      </c>
    </row>
    <row r="66" spans="2:12">
      <c r="B66" s="12">
        <f t="shared" si="1"/>
        <v>55</v>
      </c>
      <c r="C66" s="5" t="s">
        <v>9</v>
      </c>
      <c r="D66" s="5" t="s">
        <v>61</v>
      </c>
      <c r="E66" s="43">
        <v>253</v>
      </c>
    </row>
    <row r="67" spans="2:12">
      <c r="B67" s="12">
        <f t="shared" si="1"/>
        <v>56</v>
      </c>
      <c r="C67" s="34" t="s">
        <v>77</v>
      </c>
      <c r="D67" s="32" t="s">
        <v>12</v>
      </c>
      <c r="E67" s="44">
        <f>E68</f>
        <v>1082</v>
      </c>
    </row>
    <row r="68" spans="2:12">
      <c r="B68" s="12">
        <f t="shared" si="1"/>
        <v>57</v>
      </c>
      <c r="C68" s="5" t="s">
        <v>9</v>
      </c>
      <c r="D68" s="5" t="s">
        <v>61</v>
      </c>
      <c r="E68" s="43">
        <v>1082</v>
      </c>
    </row>
    <row r="69" spans="2:12" ht="18.600000000000001" customHeight="1">
      <c r="B69" s="12">
        <f t="shared" si="1"/>
        <v>58</v>
      </c>
      <c r="C69" s="34" t="s">
        <v>81</v>
      </c>
      <c r="D69" s="32" t="s">
        <v>12</v>
      </c>
      <c r="E69" s="44">
        <f>E70</f>
        <v>345</v>
      </c>
    </row>
    <row r="70" spans="2:12" ht="18.600000000000001" customHeight="1">
      <c r="B70" s="12">
        <f t="shared" si="1"/>
        <v>59</v>
      </c>
      <c r="C70" s="5" t="s">
        <v>9</v>
      </c>
      <c r="D70" s="5" t="s">
        <v>61</v>
      </c>
      <c r="E70" s="43">
        <v>345</v>
      </c>
    </row>
    <row r="71" spans="2:12" ht="18.600000000000001" customHeight="1">
      <c r="B71" s="12">
        <f t="shared" si="1"/>
        <v>60</v>
      </c>
      <c r="C71" s="46" t="s">
        <v>162</v>
      </c>
      <c r="D71" s="2" t="s">
        <v>12</v>
      </c>
      <c r="E71" s="44">
        <f>E72</f>
        <v>300</v>
      </c>
    </row>
    <row r="72" spans="2:12" ht="18.600000000000001" customHeight="1">
      <c r="B72" s="12">
        <f t="shared" si="1"/>
        <v>61</v>
      </c>
      <c r="C72" s="5" t="s">
        <v>9</v>
      </c>
      <c r="D72" s="5" t="s">
        <v>61</v>
      </c>
      <c r="E72" s="43">
        <v>300</v>
      </c>
    </row>
    <row r="73" spans="2:12" ht="18.600000000000001" customHeight="1">
      <c r="B73" s="12">
        <f t="shared" si="1"/>
        <v>62</v>
      </c>
      <c r="C73" s="30" t="s">
        <v>82</v>
      </c>
      <c r="D73" s="30" t="s">
        <v>12</v>
      </c>
      <c r="E73" s="44">
        <f>E74</f>
        <v>55</v>
      </c>
    </row>
    <row r="74" spans="2:12" ht="18.600000000000001" customHeight="1">
      <c r="B74" s="12">
        <f t="shared" si="1"/>
        <v>63</v>
      </c>
      <c r="C74" s="5" t="s">
        <v>9</v>
      </c>
      <c r="D74" s="5" t="s">
        <v>61</v>
      </c>
      <c r="E74" s="43">
        <v>55</v>
      </c>
    </row>
    <row r="75" spans="2:12" ht="21.6" customHeight="1">
      <c r="B75" s="12">
        <f t="shared" si="1"/>
        <v>64</v>
      </c>
      <c r="C75" s="1" t="s">
        <v>156</v>
      </c>
      <c r="D75" s="30" t="s">
        <v>12</v>
      </c>
      <c r="E75" s="44">
        <f>E76</f>
        <v>60.4</v>
      </c>
    </row>
    <row r="76" spans="2:12" ht="18.600000000000001" customHeight="1">
      <c r="B76" s="12">
        <f t="shared" si="1"/>
        <v>65</v>
      </c>
      <c r="C76" s="5" t="s">
        <v>9</v>
      </c>
      <c r="D76" s="5" t="s">
        <v>61</v>
      </c>
      <c r="E76" s="43">
        <v>60.4</v>
      </c>
    </row>
    <row r="77" spans="2:12" ht="46.8" customHeight="1">
      <c r="B77" s="12">
        <f t="shared" si="1"/>
        <v>66</v>
      </c>
      <c r="C77" s="28" t="s">
        <v>62</v>
      </c>
      <c r="D77" s="2" t="s">
        <v>64</v>
      </c>
      <c r="E77" s="45">
        <v>3530.56</v>
      </c>
      <c r="H77" s="36"/>
      <c r="I77" s="37"/>
      <c r="J77" s="38"/>
      <c r="K77" s="29"/>
      <c r="L77" s="29"/>
    </row>
    <row r="78" spans="2:12" ht="46.8" customHeight="1">
      <c r="B78" s="12">
        <f t="shared" si="1"/>
        <v>67</v>
      </c>
      <c r="C78" s="28" t="s">
        <v>62</v>
      </c>
      <c r="D78" s="2" t="s">
        <v>124</v>
      </c>
      <c r="E78" s="45">
        <v>447.44</v>
      </c>
      <c r="H78" s="36"/>
      <c r="I78" s="37"/>
      <c r="J78" s="38"/>
      <c r="K78" s="29"/>
      <c r="L78" s="29"/>
    </row>
    <row r="79" spans="2:12" ht="30" customHeight="1">
      <c r="B79" s="12">
        <f t="shared" si="1"/>
        <v>68</v>
      </c>
      <c r="C79" s="1" t="s">
        <v>63</v>
      </c>
      <c r="D79" s="2" t="s">
        <v>64</v>
      </c>
      <c r="E79" s="44">
        <v>34395</v>
      </c>
    </row>
    <row r="80" spans="2:12" ht="32.4" customHeight="1">
      <c r="B80" s="12">
        <f t="shared" si="1"/>
        <v>69</v>
      </c>
      <c r="C80" s="1" t="s">
        <v>123</v>
      </c>
      <c r="D80" s="2" t="s">
        <v>61</v>
      </c>
      <c r="E80" s="45">
        <v>19971.169999999998</v>
      </c>
    </row>
    <row r="81" spans="2:7">
      <c r="B81" s="12">
        <f t="shared" si="1"/>
        <v>70</v>
      </c>
      <c r="C81" s="2" t="s">
        <v>24</v>
      </c>
      <c r="D81" s="2" t="s">
        <v>13</v>
      </c>
      <c r="E81" s="44">
        <f>E82+E83+E84+E86+E87+E88+E91+E89+E85+E90</f>
        <v>100696.47</v>
      </c>
    </row>
    <row r="82" spans="2:7">
      <c r="B82" s="12">
        <f t="shared" si="1"/>
        <v>71</v>
      </c>
      <c r="C82" s="5" t="s">
        <v>23</v>
      </c>
      <c r="D82" s="5" t="s">
        <v>31</v>
      </c>
      <c r="E82" s="43">
        <v>10351</v>
      </c>
    </row>
    <row r="83" spans="2:7" ht="45" customHeight="1">
      <c r="B83" s="12">
        <f t="shared" ref="B83:B93" si="2">B82+1</f>
        <v>72</v>
      </c>
      <c r="C83" s="1" t="s">
        <v>45</v>
      </c>
      <c r="D83" s="2" t="s">
        <v>44</v>
      </c>
      <c r="E83" s="44">
        <v>160</v>
      </c>
    </row>
    <row r="84" spans="2:7" ht="22.8" customHeight="1">
      <c r="B84" s="12">
        <f t="shared" si="2"/>
        <v>73</v>
      </c>
      <c r="C84" s="1" t="s">
        <v>66</v>
      </c>
      <c r="D84" s="2" t="s">
        <v>65</v>
      </c>
      <c r="E84" s="44">
        <v>3889.5</v>
      </c>
    </row>
    <row r="85" spans="2:7" ht="31.8" customHeight="1">
      <c r="B85" s="12">
        <f t="shared" si="2"/>
        <v>74</v>
      </c>
      <c r="C85" s="1" t="s">
        <v>121</v>
      </c>
      <c r="D85" s="2" t="s">
        <v>122</v>
      </c>
      <c r="E85" s="44">
        <v>20100</v>
      </c>
    </row>
    <row r="86" spans="2:7" ht="31.8" customHeight="1">
      <c r="B86" s="12">
        <f t="shared" si="2"/>
        <v>75</v>
      </c>
      <c r="C86" s="1" t="s">
        <v>126</v>
      </c>
      <c r="D86" s="2" t="s">
        <v>65</v>
      </c>
      <c r="E86" s="44">
        <v>4948.8</v>
      </c>
    </row>
    <row r="87" spans="2:7" ht="35.4" customHeight="1">
      <c r="B87" s="12">
        <f t="shared" si="2"/>
        <v>76</v>
      </c>
      <c r="C87" s="1" t="s">
        <v>120</v>
      </c>
      <c r="D87" s="2" t="s">
        <v>65</v>
      </c>
      <c r="E87" s="44">
        <v>1989.89</v>
      </c>
    </row>
    <row r="88" spans="2:7" ht="21.6" customHeight="1">
      <c r="B88" s="12">
        <f t="shared" si="2"/>
        <v>77</v>
      </c>
      <c r="C88" s="1" t="s">
        <v>67</v>
      </c>
      <c r="D88" s="2" t="s">
        <v>65</v>
      </c>
      <c r="E88" s="44">
        <v>8797.35</v>
      </c>
    </row>
    <row r="89" spans="2:7" ht="34.799999999999997" customHeight="1">
      <c r="B89" s="12">
        <f t="shared" si="2"/>
        <v>78</v>
      </c>
      <c r="C89" s="1" t="s">
        <v>125</v>
      </c>
      <c r="D89" s="2" t="s">
        <v>122</v>
      </c>
      <c r="E89" s="45">
        <v>15778.64</v>
      </c>
      <c r="G89" s="21"/>
    </row>
    <row r="90" spans="2:7" ht="18" customHeight="1">
      <c r="B90" s="12">
        <f t="shared" si="2"/>
        <v>79</v>
      </c>
      <c r="C90" s="1" t="s">
        <v>147</v>
      </c>
      <c r="D90" s="2" t="s">
        <v>89</v>
      </c>
      <c r="E90" s="44">
        <v>16105.02</v>
      </c>
      <c r="G90" s="21"/>
    </row>
    <row r="91" spans="2:7" ht="24" customHeight="1">
      <c r="B91" s="12">
        <f t="shared" si="2"/>
        <v>80</v>
      </c>
      <c r="C91" s="1" t="s">
        <v>88</v>
      </c>
      <c r="D91" s="2" t="s">
        <v>89</v>
      </c>
      <c r="E91" s="44">
        <v>18576.27</v>
      </c>
    </row>
    <row r="92" spans="2:7" ht="22.2" customHeight="1">
      <c r="B92" s="12">
        <f t="shared" si="2"/>
        <v>81</v>
      </c>
      <c r="C92" s="2" t="s">
        <v>29</v>
      </c>
      <c r="D92" s="15" t="s">
        <v>14</v>
      </c>
      <c r="E92" s="44">
        <f>E93+E95+E97+E99+E101+E103+E104+E105</f>
        <v>3410.39</v>
      </c>
    </row>
    <row r="93" spans="2:7" ht="22.2" customHeight="1">
      <c r="B93" s="12">
        <f t="shared" si="2"/>
        <v>82</v>
      </c>
      <c r="C93" s="33" t="s">
        <v>141</v>
      </c>
      <c r="D93" s="32" t="s">
        <v>14</v>
      </c>
      <c r="E93" s="44">
        <f>E94</f>
        <v>395.29</v>
      </c>
    </row>
    <row r="94" spans="2:7" ht="22.2" customHeight="1">
      <c r="B94" s="12">
        <f t="shared" ref="B94:B123" si="3">B93+1</f>
        <v>83</v>
      </c>
      <c r="C94" s="5" t="s">
        <v>9</v>
      </c>
      <c r="D94" s="40" t="s">
        <v>110</v>
      </c>
      <c r="E94" s="43">
        <v>395.29</v>
      </c>
    </row>
    <row r="95" spans="2:7" ht="25.8" customHeight="1">
      <c r="B95" s="12">
        <f t="shared" si="3"/>
        <v>84</v>
      </c>
      <c r="C95" s="1" t="s">
        <v>142</v>
      </c>
      <c r="D95" s="32" t="s">
        <v>14</v>
      </c>
      <c r="E95" s="44">
        <f>E96</f>
        <v>68.099999999999994</v>
      </c>
    </row>
    <row r="96" spans="2:7" ht="22.2" customHeight="1">
      <c r="B96" s="12">
        <f t="shared" si="3"/>
        <v>85</v>
      </c>
      <c r="C96" s="5" t="s">
        <v>9</v>
      </c>
      <c r="D96" s="40" t="s">
        <v>110</v>
      </c>
      <c r="E96" s="43">
        <v>68.099999999999994</v>
      </c>
    </row>
    <row r="97" spans="2:5" ht="22.2" customHeight="1">
      <c r="B97" s="12">
        <f t="shared" si="3"/>
        <v>86</v>
      </c>
      <c r="C97" s="33" t="s">
        <v>143</v>
      </c>
      <c r="D97" s="32" t="s">
        <v>14</v>
      </c>
      <c r="E97" s="44">
        <f>E98</f>
        <v>280</v>
      </c>
    </row>
    <row r="98" spans="2:5" ht="22.2" customHeight="1">
      <c r="B98" s="12">
        <f t="shared" si="3"/>
        <v>87</v>
      </c>
      <c r="C98" s="5" t="s">
        <v>9</v>
      </c>
      <c r="D98" s="40" t="s">
        <v>110</v>
      </c>
      <c r="E98" s="43">
        <v>280</v>
      </c>
    </row>
    <row r="99" spans="2:5" ht="22.2" customHeight="1">
      <c r="B99" s="12">
        <f t="shared" si="3"/>
        <v>88</v>
      </c>
      <c r="C99" s="33" t="s">
        <v>144</v>
      </c>
      <c r="D99" s="32" t="s">
        <v>14</v>
      </c>
      <c r="E99" s="44">
        <f>E100</f>
        <v>59</v>
      </c>
    </row>
    <row r="100" spans="2:5" ht="22.2" customHeight="1">
      <c r="B100" s="12">
        <f t="shared" si="3"/>
        <v>89</v>
      </c>
      <c r="C100" s="5" t="s">
        <v>9</v>
      </c>
      <c r="D100" s="40" t="s">
        <v>110</v>
      </c>
      <c r="E100" s="43">
        <v>59</v>
      </c>
    </row>
    <row r="101" spans="2:5" ht="22.2" customHeight="1">
      <c r="B101" s="12">
        <f t="shared" si="3"/>
        <v>90</v>
      </c>
      <c r="C101" s="33" t="s">
        <v>145</v>
      </c>
      <c r="D101" s="32" t="s">
        <v>14</v>
      </c>
      <c r="E101" s="44">
        <f>E102</f>
        <v>38</v>
      </c>
    </row>
    <row r="102" spans="2:5" ht="21" customHeight="1">
      <c r="B102" s="12">
        <f t="shared" si="3"/>
        <v>91</v>
      </c>
      <c r="C102" s="5" t="s">
        <v>9</v>
      </c>
      <c r="D102" s="40" t="s">
        <v>110</v>
      </c>
      <c r="E102" s="43">
        <v>38</v>
      </c>
    </row>
    <row r="103" spans="2:5" ht="30" customHeight="1">
      <c r="B103" s="12">
        <f t="shared" si="3"/>
        <v>92</v>
      </c>
      <c r="C103" s="1" t="s">
        <v>158</v>
      </c>
      <c r="D103" s="41" t="s">
        <v>148</v>
      </c>
      <c r="E103" s="43">
        <v>1040</v>
      </c>
    </row>
    <row r="104" spans="2:5" ht="30" customHeight="1">
      <c r="B104" s="12">
        <f t="shared" si="3"/>
        <v>93</v>
      </c>
      <c r="C104" s="1" t="s">
        <v>159</v>
      </c>
      <c r="D104" s="41" t="s">
        <v>148</v>
      </c>
      <c r="E104" s="43">
        <v>510</v>
      </c>
    </row>
    <row r="105" spans="2:5" ht="33.6" customHeight="1">
      <c r="B105" s="12">
        <f t="shared" si="3"/>
        <v>94</v>
      </c>
      <c r="C105" s="1" t="s">
        <v>157</v>
      </c>
      <c r="D105" s="41" t="s">
        <v>148</v>
      </c>
      <c r="E105" s="43">
        <v>1020</v>
      </c>
    </row>
    <row r="106" spans="2:5" ht="20.399999999999999" customHeight="1">
      <c r="B106" s="12">
        <f t="shared" si="3"/>
        <v>95</v>
      </c>
      <c r="C106" s="2" t="s">
        <v>22</v>
      </c>
      <c r="D106" s="2" t="s">
        <v>15</v>
      </c>
      <c r="E106" s="44">
        <f>E107</f>
        <v>36805.699999999997</v>
      </c>
    </row>
    <row r="107" spans="2:5" ht="22.2" customHeight="1">
      <c r="B107" s="12">
        <f t="shared" si="3"/>
        <v>96</v>
      </c>
      <c r="C107" s="2" t="s">
        <v>16</v>
      </c>
      <c r="D107" s="2" t="s">
        <v>17</v>
      </c>
      <c r="E107" s="44">
        <f>E108+E109+E110</f>
        <v>36805.699999999997</v>
      </c>
    </row>
    <row r="108" spans="2:5" ht="21" customHeight="1">
      <c r="B108" s="12">
        <f t="shared" si="3"/>
        <v>97</v>
      </c>
      <c r="C108" s="5" t="s">
        <v>9</v>
      </c>
      <c r="D108" s="5" t="s">
        <v>21</v>
      </c>
      <c r="E108" s="43">
        <v>35125.18</v>
      </c>
    </row>
    <row r="109" spans="2:5" ht="30">
      <c r="B109" s="12">
        <f t="shared" si="3"/>
        <v>98</v>
      </c>
      <c r="C109" s="1" t="s">
        <v>69</v>
      </c>
      <c r="D109" s="30" t="s">
        <v>68</v>
      </c>
      <c r="E109" s="44">
        <v>1279.52</v>
      </c>
    </row>
    <row r="110" spans="2:5" ht="31.2" customHeight="1">
      <c r="B110" s="12">
        <f t="shared" si="3"/>
        <v>99</v>
      </c>
      <c r="C110" s="1" t="s">
        <v>70</v>
      </c>
      <c r="D110" s="30" t="s">
        <v>68</v>
      </c>
      <c r="E110" s="44">
        <v>401</v>
      </c>
    </row>
    <row r="111" spans="2:5">
      <c r="B111" s="12">
        <f t="shared" si="3"/>
        <v>100</v>
      </c>
      <c r="C111" s="2" t="s">
        <v>28</v>
      </c>
      <c r="D111" s="2" t="s">
        <v>18</v>
      </c>
      <c r="E111" s="44">
        <f>E112+E113</f>
        <v>37416.01</v>
      </c>
    </row>
    <row r="112" spans="2:5">
      <c r="B112" s="12">
        <f t="shared" si="3"/>
        <v>101</v>
      </c>
      <c r="C112" s="2" t="s">
        <v>33</v>
      </c>
      <c r="D112" s="2" t="s">
        <v>74</v>
      </c>
      <c r="E112" s="44">
        <v>36956.01</v>
      </c>
    </row>
    <row r="113" spans="1:7" ht="30">
      <c r="B113" s="12">
        <f t="shared" si="3"/>
        <v>102</v>
      </c>
      <c r="C113" s="1" t="s">
        <v>78</v>
      </c>
      <c r="D113" s="2" t="s">
        <v>79</v>
      </c>
      <c r="E113" s="44">
        <v>460</v>
      </c>
    </row>
    <row r="114" spans="1:7">
      <c r="A114" s="6" t="s">
        <v>54</v>
      </c>
      <c r="B114" s="12">
        <f t="shared" si="3"/>
        <v>103</v>
      </c>
      <c r="C114" s="2" t="s">
        <v>26</v>
      </c>
      <c r="D114" s="2" t="s">
        <v>27</v>
      </c>
      <c r="E114" s="44">
        <f>E115+E116</f>
        <v>38821.17</v>
      </c>
    </row>
    <row r="115" spans="1:7" ht="17.399999999999999" customHeight="1">
      <c r="B115" s="12">
        <f t="shared" si="3"/>
        <v>104</v>
      </c>
      <c r="C115" s="1" t="s">
        <v>9</v>
      </c>
      <c r="D115" s="2" t="s">
        <v>71</v>
      </c>
      <c r="E115" s="44">
        <v>37445</v>
      </c>
    </row>
    <row r="116" spans="1:7" ht="30" customHeight="1">
      <c r="B116" s="12">
        <f t="shared" si="3"/>
        <v>105</v>
      </c>
      <c r="C116" s="1" t="s">
        <v>78</v>
      </c>
      <c r="D116" s="2" t="s">
        <v>80</v>
      </c>
      <c r="E116" s="44">
        <v>1376.17</v>
      </c>
    </row>
    <row r="117" spans="1:7" ht="20.399999999999999" customHeight="1">
      <c r="B117" s="12">
        <f t="shared" si="3"/>
        <v>106</v>
      </c>
      <c r="C117" s="1" t="s">
        <v>111</v>
      </c>
      <c r="D117" s="2" t="s">
        <v>112</v>
      </c>
      <c r="E117" s="44">
        <f>E118+E119+E120</f>
        <v>3982</v>
      </c>
    </row>
    <row r="118" spans="1:7" ht="20.399999999999999" customHeight="1">
      <c r="B118" s="12">
        <f t="shared" si="3"/>
        <v>107</v>
      </c>
      <c r="C118" s="1" t="s">
        <v>113</v>
      </c>
      <c r="D118" s="2" t="s">
        <v>114</v>
      </c>
      <c r="E118" s="44">
        <v>2564.83</v>
      </c>
    </row>
    <row r="119" spans="1:7" ht="20.399999999999999" customHeight="1">
      <c r="B119" s="12">
        <f t="shared" si="3"/>
        <v>108</v>
      </c>
      <c r="C119" s="1" t="s">
        <v>146</v>
      </c>
      <c r="D119" s="2" t="s">
        <v>114</v>
      </c>
      <c r="E119" s="44">
        <v>1412.17</v>
      </c>
    </row>
    <row r="120" spans="1:7" ht="20.399999999999999" customHeight="1">
      <c r="B120" s="12">
        <f t="shared" si="3"/>
        <v>109</v>
      </c>
      <c r="C120" s="1" t="s">
        <v>149</v>
      </c>
      <c r="D120" s="2" t="s">
        <v>150</v>
      </c>
      <c r="E120" s="44">
        <v>5</v>
      </c>
    </row>
    <row r="121" spans="1:7">
      <c r="B121" s="12">
        <f t="shared" si="3"/>
        <v>110</v>
      </c>
      <c r="C121" s="2" t="s">
        <v>19</v>
      </c>
      <c r="D121" s="2" t="s">
        <v>20</v>
      </c>
      <c r="E121" s="44">
        <f>E122+E124+E125+E126+E127</f>
        <v>37729.450000000004</v>
      </c>
    </row>
    <row r="122" spans="1:7">
      <c r="B122" s="12">
        <f t="shared" si="3"/>
        <v>111</v>
      </c>
      <c r="C122" s="2" t="s">
        <v>35</v>
      </c>
      <c r="D122" s="2" t="s">
        <v>20</v>
      </c>
      <c r="E122" s="44">
        <f>E123</f>
        <v>20000</v>
      </c>
    </row>
    <row r="123" spans="1:7">
      <c r="B123" s="12">
        <f t="shared" si="3"/>
        <v>112</v>
      </c>
      <c r="C123" s="5" t="s">
        <v>9</v>
      </c>
      <c r="D123" s="5" t="s">
        <v>34</v>
      </c>
      <c r="E123" s="43">
        <v>20000</v>
      </c>
    </row>
    <row r="124" spans="1:7" ht="39.6" customHeight="1">
      <c r="B124" s="12">
        <f t="shared" ref="B124:B129" si="4">B123+1</f>
        <v>113</v>
      </c>
      <c r="C124" s="19" t="s">
        <v>115</v>
      </c>
      <c r="D124" s="2" t="s">
        <v>116</v>
      </c>
      <c r="E124" s="44">
        <v>1047</v>
      </c>
    </row>
    <row r="125" spans="1:7" ht="31.8" customHeight="1">
      <c r="B125" s="12">
        <f t="shared" si="4"/>
        <v>114</v>
      </c>
      <c r="C125" s="19" t="s">
        <v>117</v>
      </c>
      <c r="D125" s="2" t="s">
        <v>116</v>
      </c>
      <c r="E125" s="44">
        <v>5112.32</v>
      </c>
      <c r="G125" s="29"/>
    </row>
    <row r="126" spans="1:7" ht="45" customHeight="1">
      <c r="B126" s="12">
        <f t="shared" si="4"/>
        <v>115</v>
      </c>
      <c r="C126" s="19" t="s">
        <v>118</v>
      </c>
      <c r="D126" s="2" t="s">
        <v>116</v>
      </c>
      <c r="E126" s="44">
        <v>10990.44</v>
      </c>
    </row>
    <row r="127" spans="1:7" ht="63" customHeight="1">
      <c r="B127" s="12">
        <f t="shared" si="4"/>
        <v>116</v>
      </c>
      <c r="C127" s="19" t="s">
        <v>119</v>
      </c>
      <c r="D127" s="2" t="s">
        <v>37</v>
      </c>
      <c r="E127" s="44">
        <v>579.69000000000005</v>
      </c>
    </row>
    <row r="128" spans="1:7">
      <c r="B128" s="12">
        <f t="shared" si="4"/>
        <v>117</v>
      </c>
      <c r="C128" s="2" t="s">
        <v>38</v>
      </c>
      <c r="D128" s="2" t="s">
        <v>39</v>
      </c>
      <c r="E128" s="44">
        <f>E129</f>
        <v>10000</v>
      </c>
    </row>
    <row r="129" spans="2:6">
      <c r="B129" s="12">
        <f t="shared" si="4"/>
        <v>118</v>
      </c>
      <c r="C129" s="1" t="s">
        <v>73</v>
      </c>
      <c r="D129" s="2" t="s">
        <v>72</v>
      </c>
      <c r="E129" s="44">
        <v>10000</v>
      </c>
    </row>
    <row r="130" spans="2:6">
      <c r="B130" s="17"/>
      <c r="C130" s="3"/>
      <c r="D130" s="4"/>
      <c r="E130" s="31"/>
    </row>
    <row r="131" spans="2:6">
      <c r="B131" s="17"/>
      <c r="C131" s="3"/>
      <c r="D131" s="4"/>
      <c r="E131" s="14"/>
    </row>
    <row r="132" spans="2:6" ht="15.6">
      <c r="B132" s="17"/>
      <c r="C132" s="27" t="s">
        <v>52</v>
      </c>
      <c r="D132" s="49" t="s">
        <v>164</v>
      </c>
      <c r="E132" s="49"/>
    </row>
    <row r="133" spans="2:6" ht="15.6">
      <c r="B133" s="20"/>
      <c r="C133" s="22"/>
      <c r="D133" s="61" t="s">
        <v>165</v>
      </c>
      <c r="E133" s="61"/>
      <c r="F133" s="61"/>
    </row>
    <row r="134" spans="2:6" ht="15.6">
      <c r="B134" s="20"/>
      <c r="C134" s="27" t="s">
        <v>53</v>
      </c>
      <c r="D134" s="49" t="s">
        <v>166</v>
      </c>
      <c r="E134" s="49"/>
    </row>
    <row r="135" spans="2:6">
      <c r="B135" s="7"/>
      <c r="C135" s="7"/>
      <c r="D135" s="7"/>
    </row>
    <row r="136" spans="2:6">
      <c r="B136" s="7"/>
      <c r="C136" s="8"/>
      <c r="D136" s="27"/>
    </row>
    <row r="137" spans="2:6">
      <c r="C137" s="48"/>
      <c r="D137" s="48"/>
    </row>
    <row r="138" spans="2:6">
      <c r="C138" s="8"/>
      <c r="D138" s="47"/>
      <c r="E138" s="47"/>
    </row>
  </sheetData>
  <mergeCells count="17">
    <mergeCell ref="B1:C1"/>
    <mergeCell ref="B2:C2"/>
    <mergeCell ref="B3:C3"/>
    <mergeCell ref="D1:E1"/>
    <mergeCell ref="D133:F133"/>
    <mergeCell ref="F10:I10"/>
    <mergeCell ref="D2:E2"/>
    <mergeCell ref="C4:E4"/>
    <mergeCell ref="C5:D5"/>
    <mergeCell ref="D138:E138"/>
    <mergeCell ref="C137:D137"/>
    <mergeCell ref="D134:E134"/>
    <mergeCell ref="B8:B11"/>
    <mergeCell ref="C8:C11"/>
    <mergeCell ref="D8:D11"/>
    <mergeCell ref="E8:E11"/>
    <mergeCell ref="D132:E132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2025-02-20T06:56:28Z</cp:lastPrinted>
  <dcterms:created xsi:type="dcterms:W3CDTF">2009-05-18T06:15:42Z</dcterms:created>
  <dcterms:modified xsi:type="dcterms:W3CDTF">2025-03-10T07:51:00Z</dcterms:modified>
</cp:coreProperties>
</file>