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5\SEDINTA  IULIE RECTIF 2 2025\"/>
    </mc:Choice>
  </mc:AlternateContent>
  <xr:revisionPtr revIDLastSave="0" documentId="13_ncr:1_{CD119A91-0E44-4CC6-9019-9E261392FBF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2" l="1"/>
  <c r="F66" i="2"/>
  <c r="F58" i="2"/>
  <c r="F57" i="2"/>
  <c r="F112" i="2"/>
  <c r="F113" i="2"/>
  <c r="F130" i="2"/>
  <c r="F63" i="2"/>
  <c r="F60" i="2"/>
  <c r="F54" i="2"/>
  <c r="F81" i="2"/>
  <c r="F75" i="2"/>
  <c r="F74" i="2" s="1"/>
  <c r="F103" i="2"/>
  <c r="F178" i="2"/>
  <c r="F179" i="2"/>
  <c r="F247" i="2"/>
  <c r="F246" i="2" s="1"/>
  <c r="F260" i="2"/>
  <c r="F272" i="2"/>
  <c r="B68" i="2"/>
  <c r="B69" i="2"/>
  <c r="B70" i="2"/>
  <c r="B71" i="2"/>
  <c r="B72" i="2" s="1"/>
  <c r="B73" i="2" s="1"/>
  <c r="B74" i="2" s="1"/>
  <c r="B75" i="2" s="1"/>
  <c r="B76" i="2" s="1"/>
  <c r="B77" i="2" s="1"/>
  <c r="B78" i="2" s="1"/>
  <c r="B79" i="2" s="1"/>
  <c r="B80" i="2" s="1"/>
  <c r="F73" i="2"/>
  <c r="G73" i="2" s="1"/>
  <c r="G280" i="2"/>
  <c r="G264" i="2"/>
  <c r="G232" i="2"/>
  <c r="G111" i="2"/>
  <c r="G97" i="2"/>
  <c r="F265" i="2"/>
  <c r="F273" i="2"/>
  <c r="F214" i="2"/>
  <c r="F213" i="2" s="1"/>
  <c r="F187" i="2"/>
  <c r="F186" i="2" s="1"/>
  <c r="F181" i="2"/>
  <c r="F180" i="2" s="1"/>
  <c r="G15" i="2"/>
  <c r="G16" i="2"/>
  <c r="G80" i="2"/>
  <c r="G255" i="2"/>
  <c r="F56" i="2" l="1"/>
  <c r="G176" i="2"/>
  <c r="G177" i="2"/>
  <c r="G67" i="2" l="1"/>
  <c r="G62" i="2"/>
  <c r="G71" i="2"/>
  <c r="G69" i="2"/>
  <c r="G68" i="2"/>
  <c r="G272" i="2"/>
  <c r="G247" i="2"/>
  <c r="G203" i="2"/>
  <c r="G134" i="2"/>
  <c r="G130" i="2"/>
  <c r="G104" i="2"/>
  <c r="G91" i="2"/>
  <c r="G75" i="2"/>
  <c r="G173" i="2"/>
  <c r="G53" i="2"/>
  <c r="G52" i="2"/>
  <c r="G33" i="2"/>
  <c r="G12" i="2"/>
  <c r="G84" i="2"/>
  <c r="G85" i="2"/>
  <c r="G86" i="2"/>
  <c r="G87" i="2"/>
  <c r="G88" i="2"/>
  <c r="G89" i="2"/>
  <c r="G90" i="2"/>
  <c r="G92" i="2"/>
  <c r="G93" i="2"/>
  <c r="G94" i="2"/>
  <c r="G95" i="2"/>
  <c r="G96" i="2"/>
  <c r="G98" i="2"/>
  <c r="G99" i="2"/>
  <c r="G100" i="2"/>
  <c r="G101" i="2"/>
  <c r="G102" i="2"/>
  <c r="G105" i="2"/>
  <c r="G106" i="2"/>
  <c r="G107" i="2"/>
  <c r="G108" i="2"/>
  <c r="G109" i="2"/>
  <c r="G110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1" i="2"/>
  <c r="G132" i="2"/>
  <c r="G133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4" i="2"/>
  <c r="G165" i="2"/>
  <c r="G166" i="2"/>
  <c r="G167" i="2"/>
  <c r="G168" i="2"/>
  <c r="G169" i="2"/>
  <c r="G170" i="2"/>
  <c r="G171" i="2"/>
  <c r="G172" i="2"/>
  <c r="G174" i="2"/>
  <c r="G175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8" i="2"/>
  <c r="G199" i="2"/>
  <c r="G200" i="2"/>
  <c r="G201" i="2"/>
  <c r="G202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8" i="2"/>
  <c r="G249" i="2"/>
  <c r="G250" i="2"/>
  <c r="G251" i="2"/>
  <c r="G252" i="2"/>
  <c r="G253" i="2"/>
  <c r="G254" i="2"/>
  <c r="G256" i="2"/>
  <c r="G257" i="2"/>
  <c r="G258" i="2"/>
  <c r="G259" i="2"/>
  <c r="G260" i="2"/>
  <c r="G261" i="2"/>
  <c r="G262" i="2"/>
  <c r="G263" i="2"/>
  <c r="G265" i="2"/>
  <c r="G266" i="2"/>
  <c r="G267" i="2"/>
  <c r="G268" i="2"/>
  <c r="G269" i="2"/>
  <c r="G271" i="2"/>
  <c r="G274" i="2"/>
  <c r="G275" i="2"/>
  <c r="G276" i="2"/>
  <c r="G277" i="2"/>
  <c r="G278" i="2"/>
  <c r="G279" i="2"/>
  <c r="G281" i="2"/>
  <c r="G282" i="2"/>
  <c r="G283" i="2"/>
  <c r="G284" i="2"/>
  <c r="G285" i="2"/>
  <c r="G55" i="2"/>
  <c r="G57" i="2"/>
  <c r="G59" i="2"/>
  <c r="G60" i="2"/>
  <c r="G61" i="2"/>
  <c r="G63" i="2"/>
  <c r="G64" i="2"/>
  <c r="G65" i="2"/>
  <c r="G66" i="2"/>
  <c r="G70" i="2"/>
  <c r="G72" i="2"/>
  <c r="G76" i="2"/>
  <c r="G77" i="2"/>
  <c r="G78" i="2"/>
  <c r="G79" i="2"/>
  <c r="G47" i="2"/>
  <c r="G48" i="2"/>
  <c r="G49" i="2"/>
  <c r="G50" i="2"/>
  <c r="G51" i="2"/>
  <c r="G35" i="2"/>
  <c r="G36" i="2"/>
  <c r="G37" i="2"/>
  <c r="G38" i="2"/>
  <c r="G39" i="2"/>
  <c r="G40" i="2"/>
  <c r="G41" i="2"/>
  <c r="G42" i="2"/>
  <c r="G43" i="2"/>
  <c r="G44" i="2"/>
  <c r="G45" i="2"/>
  <c r="G46" i="2"/>
  <c r="G13" i="2"/>
  <c r="G14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4" i="2"/>
  <c r="G83" i="2" l="1"/>
  <c r="G273" i="2"/>
  <c r="G204" i="2"/>
  <c r="G103" i="2"/>
  <c r="G162" i="2"/>
  <c r="G82" i="2"/>
  <c r="G197" i="2"/>
  <c r="G163" i="2"/>
  <c r="G58" i="2"/>
  <c r="G270" i="2"/>
  <c r="G179" i="2" l="1"/>
  <c r="G74" i="2"/>
  <c r="G246" i="2"/>
  <c r="G113" i="2"/>
  <c r="G81" i="2"/>
  <c r="G178" i="2"/>
  <c r="G54" i="2"/>
  <c r="G112" i="2" l="1"/>
  <c r="G56" i="2"/>
  <c r="B13" i="2"/>
  <c r="B14" i="2" s="1"/>
  <c r="B15" i="2" l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l="1"/>
  <c r="B27" i="2" s="1"/>
  <c r="B28" i="2" s="1"/>
  <c r="B29" i="2" s="1"/>
  <c r="B30" i="2" s="1"/>
  <c r="B31" i="2" s="1"/>
  <c r="B32" i="2" s="1"/>
  <c r="B33" i="2" l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l="1"/>
  <c r="B53" i="2" l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81" i="2" l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l="1"/>
  <c r="B104" i="2" s="1"/>
  <c r="B105" i="2" s="1"/>
  <c r="B106" i="2" s="1"/>
  <c r="B107" i="2" l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l="1"/>
  <c r="B174" i="2" l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l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l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l="1"/>
  <c r="B280" i="2" s="1"/>
  <c r="B281" i="2" s="1"/>
  <c r="B282" i="2" s="1"/>
  <c r="B283" i="2" s="1"/>
  <c r="B284" i="2" s="1"/>
  <c r="B285" i="2" s="1"/>
</calcChain>
</file>

<file path=xl/sharedStrings.xml><?xml version="1.0" encoding="utf-8"?>
<sst xmlns="http://schemas.openxmlformats.org/spreadsheetml/2006/main" count="551" uniqueCount="305">
  <si>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</si>
  <si>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</si>
  <si>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</si>
  <si>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</si>
  <si>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</si>
  <si>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</si>
  <si>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</si>
  <si>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</si>
  <si>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</si>
  <si>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</si>
  <si>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</si>
  <si>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</si>
  <si>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</si>
  <si>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</si>
  <si>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</si>
  <si>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</si>
  <si>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</si>
  <si>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</si>
  <si>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</si>
  <si>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</si>
  <si>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</si>
  <si>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</si>
  <si>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</si>
  <si>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</si>
  <si>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</si>
  <si>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</si>
  <si>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</si>
  <si>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</si>
  <si>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</si>
  <si>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</si>
  <si>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</si>
  <si>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</si>
  <si>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</si>
  <si>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</si>
  <si>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</si>
  <si>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</si>
  <si>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</si>
  <si>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</si>
  <si>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</si>
  <si>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</si>
  <si>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</si>
  <si>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</si>
  <si>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</si>
  <si>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</si>
  <si>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</si>
  <si>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</si>
  <si>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</si>
  <si>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</si>
  <si>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</si>
  <si>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</si>
  <si>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</si>
  <si>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</si>
  <si>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</si>
  <si>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</si>
  <si>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</si>
  <si>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</si>
  <si>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</si>
  <si>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</si>
  <si>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</si>
  <si>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</si>
  <si>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</si>
  <si>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</si>
  <si>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</si>
  <si>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</si>
  <si>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</si>
  <si>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</si>
  <si>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</si>
  <si>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</si>
  <si>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</si>
  <si>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</si>
  <si>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</si>
  <si>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</si>
  <si>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</si>
  <si>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</si>
  <si>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</si>
  <si>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</si>
  <si>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</si>
  <si>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</si>
  <si>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</si>
  <si>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</si>
  <si>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</si>
  <si>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</si>
  <si>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</si>
  <si>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</si>
  <si>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</si>
  <si>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</si>
  <si>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</si>
  <si>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</si>
  <si>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</si>
  <si>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</si>
  <si>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</si>
  <si>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</si>
  <si>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</si>
  <si>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</si>
  <si>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</si>
  <si>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</si>
  <si>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</si>
  <si>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</si>
  <si>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</si>
  <si>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</si>
  <si>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</si>
  <si>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</si>
  <si>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</si>
  <si>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</si>
  <si>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</si>
  <si>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</si>
  <si>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</si>
  <si>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</si>
  <si>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</si>
  <si>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</si>
  <si>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</si>
  <si>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</si>
  <si>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</si>
  <si>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</si>
  <si>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</si>
  <si>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</si>
  <si>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</si>
  <si>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</si>
  <si>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</si>
  <si>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</si>
  <si>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</si>
  <si>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55 F</t>
  </si>
  <si>
    <t>51 F</t>
  </si>
  <si>
    <t>51 D</t>
  </si>
  <si>
    <t>CJC- cheltuieli de capital</t>
  </si>
  <si>
    <t>STPS</t>
  </si>
  <si>
    <t xml:space="preserve"> CJC- D. A. D. P. P.</t>
  </si>
  <si>
    <t>84 02 20</t>
  </si>
  <si>
    <t>33 02</t>
  </si>
  <si>
    <t>Venituri din prestări de servicii şi alte activităţi</t>
  </si>
  <si>
    <t>Proiecte FEN 2014-2020</t>
  </si>
  <si>
    <t>Sume defalcate din TVA pt cămine persoane vârstnice</t>
  </si>
  <si>
    <t>TOTAL CHELTUIELI, din care:</t>
  </si>
  <si>
    <t>Asistență socială</t>
  </si>
  <si>
    <t>Dobanzi</t>
  </si>
  <si>
    <t>Programul pentru școli al României</t>
  </si>
  <si>
    <t>Drepturile copiilor cu CES care frecventează învățământul special</t>
  </si>
  <si>
    <t>84 02 58</t>
  </si>
  <si>
    <t>ATOP</t>
  </si>
  <si>
    <t>Cap.87.02 Alte actiuni economice</t>
  </si>
  <si>
    <t>87 02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</si>
  <si>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</si>
  <si>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</si>
  <si>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</si>
  <si>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</si>
  <si>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</si>
  <si>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Școala Profesională SpecialĂ  SAMUS</t>
  </si>
  <si>
    <t>Liceul Tehnologic Special Dej</t>
  </si>
  <si>
    <t xml:space="preserve">Sume defalcate din TVA pt. învăţământ special </t>
  </si>
  <si>
    <t>Fond de rezervă - Fond II D</t>
  </si>
  <si>
    <t>36 02 50</t>
  </si>
  <si>
    <t xml:space="preserve">Alte venituri </t>
  </si>
  <si>
    <t>66 02 58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</si>
  <si>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</si>
  <si>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</si>
  <si>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</si>
  <si>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</si>
  <si>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</si>
  <si>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</si>
  <si>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</si>
  <si>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</si>
  <si>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Subvenţii de la  bug de stat necesare susţinerii derulării proiectelor</t>
  </si>
  <si>
    <t>42 02 69</t>
  </si>
  <si>
    <t>Fond rezervă</t>
  </si>
  <si>
    <t>42 02 51</t>
  </si>
  <si>
    <t>Sume primite de la bugetul de stat pentru finantarea unor programe de interes national destinate sectiunii de dezvoltare a bugetului local</t>
  </si>
  <si>
    <t>ANEXA Nr. 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</si>
  <si>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</si>
  <si>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</si>
  <si>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</si>
  <si>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</si>
  <si>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</si>
  <si>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</si>
  <si>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</si>
  <si>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Centrul Scolar Miron Ionescu</t>
  </si>
  <si>
    <t>Cheltuieli curente -Spitale</t>
  </si>
  <si>
    <t>66 02 51F</t>
  </si>
  <si>
    <t>74 02 20</t>
  </si>
  <si>
    <t>CJC-DOBÂNZI</t>
  </si>
  <si>
    <t>42 02 88 01</t>
  </si>
  <si>
    <t>42 02 88 03</t>
  </si>
  <si>
    <t>Subvenţii de la  bug de stat  pentru finanțarea investitiilor institutiilor publice de asistenta sociala</t>
  </si>
  <si>
    <t>42 02 52</t>
  </si>
  <si>
    <t>Asiciatii si fundatii</t>
  </si>
  <si>
    <t>54 02 59</t>
  </si>
  <si>
    <t xml:space="preserve">Proiect PNRR-Dotare cu mobilier, materiale didactice si echipamente digitale a unitatilor de invatamant special din judetul Cluj </t>
  </si>
  <si>
    <t>Proiect PNRR-Microbuze electrice pentru elevii din judetul Cluj</t>
  </si>
  <si>
    <t>65 02 60</t>
  </si>
  <si>
    <t>Proiect PNRR -Spitalul Clinic de Boli Infectioase(nosocomiale)</t>
  </si>
  <si>
    <t>66 02 60</t>
  </si>
  <si>
    <t>Proiect PNRR -Dotare ambulator Spital de Recuperare</t>
  </si>
  <si>
    <t>Construire Spital Pediatric Monobloc</t>
  </si>
  <si>
    <t>66 02 70</t>
  </si>
  <si>
    <t xml:space="preserve">Proiect PNRR-Dotarea Centrului de servicii de recuperare neuromotorie adulti Cluj Napoca </t>
  </si>
  <si>
    <t>68.02.60</t>
  </si>
  <si>
    <t>Proiect PNRR-Dotarea Centrului de servicii de recuperare neuromotorie adulti Turda</t>
  </si>
  <si>
    <t>CJC- Transferuri pentru asociatii de dezvoltare intercomunitara</t>
  </si>
  <si>
    <t>74 02 55</t>
  </si>
  <si>
    <t>70 02 55</t>
  </si>
  <si>
    <t>74 02 70</t>
  </si>
  <si>
    <t>55 02 30</t>
  </si>
  <si>
    <t>60.02.70</t>
  </si>
  <si>
    <t>61 02 10</t>
  </si>
  <si>
    <t>61.02</t>
  </si>
  <si>
    <t>Proiecte PNRR</t>
  </si>
  <si>
    <t>87 02 60</t>
  </si>
  <si>
    <t>55D</t>
  </si>
  <si>
    <t xml:space="preserve">    BUGETUL LOCAL  AL JUDEŢULUI CLUJ PE ANUL 2025 PE CAPITOLE, SUBCAPITOLE ȘI TITLURI </t>
  </si>
  <si>
    <t>Sume defalcate din TVA pentru echilibrarea bugetelor locale- instalatie de tratare prin dezintegrare moleculara pentru valorificarea energetica a deseurilor municipale din judetul Cluj</t>
  </si>
  <si>
    <t>11 02 06</t>
  </si>
  <si>
    <t>Subventii de la bugetul de stat catre bugetele locale pentru Programul National de Investitii Anghel Saligny</t>
  </si>
  <si>
    <t>42 02 87</t>
  </si>
  <si>
    <t>Sume PNRR aferente asistentei financiare nerambursabile- fonduri europene nerambursabile</t>
  </si>
  <si>
    <t>Sume PNRR aferente asistentei financiare nerambursabile- sume aferente TVA</t>
  </si>
  <si>
    <t>Sume PNRR aferente componentei imprumuturi- fonduri europene nerambursabile</t>
  </si>
  <si>
    <t>42 02 89 01</t>
  </si>
  <si>
    <t>Sume PNRR aferente componentei imprumuturi- sume aferente TVA</t>
  </si>
  <si>
    <t>42 02 89 03</t>
  </si>
  <si>
    <t>Subventii de la bugetul de stat catre bugetele locale necesare sustinerii derularii proiectelor finantate din FEN postaderare, aferente perioadei de programare 2021-2027</t>
  </si>
  <si>
    <t>42 02 93 03</t>
  </si>
  <si>
    <t>Sume alocate din sumele obtinute in urma scoaterii la licitatie a certificatelor de emisii de gaze cu efect de sera pentru finantarea proiectelor de investitii</t>
  </si>
  <si>
    <t>43 02 44</t>
  </si>
  <si>
    <t>Sume alocate din PNRR aferente asistentei financiare nerambursabile- fonduri europene nerambursabile</t>
  </si>
  <si>
    <t>43 02 49 01</t>
  </si>
  <si>
    <t>Sume alocate din PNRR aferente asistentei financiare nerambursabile- sume aferente TVA</t>
  </si>
  <si>
    <t>43 02 49 03</t>
  </si>
  <si>
    <t>Sume alocate din PNRR aferente componentei imprumuturi- fonduri din imprumut rambursabil</t>
  </si>
  <si>
    <t>43 02 48 01</t>
  </si>
  <si>
    <t>Sume alocate din PNRR aferente componentei imprumuturi- sume aferente TVA</t>
  </si>
  <si>
    <t>43 02 48 03</t>
  </si>
  <si>
    <t>FEDR aferent cadrului financiar 2021-2027- sume primite in contul platilor efectuate in anul curent</t>
  </si>
  <si>
    <t>45 02 48 01</t>
  </si>
  <si>
    <t>Excedent 31.12.2024</t>
  </si>
  <si>
    <t>61 02 70</t>
  </si>
  <si>
    <t>Sume defalcate din TVA-stimulent educațional învățământ special</t>
  </si>
  <si>
    <t>42 02 05</t>
  </si>
  <si>
    <t>Subvenții P.U.G.-uri</t>
  </si>
  <si>
    <t>Microbuze electrice pentru elevii din judetul Cluj- finanțare AFM</t>
  </si>
  <si>
    <t>Reabilitarea termica si eficientizarea energetica a Spitalului de Boli Infectioase Cluj Napoca</t>
  </si>
  <si>
    <t>66 02 56</t>
  </si>
  <si>
    <t>Proiect PNRR - Furnizare dotari proiect - Reducerea riscului de infectii nosocomiale la  Spitalul Clinic de Pneumoftiziologie</t>
  </si>
  <si>
    <t>Proiect PNRR - Reducerea riscului de infectii nosocomiale in Spitalul Clinic de Urgenta pentru Copii</t>
  </si>
  <si>
    <t>Reabilitarea energetica pentru corpul A de cladire al Sitalului Clinic de Recuperare Cluj Napoca</t>
  </si>
  <si>
    <t>Cheltuieli de capital- CJC</t>
  </si>
  <si>
    <t>CMID</t>
  </si>
  <si>
    <t>Cap 80 02 Acţiuni Generale Economice</t>
  </si>
  <si>
    <t>80 02</t>
  </si>
  <si>
    <t>Cluj Arena</t>
  </si>
  <si>
    <t>80 02 55</t>
  </si>
  <si>
    <t>Cluj Arena- statii electrice de reincarcare -finantare AFM</t>
  </si>
  <si>
    <t>80 02 70</t>
  </si>
  <si>
    <t>Cheltuieli de capital-TETAROM I</t>
  </si>
  <si>
    <t>S.C.Clujana S.A.- acțiuni</t>
  </si>
  <si>
    <t>80 02 72</t>
  </si>
  <si>
    <t>Modernizarea si reabilitarea drumurilor judetene DJ 170B si DJ 103K</t>
  </si>
  <si>
    <t>84 02 56</t>
  </si>
  <si>
    <t>Echipamente pentru cresterea sigurantei traficului in judetul Cluj</t>
  </si>
  <si>
    <t>Iluminarea trecerilor pentru pietoni pe drumurile judetene din judetul Cluj</t>
  </si>
  <si>
    <t xml:space="preserve"> Modernizarea și reabilitarea Traseului Județean 2 format din sectoare de drum ale DJ 108B, DJ 105T  si DJ 109A, parte a Traseului Regional Transilvania de Nord (POR 2014-2020)</t>
  </si>
  <si>
    <t>Proiect PNRR VELO Apuseni</t>
  </si>
  <si>
    <t>Proiecte  FEN PNRR</t>
  </si>
  <si>
    <t>Active financiare</t>
  </si>
  <si>
    <t>Restaurarea, consolidarea și conservarea ansamblului Octavian Goga Ciucea</t>
  </si>
  <si>
    <t>67 02 56</t>
  </si>
  <si>
    <t>Îmbunătățirea Infrastructurii de Turism la Muzeul O.Goga Ciucea</t>
  </si>
  <si>
    <t>Revitalizarea Zonei Parcului Etnografic Național Romulus Vuia-Pădurea Hoia Cluj</t>
  </si>
  <si>
    <t>54 02 70</t>
  </si>
  <si>
    <t xml:space="preserve">68 02 57 </t>
  </si>
  <si>
    <t>Cap.55.02 Tranzacții privind datoria publică și împrumuturi</t>
  </si>
  <si>
    <t>55 02</t>
  </si>
  <si>
    <t>Bunuri și servicii</t>
  </si>
  <si>
    <t>55 02 20</t>
  </si>
  <si>
    <t>Contrasemnează:</t>
  </si>
  <si>
    <t>SECRETAR GENERAL AL JUDEȚULUI</t>
  </si>
  <si>
    <t>SIMONA GACI</t>
  </si>
  <si>
    <t>Cap 83 02 AGRICULTURĂ, SILVICULTURĂ</t>
  </si>
  <si>
    <t>83 02</t>
  </si>
  <si>
    <t>83 02 20</t>
  </si>
  <si>
    <t xml:space="preserve"> BUGET APROBAT 2025</t>
  </si>
  <si>
    <t>INFLUENȚE</t>
  </si>
  <si>
    <t>BUGET RECTIFICAT 2025</t>
  </si>
  <si>
    <t xml:space="preserve">Subvenții pt. realizarea act de colectare, transport, depozitare și neutralizare a deșeurilor de origine animală </t>
  </si>
  <si>
    <t>42 02 73</t>
  </si>
  <si>
    <t>la Hotărârea nr.    /2025</t>
  </si>
  <si>
    <t>Venituri din vanzarea unor bunuri apartinand domeniului privat al statului sau al unitatilor administrativ-teritoriale</t>
  </si>
  <si>
    <t>39 02 07</t>
  </si>
  <si>
    <t>FEDR aferent cadrului financiar 2021-2027- sume primite in contul platilor efectuate in anii anteriori</t>
  </si>
  <si>
    <t>45 02 48 02</t>
  </si>
  <si>
    <t>FEDR aferent cadrului financiar 2014-2020- sume primite in contul platilor efectuate in anii anteriori</t>
  </si>
  <si>
    <t>48 02 01 02</t>
  </si>
  <si>
    <t>Dotarea Amulatoriului Spital Clinic de Boli Infectioase-FEDR 2021-2027</t>
  </si>
  <si>
    <t>Investitie in infrastructura Spitalului Clinic de Recuperare Cluj-Napoca</t>
  </si>
  <si>
    <t>Extindere, modernizare si dotarea Ambulatoriului Integrat al Spitalului Clinic de Boli Infectioase Cluj Napoca-etapele 2, 3 si 4</t>
  </si>
  <si>
    <t>Plăți an precedent recuperare în anul curent</t>
  </si>
  <si>
    <t>68.02.85.SF</t>
  </si>
  <si>
    <t>51.02.85.SF</t>
  </si>
  <si>
    <t>Sume repartizate pentru finanțarea instituțiilor de spectacole și concerte</t>
  </si>
  <si>
    <t>04 02 06</t>
  </si>
  <si>
    <t>54.02.85.SF</t>
  </si>
  <si>
    <t>61.02.85.SF</t>
  </si>
  <si>
    <t>67.02.85.SF</t>
  </si>
  <si>
    <t>74.02.85.SF</t>
  </si>
  <si>
    <t>84.02.85.SF</t>
  </si>
  <si>
    <t>85 F</t>
  </si>
  <si>
    <t>65 02 61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</si>
</sst>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38"/>
    </font>
    <font>
      <sz val="10"/>
      <name val="Arial"/>
      <family val="2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2"/>
      <color indexed="8"/>
      <name val="Cambria"/>
      <family val="1"/>
      <charset val="238"/>
      <scheme val="major"/>
    </font>
    <font>
      <b/>
      <i/>
      <sz val="12"/>
      <name val="Cambria"/>
      <family val="1"/>
      <charset val="238"/>
      <scheme val="major"/>
    </font>
    <font>
      <b/>
      <sz val="12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2"/>
      <name val="Cambria"/>
      <family val="1"/>
      <charset val="238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name val="Monserat"/>
      <charset val="238"/>
    </font>
    <font>
      <b/>
      <sz val="1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1" xfId="1" applyFont="1" applyBorder="1" applyAlignment="1">
      <alignment wrapText="1"/>
    </xf>
    <xf numFmtId="0" fontId="2" fillId="0" borderId="0" xfId="0" applyFont="1"/>
    <xf numFmtId="0" fontId="2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/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/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0" fontId="3" fillId="0" borderId="1" xfId="1" applyFont="1" applyBorder="1"/>
    <xf numFmtId="4" fontId="3" fillId="0" borderId="0" xfId="0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5" fillId="0" borderId="1" xfId="1" applyFont="1" applyBorder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1" applyFont="1" applyBorder="1"/>
    <xf numFmtId="0" fontId="2" fillId="0" borderId="0" xfId="1" applyFont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4" fontId="2" fillId="0" borderId="0" xfId="0" applyNumberFormat="1" applyFont="1"/>
    <xf numFmtId="0" fontId="3" fillId="0" borderId="0" xfId="1" applyFont="1" applyAlignment="1">
      <alignment vertical="center" wrapText="1"/>
    </xf>
    <xf numFmtId="0" fontId="3" fillId="0" borderId="0" xfId="0" applyFont="1"/>
    <xf numFmtId="0" fontId="8" fillId="0" borderId="1" xfId="1" applyFont="1" applyBorder="1"/>
    <xf numFmtId="0" fontId="10" fillId="0" borderId="1" xfId="1" applyFont="1" applyBorder="1"/>
    <xf numFmtId="0" fontId="2" fillId="3" borderId="1" xfId="1" applyFont="1" applyFill="1" applyBorder="1" applyAlignment="1">
      <alignment wrapText="1"/>
    </xf>
    <xf numFmtId="4" fontId="10" fillId="0" borderId="0" xfId="0" applyNumberFormat="1" applyFont="1"/>
    <xf numFmtId="0" fontId="10" fillId="0" borderId="1" xfId="1" applyFont="1" applyBorder="1" applyAlignment="1">
      <alignment horizontal="left"/>
    </xf>
    <xf numFmtId="0" fontId="2" fillId="0" borderId="1" xfId="1" applyFont="1" applyBorder="1" applyAlignment="1">
      <alignment vertical="center"/>
    </xf>
    <xf numFmtId="4" fontId="2" fillId="0" borderId="1" xfId="0" applyNumberFormat="1" applyFont="1" applyBorder="1"/>
    <xf numFmtId="0" fontId="9" fillId="0" borderId="1" xfId="1" applyFont="1" applyBorder="1"/>
    <xf numFmtId="0" fontId="9" fillId="0" borderId="1" xfId="1" applyFont="1" applyBorder="1" applyAlignment="1">
      <alignment horizontal="left"/>
    </xf>
    <xf numFmtId="4" fontId="3" fillId="0" borderId="1" xfId="0" applyNumberFormat="1" applyFont="1" applyBorder="1"/>
    <xf numFmtId="0" fontId="11" fillId="0" borderId="0" xfId="1" applyFont="1"/>
    <xf numFmtId="4" fontId="2" fillId="0" borderId="0" xfId="1" applyNumberFormat="1" applyFont="1" applyAlignment="1">
      <alignment wrapText="1"/>
    </xf>
    <xf numFmtId="0" fontId="3" fillId="0" borderId="1" xfId="1" applyFont="1" applyBorder="1" applyAlignment="1">
      <alignment horizontal="left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1" applyFont="1" applyBorder="1"/>
    <xf numFmtId="0" fontId="3" fillId="0" borderId="0" xfId="1" applyFont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4"/>
  <sheetViews>
    <sheetView tabSelected="1" topLeftCell="A154" zoomScaleNormal="100" workbookViewId="0">
      <selection activeCell="J64" sqref="J64"/>
    </sheetView>
  </sheetViews>
  <sheetFormatPr defaultColWidth="9.109375" defaultRowHeight="15"/>
  <cols>
    <col min="1" max="1" width="1.44140625" style="2" customWidth="1"/>
    <col min="2" max="2" width="5.5546875" style="24" customWidth="1"/>
    <col min="3" max="3" width="51.77734375" style="2" customWidth="1"/>
    <col min="4" max="4" width="13.21875" style="2" customWidth="1"/>
    <col min="5" max="5" width="13.5546875" style="2" customWidth="1"/>
    <col min="6" max="6" width="12.109375" style="2" customWidth="1"/>
    <col min="7" max="7" width="13" style="2" customWidth="1"/>
    <col min="8" max="8" width="9.109375" style="2" customWidth="1"/>
    <col min="9" max="9" width="9.109375" style="2"/>
    <col min="10" max="10" width="14.21875" style="2" customWidth="1"/>
    <col min="11" max="11" width="16.21875" style="2" customWidth="1"/>
    <col min="12" max="16384" width="9.109375" style="2"/>
  </cols>
  <sheetData>
    <row r="1" spans="2:10" ht="15.6">
      <c r="B1" s="61" t="s">
        <v>0</v>
      </c>
      <c r="C1" s="61"/>
      <c r="D1" s="53"/>
      <c r="E1" s="53"/>
      <c r="F1" s="53" t="s">
        <v>166</v>
      </c>
      <c r="G1" s="53"/>
    </row>
    <row r="2" spans="2:10" ht="15.6">
      <c r="B2" s="61" t="s">
        <v>1</v>
      </c>
      <c r="C2" s="61"/>
      <c r="D2" s="54"/>
      <c r="E2" s="54"/>
      <c r="F2" s="54" t="s">
        <v>283</v>
      </c>
      <c r="G2" s="54"/>
    </row>
    <row r="3" spans="2:10">
      <c r="B3" s="61" t="s">
        <v>2</v>
      </c>
      <c r="C3" s="61"/>
      <c r="D3" s="6"/>
    </row>
    <row r="4" spans="2:10">
      <c r="B4" s="4"/>
      <c r="C4" s="4"/>
      <c r="D4" s="6"/>
    </row>
    <row r="5" spans="2:10">
      <c r="B5" s="4"/>
      <c r="C5" s="4"/>
      <c r="D5" s="6"/>
    </row>
    <row r="6" spans="2:10" ht="48.6" customHeight="1">
      <c r="B6" s="32"/>
      <c r="C6" s="49" t="s">
        <v>207</v>
      </c>
      <c r="D6" s="49"/>
      <c r="E6" s="49"/>
      <c r="F6" s="49"/>
      <c r="G6" s="49"/>
    </row>
    <row r="7" spans="2:10">
      <c r="B7" s="7"/>
      <c r="C7" s="8"/>
      <c r="D7" s="9"/>
      <c r="E7" s="10"/>
      <c r="G7" s="10" t="s">
        <v>109</v>
      </c>
    </row>
    <row r="8" spans="2:10" ht="15.75" customHeight="1">
      <c r="B8" s="55" t="s">
        <v>3</v>
      </c>
      <c r="C8" s="58" t="s">
        <v>4</v>
      </c>
      <c r="D8" s="58" t="s">
        <v>5</v>
      </c>
      <c r="E8" s="55" t="s">
        <v>278</v>
      </c>
      <c r="F8" s="50" t="s">
        <v>279</v>
      </c>
      <c r="G8" s="50" t="s">
        <v>280</v>
      </c>
    </row>
    <row r="9" spans="2:10">
      <c r="B9" s="56"/>
      <c r="C9" s="59"/>
      <c r="D9" s="59"/>
      <c r="E9" s="56"/>
      <c r="F9" s="51"/>
      <c r="G9" s="51"/>
    </row>
    <row r="10" spans="2:10" ht="7.8" customHeight="1">
      <c r="B10" s="56"/>
      <c r="C10" s="59"/>
      <c r="D10" s="59"/>
      <c r="E10" s="56"/>
      <c r="F10" s="51"/>
      <c r="G10" s="51"/>
    </row>
    <row r="11" spans="2:10" ht="8.4" customHeight="1">
      <c r="B11" s="57"/>
      <c r="C11" s="60"/>
      <c r="D11" s="60"/>
      <c r="E11" s="57"/>
      <c r="F11" s="52"/>
      <c r="G11" s="52"/>
    </row>
    <row r="12" spans="2:10">
      <c r="B12" s="11">
        <v>1</v>
      </c>
      <c r="C12" s="12" t="s">
        <v>6</v>
      </c>
      <c r="D12" s="13" t="s">
        <v>7</v>
      </c>
      <c r="E12" s="40">
        <v>5000</v>
      </c>
      <c r="F12" s="40"/>
      <c r="G12" s="40">
        <f>E12+F12</f>
        <v>5000</v>
      </c>
      <c r="J12" s="31"/>
    </row>
    <row r="13" spans="2:10" ht="22.5" customHeight="1">
      <c r="B13" s="11">
        <f t="shared" ref="B13:B102" si="0">B12+1</f>
        <v>2</v>
      </c>
      <c r="C13" s="1" t="s">
        <v>8</v>
      </c>
      <c r="D13" s="12" t="s">
        <v>9</v>
      </c>
      <c r="E13" s="40">
        <v>375041</v>
      </c>
      <c r="F13" s="40"/>
      <c r="G13" s="40">
        <f t="shared" ref="G13:G82" si="1">E13+F13</f>
        <v>375041</v>
      </c>
      <c r="J13" s="31"/>
    </row>
    <row r="14" spans="2:10" ht="30">
      <c r="B14" s="11">
        <f t="shared" si="0"/>
        <v>3</v>
      </c>
      <c r="C14" s="1" t="s">
        <v>141</v>
      </c>
      <c r="D14" s="12" t="s">
        <v>10</v>
      </c>
      <c r="E14" s="40">
        <v>0</v>
      </c>
      <c r="F14" s="40"/>
      <c r="G14" s="40">
        <f t="shared" si="1"/>
        <v>0</v>
      </c>
      <c r="J14" s="31"/>
    </row>
    <row r="15" spans="2:10" ht="31.2" customHeight="1">
      <c r="B15" s="11">
        <f t="shared" si="0"/>
        <v>4</v>
      </c>
      <c r="C15" s="1" t="s">
        <v>296</v>
      </c>
      <c r="D15" s="12" t="s">
        <v>297</v>
      </c>
      <c r="E15" s="40">
        <v>0</v>
      </c>
      <c r="F15" s="40">
        <v>20866.41</v>
      </c>
      <c r="G15" s="40">
        <f t="shared" si="1"/>
        <v>20866.41</v>
      </c>
      <c r="J15" s="31"/>
    </row>
    <row r="16" spans="2:10">
      <c r="B16" s="11">
        <f t="shared" si="0"/>
        <v>5</v>
      </c>
      <c r="C16" s="1" t="s">
        <v>11</v>
      </c>
      <c r="D16" s="12" t="s">
        <v>12</v>
      </c>
      <c r="E16" s="40">
        <v>139533</v>
      </c>
      <c r="F16" s="40"/>
      <c r="G16" s="40">
        <f t="shared" si="1"/>
        <v>139533</v>
      </c>
      <c r="J16" s="31"/>
    </row>
    <row r="17" spans="1:30" ht="30">
      <c r="B17" s="11">
        <f t="shared" si="0"/>
        <v>6</v>
      </c>
      <c r="C17" s="1" t="s">
        <v>13</v>
      </c>
      <c r="D17" s="12" t="s">
        <v>14</v>
      </c>
      <c r="E17" s="40">
        <v>109204</v>
      </c>
      <c r="F17" s="40"/>
      <c r="G17" s="40">
        <f t="shared" si="1"/>
        <v>109204</v>
      </c>
      <c r="J17" s="31"/>
    </row>
    <row r="18" spans="1:30" ht="18" customHeight="1">
      <c r="B18" s="11">
        <f t="shared" si="0"/>
        <v>7</v>
      </c>
      <c r="C18" s="1" t="s">
        <v>135</v>
      </c>
      <c r="D18" s="12" t="s">
        <v>14</v>
      </c>
      <c r="E18" s="40">
        <v>17063</v>
      </c>
      <c r="F18" s="40"/>
      <c r="G18" s="40">
        <f t="shared" si="1"/>
        <v>17063</v>
      </c>
      <c r="J18" s="31"/>
    </row>
    <row r="19" spans="1:30" ht="30">
      <c r="B19" s="11">
        <f t="shared" si="0"/>
        <v>8</v>
      </c>
      <c r="C19" s="1" t="s">
        <v>136</v>
      </c>
      <c r="D19" s="12" t="s">
        <v>14</v>
      </c>
      <c r="E19" s="40">
        <v>9478</v>
      </c>
      <c r="F19" s="40"/>
      <c r="G19" s="40">
        <f t="shared" si="1"/>
        <v>9478</v>
      </c>
      <c r="J19" s="31"/>
    </row>
    <row r="20" spans="1:30" s="1" customFormat="1" ht="20.399999999999999" customHeight="1">
      <c r="A20" s="26"/>
      <c r="B20" s="11">
        <f t="shared" si="0"/>
        <v>9</v>
      </c>
      <c r="C20" s="1" t="s">
        <v>148</v>
      </c>
      <c r="D20" s="1" t="s">
        <v>14</v>
      </c>
      <c r="E20" s="40">
        <v>10584</v>
      </c>
      <c r="F20" s="40"/>
      <c r="G20" s="40">
        <f t="shared" si="1"/>
        <v>10584</v>
      </c>
      <c r="H20" s="26"/>
      <c r="I20" s="26"/>
      <c r="J20" s="31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s="26" customFormat="1" ht="30">
      <c r="B21" s="11">
        <f t="shared" si="0"/>
        <v>10</v>
      </c>
      <c r="C21" s="1" t="s">
        <v>234</v>
      </c>
      <c r="D21" s="1" t="s">
        <v>14</v>
      </c>
      <c r="E21" s="40">
        <v>12</v>
      </c>
      <c r="F21" s="40"/>
      <c r="G21" s="40">
        <f t="shared" si="1"/>
        <v>12</v>
      </c>
      <c r="J21" s="31"/>
    </row>
    <row r="22" spans="1:30" ht="31.2" customHeight="1">
      <c r="B22" s="11">
        <f t="shared" si="0"/>
        <v>11</v>
      </c>
      <c r="C22" s="1" t="s">
        <v>131</v>
      </c>
      <c r="D22" s="12" t="s">
        <v>14</v>
      </c>
      <c r="E22" s="40">
        <v>2594</v>
      </c>
      <c r="F22" s="40"/>
      <c r="G22" s="40">
        <f t="shared" si="1"/>
        <v>2594</v>
      </c>
      <c r="J22" s="31"/>
    </row>
    <row r="23" spans="1:30" ht="30" customHeight="1">
      <c r="B23" s="11">
        <f t="shared" si="0"/>
        <v>12</v>
      </c>
      <c r="C23" s="1" t="s">
        <v>157</v>
      </c>
      <c r="D23" s="34" t="s">
        <v>14</v>
      </c>
      <c r="E23" s="40">
        <v>33112</v>
      </c>
      <c r="F23" s="40"/>
      <c r="G23" s="40">
        <f t="shared" si="1"/>
        <v>33112</v>
      </c>
      <c r="J23" s="31"/>
    </row>
    <row r="24" spans="1:30" ht="30" customHeight="1">
      <c r="B24" s="11">
        <f t="shared" si="0"/>
        <v>13</v>
      </c>
      <c r="C24" s="1" t="s">
        <v>158</v>
      </c>
      <c r="D24" s="34" t="s">
        <v>14</v>
      </c>
      <c r="E24" s="40">
        <v>36361</v>
      </c>
      <c r="F24" s="40"/>
      <c r="G24" s="40">
        <f t="shared" si="1"/>
        <v>36361</v>
      </c>
      <c r="J24" s="31"/>
    </row>
    <row r="25" spans="1:30">
      <c r="B25" s="11">
        <f t="shared" si="0"/>
        <v>14</v>
      </c>
      <c r="C25" s="1" t="s">
        <v>15</v>
      </c>
      <c r="D25" s="12" t="s">
        <v>16</v>
      </c>
      <c r="E25" s="40">
        <v>25529</v>
      </c>
      <c r="F25" s="40"/>
      <c r="G25" s="40">
        <f t="shared" si="1"/>
        <v>25529</v>
      </c>
      <c r="J25" s="31"/>
    </row>
    <row r="26" spans="1:30" ht="59.4" customHeight="1">
      <c r="B26" s="11">
        <f t="shared" si="0"/>
        <v>15</v>
      </c>
      <c r="C26" s="1" t="s">
        <v>208</v>
      </c>
      <c r="D26" s="12" t="s">
        <v>209</v>
      </c>
      <c r="E26" s="40">
        <v>4800</v>
      </c>
      <c r="F26" s="40"/>
      <c r="G26" s="40">
        <f t="shared" si="1"/>
        <v>4800</v>
      </c>
      <c r="J26" s="31"/>
    </row>
    <row r="27" spans="1:30">
      <c r="B27" s="11">
        <f t="shared" si="0"/>
        <v>16</v>
      </c>
      <c r="C27" s="12" t="s">
        <v>17</v>
      </c>
      <c r="D27" s="12" t="s">
        <v>18</v>
      </c>
      <c r="E27" s="40">
        <v>4655</v>
      </c>
      <c r="F27" s="40"/>
      <c r="G27" s="40">
        <f t="shared" si="1"/>
        <v>4655</v>
      </c>
      <c r="J27" s="31"/>
    </row>
    <row r="28" spans="1:30">
      <c r="B28" s="11">
        <f t="shared" si="0"/>
        <v>17</v>
      </c>
      <c r="C28" s="12" t="s">
        <v>19</v>
      </c>
      <c r="D28" s="12" t="s">
        <v>20</v>
      </c>
      <c r="E28" s="40">
        <v>40771</v>
      </c>
      <c r="F28" s="40"/>
      <c r="G28" s="40">
        <f t="shared" si="1"/>
        <v>40771</v>
      </c>
      <c r="J28" s="31"/>
    </row>
    <row r="29" spans="1:30">
      <c r="B29" s="11">
        <f t="shared" si="0"/>
        <v>18</v>
      </c>
      <c r="C29" s="1" t="s">
        <v>129</v>
      </c>
      <c r="D29" s="12" t="s">
        <v>128</v>
      </c>
      <c r="E29" s="40">
        <v>2671</v>
      </c>
      <c r="F29" s="40"/>
      <c r="G29" s="40">
        <f t="shared" si="1"/>
        <v>2671</v>
      </c>
      <c r="J29" s="31"/>
    </row>
    <row r="30" spans="1:30">
      <c r="B30" s="11">
        <f t="shared" si="0"/>
        <v>19</v>
      </c>
      <c r="C30" s="12" t="s">
        <v>21</v>
      </c>
      <c r="D30" s="12" t="s">
        <v>22</v>
      </c>
      <c r="E30" s="40">
        <v>150</v>
      </c>
      <c r="F30" s="40"/>
      <c r="G30" s="40">
        <f t="shared" si="1"/>
        <v>150</v>
      </c>
      <c r="J30" s="31"/>
    </row>
    <row r="31" spans="1:30">
      <c r="B31" s="11">
        <f t="shared" si="0"/>
        <v>20</v>
      </c>
      <c r="C31" s="12" t="s">
        <v>23</v>
      </c>
      <c r="D31" s="12" t="s">
        <v>159</v>
      </c>
      <c r="E31" s="40">
        <v>110</v>
      </c>
      <c r="F31" s="40"/>
      <c r="G31" s="40">
        <f t="shared" si="1"/>
        <v>110</v>
      </c>
      <c r="J31" s="45"/>
    </row>
    <row r="32" spans="1:30">
      <c r="B32" s="11">
        <f t="shared" si="0"/>
        <v>21</v>
      </c>
      <c r="C32" s="12" t="s">
        <v>151</v>
      </c>
      <c r="D32" s="12" t="s">
        <v>150</v>
      </c>
      <c r="E32" s="40">
        <v>4000</v>
      </c>
      <c r="F32" s="40"/>
      <c r="G32" s="40">
        <f t="shared" si="1"/>
        <v>4000</v>
      </c>
      <c r="J32" s="45"/>
    </row>
    <row r="33" spans="2:11" ht="45">
      <c r="B33" s="11">
        <f t="shared" si="0"/>
        <v>22</v>
      </c>
      <c r="C33" s="1" t="s">
        <v>284</v>
      </c>
      <c r="D33" s="12" t="s">
        <v>285</v>
      </c>
      <c r="E33" s="40">
        <v>1197.23</v>
      </c>
      <c r="F33" s="40"/>
      <c r="G33" s="40">
        <f t="shared" si="1"/>
        <v>1197.23</v>
      </c>
      <c r="J33" s="45"/>
    </row>
    <row r="34" spans="2:11" ht="30">
      <c r="B34" s="11">
        <f t="shared" si="0"/>
        <v>23</v>
      </c>
      <c r="C34" s="1" t="s">
        <v>24</v>
      </c>
      <c r="D34" s="12" t="s">
        <v>25</v>
      </c>
      <c r="E34" s="40">
        <v>18100</v>
      </c>
      <c r="F34" s="40"/>
      <c r="G34" s="40">
        <f t="shared" si="1"/>
        <v>18100</v>
      </c>
      <c r="J34" s="31"/>
    </row>
    <row r="35" spans="2:11" ht="43.8" customHeight="1">
      <c r="B35" s="11">
        <f t="shared" si="0"/>
        <v>24</v>
      </c>
      <c r="C35" s="36" t="s">
        <v>165</v>
      </c>
      <c r="D35" s="12" t="s">
        <v>164</v>
      </c>
      <c r="E35" s="40">
        <v>345</v>
      </c>
      <c r="F35" s="40"/>
      <c r="G35" s="40">
        <f t="shared" si="1"/>
        <v>345</v>
      </c>
      <c r="J35" s="31"/>
    </row>
    <row r="36" spans="2:11" ht="32.4" customHeight="1">
      <c r="B36" s="11">
        <f t="shared" si="0"/>
        <v>25</v>
      </c>
      <c r="C36" s="1" t="s">
        <v>181</v>
      </c>
      <c r="D36" s="12" t="s">
        <v>182</v>
      </c>
      <c r="E36" s="40">
        <v>4111.17</v>
      </c>
      <c r="F36" s="40"/>
      <c r="G36" s="40">
        <f t="shared" si="1"/>
        <v>4111.17</v>
      </c>
      <c r="J36" s="31"/>
    </row>
    <row r="37" spans="2:11">
      <c r="B37" s="11">
        <f t="shared" si="0"/>
        <v>26</v>
      </c>
      <c r="C37" s="36" t="s">
        <v>236</v>
      </c>
      <c r="D37" s="12" t="s">
        <v>235</v>
      </c>
      <c r="E37" s="40">
        <v>2400</v>
      </c>
      <c r="F37" s="40"/>
      <c r="G37" s="40">
        <f t="shared" si="1"/>
        <v>2400</v>
      </c>
      <c r="J37" s="31"/>
    </row>
    <row r="38" spans="2:11" ht="30" customHeight="1">
      <c r="B38" s="11">
        <f t="shared" si="0"/>
        <v>27</v>
      </c>
      <c r="C38" s="1" t="s">
        <v>161</v>
      </c>
      <c r="D38" s="12" t="s">
        <v>162</v>
      </c>
      <c r="E38" s="40">
        <v>476.67</v>
      </c>
      <c r="F38" s="40"/>
      <c r="G38" s="40">
        <f t="shared" si="1"/>
        <v>476.67</v>
      </c>
      <c r="J38" s="31"/>
    </row>
    <row r="39" spans="2:11" ht="52.2" customHeight="1">
      <c r="B39" s="11">
        <f t="shared" si="0"/>
        <v>28</v>
      </c>
      <c r="C39" s="1" t="s">
        <v>281</v>
      </c>
      <c r="D39" s="12" t="s">
        <v>282</v>
      </c>
      <c r="E39" s="40">
        <v>1243</v>
      </c>
      <c r="F39" s="40"/>
      <c r="G39" s="40">
        <f t="shared" si="1"/>
        <v>1243</v>
      </c>
      <c r="J39" s="31"/>
    </row>
    <row r="40" spans="2:11" ht="46.2" customHeight="1">
      <c r="B40" s="11">
        <f t="shared" si="0"/>
        <v>29</v>
      </c>
      <c r="C40" s="1" t="s">
        <v>210</v>
      </c>
      <c r="D40" s="12" t="s">
        <v>211</v>
      </c>
      <c r="E40" s="40">
        <v>16529.59</v>
      </c>
      <c r="F40" s="40"/>
      <c r="G40" s="40">
        <f t="shared" si="1"/>
        <v>16529.59</v>
      </c>
      <c r="J40" s="31"/>
    </row>
    <row r="41" spans="2:11" ht="33" customHeight="1">
      <c r="B41" s="11">
        <f t="shared" si="0"/>
        <v>30</v>
      </c>
      <c r="C41" s="1" t="s">
        <v>212</v>
      </c>
      <c r="D41" s="12" t="s">
        <v>179</v>
      </c>
      <c r="E41" s="40">
        <v>42468.42</v>
      </c>
      <c r="F41" s="40"/>
      <c r="G41" s="40">
        <f t="shared" si="1"/>
        <v>42468.42</v>
      </c>
      <c r="I41" s="31"/>
      <c r="J41" s="31"/>
    </row>
    <row r="42" spans="2:11" ht="36" customHeight="1">
      <c r="B42" s="11">
        <f t="shared" si="0"/>
        <v>31</v>
      </c>
      <c r="C42" s="1" t="s">
        <v>213</v>
      </c>
      <c r="D42" s="12" t="s">
        <v>180</v>
      </c>
      <c r="E42" s="40">
        <v>8069.71</v>
      </c>
      <c r="F42" s="40"/>
      <c r="G42" s="40">
        <f t="shared" si="1"/>
        <v>8069.71</v>
      </c>
      <c r="J42" s="31"/>
    </row>
    <row r="43" spans="2:11" ht="33.6" customHeight="1">
      <c r="B43" s="11">
        <f t="shared" ref="B43:B62" si="2">B42+1</f>
        <v>32</v>
      </c>
      <c r="C43" s="1" t="s">
        <v>214</v>
      </c>
      <c r="D43" s="1" t="s">
        <v>215</v>
      </c>
      <c r="E43" s="40">
        <v>8403.36</v>
      </c>
      <c r="F43" s="40"/>
      <c r="G43" s="40">
        <f t="shared" si="1"/>
        <v>8403.36</v>
      </c>
      <c r="J43" s="31"/>
    </row>
    <row r="44" spans="2:11" ht="30.6" customHeight="1">
      <c r="B44" s="11">
        <f t="shared" si="2"/>
        <v>33</v>
      </c>
      <c r="C44" s="1" t="s">
        <v>216</v>
      </c>
      <c r="D44" s="12" t="s">
        <v>217</v>
      </c>
      <c r="E44" s="40">
        <v>1596.64</v>
      </c>
      <c r="F44" s="40"/>
      <c r="G44" s="40">
        <f t="shared" si="1"/>
        <v>1596.64</v>
      </c>
      <c r="J44" s="31"/>
    </row>
    <row r="45" spans="2:11" ht="58.2" customHeight="1">
      <c r="B45" s="11">
        <f t="shared" si="2"/>
        <v>34</v>
      </c>
      <c r="C45" s="1" t="s">
        <v>218</v>
      </c>
      <c r="D45" s="12" t="s">
        <v>219</v>
      </c>
      <c r="E45" s="40">
        <v>12677.31</v>
      </c>
      <c r="F45" s="40"/>
      <c r="G45" s="40">
        <f t="shared" si="1"/>
        <v>12677.31</v>
      </c>
      <c r="J45" s="31"/>
    </row>
    <row r="46" spans="2:11" ht="50.4" customHeight="1">
      <c r="B46" s="11">
        <f t="shared" si="2"/>
        <v>35</v>
      </c>
      <c r="C46" s="1" t="s">
        <v>220</v>
      </c>
      <c r="D46" s="12" t="s">
        <v>221</v>
      </c>
      <c r="E46" s="40">
        <v>27565</v>
      </c>
      <c r="F46" s="40"/>
      <c r="G46" s="40">
        <f t="shared" si="1"/>
        <v>27565</v>
      </c>
      <c r="J46" s="31"/>
      <c r="K46" s="31"/>
    </row>
    <row r="47" spans="2:11" ht="34.200000000000003" customHeight="1">
      <c r="B47" s="11">
        <f t="shared" si="2"/>
        <v>36</v>
      </c>
      <c r="C47" s="1" t="s">
        <v>222</v>
      </c>
      <c r="D47" s="12" t="s">
        <v>223</v>
      </c>
      <c r="E47" s="40">
        <v>2902</v>
      </c>
      <c r="F47" s="40"/>
      <c r="G47" s="40">
        <f t="shared" si="1"/>
        <v>2902</v>
      </c>
      <c r="J47" s="31"/>
      <c r="K47" s="31"/>
    </row>
    <row r="48" spans="2:11" ht="34.200000000000003" customHeight="1">
      <c r="B48" s="11">
        <f t="shared" si="2"/>
        <v>37</v>
      </c>
      <c r="C48" s="1" t="s">
        <v>224</v>
      </c>
      <c r="D48" s="12" t="s">
        <v>225</v>
      </c>
      <c r="E48" s="40">
        <v>551.38</v>
      </c>
      <c r="F48" s="40"/>
      <c r="G48" s="40">
        <f t="shared" si="1"/>
        <v>551.38</v>
      </c>
      <c r="J48" s="31"/>
      <c r="K48" s="31"/>
    </row>
    <row r="49" spans="2:11" ht="31.2" customHeight="1">
      <c r="B49" s="11">
        <f t="shared" si="2"/>
        <v>38</v>
      </c>
      <c r="C49" s="1" t="s">
        <v>226</v>
      </c>
      <c r="D49" s="12" t="s">
        <v>227</v>
      </c>
      <c r="E49" s="40">
        <v>376</v>
      </c>
      <c r="F49" s="40"/>
      <c r="G49" s="40">
        <f t="shared" si="1"/>
        <v>376</v>
      </c>
      <c r="J49" s="31"/>
      <c r="K49" s="31"/>
    </row>
    <row r="50" spans="2:11" ht="32.4" customHeight="1">
      <c r="B50" s="11">
        <f t="shared" si="2"/>
        <v>39</v>
      </c>
      <c r="C50" s="1" t="s">
        <v>228</v>
      </c>
      <c r="D50" s="12" t="s">
        <v>229</v>
      </c>
      <c r="E50" s="40">
        <v>71.44</v>
      </c>
      <c r="F50" s="40"/>
      <c r="G50" s="40">
        <f t="shared" si="1"/>
        <v>71.44</v>
      </c>
      <c r="J50" s="31"/>
      <c r="K50" s="31"/>
    </row>
    <row r="51" spans="2:11" ht="30" customHeight="1">
      <c r="B51" s="11">
        <f t="shared" si="2"/>
        <v>40</v>
      </c>
      <c r="C51" s="1" t="s">
        <v>230</v>
      </c>
      <c r="D51" s="12" t="s">
        <v>231</v>
      </c>
      <c r="E51" s="40">
        <v>51838.539999999994</v>
      </c>
      <c r="F51" s="40"/>
      <c r="G51" s="40">
        <f t="shared" si="1"/>
        <v>51838.539999999994</v>
      </c>
      <c r="J51" s="31"/>
      <c r="K51" s="31"/>
    </row>
    <row r="52" spans="2:11" ht="30" customHeight="1">
      <c r="B52" s="11">
        <f t="shared" si="2"/>
        <v>41</v>
      </c>
      <c r="C52" s="1" t="s">
        <v>286</v>
      </c>
      <c r="D52" s="12" t="s">
        <v>287</v>
      </c>
      <c r="E52" s="40">
        <v>1.23</v>
      </c>
      <c r="F52" s="40"/>
      <c r="G52" s="40">
        <f t="shared" si="1"/>
        <v>1.23</v>
      </c>
      <c r="J52" s="31"/>
      <c r="K52" s="31"/>
    </row>
    <row r="53" spans="2:11" ht="30" customHeight="1">
      <c r="B53" s="11">
        <f t="shared" si="2"/>
        <v>42</v>
      </c>
      <c r="C53" s="1" t="s">
        <v>288</v>
      </c>
      <c r="D53" s="12" t="s">
        <v>289</v>
      </c>
      <c r="E53" s="40">
        <v>3420.46</v>
      </c>
      <c r="F53" s="40"/>
      <c r="G53" s="40">
        <f t="shared" si="1"/>
        <v>3420.46</v>
      </c>
      <c r="J53" s="31"/>
      <c r="K53" s="31"/>
    </row>
    <row r="54" spans="2:11" ht="17.25" customHeight="1">
      <c r="B54" s="11">
        <f t="shared" si="2"/>
        <v>43</v>
      </c>
      <c r="C54" s="14" t="s">
        <v>26</v>
      </c>
      <c r="D54" s="12"/>
      <c r="E54" s="43">
        <v>776275.15</v>
      </c>
      <c r="F54" s="43">
        <f>F12+F13+F14+F15+F16+F27+F28+F29+F30+F31+F32+F33+F34+F35+F36+F37+F38+F39+F40+F41+F42+F43+F44+F45+F46+F47+F48+F49+F50+F51+F52+F53</f>
        <v>20866.41</v>
      </c>
      <c r="G54" s="43">
        <f t="shared" si="1"/>
        <v>797141.56</v>
      </c>
      <c r="J54" s="31"/>
    </row>
    <row r="55" spans="2:11" ht="16.5" customHeight="1">
      <c r="B55" s="11">
        <f t="shared" si="2"/>
        <v>44</v>
      </c>
      <c r="C55" s="14" t="s">
        <v>232</v>
      </c>
      <c r="D55" s="14"/>
      <c r="E55" s="43">
        <v>140054.5</v>
      </c>
      <c r="F55" s="40"/>
      <c r="G55" s="43">
        <f t="shared" si="1"/>
        <v>140054.5</v>
      </c>
      <c r="J55" s="31"/>
    </row>
    <row r="56" spans="2:11">
      <c r="B56" s="11">
        <f t="shared" si="2"/>
        <v>45</v>
      </c>
      <c r="C56" s="14" t="s">
        <v>132</v>
      </c>
      <c r="D56" s="12"/>
      <c r="E56" s="43">
        <v>916329.65000000014</v>
      </c>
      <c r="F56" s="43">
        <f>F74+F81+F99+F103+F112+F162+F178+F246+F256+F260+F265+F270+F272+F281+F283</f>
        <v>20866.410000000003</v>
      </c>
      <c r="G56" s="43">
        <f t="shared" si="1"/>
        <v>937196.06000000017</v>
      </c>
      <c r="J56" s="31"/>
    </row>
    <row r="57" spans="2:11">
      <c r="B57" s="11">
        <f t="shared" si="2"/>
        <v>46</v>
      </c>
      <c r="C57" s="14" t="s">
        <v>30</v>
      </c>
      <c r="D57" s="14">
        <v>10</v>
      </c>
      <c r="E57" s="43">
        <v>246739</v>
      </c>
      <c r="F57" s="43">
        <f>F182+F188</f>
        <v>16875</v>
      </c>
      <c r="G57" s="43">
        <f t="shared" si="1"/>
        <v>263614</v>
      </c>
      <c r="H57" s="31"/>
      <c r="J57" s="31"/>
    </row>
    <row r="58" spans="2:11">
      <c r="B58" s="11">
        <f t="shared" si="2"/>
        <v>47</v>
      </c>
      <c r="C58" s="14" t="s">
        <v>31</v>
      </c>
      <c r="D58" s="14">
        <v>20</v>
      </c>
      <c r="E58" s="43">
        <v>144746.97999999998</v>
      </c>
      <c r="F58" s="43">
        <f>F77+F183+F189+F274</f>
        <v>4135.26</v>
      </c>
      <c r="G58" s="43">
        <f t="shared" si="1"/>
        <v>148882.23999999999</v>
      </c>
      <c r="H58" s="31"/>
      <c r="J58" s="31"/>
    </row>
    <row r="59" spans="2:11">
      <c r="B59" s="11">
        <f t="shared" si="2"/>
        <v>48</v>
      </c>
      <c r="C59" s="14" t="s">
        <v>134</v>
      </c>
      <c r="D59" s="14">
        <v>30</v>
      </c>
      <c r="E59" s="43">
        <v>30000</v>
      </c>
      <c r="F59" s="40"/>
      <c r="G59" s="43">
        <f t="shared" si="1"/>
        <v>30000</v>
      </c>
      <c r="J59" s="31"/>
    </row>
    <row r="60" spans="2:11">
      <c r="B60" s="11">
        <f t="shared" si="2"/>
        <v>49</v>
      </c>
      <c r="C60" s="14" t="s">
        <v>163</v>
      </c>
      <c r="D60" s="14">
        <v>50</v>
      </c>
      <c r="E60" s="43">
        <v>11000</v>
      </c>
      <c r="F60" s="43">
        <f>F98</f>
        <v>2625</v>
      </c>
      <c r="G60" s="43">
        <f t="shared" si="1"/>
        <v>13625</v>
      </c>
      <c r="H60" s="31"/>
      <c r="J60" s="31"/>
    </row>
    <row r="61" spans="2:11">
      <c r="B61" s="11">
        <f t="shared" si="2"/>
        <v>50</v>
      </c>
      <c r="C61" s="20" t="s">
        <v>108</v>
      </c>
      <c r="D61" s="16" t="s">
        <v>122</v>
      </c>
      <c r="E61" s="43">
        <v>949</v>
      </c>
      <c r="F61" s="40"/>
      <c r="G61" s="43">
        <f t="shared" si="1"/>
        <v>949</v>
      </c>
      <c r="J61" s="31"/>
    </row>
    <row r="62" spans="2:11">
      <c r="B62" s="11">
        <f t="shared" si="2"/>
        <v>51</v>
      </c>
      <c r="C62" s="20" t="s">
        <v>108</v>
      </c>
      <c r="D62" s="16" t="s">
        <v>123</v>
      </c>
      <c r="E62" s="43">
        <v>11017.6</v>
      </c>
      <c r="F62" s="40"/>
      <c r="G62" s="43">
        <f t="shared" si="1"/>
        <v>11017.6</v>
      </c>
      <c r="H62" s="31"/>
      <c r="J62" s="31"/>
    </row>
    <row r="63" spans="2:11">
      <c r="B63" s="11">
        <f t="shared" si="0"/>
        <v>52</v>
      </c>
      <c r="C63" s="14" t="s">
        <v>119</v>
      </c>
      <c r="D63" s="16" t="s">
        <v>121</v>
      </c>
      <c r="E63" s="43">
        <v>28379.5</v>
      </c>
      <c r="F63" s="43">
        <f>F266</f>
        <v>-3000</v>
      </c>
      <c r="G63" s="43">
        <f t="shared" si="1"/>
        <v>25379.5</v>
      </c>
      <c r="J63" s="31"/>
    </row>
    <row r="64" spans="2:11">
      <c r="B64" s="11">
        <f t="shared" si="0"/>
        <v>53</v>
      </c>
      <c r="C64" s="14" t="s">
        <v>119</v>
      </c>
      <c r="D64" s="16" t="s">
        <v>206</v>
      </c>
      <c r="E64" s="43">
        <v>1836.17</v>
      </c>
      <c r="F64" s="40"/>
      <c r="G64" s="43">
        <f t="shared" si="1"/>
        <v>1836.17</v>
      </c>
      <c r="J64" s="31"/>
    </row>
    <row r="65" spans="2:10">
      <c r="B65" s="11">
        <f t="shared" si="0"/>
        <v>54</v>
      </c>
      <c r="C65" s="14" t="s">
        <v>61</v>
      </c>
      <c r="D65" s="14">
        <v>57</v>
      </c>
      <c r="E65" s="43">
        <v>44653</v>
      </c>
      <c r="F65" s="40"/>
      <c r="G65" s="43">
        <f t="shared" si="1"/>
        <v>44653</v>
      </c>
      <c r="J65" s="31"/>
    </row>
    <row r="66" spans="2:10">
      <c r="B66" s="11">
        <f t="shared" si="0"/>
        <v>55</v>
      </c>
      <c r="C66" s="14" t="s">
        <v>88</v>
      </c>
      <c r="D66" s="14">
        <v>59</v>
      </c>
      <c r="E66" s="43">
        <v>16580</v>
      </c>
      <c r="F66" s="43">
        <f>F184+F190</f>
        <v>242</v>
      </c>
      <c r="G66" s="43">
        <f t="shared" si="1"/>
        <v>16822</v>
      </c>
      <c r="J66" s="31"/>
    </row>
    <row r="67" spans="2:10">
      <c r="B67" s="11">
        <f t="shared" si="0"/>
        <v>56</v>
      </c>
      <c r="C67" s="14" t="s">
        <v>32</v>
      </c>
      <c r="D67" s="14">
        <v>70</v>
      </c>
      <c r="E67" s="43">
        <v>239809.93000000005</v>
      </c>
      <c r="F67" s="43">
        <f>F185+F218+F133</f>
        <v>1957.15</v>
      </c>
      <c r="G67" s="43">
        <f t="shared" si="1"/>
        <v>241767.08000000005</v>
      </c>
      <c r="J67" s="31"/>
    </row>
    <row r="68" spans="2:10">
      <c r="B68" s="11">
        <f t="shared" si="0"/>
        <v>57</v>
      </c>
      <c r="C68" s="14" t="s">
        <v>204</v>
      </c>
      <c r="D68" s="14">
        <v>60</v>
      </c>
      <c r="E68" s="43">
        <v>71601.039999999994</v>
      </c>
      <c r="F68" s="40"/>
      <c r="G68" s="43">
        <f t="shared" si="1"/>
        <v>71601.039999999994</v>
      </c>
      <c r="J68" s="31"/>
    </row>
    <row r="69" spans="2:10">
      <c r="B69" s="11">
        <f t="shared" si="0"/>
        <v>58</v>
      </c>
      <c r="C69" s="14" t="s">
        <v>260</v>
      </c>
      <c r="D69" s="14">
        <v>61</v>
      </c>
      <c r="E69" s="43">
        <v>460.54</v>
      </c>
      <c r="F69" s="40"/>
      <c r="G69" s="43">
        <f t="shared" si="1"/>
        <v>460.54</v>
      </c>
      <c r="J69" s="31"/>
    </row>
    <row r="70" spans="2:10">
      <c r="B70" s="11">
        <f t="shared" si="0"/>
        <v>59</v>
      </c>
      <c r="C70" s="14" t="s">
        <v>130</v>
      </c>
      <c r="D70" s="14">
        <v>58</v>
      </c>
      <c r="E70" s="43">
        <v>739.69</v>
      </c>
      <c r="F70" s="40"/>
      <c r="G70" s="43">
        <f t="shared" si="1"/>
        <v>739.69</v>
      </c>
      <c r="J70" s="31"/>
    </row>
    <row r="71" spans="2:10">
      <c r="B71" s="11">
        <f t="shared" si="0"/>
        <v>60</v>
      </c>
      <c r="C71" s="14" t="s">
        <v>130</v>
      </c>
      <c r="D71" s="14">
        <v>56</v>
      </c>
      <c r="E71" s="43">
        <v>67812.2</v>
      </c>
      <c r="F71" s="40"/>
      <c r="G71" s="43">
        <f t="shared" si="1"/>
        <v>67812.2</v>
      </c>
      <c r="J71" s="31"/>
    </row>
    <row r="72" spans="2:10">
      <c r="B72" s="11">
        <f t="shared" si="0"/>
        <v>61</v>
      </c>
      <c r="C72" s="14" t="s">
        <v>261</v>
      </c>
      <c r="D72" s="14">
        <v>72</v>
      </c>
      <c r="E72" s="43">
        <v>5</v>
      </c>
      <c r="F72" s="40"/>
      <c r="G72" s="43">
        <f t="shared" si="1"/>
        <v>5</v>
      </c>
      <c r="J72" s="31"/>
    </row>
    <row r="73" spans="2:10" ht="15.6">
      <c r="B73" s="11">
        <f t="shared" si="0"/>
        <v>62</v>
      </c>
      <c r="C73" s="47" t="s">
        <v>293</v>
      </c>
      <c r="D73" s="16" t="s">
        <v>303</v>
      </c>
      <c r="E73" s="43">
        <v>0</v>
      </c>
      <c r="F73" s="43">
        <f>F80+F97+F111+F232+F255+F264+F280</f>
        <v>-1968</v>
      </c>
      <c r="G73" s="43">
        <f t="shared" si="1"/>
        <v>-1968</v>
      </c>
      <c r="J73" s="31"/>
    </row>
    <row r="74" spans="2:10">
      <c r="B74" s="11">
        <f t="shared" si="0"/>
        <v>63</v>
      </c>
      <c r="C74" s="14" t="s">
        <v>27</v>
      </c>
      <c r="D74" s="14" t="s">
        <v>28</v>
      </c>
      <c r="E74" s="43">
        <v>90681.72</v>
      </c>
      <c r="F74" s="43">
        <f>F75</f>
        <v>-1347</v>
      </c>
      <c r="G74" s="43">
        <f t="shared" si="1"/>
        <v>89334.720000000001</v>
      </c>
      <c r="J74" s="31"/>
    </row>
    <row r="75" spans="2:10">
      <c r="B75" s="11">
        <f t="shared" si="0"/>
        <v>64</v>
      </c>
      <c r="C75" s="14" t="s">
        <v>29</v>
      </c>
      <c r="D75" s="14" t="s">
        <v>28</v>
      </c>
      <c r="E75" s="43">
        <v>90681.72</v>
      </c>
      <c r="F75" s="43">
        <f>F76+F77+F78+F79+F80</f>
        <v>-1347</v>
      </c>
      <c r="G75" s="43">
        <f t="shared" si="1"/>
        <v>89334.720000000001</v>
      </c>
      <c r="J75" s="31"/>
    </row>
    <row r="76" spans="2:10">
      <c r="B76" s="11">
        <f t="shared" si="0"/>
        <v>65</v>
      </c>
      <c r="C76" s="12" t="s">
        <v>30</v>
      </c>
      <c r="D76" s="12" t="s">
        <v>154</v>
      </c>
      <c r="E76" s="40">
        <v>51524</v>
      </c>
      <c r="F76" s="40"/>
      <c r="G76" s="40">
        <f t="shared" si="1"/>
        <v>51524</v>
      </c>
      <c r="J76" s="31"/>
    </row>
    <row r="77" spans="2:10">
      <c r="B77" s="11">
        <f t="shared" si="0"/>
        <v>66</v>
      </c>
      <c r="C77" s="12" t="s">
        <v>31</v>
      </c>
      <c r="D77" s="12" t="s">
        <v>153</v>
      </c>
      <c r="E77" s="40">
        <v>18508</v>
      </c>
      <c r="F77" s="40">
        <v>-889</v>
      </c>
      <c r="G77" s="40">
        <f t="shared" si="1"/>
        <v>17619</v>
      </c>
      <c r="J77" s="31"/>
    </row>
    <row r="78" spans="2:10" ht="15.6" customHeight="1">
      <c r="B78" s="11">
        <f t="shared" si="0"/>
        <v>67</v>
      </c>
      <c r="C78" s="1" t="s">
        <v>142</v>
      </c>
      <c r="D78" s="12" t="s">
        <v>155</v>
      </c>
      <c r="E78" s="40">
        <v>550</v>
      </c>
      <c r="F78" s="40"/>
      <c r="G78" s="40">
        <f t="shared" si="1"/>
        <v>550</v>
      </c>
      <c r="J78" s="31"/>
    </row>
    <row r="79" spans="2:10">
      <c r="B79" s="11">
        <f t="shared" si="0"/>
        <v>68</v>
      </c>
      <c r="C79" s="12" t="s">
        <v>32</v>
      </c>
      <c r="D79" s="12" t="s">
        <v>156</v>
      </c>
      <c r="E79" s="40">
        <v>20099.72</v>
      </c>
      <c r="F79" s="40"/>
      <c r="G79" s="40">
        <f>E79+F79</f>
        <v>20099.72</v>
      </c>
      <c r="J79" s="31"/>
    </row>
    <row r="80" spans="2:10">
      <c r="B80" s="11">
        <f t="shared" si="0"/>
        <v>69</v>
      </c>
      <c r="C80" s="12" t="s">
        <v>293</v>
      </c>
      <c r="D80" s="12" t="s">
        <v>295</v>
      </c>
      <c r="E80" s="40">
        <v>0</v>
      </c>
      <c r="F80" s="40">
        <v>-458</v>
      </c>
      <c r="G80" s="40">
        <f>E80+F80</f>
        <v>-458</v>
      </c>
      <c r="J80" s="31"/>
    </row>
    <row r="81" spans="2:10" ht="17.399999999999999" customHeight="1">
      <c r="B81" s="11">
        <f t="shared" si="0"/>
        <v>70</v>
      </c>
      <c r="C81" s="20" t="s">
        <v>33</v>
      </c>
      <c r="D81" s="14" t="s">
        <v>34</v>
      </c>
      <c r="E81" s="43">
        <v>25921.920000000002</v>
      </c>
      <c r="F81" s="43">
        <f>F82+F87+F91+F94+F97+F98</f>
        <v>2613</v>
      </c>
      <c r="G81" s="43">
        <f>E81+F81</f>
        <v>28534.920000000002</v>
      </c>
      <c r="J81" s="31"/>
    </row>
    <row r="82" spans="2:10">
      <c r="B82" s="11">
        <f t="shared" si="0"/>
        <v>71</v>
      </c>
      <c r="C82" s="20" t="s">
        <v>35</v>
      </c>
      <c r="D82" s="14" t="s">
        <v>36</v>
      </c>
      <c r="E82" s="43">
        <v>7921.92</v>
      </c>
      <c r="F82" s="40"/>
      <c r="G82" s="43">
        <f t="shared" si="1"/>
        <v>7921.92</v>
      </c>
      <c r="J82" s="31"/>
    </row>
    <row r="83" spans="2:10" ht="15.75" customHeight="1">
      <c r="B83" s="11">
        <f t="shared" si="0"/>
        <v>72</v>
      </c>
      <c r="C83" s="1" t="s">
        <v>37</v>
      </c>
      <c r="D83" s="12" t="s">
        <v>38</v>
      </c>
      <c r="E83" s="40">
        <v>7921.92</v>
      </c>
      <c r="F83" s="40"/>
      <c r="G83" s="40">
        <f t="shared" ref="G83:G148" si="3">E83+F83</f>
        <v>7921.92</v>
      </c>
      <c r="J83" s="31"/>
    </row>
    <row r="84" spans="2:10">
      <c r="B84" s="11">
        <f t="shared" si="0"/>
        <v>73</v>
      </c>
      <c r="C84" s="12" t="s">
        <v>39</v>
      </c>
      <c r="D84" s="12" t="s">
        <v>40</v>
      </c>
      <c r="E84" s="40">
        <v>5779</v>
      </c>
      <c r="F84" s="40"/>
      <c r="G84" s="40">
        <f t="shared" si="3"/>
        <v>5779</v>
      </c>
      <c r="J84" s="31"/>
    </row>
    <row r="85" spans="2:10">
      <c r="B85" s="11">
        <f t="shared" si="0"/>
        <v>74</v>
      </c>
      <c r="C85" s="12" t="s">
        <v>31</v>
      </c>
      <c r="D85" s="12" t="s">
        <v>41</v>
      </c>
      <c r="E85" s="40">
        <v>987</v>
      </c>
      <c r="F85" s="40"/>
      <c r="G85" s="40">
        <f t="shared" si="3"/>
        <v>987</v>
      </c>
      <c r="J85" s="31"/>
    </row>
    <row r="86" spans="2:10">
      <c r="B86" s="11">
        <f t="shared" si="0"/>
        <v>75</v>
      </c>
      <c r="C86" s="12" t="s">
        <v>32</v>
      </c>
      <c r="D86" s="12" t="s">
        <v>45</v>
      </c>
      <c r="E86" s="40">
        <v>1155.92</v>
      </c>
      <c r="F86" s="40"/>
      <c r="G86" s="40">
        <f t="shared" si="3"/>
        <v>1155.92</v>
      </c>
      <c r="J86" s="31"/>
    </row>
    <row r="87" spans="2:10">
      <c r="B87" s="11">
        <f t="shared" si="0"/>
        <v>76</v>
      </c>
      <c r="C87" s="14" t="s">
        <v>46</v>
      </c>
      <c r="D87" s="14" t="s">
        <v>36</v>
      </c>
      <c r="E87" s="43">
        <v>6902</v>
      </c>
      <c r="F87" s="40"/>
      <c r="G87" s="43">
        <f t="shared" si="3"/>
        <v>6902</v>
      </c>
      <c r="J87" s="31"/>
    </row>
    <row r="88" spans="2:10" ht="13.2" customHeight="1">
      <c r="B88" s="11">
        <f t="shared" si="0"/>
        <v>77</v>
      </c>
      <c r="C88" s="12" t="s">
        <v>31</v>
      </c>
      <c r="D88" s="12" t="s">
        <v>44</v>
      </c>
      <c r="E88" s="40">
        <v>1000</v>
      </c>
      <c r="F88" s="40"/>
      <c r="G88" s="40">
        <f t="shared" si="3"/>
        <v>1000</v>
      </c>
      <c r="J88" s="31"/>
    </row>
    <row r="89" spans="2:10">
      <c r="B89" s="11">
        <f t="shared" si="0"/>
        <v>78</v>
      </c>
      <c r="C89" s="12" t="s">
        <v>116</v>
      </c>
      <c r="D89" s="12" t="s">
        <v>120</v>
      </c>
      <c r="E89" s="40">
        <v>32</v>
      </c>
      <c r="F89" s="40"/>
      <c r="G89" s="40">
        <f t="shared" si="3"/>
        <v>32</v>
      </c>
      <c r="J89" s="31"/>
    </row>
    <row r="90" spans="2:10">
      <c r="B90" s="11">
        <f t="shared" si="0"/>
        <v>79</v>
      </c>
      <c r="C90" s="12" t="s">
        <v>183</v>
      </c>
      <c r="D90" s="12" t="s">
        <v>184</v>
      </c>
      <c r="E90" s="40">
        <v>5870</v>
      </c>
      <c r="F90" s="40"/>
      <c r="G90" s="40">
        <f t="shared" si="3"/>
        <v>5870</v>
      </c>
      <c r="J90" s="31"/>
    </row>
    <row r="91" spans="2:10">
      <c r="B91" s="11">
        <f t="shared" si="0"/>
        <v>80</v>
      </c>
      <c r="C91" s="14" t="s">
        <v>125</v>
      </c>
      <c r="D91" s="14" t="s">
        <v>34</v>
      </c>
      <c r="E91" s="43">
        <v>37.999999999999986</v>
      </c>
      <c r="F91" s="40"/>
      <c r="G91" s="43">
        <f t="shared" si="3"/>
        <v>37.999999999999986</v>
      </c>
      <c r="J91" s="31"/>
    </row>
    <row r="92" spans="2:10">
      <c r="B92" s="11">
        <f t="shared" si="0"/>
        <v>81</v>
      </c>
      <c r="C92" s="12" t="s">
        <v>43</v>
      </c>
      <c r="D92" s="12" t="s">
        <v>44</v>
      </c>
      <c r="E92" s="40">
        <v>38</v>
      </c>
      <c r="F92" s="40"/>
      <c r="G92" s="40">
        <f t="shared" si="3"/>
        <v>38</v>
      </c>
      <c r="J92" s="31"/>
    </row>
    <row r="93" spans="2:10">
      <c r="B93" s="11">
        <f t="shared" si="0"/>
        <v>82</v>
      </c>
      <c r="C93" s="12" t="s">
        <v>32</v>
      </c>
      <c r="D93" s="12" t="s">
        <v>266</v>
      </c>
      <c r="E93" s="40">
        <v>0</v>
      </c>
      <c r="F93" s="40"/>
      <c r="G93" s="40">
        <f t="shared" si="3"/>
        <v>0</v>
      </c>
      <c r="J93" s="31"/>
    </row>
    <row r="94" spans="2:10">
      <c r="B94" s="11">
        <f t="shared" si="0"/>
        <v>83</v>
      </c>
      <c r="C94" s="14" t="s">
        <v>138</v>
      </c>
      <c r="D94" s="14" t="s">
        <v>34</v>
      </c>
      <c r="E94" s="43">
        <v>60</v>
      </c>
      <c r="F94" s="40"/>
      <c r="G94" s="43">
        <f t="shared" si="3"/>
        <v>60</v>
      </c>
      <c r="J94" s="31"/>
    </row>
    <row r="95" spans="2:10">
      <c r="B95" s="11">
        <f t="shared" si="0"/>
        <v>84</v>
      </c>
      <c r="C95" s="12" t="s">
        <v>43</v>
      </c>
      <c r="D95" s="12" t="s">
        <v>44</v>
      </c>
      <c r="E95" s="40">
        <v>60</v>
      </c>
      <c r="F95" s="40"/>
      <c r="G95" s="40">
        <f t="shared" si="3"/>
        <v>60</v>
      </c>
      <c r="J95" s="31"/>
    </row>
    <row r="96" spans="2:10">
      <c r="B96" s="11">
        <f t="shared" si="0"/>
        <v>85</v>
      </c>
      <c r="C96" s="12" t="s">
        <v>32</v>
      </c>
      <c r="D96" s="12" t="s">
        <v>45</v>
      </c>
      <c r="E96" s="40">
        <v>0</v>
      </c>
      <c r="F96" s="40"/>
      <c r="G96" s="40">
        <f t="shared" si="3"/>
        <v>0</v>
      </c>
      <c r="J96" s="31"/>
    </row>
    <row r="97" spans="2:10">
      <c r="B97" s="11">
        <f t="shared" si="0"/>
        <v>86</v>
      </c>
      <c r="C97" s="14" t="s">
        <v>293</v>
      </c>
      <c r="D97" s="14" t="s">
        <v>298</v>
      </c>
      <c r="E97" s="43">
        <v>0</v>
      </c>
      <c r="F97" s="43">
        <v>-12</v>
      </c>
      <c r="G97" s="43">
        <f t="shared" si="3"/>
        <v>-12</v>
      </c>
      <c r="J97" s="31"/>
    </row>
    <row r="98" spans="2:10">
      <c r="B98" s="11">
        <f t="shared" si="0"/>
        <v>87</v>
      </c>
      <c r="C98" s="14" t="s">
        <v>163</v>
      </c>
      <c r="D98" s="14" t="s">
        <v>34</v>
      </c>
      <c r="E98" s="43">
        <v>11000</v>
      </c>
      <c r="F98" s="43">
        <v>2625</v>
      </c>
      <c r="G98" s="43">
        <f t="shared" si="3"/>
        <v>13625</v>
      </c>
      <c r="J98" s="31"/>
    </row>
    <row r="99" spans="2:10">
      <c r="B99" s="11">
        <f t="shared" si="0"/>
        <v>88</v>
      </c>
      <c r="C99" s="14" t="s">
        <v>47</v>
      </c>
      <c r="D99" s="14" t="s">
        <v>48</v>
      </c>
      <c r="E99" s="43">
        <v>859.78</v>
      </c>
      <c r="F99" s="40"/>
      <c r="G99" s="43">
        <f t="shared" si="3"/>
        <v>859.78</v>
      </c>
      <c r="J99" s="31"/>
    </row>
    <row r="100" spans="2:10">
      <c r="B100" s="11">
        <f t="shared" si="0"/>
        <v>89</v>
      </c>
      <c r="C100" s="14" t="s">
        <v>49</v>
      </c>
      <c r="D100" s="14" t="s">
        <v>48</v>
      </c>
      <c r="E100" s="43">
        <v>859.78</v>
      </c>
      <c r="F100" s="40"/>
      <c r="G100" s="43">
        <f t="shared" si="3"/>
        <v>859.78</v>
      </c>
      <c r="J100" s="31"/>
    </row>
    <row r="101" spans="2:10">
      <c r="B101" s="11">
        <f t="shared" si="0"/>
        <v>90</v>
      </c>
      <c r="C101" s="12" t="s">
        <v>31</v>
      </c>
      <c r="D101" s="12" t="s">
        <v>50</v>
      </c>
      <c r="E101" s="40">
        <v>714.68</v>
      </c>
      <c r="F101" s="40"/>
      <c r="G101" s="40">
        <f t="shared" si="3"/>
        <v>714.68</v>
      </c>
      <c r="J101" s="31"/>
    </row>
    <row r="102" spans="2:10">
      <c r="B102" s="11">
        <f t="shared" si="0"/>
        <v>91</v>
      </c>
      <c r="C102" s="12" t="s">
        <v>32</v>
      </c>
      <c r="D102" s="12" t="s">
        <v>201</v>
      </c>
      <c r="E102" s="40">
        <v>145.1</v>
      </c>
      <c r="F102" s="40"/>
      <c r="G102" s="40">
        <f t="shared" si="3"/>
        <v>145.1</v>
      </c>
      <c r="J102" s="31"/>
    </row>
    <row r="103" spans="2:10" ht="33.6" customHeight="1">
      <c r="B103" s="11">
        <f t="shared" ref="B103:B118" si="4">B102+1</f>
        <v>92</v>
      </c>
      <c r="C103" s="20" t="s">
        <v>103</v>
      </c>
      <c r="D103" s="14" t="s">
        <v>51</v>
      </c>
      <c r="E103" s="43">
        <v>5660.83</v>
      </c>
      <c r="F103" s="43">
        <f>F104+F108+F111</f>
        <v>-82</v>
      </c>
      <c r="G103" s="43">
        <f t="shared" si="3"/>
        <v>5578.83</v>
      </c>
      <c r="J103" s="31"/>
    </row>
    <row r="104" spans="2:10">
      <c r="B104" s="11">
        <f t="shared" si="4"/>
        <v>93</v>
      </c>
      <c r="C104" s="14" t="s">
        <v>42</v>
      </c>
      <c r="D104" s="14" t="s">
        <v>203</v>
      </c>
      <c r="E104" s="43">
        <v>5317.03</v>
      </c>
      <c r="F104" s="40"/>
      <c r="G104" s="43">
        <f t="shared" si="3"/>
        <v>5317.03</v>
      </c>
      <c r="J104" s="31"/>
    </row>
    <row r="105" spans="2:10">
      <c r="B105" s="11">
        <f t="shared" si="4"/>
        <v>94</v>
      </c>
      <c r="C105" s="12" t="s">
        <v>39</v>
      </c>
      <c r="D105" s="12" t="s">
        <v>202</v>
      </c>
      <c r="E105" s="40">
        <v>3139</v>
      </c>
      <c r="F105" s="40"/>
      <c r="G105" s="40">
        <f t="shared" si="3"/>
        <v>3139</v>
      </c>
      <c r="J105" s="31"/>
    </row>
    <row r="106" spans="2:10">
      <c r="B106" s="11">
        <f t="shared" si="4"/>
        <v>95</v>
      </c>
      <c r="C106" s="12" t="s">
        <v>43</v>
      </c>
      <c r="D106" s="12" t="s">
        <v>53</v>
      </c>
      <c r="E106" s="40">
        <v>1941</v>
      </c>
      <c r="F106" s="40"/>
      <c r="G106" s="40">
        <f t="shared" si="3"/>
        <v>1941</v>
      </c>
      <c r="J106" s="31"/>
    </row>
    <row r="107" spans="2:10">
      <c r="B107" s="11">
        <f t="shared" si="4"/>
        <v>96</v>
      </c>
      <c r="C107" s="12" t="s">
        <v>32</v>
      </c>
      <c r="D107" s="12" t="s">
        <v>233</v>
      </c>
      <c r="E107" s="40">
        <v>237.03</v>
      </c>
      <c r="F107" s="40"/>
      <c r="G107" s="40">
        <f t="shared" si="3"/>
        <v>237.03</v>
      </c>
      <c r="J107" s="31"/>
    </row>
    <row r="108" spans="2:10" ht="28.8" customHeight="1">
      <c r="B108" s="11">
        <f t="shared" si="4"/>
        <v>97</v>
      </c>
      <c r="C108" s="20" t="s">
        <v>52</v>
      </c>
      <c r="D108" s="14" t="s">
        <v>51</v>
      </c>
      <c r="E108" s="43">
        <v>343.8</v>
      </c>
      <c r="F108" s="40"/>
      <c r="G108" s="43">
        <f t="shared" si="3"/>
        <v>343.8</v>
      </c>
      <c r="J108" s="31"/>
    </row>
    <row r="109" spans="2:10">
      <c r="B109" s="11">
        <f t="shared" si="4"/>
        <v>98</v>
      </c>
      <c r="C109" s="12" t="s">
        <v>31</v>
      </c>
      <c r="D109" s="12" t="s">
        <v>53</v>
      </c>
      <c r="E109" s="40">
        <v>46.3</v>
      </c>
      <c r="F109" s="40"/>
      <c r="G109" s="40">
        <f t="shared" si="3"/>
        <v>46.3</v>
      </c>
      <c r="H109" s="31"/>
      <c r="I109" s="31"/>
      <c r="J109" s="31"/>
    </row>
    <row r="110" spans="2:10">
      <c r="B110" s="11">
        <f t="shared" si="4"/>
        <v>99</v>
      </c>
      <c r="C110" s="12" t="s">
        <v>32</v>
      </c>
      <c r="D110" s="12" t="s">
        <v>233</v>
      </c>
      <c r="E110" s="40">
        <v>297.5</v>
      </c>
      <c r="F110" s="40"/>
      <c r="G110" s="40">
        <f t="shared" si="3"/>
        <v>297.5</v>
      </c>
      <c r="H110" s="31"/>
      <c r="I110" s="31"/>
      <c r="J110" s="31"/>
    </row>
    <row r="111" spans="2:10">
      <c r="B111" s="11">
        <f t="shared" si="4"/>
        <v>100</v>
      </c>
      <c r="C111" s="14" t="s">
        <v>293</v>
      </c>
      <c r="D111" s="14" t="s">
        <v>299</v>
      </c>
      <c r="E111" s="43">
        <v>0</v>
      </c>
      <c r="F111" s="43">
        <v>-82</v>
      </c>
      <c r="G111" s="43">
        <f t="shared" si="3"/>
        <v>-82</v>
      </c>
      <c r="H111" s="31"/>
      <c r="I111" s="31"/>
      <c r="J111" s="31"/>
    </row>
    <row r="112" spans="2:10">
      <c r="B112" s="11">
        <f t="shared" si="4"/>
        <v>101</v>
      </c>
      <c r="C112" s="14" t="s">
        <v>54</v>
      </c>
      <c r="D112" s="14" t="s">
        <v>55</v>
      </c>
      <c r="E112" s="43">
        <v>107295.09</v>
      </c>
      <c r="F112" s="43">
        <f>F113+F156+F158+F159+F160+F161</f>
        <v>90</v>
      </c>
      <c r="G112" s="43">
        <f t="shared" si="3"/>
        <v>107385.09</v>
      </c>
      <c r="J112" s="31"/>
    </row>
    <row r="113" spans="2:10">
      <c r="B113" s="11">
        <f t="shared" si="4"/>
        <v>102</v>
      </c>
      <c r="C113" s="14" t="s">
        <v>117</v>
      </c>
      <c r="D113" s="14" t="s">
        <v>55</v>
      </c>
      <c r="E113" s="43">
        <v>24476.400000000001</v>
      </c>
      <c r="F113" s="43">
        <f>F114+F118+F122+F126+F130+F134+F138+F142+F146+F150+F154</f>
        <v>90</v>
      </c>
      <c r="G113" s="43">
        <f t="shared" si="3"/>
        <v>24566.400000000001</v>
      </c>
      <c r="J113" s="31"/>
    </row>
    <row r="114" spans="2:10" ht="12.6" customHeight="1">
      <c r="B114" s="11">
        <f t="shared" si="4"/>
        <v>103</v>
      </c>
      <c r="C114" s="20" t="s">
        <v>111</v>
      </c>
      <c r="D114" s="14" t="s">
        <v>56</v>
      </c>
      <c r="E114" s="43">
        <v>3214</v>
      </c>
      <c r="F114" s="40"/>
      <c r="G114" s="43">
        <f t="shared" si="3"/>
        <v>3214</v>
      </c>
      <c r="J114" s="31"/>
    </row>
    <row r="115" spans="2:10">
      <c r="B115" s="11">
        <f t="shared" si="4"/>
        <v>104</v>
      </c>
      <c r="C115" s="12" t="s">
        <v>31</v>
      </c>
      <c r="D115" s="12" t="s">
        <v>57</v>
      </c>
      <c r="E115" s="40">
        <v>1699</v>
      </c>
      <c r="F115" s="40"/>
      <c r="G115" s="40">
        <f t="shared" si="3"/>
        <v>1699</v>
      </c>
      <c r="H115" s="31"/>
      <c r="J115" s="31"/>
    </row>
    <row r="116" spans="2:10">
      <c r="B116" s="11">
        <f t="shared" si="4"/>
        <v>105</v>
      </c>
      <c r="C116" s="12" t="s">
        <v>133</v>
      </c>
      <c r="D116" s="19" t="s">
        <v>62</v>
      </c>
      <c r="E116" s="40">
        <v>1200</v>
      </c>
      <c r="F116" s="40"/>
      <c r="G116" s="40">
        <f t="shared" si="3"/>
        <v>1200</v>
      </c>
      <c r="J116" s="31"/>
    </row>
    <row r="117" spans="2:10">
      <c r="B117" s="11">
        <f t="shared" si="4"/>
        <v>106</v>
      </c>
      <c r="C117" s="12" t="s">
        <v>32</v>
      </c>
      <c r="D117" s="12" t="s">
        <v>106</v>
      </c>
      <c r="E117" s="40">
        <v>315</v>
      </c>
      <c r="F117" s="40"/>
      <c r="G117" s="40">
        <f t="shared" si="3"/>
        <v>315</v>
      </c>
      <c r="H117" s="31"/>
      <c r="J117" s="31"/>
    </row>
    <row r="118" spans="2:10" ht="30">
      <c r="B118" s="11">
        <f t="shared" si="4"/>
        <v>107</v>
      </c>
      <c r="C118" s="20" t="s">
        <v>110</v>
      </c>
      <c r="D118" s="14" t="s">
        <v>55</v>
      </c>
      <c r="E118" s="43">
        <v>1826.49</v>
      </c>
      <c r="F118" s="40"/>
      <c r="G118" s="43">
        <f t="shared" si="3"/>
        <v>1826.49</v>
      </c>
      <c r="J118" s="31"/>
    </row>
    <row r="119" spans="2:10">
      <c r="B119" s="11">
        <f t="shared" ref="B119:B182" si="5">B118+1</f>
        <v>108</v>
      </c>
      <c r="C119" s="12" t="s">
        <v>58</v>
      </c>
      <c r="D119" s="12" t="s">
        <v>57</v>
      </c>
      <c r="E119" s="40">
        <v>700</v>
      </c>
      <c r="F119" s="40"/>
      <c r="G119" s="40">
        <f t="shared" si="3"/>
        <v>700</v>
      </c>
      <c r="J119" s="31"/>
    </row>
    <row r="120" spans="2:10">
      <c r="B120" s="11">
        <f t="shared" si="5"/>
        <v>109</v>
      </c>
      <c r="C120" s="12" t="s">
        <v>133</v>
      </c>
      <c r="D120" s="19" t="s">
        <v>62</v>
      </c>
      <c r="E120" s="40">
        <v>826.49</v>
      </c>
      <c r="F120" s="40"/>
      <c r="G120" s="40">
        <f t="shared" si="3"/>
        <v>826.49</v>
      </c>
      <c r="J120" s="31"/>
    </row>
    <row r="121" spans="2:10">
      <c r="B121" s="11">
        <f t="shared" si="5"/>
        <v>110</v>
      </c>
      <c r="C121" s="12" t="s">
        <v>32</v>
      </c>
      <c r="D121" s="12" t="s">
        <v>106</v>
      </c>
      <c r="E121" s="40">
        <v>300</v>
      </c>
      <c r="F121" s="40"/>
      <c r="G121" s="40">
        <f t="shared" si="3"/>
        <v>300</v>
      </c>
      <c r="J121" s="31"/>
    </row>
    <row r="122" spans="2:10">
      <c r="B122" s="11">
        <f t="shared" si="5"/>
        <v>111</v>
      </c>
      <c r="C122" s="20" t="s">
        <v>112</v>
      </c>
      <c r="D122" s="14" t="s">
        <v>55</v>
      </c>
      <c r="E122" s="43">
        <v>3217.52</v>
      </c>
      <c r="F122" s="40"/>
      <c r="G122" s="43">
        <f t="shared" si="3"/>
        <v>3217.52</v>
      </c>
      <c r="J122" s="31"/>
    </row>
    <row r="123" spans="2:10">
      <c r="B123" s="11">
        <f t="shared" si="5"/>
        <v>112</v>
      </c>
      <c r="C123" s="12" t="s">
        <v>31</v>
      </c>
      <c r="D123" s="12" t="s">
        <v>57</v>
      </c>
      <c r="E123" s="40">
        <v>1780</v>
      </c>
      <c r="F123" s="40"/>
      <c r="G123" s="40">
        <f t="shared" si="3"/>
        <v>1780</v>
      </c>
      <c r="J123" s="31"/>
    </row>
    <row r="124" spans="2:10">
      <c r="B124" s="11">
        <f t="shared" si="5"/>
        <v>113</v>
      </c>
      <c r="C124" s="12" t="s">
        <v>133</v>
      </c>
      <c r="D124" s="19" t="s">
        <v>62</v>
      </c>
      <c r="E124" s="40">
        <v>1377.12</v>
      </c>
      <c r="F124" s="40"/>
      <c r="G124" s="40">
        <f t="shared" si="3"/>
        <v>1377.12</v>
      </c>
      <c r="J124" s="31"/>
    </row>
    <row r="125" spans="2:10">
      <c r="B125" s="11">
        <f t="shared" si="5"/>
        <v>114</v>
      </c>
      <c r="C125" s="12" t="s">
        <v>32</v>
      </c>
      <c r="D125" s="12" t="s">
        <v>106</v>
      </c>
      <c r="E125" s="40">
        <v>60.4</v>
      </c>
      <c r="F125" s="40"/>
      <c r="G125" s="40">
        <f t="shared" si="3"/>
        <v>60.4</v>
      </c>
      <c r="J125" s="31"/>
    </row>
    <row r="126" spans="2:10">
      <c r="B126" s="11">
        <f t="shared" si="5"/>
        <v>115</v>
      </c>
      <c r="C126" s="20" t="s">
        <v>146</v>
      </c>
      <c r="D126" s="14" t="s">
        <v>55</v>
      </c>
      <c r="E126" s="43">
        <v>4150</v>
      </c>
      <c r="F126" s="40"/>
      <c r="G126" s="43">
        <f t="shared" si="3"/>
        <v>4150</v>
      </c>
      <c r="J126" s="31"/>
    </row>
    <row r="127" spans="2:10">
      <c r="B127" s="11">
        <f t="shared" si="5"/>
        <v>116</v>
      </c>
      <c r="C127" s="12" t="s">
        <v>31</v>
      </c>
      <c r="D127" s="12" t="s">
        <v>57</v>
      </c>
      <c r="E127" s="40">
        <v>2500</v>
      </c>
      <c r="F127" s="40"/>
      <c r="G127" s="40">
        <f t="shared" si="3"/>
        <v>2500</v>
      </c>
      <c r="J127" s="31"/>
    </row>
    <row r="128" spans="2:10">
      <c r="B128" s="11">
        <f t="shared" si="5"/>
        <v>117</v>
      </c>
      <c r="C128" s="12" t="s">
        <v>133</v>
      </c>
      <c r="D128" s="19" t="s">
        <v>62</v>
      </c>
      <c r="E128" s="40">
        <v>1100</v>
      </c>
      <c r="F128" s="40"/>
      <c r="G128" s="40">
        <f t="shared" si="3"/>
        <v>1100</v>
      </c>
      <c r="J128" s="31"/>
    </row>
    <row r="129" spans="2:10">
      <c r="B129" s="11">
        <f t="shared" si="5"/>
        <v>118</v>
      </c>
      <c r="C129" s="12" t="s">
        <v>32</v>
      </c>
      <c r="D129" s="12" t="s">
        <v>106</v>
      </c>
      <c r="E129" s="40">
        <v>550</v>
      </c>
      <c r="F129" s="40"/>
      <c r="G129" s="40">
        <f t="shared" si="3"/>
        <v>550</v>
      </c>
      <c r="J129" s="31"/>
    </row>
    <row r="130" spans="2:10" ht="18" customHeight="1">
      <c r="B130" s="11">
        <f t="shared" si="5"/>
        <v>119</v>
      </c>
      <c r="C130" s="20" t="s">
        <v>59</v>
      </c>
      <c r="D130" s="14" t="s">
        <v>55</v>
      </c>
      <c r="E130" s="43">
        <v>2603</v>
      </c>
      <c r="F130" s="43">
        <f>F131+F132+F133</f>
        <v>90</v>
      </c>
      <c r="G130" s="43">
        <f t="shared" si="3"/>
        <v>2693</v>
      </c>
      <c r="J130" s="31"/>
    </row>
    <row r="131" spans="2:10">
      <c r="B131" s="11">
        <f t="shared" si="5"/>
        <v>120</v>
      </c>
      <c r="C131" s="12" t="s">
        <v>31</v>
      </c>
      <c r="D131" s="12" t="s">
        <v>57</v>
      </c>
      <c r="E131" s="40">
        <v>740</v>
      </c>
      <c r="F131" s="40"/>
      <c r="G131" s="40">
        <f t="shared" si="3"/>
        <v>740</v>
      </c>
      <c r="J131" s="31"/>
    </row>
    <row r="132" spans="2:10">
      <c r="B132" s="11">
        <f t="shared" si="5"/>
        <v>121</v>
      </c>
      <c r="C132" s="12" t="s">
        <v>133</v>
      </c>
      <c r="D132" s="19" t="s">
        <v>62</v>
      </c>
      <c r="E132" s="40">
        <v>1600</v>
      </c>
      <c r="F132" s="40"/>
      <c r="G132" s="40">
        <f t="shared" si="3"/>
        <v>1600</v>
      </c>
      <c r="J132" s="31"/>
    </row>
    <row r="133" spans="2:10">
      <c r="B133" s="11">
        <f t="shared" si="5"/>
        <v>122</v>
      </c>
      <c r="C133" s="12" t="s">
        <v>32</v>
      </c>
      <c r="D133" s="12" t="s">
        <v>106</v>
      </c>
      <c r="E133" s="40">
        <v>263</v>
      </c>
      <c r="F133" s="40">
        <v>90</v>
      </c>
      <c r="G133" s="40">
        <f t="shared" si="3"/>
        <v>353</v>
      </c>
      <c r="J133" s="31"/>
    </row>
    <row r="134" spans="2:10">
      <c r="B134" s="11">
        <f t="shared" si="5"/>
        <v>123</v>
      </c>
      <c r="C134" s="20" t="s">
        <v>113</v>
      </c>
      <c r="D134" s="14" t="s">
        <v>55</v>
      </c>
      <c r="E134" s="43">
        <v>1251</v>
      </c>
      <c r="F134" s="40"/>
      <c r="G134" s="43">
        <f t="shared" si="3"/>
        <v>1251</v>
      </c>
      <c r="J134" s="31"/>
    </row>
    <row r="135" spans="2:10">
      <c r="B135" s="11">
        <f t="shared" si="5"/>
        <v>124</v>
      </c>
      <c r="C135" s="12" t="s">
        <v>31</v>
      </c>
      <c r="D135" s="12" t="s">
        <v>57</v>
      </c>
      <c r="E135" s="40">
        <v>548</v>
      </c>
      <c r="F135" s="40"/>
      <c r="G135" s="40">
        <f t="shared" si="3"/>
        <v>548</v>
      </c>
      <c r="J135" s="31"/>
    </row>
    <row r="136" spans="2:10">
      <c r="B136" s="11">
        <f t="shared" si="5"/>
        <v>125</v>
      </c>
      <c r="C136" s="12" t="s">
        <v>133</v>
      </c>
      <c r="D136" s="19" t="s">
        <v>62</v>
      </c>
      <c r="E136" s="40">
        <v>375</v>
      </c>
      <c r="F136" s="40"/>
      <c r="G136" s="40">
        <f t="shared" si="3"/>
        <v>375</v>
      </c>
      <c r="J136" s="31"/>
    </row>
    <row r="137" spans="2:10">
      <c r="B137" s="11">
        <f t="shared" si="5"/>
        <v>126</v>
      </c>
      <c r="C137" s="12" t="s">
        <v>32</v>
      </c>
      <c r="D137" s="12" t="s">
        <v>106</v>
      </c>
      <c r="E137" s="40">
        <v>328</v>
      </c>
      <c r="F137" s="40"/>
      <c r="G137" s="40">
        <f t="shared" si="3"/>
        <v>328</v>
      </c>
      <c r="J137" s="31"/>
    </row>
    <row r="138" spans="2:10">
      <c r="B138" s="11">
        <f t="shared" si="5"/>
        <v>127</v>
      </c>
      <c r="C138" s="18" t="s">
        <v>147</v>
      </c>
      <c r="D138" s="14" t="s">
        <v>55</v>
      </c>
      <c r="E138" s="43">
        <v>2488</v>
      </c>
      <c r="F138" s="40"/>
      <c r="G138" s="43">
        <f t="shared" si="3"/>
        <v>2488</v>
      </c>
      <c r="J138" s="31"/>
    </row>
    <row r="139" spans="2:10">
      <c r="B139" s="11">
        <f t="shared" si="5"/>
        <v>128</v>
      </c>
      <c r="C139" s="12" t="s">
        <v>31</v>
      </c>
      <c r="D139" s="12" t="s">
        <v>57</v>
      </c>
      <c r="E139" s="40">
        <v>1243</v>
      </c>
      <c r="F139" s="40"/>
      <c r="G139" s="40">
        <f t="shared" si="3"/>
        <v>1243</v>
      </c>
      <c r="J139" s="31"/>
    </row>
    <row r="140" spans="2:10">
      <c r="B140" s="11">
        <f t="shared" si="5"/>
        <v>129</v>
      </c>
      <c r="C140" s="12" t="s">
        <v>133</v>
      </c>
      <c r="D140" s="19" t="s">
        <v>62</v>
      </c>
      <c r="E140" s="40">
        <v>1170</v>
      </c>
      <c r="F140" s="40"/>
      <c r="G140" s="40">
        <f t="shared" si="3"/>
        <v>1170</v>
      </c>
      <c r="J140" s="31"/>
    </row>
    <row r="141" spans="2:10">
      <c r="B141" s="11">
        <f t="shared" si="5"/>
        <v>130</v>
      </c>
      <c r="C141" s="12" t="s">
        <v>32</v>
      </c>
      <c r="D141" s="12" t="s">
        <v>106</v>
      </c>
      <c r="E141" s="40">
        <v>75</v>
      </c>
      <c r="F141" s="40"/>
      <c r="G141" s="40">
        <f t="shared" si="3"/>
        <v>75</v>
      </c>
      <c r="J141" s="31"/>
    </row>
    <row r="142" spans="2:10">
      <c r="B142" s="11">
        <f t="shared" si="5"/>
        <v>131</v>
      </c>
      <c r="C142" s="21" t="s">
        <v>174</v>
      </c>
      <c r="D142" s="14" t="s">
        <v>55</v>
      </c>
      <c r="E142" s="43">
        <v>2200</v>
      </c>
      <c r="F142" s="40"/>
      <c r="G142" s="43">
        <f t="shared" si="3"/>
        <v>2200</v>
      </c>
      <c r="J142" s="31"/>
    </row>
    <row r="143" spans="2:10">
      <c r="B143" s="11">
        <f t="shared" si="5"/>
        <v>132</v>
      </c>
      <c r="C143" s="12" t="s">
        <v>31</v>
      </c>
      <c r="D143" s="12" t="s">
        <v>57</v>
      </c>
      <c r="E143" s="40">
        <v>900</v>
      </c>
      <c r="F143" s="40"/>
      <c r="G143" s="40">
        <f t="shared" si="3"/>
        <v>900</v>
      </c>
      <c r="J143" s="31"/>
    </row>
    <row r="144" spans="2:10">
      <c r="B144" s="11">
        <f t="shared" si="5"/>
        <v>133</v>
      </c>
      <c r="C144" s="12" t="s">
        <v>133</v>
      </c>
      <c r="D144" s="19" t="s">
        <v>62</v>
      </c>
      <c r="E144" s="40">
        <v>1000</v>
      </c>
      <c r="F144" s="40"/>
      <c r="G144" s="40">
        <f t="shared" si="3"/>
        <v>1000</v>
      </c>
      <c r="J144" s="31"/>
    </row>
    <row r="145" spans="2:10">
      <c r="B145" s="11">
        <f t="shared" si="5"/>
        <v>134</v>
      </c>
      <c r="C145" s="12" t="s">
        <v>32</v>
      </c>
      <c r="D145" s="12" t="s">
        <v>106</v>
      </c>
      <c r="E145" s="40">
        <v>300</v>
      </c>
      <c r="F145" s="40"/>
      <c r="G145" s="40">
        <f t="shared" si="3"/>
        <v>300</v>
      </c>
      <c r="J145" s="31"/>
    </row>
    <row r="146" spans="2:10">
      <c r="B146" s="11">
        <f t="shared" si="5"/>
        <v>135</v>
      </c>
      <c r="C146" s="18" t="s">
        <v>115</v>
      </c>
      <c r="D146" s="14" t="s">
        <v>55</v>
      </c>
      <c r="E146" s="43">
        <v>667.39</v>
      </c>
      <c r="F146" s="40"/>
      <c r="G146" s="43">
        <f t="shared" si="3"/>
        <v>667.39</v>
      </c>
      <c r="J146" s="31"/>
    </row>
    <row r="147" spans="2:10">
      <c r="B147" s="11">
        <f t="shared" si="5"/>
        <v>136</v>
      </c>
      <c r="C147" s="12" t="s">
        <v>31</v>
      </c>
      <c r="D147" s="12" t="s">
        <v>57</v>
      </c>
      <c r="E147" s="40">
        <v>253</v>
      </c>
      <c r="F147" s="40"/>
      <c r="G147" s="40">
        <f t="shared" si="3"/>
        <v>253</v>
      </c>
      <c r="J147" s="31"/>
    </row>
    <row r="148" spans="2:10">
      <c r="B148" s="11">
        <f t="shared" si="5"/>
        <v>137</v>
      </c>
      <c r="C148" s="12" t="s">
        <v>133</v>
      </c>
      <c r="D148" s="19" t="s">
        <v>62</v>
      </c>
      <c r="E148" s="40">
        <v>359.39</v>
      </c>
      <c r="F148" s="40"/>
      <c r="G148" s="40">
        <f t="shared" si="3"/>
        <v>359.39</v>
      </c>
      <c r="J148" s="31"/>
    </row>
    <row r="149" spans="2:10">
      <c r="B149" s="11">
        <f t="shared" si="5"/>
        <v>138</v>
      </c>
      <c r="C149" s="12" t="s">
        <v>32</v>
      </c>
      <c r="D149" s="12" t="s">
        <v>106</v>
      </c>
      <c r="E149" s="40">
        <v>55</v>
      </c>
      <c r="F149" s="40"/>
      <c r="G149" s="40">
        <f t="shared" ref="G149:G215" si="6">E149+F149</f>
        <v>55</v>
      </c>
      <c r="J149" s="31"/>
    </row>
    <row r="150" spans="2:10">
      <c r="B150" s="11">
        <f t="shared" si="5"/>
        <v>139</v>
      </c>
      <c r="C150" s="18" t="s">
        <v>114</v>
      </c>
      <c r="D150" s="14" t="s">
        <v>55</v>
      </c>
      <c r="E150" s="43">
        <v>2490</v>
      </c>
      <c r="F150" s="40"/>
      <c r="G150" s="43">
        <f t="shared" si="6"/>
        <v>2490</v>
      </c>
      <c r="J150" s="31"/>
    </row>
    <row r="151" spans="2:10">
      <c r="B151" s="11">
        <f t="shared" si="5"/>
        <v>140</v>
      </c>
      <c r="C151" s="12" t="s">
        <v>31</v>
      </c>
      <c r="D151" s="12" t="s">
        <v>57</v>
      </c>
      <c r="E151" s="40">
        <v>926</v>
      </c>
      <c r="F151" s="40"/>
      <c r="G151" s="40">
        <f t="shared" si="6"/>
        <v>926</v>
      </c>
      <c r="J151" s="31"/>
    </row>
    <row r="152" spans="2:10">
      <c r="B152" s="11">
        <f t="shared" si="5"/>
        <v>141</v>
      </c>
      <c r="C152" s="12" t="s">
        <v>133</v>
      </c>
      <c r="D152" s="19" t="s">
        <v>62</v>
      </c>
      <c r="E152" s="40">
        <v>482</v>
      </c>
      <c r="F152" s="40"/>
      <c r="G152" s="40">
        <f t="shared" si="6"/>
        <v>482</v>
      </c>
      <c r="J152" s="31"/>
    </row>
    <row r="153" spans="2:10">
      <c r="B153" s="11">
        <f t="shared" si="5"/>
        <v>142</v>
      </c>
      <c r="C153" s="12" t="s">
        <v>32</v>
      </c>
      <c r="D153" s="12" t="s">
        <v>106</v>
      </c>
      <c r="E153" s="40">
        <v>1082</v>
      </c>
      <c r="F153" s="40"/>
      <c r="G153" s="40">
        <f t="shared" si="6"/>
        <v>1082</v>
      </c>
      <c r="J153" s="31"/>
    </row>
    <row r="154" spans="2:10" ht="30">
      <c r="B154" s="11">
        <f t="shared" si="5"/>
        <v>143</v>
      </c>
      <c r="C154" s="20" t="s">
        <v>60</v>
      </c>
      <c r="D154" s="14" t="s">
        <v>55</v>
      </c>
      <c r="E154" s="43">
        <v>369</v>
      </c>
      <c r="F154" s="40"/>
      <c r="G154" s="43">
        <f t="shared" si="6"/>
        <v>369</v>
      </c>
      <c r="J154" s="31"/>
    </row>
    <row r="155" spans="2:10">
      <c r="B155" s="11">
        <f t="shared" si="5"/>
        <v>144</v>
      </c>
      <c r="C155" s="12" t="s">
        <v>31</v>
      </c>
      <c r="D155" s="12" t="s">
        <v>57</v>
      </c>
      <c r="E155" s="40">
        <v>369</v>
      </c>
      <c r="F155" s="40"/>
      <c r="G155" s="40">
        <f t="shared" si="6"/>
        <v>369</v>
      </c>
      <c r="J155" s="31"/>
    </row>
    <row r="156" spans="2:10">
      <c r="B156" s="11">
        <f t="shared" si="5"/>
        <v>145</v>
      </c>
      <c r="C156" s="14" t="s">
        <v>135</v>
      </c>
      <c r="D156" s="14" t="s">
        <v>55</v>
      </c>
      <c r="E156" s="43">
        <v>17063</v>
      </c>
      <c r="F156" s="40"/>
      <c r="G156" s="43">
        <f t="shared" si="6"/>
        <v>17063</v>
      </c>
      <c r="J156" s="31"/>
    </row>
    <row r="157" spans="2:10">
      <c r="B157" s="11">
        <f t="shared" si="5"/>
        <v>146</v>
      </c>
      <c r="C157" s="12" t="s">
        <v>61</v>
      </c>
      <c r="D157" s="12" t="s">
        <v>62</v>
      </c>
      <c r="E157" s="40">
        <v>17063</v>
      </c>
      <c r="F157" s="40"/>
      <c r="G157" s="40">
        <f t="shared" si="6"/>
        <v>17063</v>
      </c>
      <c r="J157" s="31"/>
    </row>
    <row r="158" spans="2:10" ht="46.2" customHeight="1">
      <c r="B158" s="11">
        <f t="shared" si="5"/>
        <v>147</v>
      </c>
      <c r="C158" s="20" t="s">
        <v>185</v>
      </c>
      <c r="D158" s="14" t="s">
        <v>187</v>
      </c>
      <c r="E158" s="43">
        <v>3852.98</v>
      </c>
      <c r="F158" s="40"/>
      <c r="G158" s="43">
        <f t="shared" si="6"/>
        <v>3852.98</v>
      </c>
      <c r="J158" s="31"/>
    </row>
    <row r="159" spans="2:10" ht="46.2" customHeight="1">
      <c r="B159" s="11">
        <f t="shared" si="5"/>
        <v>148</v>
      </c>
      <c r="C159" s="20" t="s">
        <v>185</v>
      </c>
      <c r="D159" s="14" t="s">
        <v>304</v>
      </c>
      <c r="E159" s="43">
        <v>460.54</v>
      </c>
      <c r="F159" s="40"/>
      <c r="G159" s="43">
        <f t="shared" si="6"/>
        <v>460.54</v>
      </c>
      <c r="J159" s="31"/>
    </row>
    <row r="160" spans="2:10" ht="14.4" customHeight="1">
      <c r="B160" s="11">
        <f t="shared" si="5"/>
        <v>149</v>
      </c>
      <c r="C160" s="20" t="s">
        <v>186</v>
      </c>
      <c r="D160" s="14" t="s">
        <v>187</v>
      </c>
      <c r="E160" s="43">
        <v>36442</v>
      </c>
      <c r="F160" s="40"/>
      <c r="G160" s="43">
        <f t="shared" si="6"/>
        <v>36442</v>
      </c>
      <c r="J160" s="31"/>
    </row>
    <row r="161" spans="2:10" ht="28.2" customHeight="1">
      <c r="B161" s="11">
        <f t="shared" si="5"/>
        <v>150</v>
      </c>
      <c r="C161" s="20" t="s">
        <v>237</v>
      </c>
      <c r="D161" s="14" t="s">
        <v>106</v>
      </c>
      <c r="E161" s="43">
        <v>25000.17</v>
      </c>
      <c r="F161" s="40"/>
      <c r="G161" s="43">
        <f>E161+F161</f>
        <v>25000.17</v>
      </c>
      <c r="J161" s="31"/>
    </row>
    <row r="162" spans="2:10">
      <c r="B162" s="11">
        <f t="shared" si="5"/>
        <v>151</v>
      </c>
      <c r="C162" s="14" t="s">
        <v>63</v>
      </c>
      <c r="D162" s="14" t="s">
        <v>64</v>
      </c>
      <c r="E162" s="43">
        <v>180241.6</v>
      </c>
      <c r="F162" s="40"/>
      <c r="G162" s="43">
        <f>E162+F162</f>
        <v>180241.6</v>
      </c>
      <c r="J162" s="31"/>
    </row>
    <row r="163" spans="2:10">
      <c r="B163" s="11">
        <f t="shared" si="5"/>
        <v>152</v>
      </c>
      <c r="C163" s="14" t="s">
        <v>65</v>
      </c>
      <c r="D163" s="14" t="s">
        <v>64</v>
      </c>
      <c r="E163" s="43">
        <v>11966.6</v>
      </c>
      <c r="F163" s="40"/>
      <c r="G163" s="43">
        <f t="shared" si="6"/>
        <v>11966.6</v>
      </c>
      <c r="J163" s="31"/>
    </row>
    <row r="164" spans="2:10">
      <c r="B164" s="11">
        <f t="shared" si="5"/>
        <v>153</v>
      </c>
      <c r="C164" s="12" t="s">
        <v>107</v>
      </c>
      <c r="D164" s="12" t="s">
        <v>118</v>
      </c>
      <c r="E164" s="40">
        <v>11017.6</v>
      </c>
      <c r="F164" s="40"/>
      <c r="G164" s="40">
        <f t="shared" si="6"/>
        <v>11017.6</v>
      </c>
      <c r="J164" s="31"/>
    </row>
    <row r="165" spans="2:10">
      <c r="B165" s="11">
        <f t="shared" si="5"/>
        <v>154</v>
      </c>
      <c r="C165" s="12" t="s">
        <v>175</v>
      </c>
      <c r="D165" s="12" t="s">
        <v>176</v>
      </c>
      <c r="E165" s="40">
        <v>949</v>
      </c>
      <c r="F165" s="40"/>
      <c r="G165" s="40">
        <f t="shared" si="6"/>
        <v>949</v>
      </c>
      <c r="J165" s="31"/>
    </row>
    <row r="166" spans="2:10" ht="44.4" customHeight="1">
      <c r="B166" s="11">
        <f t="shared" si="5"/>
        <v>155</v>
      </c>
      <c r="C166" s="20" t="s">
        <v>160</v>
      </c>
      <c r="D166" s="14" t="s">
        <v>152</v>
      </c>
      <c r="E166" s="43">
        <v>160</v>
      </c>
      <c r="F166" s="40"/>
      <c r="G166" s="43">
        <f t="shared" si="6"/>
        <v>160</v>
      </c>
      <c r="J166" s="31"/>
    </row>
    <row r="167" spans="2:10" ht="30">
      <c r="B167" s="11">
        <f t="shared" si="5"/>
        <v>156</v>
      </c>
      <c r="C167" s="20" t="s">
        <v>188</v>
      </c>
      <c r="D167" s="14" t="s">
        <v>189</v>
      </c>
      <c r="E167" s="43">
        <v>3889.5</v>
      </c>
      <c r="F167" s="40"/>
      <c r="G167" s="43">
        <f t="shared" si="6"/>
        <v>3889.5</v>
      </c>
      <c r="J167" s="31"/>
    </row>
    <row r="168" spans="2:10" ht="36" customHeight="1">
      <c r="B168" s="11">
        <f t="shared" si="5"/>
        <v>157</v>
      </c>
      <c r="C168" s="20" t="s">
        <v>238</v>
      </c>
      <c r="D168" s="14" t="s">
        <v>239</v>
      </c>
      <c r="E168" s="43">
        <v>20100</v>
      </c>
      <c r="F168" s="40"/>
      <c r="G168" s="43">
        <f t="shared" si="6"/>
        <v>20100</v>
      </c>
      <c r="J168" s="31"/>
    </row>
    <row r="169" spans="2:10" ht="30" customHeight="1">
      <c r="B169" s="11">
        <f t="shared" si="5"/>
        <v>158</v>
      </c>
      <c r="C169" s="20" t="s">
        <v>240</v>
      </c>
      <c r="D169" s="14" t="s">
        <v>189</v>
      </c>
      <c r="E169" s="43">
        <v>4948.8</v>
      </c>
      <c r="F169" s="40"/>
      <c r="G169" s="43">
        <f t="shared" si="6"/>
        <v>4948.8</v>
      </c>
      <c r="J169" s="31"/>
    </row>
    <row r="170" spans="2:10" ht="45">
      <c r="B170" s="11">
        <f t="shared" si="5"/>
        <v>159</v>
      </c>
      <c r="C170" s="20" t="s">
        <v>241</v>
      </c>
      <c r="D170" s="14" t="s">
        <v>189</v>
      </c>
      <c r="E170" s="43">
        <v>1989.89</v>
      </c>
      <c r="F170" s="40"/>
      <c r="G170" s="43">
        <f t="shared" si="6"/>
        <v>1989.89</v>
      </c>
      <c r="J170" s="31"/>
    </row>
    <row r="171" spans="2:10" ht="30">
      <c r="B171" s="11">
        <f t="shared" si="5"/>
        <v>160</v>
      </c>
      <c r="C171" s="20" t="s">
        <v>190</v>
      </c>
      <c r="D171" s="14" t="s">
        <v>189</v>
      </c>
      <c r="E171" s="43">
        <v>8797.35</v>
      </c>
      <c r="F171" s="40"/>
      <c r="G171" s="43">
        <f t="shared" si="6"/>
        <v>8797.35</v>
      </c>
      <c r="J171" s="31"/>
    </row>
    <row r="172" spans="2:10" ht="45">
      <c r="B172" s="11">
        <f t="shared" si="5"/>
        <v>161</v>
      </c>
      <c r="C172" s="20" t="s">
        <v>242</v>
      </c>
      <c r="D172" s="14" t="s">
        <v>239</v>
      </c>
      <c r="E172" s="43">
        <v>15778.64</v>
      </c>
      <c r="F172" s="40"/>
      <c r="G172" s="43">
        <f t="shared" si="6"/>
        <v>15778.64</v>
      </c>
      <c r="J172" s="31"/>
    </row>
    <row r="173" spans="2:10" ht="30">
      <c r="B173" s="11">
        <f t="shared" si="5"/>
        <v>162</v>
      </c>
      <c r="C173" s="20" t="s">
        <v>290</v>
      </c>
      <c r="D173" s="14" t="s">
        <v>239</v>
      </c>
      <c r="E173" s="43">
        <v>25</v>
      </c>
      <c r="F173" s="40"/>
      <c r="G173" s="43">
        <f t="shared" si="6"/>
        <v>25</v>
      </c>
      <c r="J173" s="31"/>
    </row>
    <row r="174" spans="2:10">
      <c r="B174" s="11">
        <f t="shared" si="5"/>
        <v>163</v>
      </c>
      <c r="C174" s="20" t="s">
        <v>243</v>
      </c>
      <c r="D174" s="14" t="s">
        <v>192</v>
      </c>
      <c r="E174" s="43">
        <v>413</v>
      </c>
      <c r="F174" s="40"/>
      <c r="G174" s="43">
        <f t="shared" si="6"/>
        <v>413</v>
      </c>
      <c r="J174" s="31"/>
    </row>
    <row r="175" spans="2:10">
      <c r="B175" s="11">
        <f t="shared" si="5"/>
        <v>164</v>
      </c>
      <c r="C175" s="20" t="s">
        <v>191</v>
      </c>
      <c r="D175" s="14" t="s">
        <v>192</v>
      </c>
      <c r="E175" s="43">
        <v>99984.02</v>
      </c>
      <c r="F175" s="40"/>
      <c r="G175" s="43">
        <f t="shared" si="6"/>
        <v>99984.02</v>
      </c>
      <c r="J175" s="31"/>
    </row>
    <row r="176" spans="2:10" ht="45">
      <c r="B176" s="11">
        <f t="shared" si="5"/>
        <v>165</v>
      </c>
      <c r="C176" s="46" t="s">
        <v>292</v>
      </c>
      <c r="D176" s="14" t="s">
        <v>239</v>
      </c>
      <c r="E176" s="43">
        <v>523.79999999999995</v>
      </c>
      <c r="F176" s="40"/>
      <c r="G176" s="43">
        <f t="shared" si="6"/>
        <v>523.79999999999995</v>
      </c>
      <c r="J176" s="31"/>
    </row>
    <row r="177" spans="2:10" ht="30">
      <c r="B177" s="11">
        <f t="shared" si="5"/>
        <v>166</v>
      </c>
      <c r="C177" s="46" t="s">
        <v>291</v>
      </c>
      <c r="D177" s="14" t="s">
        <v>239</v>
      </c>
      <c r="E177" s="43">
        <v>11665</v>
      </c>
      <c r="F177" s="40"/>
      <c r="G177" s="43">
        <f t="shared" si="6"/>
        <v>11665</v>
      </c>
      <c r="J177" s="31"/>
    </row>
    <row r="178" spans="2:10">
      <c r="B178" s="11">
        <f t="shared" si="5"/>
        <v>167</v>
      </c>
      <c r="C178" s="20" t="s">
        <v>66</v>
      </c>
      <c r="D178" s="17" t="s">
        <v>67</v>
      </c>
      <c r="E178" s="43">
        <v>70367.39</v>
      </c>
      <c r="F178" s="43">
        <f>F179+F233+F236+F243+F244+F245</f>
        <v>20861.410000000003</v>
      </c>
      <c r="G178" s="43">
        <f t="shared" si="6"/>
        <v>91228.800000000003</v>
      </c>
      <c r="J178" s="31"/>
    </row>
    <row r="179" spans="2:10">
      <c r="B179" s="11">
        <f t="shared" si="5"/>
        <v>168</v>
      </c>
      <c r="C179" s="22" t="s">
        <v>68</v>
      </c>
      <c r="D179" s="17" t="s">
        <v>67</v>
      </c>
      <c r="E179" s="43">
        <v>59697.39</v>
      </c>
      <c r="F179" s="43">
        <f>F180+F186+F192+F197+F203+F208+F213+F219+F224+F228+F232</f>
        <v>20861.410000000003</v>
      </c>
      <c r="G179" s="43">
        <f t="shared" si="6"/>
        <v>80558.8</v>
      </c>
      <c r="J179" s="31"/>
    </row>
    <row r="180" spans="2:10">
      <c r="B180" s="11">
        <f t="shared" si="5"/>
        <v>169</v>
      </c>
      <c r="C180" s="14" t="s">
        <v>69</v>
      </c>
      <c r="D180" s="17" t="s">
        <v>67</v>
      </c>
      <c r="E180" s="43">
        <v>20518</v>
      </c>
      <c r="F180" s="43">
        <f>F181</f>
        <v>17215.150000000001</v>
      </c>
      <c r="G180" s="43">
        <f t="shared" si="6"/>
        <v>37733.15</v>
      </c>
      <c r="J180" s="31"/>
    </row>
    <row r="181" spans="2:10" ht="30">
      <c r="B181" s="11">
        <f t="shared" si="5"/>
        <v>170</v>
      </c>
      <c r="C181" s="1" t="s">
        <v>70</v>
      </c>
      <c r="D181" s="12" t="s">
        <v>71</v>
      </c>
      <c r="E181" s="40">
        <v>20518</v>
      </c>
      <c r="F181" s="40">
        <f>F182+F183+F184+F185</f>
        <v>17215.150000000001</v>
      </c>
      <c r="G181" s="40">
        <f t="shared" si="6"/>
        <v>37733.15</v>
      </c>
      <c r="J181" s="31"/>
    </row>
    <row r="182" spans="2:10">
      <c r="B182" s="11">
        <f t="shared" si="5"/>
        <v>171</v>
      </c>
      <c r="C182" s="12" t="s">
        <v>39</v>
      </c>
      <c r="D182" s="12" t="s">
        <v>72</v>
      </c>
      <c r="E182" s="40">
        <v>18893</v>
      </c>
      <c r="F182" s="40">
        <v>13710</v>
      </c>
      <c r="G182" s="40">
        <f t="shared" si="6"/>
        <v>32603</v>
      </c>
      <c r="J182" s="31"/>
    </row>
    <row r="183" spans="2:10">
      <c r="B183" s="11">
        <f t="shared" ref="B183:B193" si="7">B182+1</f>
        <v>172</v>
      </c>
      <c r="C183" s="12" t="s">
        <v>31</v>
      </c>
      <c r="D183" s="12" t="s">
        <v>73</v>
      </c>
      <c r="E183" s="40">
        <v>1400</v>
      </c>
      <c r="F183" s="40">
        <v>1600</v>
      </c>
      <c r="G183" s="40">
        <f t="shared" si="6"/>
        <v>3000</v>
      </c>
      <c r="J183" s="31"/>
    </row>
    <row r="184" spans="2:10" ht="30">
      <c r="B184" s="11">
        <f t="shared" si="7"/>
        <v>173</v>
      </c>
      <c r="C184" s="1" t="s">
        <v>142</v>
      </c>
      <c r="D184" s="19" t="s">
        <v>89</v>
      </c>
      <c r="E184" s="40">
        <v>225</v>
      </c>
      <c r="F184" s="40">
        <v>180</v>
      </c>
      <c r="G184" s="40">
        <f t="shared" si="6"/>
        <v>405</v>
      </c>
      <c r="J184" s="31"/>
    </row>
    <row r="185" spans="2:10">
      <c r="B185" s="11">
        <f t="shared" si="7"/>
        <v>174</v>
      </c>
      <c r="C185" s="12" t="s">
        <v>32</v>
      </c>
      <c r="D185" s="12" t="s">
        <v>86</v>
      </c>
      <c r="E185" s="40">
        <v>0</v>
      </c>
      <c r="F185" s="40">
        <v>1725.15</v>
      </c>
      <c r="G185" s="40">
        <f t="shared" si="6"/>
        <v>1725.15</v>
      </c>
      <c r="J185" s="31"/>
    </row>
    <row r="186" spans="2:10">
      <c r="B186" s="11">
        <f t="shared" si="7"/>
        <v>175</v>
      </c>
      <c r="C186" s="14" t="s">
        <v>74</v>
      </c>
      <c r="D186" s="14" t="s">
        <v>67</v>
      </c>
      <c r="E186" s="43">
        <v>4809</v>
      </c>
      <c r="F186" s="43">
        <f>F187</f>
        <v>3651.26</v>
      </c>
      <c r="G186" s="43">
        <f t="shared" si="6"/>
        <v>8460.26</v>
      </c>
      <c r="J186" s="31"/>
    </row>
    <row r="187" spans="2:10" ht="30">
      <c r="B187" s="11">
        <f t="shared" si="7"/>
        <v>176</v>
      </c>
      <c r="C187" s="1" t="s">
        <v>70</v>
      </c>
      <c r="D187" s="12" t="s">
        <v>71</v>
      </c>
      <c r="E187" s="40">
        <v>4809</v>
      </c>
      <c r="F187" s="40">
        <f>F188+F189+F190+F191</f>
        <v>3651.26</v>
      </c>
      <c r="G187" s="40">
        <f t="shared" si="6"/>
        <v>8460.26</v>
      </c>
      <c r="J187" s="31"/>
    </row>
    <row r="188" spans="2:10">
      <c r="B188" s="11">
        <f t="shared" si="7"/>
        <v>177</v>
      </c>
      <c r="C188" s="12" t="s">
        <v>39</v>
      </c>
      <c r="D188" s="12" t="s">
        <v>75</v>
      </c>
      <c r="E188" s="40">
        <v>3772</v>
      </c>
      <c r="F188" s="40">
        <v>3165</v>
      </c>
      <c r="G188" s="40">
        <f t="shared" si="6"/>
        <v>6937</v>
      </c>
      <c r="J188" s="31"/>
    </row>
    <row r="189" spans="2:10">
      <c r="B189" s="11">
        <f t="shared" si="7"/>
        <v>178</v>
      </c>
      <c r="C189" s="12" t="s">
        <v>31</v>
      </c>
      <c r="D189" s="12" t="s">
        <v>73</v>
      </c>
      <c r="E189" s="40">
        <v>934</v>
      </c>
      <c r="F189" s="40">
        <v>424.26</v>
      </c>
      <c r="G189" s="40">
        <f t="shared" si="6"/>
        <v>1358.26</v>
      </c>
      <c r="J189" s="31"/>
    </row>
    <row r="190" spans="2:10" ht="30">
      <c r="B190" s="11">
        <f t="shared" si="7"/>
        <v>179</v>
      </c>
      <c r="C190" s="1" t="s">
        <v>142</v>
      </c>
      <c r="D190" s="19" t="s">
        <v>89</v>
      </c>
      <c r="E190" s="40">
        <v>65</v>
      </c>
      <c r="F190" s="40">
        <v>62</v>
      </c>
      <c r="G190" s="40">
        <f t="shared" si="6"/>
        <v>127</v>
      </c>
      <c r="J190" s="31"/>
    </row>
    <row r="191" spans="2:10">
      <c r="B191" s="11">
        <f t="shared" si="7"/>
        <v>180</v>
      </c>
      <c r="C191" s="12" t="s">
        <v>32</v>
      </c>
      <c r="D191" s="12" t="s">
        <v>79</v>
      </c>
      <c r="E191" s="40">
        <v>38</v>
      </c>
      <c r="F191" s="40"/>
      <c r="G191" s="40">
        <f t="shared" si="6"/>
        <v>38</v>
      </c>
      <c r="J191" s="31"/>
    </row>
    <row r="192" spans="2:10">
      <c r="B192" s="11">
        <f t="shared" si="7"/>
        <v>181</v>
      </c>
      <c r="C192" s="14" t="s">
        <v>76</v>
      </c>
      <c r="D192" s="14" t="s">
        <v>67</v>
      </c>
      <c r="E192" s="43">
        <v>4104</v>
      </c>
      <c r="F192" s="40"/>
      <c r="G192" s="43">
        <f t="shared" si="6"/>
        <v>4104</v>
      </c>
      <c r="J192" s="31"/>
    </row>
    <row r="193" spans="2:10" ht="30">
      <c r="B193" s="11">
        <f t="shared" si="7"/>
        <v>182</v>
      </c>
      <c r="C193" s="1" t="s">
        <v>70</v>
      </c>
      <c r="D193" s="12" t="s">
        <v>71</v>
      </c>
      <c r="E193" s="40">
        <v>4104</v>
      </c>
      <c r="F193" s="40"/>
      <c r="G193" s="40">
        <f t="shared" si="6"/>
        <v>4104</v>
      </c>
      <c r="J193" s="31"/>
    </row>
    <row r="194" spans="2:10">
      <c r="B194" s="11">
        <f t="shared" ref="B194:B260" si="8">B193+1</f>
        <v>183</v>
      </c>
      <c r="C194" s="12" t="s">
        <v>39</v>
      </c>
      <c r="D194" s="12" t="s">
        <v>72</v>
      </c>
      <c r="E194" s="40">
        <v>3581</v>
      </c>
      <c r="F194" s="40"/>
      <c r="G194" s="40">
        <f t="shared" si="6"/>
        <v>3581</v>
      </c>
      <c r="J194" s="31"/>
    </row>
    <row r="195" spans="2:10">
      <c r="B195" s="11">
        <f t="shared" si="8"/>
        <v>184</v>
      </c>
      <c r="C195" s="12" t="s">
        <v>31</v>
      </c>
      <c r="D195" s="12" t="s">
        <v>73</v>
      </c>
      <c r="E195" s="40">
        <v>523</v>
      </c>
      <c r="F195" s="40"/>
      <c r="G195" s="40">
        <f t="shared" si="6"/>
        <v>523</v>
      </c>
      <c r="J195" s="31"/>
    </row>
    <row r="196" spans="2:10">
      <c r="B196" s="11">
        <f t="shared" si="8"/>
        <v>185</v>
      </c>
      <c r="C196" s="12" t="s">
        <v>32</v>
      </c>
      <c r="D196" s="12" t="s">
        <v>79</v>
      </c>
      <c r="E196" s="40">
        <v>0</v>
      </c>
      <c r="F196" s="40"/>
      <c r="G196" s="40">
        <f t="shared" si="6"/>
        <v>0</v>
      </c>
      <c r="J196" s="31"/>
    </row>
    <row r="197" spans="2:10">
      <c r="B197" s="11">
        <f t="shared" si="8"/>
        <v>186</v>
      </c>
      <c r="C197" s="14" t="s">
        <v>77</v>
      </c>
      <c r="D197" s="14" t="s">
        <v>67</v>
      </c>
      <c r="E197" s="43">
        <v>6707</v>
      </c>
      <c r="F197" s="40"/>
      <c r="G197" s="43">
        <f t="shared" si="6"/>
        <v>6707</v>
      </c>
      <c r="J197" s="31"/>
    </row>
    <row r="198" spans="2:10" ht="30">
      <c r="B198" s="11">
        <f t="shared" si="8"/>
        <v>187</v>
      </c>
      <c r="C198" s="1" t="s">
        <v>78</v>
      </c>
      <c r="D198" s="12" t="s">
        <v>71</v>
      </c>
      <c r="E198" s="40">
        <v>6707</v>
      </c>
      <c r="F198" s="40"/>
      <c r="G198" s="40">
        <f t="shared" si="6"/>
        <v>6707</v>
      </c>
      <c r="J198" s="31"/>
    </row>
    <row r="199" spans="2:10">
      <c r="B199" s="11">
        <f t="shared" si="8"/>
        <v>188</v>
      </c>
      <c r="C199" s="12" t="s">
        <v>39</v>
      </c>
      <c r="D199" s="12" t="s">
        <v>72</v>
      </c>
      <c r="E199" s="40">
        <v>5300</v>
      </c>
      <c r="F199" s="40"/>
      <c r="G199" s="40">
        <f t="shared" si="6"/>
        <v>5300</v>
      </c>
      <c r="J199" s="31"/>
    </row>
    <row r="200" spans="2:10">
      <c r="B200" s="11">
        <f t="shared" si="8"/>
        <v>189</v>
      </c>
      <c r="C200" s="12" t="s">
        <v>31</v>
      </c>
      <c r="D200" s="12" t="s">
        <v>73</v>
      </c>
      <c r="E200" s="40">
        <v>1000</v>
      </c>
      <c r="F200" s="40"/>
      <c r="G200" s="40">
        <f t="shared" si="6"/>
        <v>1000</v>
      </c>
      <c r="J200" s="31"/>
    </row>
    <row r="201" spans="2:10" ht="30">
      <c r="B201" s="11">
        <f t="shared" si="8"/>
        <v>190</v>
      </c>
      <c r="C201" s="1" t="s">
        <v>142</v>
      </c>
      <c r="D201" s="19" t="s">
        <v>89</v>
      </c>
      <c r="E201" s="40">
        <v>100</v>
      </c>
      <c r="F201" s="40"/>
      <c r="G201" s="40">
        <f t="shared" si="6"/>
        <v>100</v>
      </c>
      <c r="J201" s="31"/>
    </row>
    <row r="202" spans="2:10">
      <c r="B202" s="11">
        <f t="shared" si="8"/>
        <v>191</v>
      </c>
      <c r="C202" s="12" t="s">
        <v>32</v>
      </c>
      <c r="D202" s="12" t="s">
        <v>79</v>
      </c>
      <c r="E202" s="40">
        <v>307</v>
      </c>
      <c r="F202" s="40"/>
      <c r="G202" s="40">
        <f t="shared" si="6"/>
        <v>307</v>
      </c>
      <c r="J202" s="31"/>
    </row>
    <row r="203" spans="2:10" ht="19.95" customHeight="1">
      <c r="B203" s="11">
        <f t="shared" si="8"/>
        <v>192</v>
      </c>
      <c r="C203" s="20" t="s">
        <v>80</v>
      </c>
      <c r="D203" s="14" t="s">
        <v>67</v>
      </c>
      <c r="E203" s="43">
        <v>1804</v>
      </c>
      <c r="F203" s="40"/>
      <c r="G203" s="43">
        <f t="shared" si="6"/>
        <v>1804</v>
      </c>
      <c r="J203" s="31"/>
    </row>
    <row r="204" spans="2:10" ht="30">
      <c r="B204" s="11">
        <f t="shared" si="8"/>
        <v>193</v>
      </c>
      <c r="C204" s="1" t="s">
        <v>78</v>
      </c>
      <c r="D204" s="12" t="s">
        <v>71</v>
      </c>
      <c r="E204" s="40">
        <v>1804</v>
      </c>
      <c r="F204" s="40"/>
      <c r="G204" s="40">
        <f t="shared" si="6"/>
        <v>1804</v>
      </c>
      <c r="J204" s="31"/>
    </row>
    <row r="205" spans="2:10">
      <c r="B205" s="11">
        <f t="shared" si="8"/>
        <v>194</v>
      </c>
      <c r="C205" s="12" t="s">
        <v>39</v>
      </c>
      <c r="D205" s="12" t="s">
        <v>72</v>
      </c>
      <c r="E205" s="40">
        <v>1192</v>
      </c>
      <c r="F205" s="40"/>
      <c r="G205" s="40">
        <f t="shared" si="6"/>
        <v>1192</v>
      </c>
      <c r="J205" s="31"/>
    </row>
    <row r="206" spans="2:10">
      <c r="B206" s="11">
        <f t="shared" si="8"/>
        <v>195</v>
      </c>
      <c r="C206" s="12" t="s">
        <v>31</v>
      </c>
      <c r="D206" s="12" t="s">
        <v>73</v>
      </c>
      <c r="E206" s="40">
        <v>580</v>
      </c>
      <c r="F206" s="40"/>
      <c r="G206" s="40">
        <f t="shared" si="6"/>
        <v>580</v>
      </c>
      <c r="J206" s="31"/>
    </row>
    <row r="207" spans="2:10">
      <c r="B207" s="11">
        <f t="shared" si="8"/>
        <v>196</v>
      </c>
      <c r="C207" s="12" t="s">
        <v>32</v>
      </c>
      <c r="D207" s="12" t="s">
        <v>86</v>
      </c>
      <c r="E207" s="40">
        <v>32</v>
      </c>
      <c r="F207" s="40"/>
      <c r="G207" s="40">
        <f t="shared" si="6"/>
        <v>32</v>
      </c>
      <c r="J207" s="31"/>
    </row>
    <row r="208" spans="2:10">
      <c r="B208" s="11">
        <f t="shared" si="8"/>
        <v>197</v>
      </c>
      <c r="C208" s="14" t="s">
        <v>81</v>
      </c>
      <c r="D208" s="14" t="s">
        <v>67</v>
      </c>
      <c r="E208" s="43">
        <v>3740</v>
      </c>
      <c r="F208" s="40"/>
      <c r="G208" s="43">
        <f t="shared" si="6"/>
        <v>3740</v>
      </c>
      <c r="J208" s="31"/>
    </row>
    <row r="209" spans="2:10" ht="30">
      <c r="B209" s="11">
        <f t="shared" si="8"/>
        <v>198</v>
      </c>
      <c r="C209" s="1" t="s">
        <v>78</v>
      </c>
      <c r="D209" s="12" t="s">
        <v>71</v>
      </c>
      <c r="E209" s="40">
        <v>3740</v>
      </c>
      <c r="F209" s="40"/>
      <c r="G209" s="40">
        <f t="shared" si="6"/>
        <v>3740</v>
      </c>
      <c r="J209" s="31"/>
    </row>
    <row r="210" spans="2:10">
      <c r="B210" s="11">
        <f t="shared" si="8"/>
        <v>199</v>
      </c>
      <c r="C210" s="12" t="s">
        <v>39</v>
      </c>
      <c r="D210" s="12" t="s">
        <v>72</v>
      </c>
      <c r="E210" s="40">
        <v>2240</v>
      </c>
      <c r="F210" s="40"/>
      <c r="G210" s="40">
        <f t="shared" si="6"/>
        <v>2240</v>
      </c>
      <c r="J210" s="31"/>
    </row>
    <row r="211" spans="2:10">
      <c r="B211" s="11">
        <f t="shared" si="8"/>
        <v>200</v>
      </c>
      <c r="C211" s="12" t="s">
        <v>31</v>
      </c>
      <c r="D211" s="12" t="s">
        <v>73</v>
      </c>
      <c r="E211" s="40">
        <v>1500</v>
      </c>
      <c r="F211" s="40"/>
      <c r="G211" s="40">
        <f t="shared" si="6"/>
        <v>1500</v>
      </c>
      <c r="J211" s="31"/>
    </row>
    <row r="212" spans="2:10">
      <c r="B212" s="11">
        <f t="shared" si="8"/>
        <v>201</v>
      </c>
      <c r="C212" s="12" t="s">
        <v>32</v>
      </c>
      <c r="D212" s="12" t="s">
        <v>86</v>
      </c>
      <c r="E212" s="40">
        <v>0</v>
      </c>
      <c r="F212" s="40"/>
      <c r="G212" s="40">
        <f t="shared" si="6"/>
        <v>0</v>
      </c>
      <c r="J212" s="31"/>
    </row>
    <row r="213" spans="2:10">
      <c r="B213" s="11">
        <f t="shared" si="8"/>
        <v>202</v>
      </c>
      <c r="C213" s="14" t="s">
        <v>82</v>
      </c>
      <c r="D213" s="14" t="s">
        <v>67</v>
      </c>
      <c r="E213" s="43">
        <v>11449.29</v>
      </c>
      <c r="F213" s="43">
        <f>F214</f>
        <v>142</v>
      </c>
      <c r="G213" s="43">
        <f t="shared" si="6"/>
        <v>11591.29</v>
      </c>
      <c r="J213" s="31"/>
    </row>
    <row r="214" spans="2:10" ht="30">
      <c r="B214" s="11">
        <f t="shared" si="8"/>
        <v>203</v>
      </c>
      <c r="C214" s="1" t="s">
        <v>78</v>
      </c>
      <c r="D214" s="12" t="s">
        <v>71</v>
      </c>
      <c r="E214" s="40">
        <v>11449.29</v>
      </c>
      <c r="F214" s="40">
        <f>F215+F216+F217+F218</f>
        <v>142</v>
      </c>
      <c r="G214" s="40">
        <f t="shared" si="6"/>
        <v>11591.29</v>
      </c>
      <c r="J214" s="31"/>
    </row>
    <row r="215" spans="2:10">
      <c r="B215" s="11">
        <f t="shared" si="8"/>
        <v>204</v>
      </c>
      <c r="C215" s="12" t="s">
        <v>39</v>
      </c>
      <c r="D215" s="12" t="s">
        <v>72</v>
      </c>
      <c r="E215" s="40">
        <v>7684</v>
      </c>
      <c r="F215" s="40"/>
      <c r="G215" s="40">
        <f t="shared" si="6"/>
        <v>7684</v>
      </c>
      <c r="J215" s="31"/>
    </row>
    <row r="216" spans="2:10">
      <c r="B216" s="11">
        <f t="shared" si="8"/>
        <v>205</v>
      </c>
      <c r="C216" s="12" t="s">
        <v>31</v>
      </c>
      <c r="D216" s="12" t="s">
        <v>73</v>
      </c>
      <c r="E216" s="40">
        <v>3200</v>
      </c>
      <c r="F216" s="40"/>
      <c r="G216" s="40">
        <f t="shared" ref="G216:G283" si="9">E216+F216</f>
        <v>3200</v>
      </c>
      <c r="J216" s="31"/>
    </row>
    <row r="217" spans="2:10" ht="30">
      <c r="B217" s="11">
        <f t="shared" si="8"/>
        <v>206</v>
      </c>
      <c r="C217" s="1" t="s">
        <v>142</v>
      </c>
      <c r="D217" s="19" t="s">
        <v>89</v>
      </c>
      <c r="E217" s="40">
        <v>170</v>
      </c>
      <c r="F217" s="40"/>
      <c r="G217" s="40">
        <f t="shared" si="9"/>
        <v>170</v>
      </c>
      <c r="J217" s="31"/>
    </row>
    <row r="218" spans="2:10">
      <c r="B218" s="11">
        <f t="shared" si="8"/>
        <v>207</v>
      </c>
      <c r="C218" s="12" t="s">
        <v>32</v>
      </c>
      <c r="D218" s="12" t="s">
        <v>86</v>
      </c>
      <c r="E218" s="40">
        <v>395.29</v>
      </c>
      <c r="F218" s="40">
        <v>142</v>
      </c>
      <c r="G218" s="40">
        <f t="shared" si="9"/>
        <v>537.29</v>
      </c>
      <c r="J218" s="31"/>
    </row>
    <row r="219" spans="2:10" ht="28.2" customHeight="1">
      <c r="B219" s="11">
        <f t="shared" si="8"/>
        <v>208</v>
      </c>
      <c r="C219" s="20" t="s">
        <v>83</v>
      </c>
      <c r="D219" s="14" t="s">
        <v>67</v>
      </c>
      <c r="E219" s="43">
        <v>3765.1</v>
      </c>
      <c r="F219" s="40"/>
      <c r="G219" s="43">
        <f t="shared" si="9"/>
        <v>3765.1</v>
      </c>
      <c r="J219" s="31"/>
    </row>
    <row r="220" spans="2:10" ht="30">
      <c r="B220" s="11">
        <f t="shared" si="8"/>
        <v>209</v>
      </c>
      <c r="C220" s="1" t="s">
        <v>78</v>
      </c>
      <c r="D220" s="12" t="s">
        <v>71</v>
      </c>
      <c r="E220" s="40">
        <v>3765.1</v>
      </c>
      <c r="F220" s="40"/>
      <c r="G220" s="40">
        <f t="shared" si="9"/>
        <v>3765.1</v>
      </c>
      <c r="J220" s="31"/>
    </row>
    <row r="221" spans="2:10">
      <c r="B221" s="11">
        <f t="shared" si="8"/>
        <v>210</v>
      </c>
      <c r="C221" s="12" t="s">
        <v>39</v>
      </c>
      <c r="D221" s="12" t="s">
        <v>72</v>
      </c>
      <c r="E221" s="40">
        <v>2789</v>
      </c>
      <c r="F221" s="40"/>
      <c r="G221" s="40">
        <f t="shared" si="9"/>
        <v>2789</v>
      </c>
      <c r="J221" s="31"/>
    </row>
    <row r="222" spans="2:10">
      <c r="B222" s="11">
        <f t="shared" si="8"/>
        <v>211</v>
      </c>
      <c r="C222" s="12" t="s">
        <v>31</v>
      </c>
      <c r="D222" s="12" t="s">
        <v>73</v>
      </c>
      <c r="E222" s="40">
        <v>908</v>
      </c>
      <c r="F222" s="40"/>
      <c r="G222" s="40">
        <f t="shared" si="9"/>
        <v>908</v>
      </c>
      <c r="J222" s="31"/>
    </row>
    <row r="223" spans="2:10">
      <c r="B223" s="11">
        <f t="shared" si="8"/>
        <v>212</v>
      </c>
      <c r="C223" s="12" t="s">
        <v>32</v>
      </c>
      <c r="D223" s="12" t="s">
        <v>86</v>
      </c>
      <c r="E223" s="40">
        <v>68.099999999999994</v>
      </c>
      <c r="F223" s="40"/>
      <c r="G223" s="40">
        <f t="shared" si="9"/>
        <v>68.099999999999994</v>
      </c>
      <c r="J223" s="31"/>
    </row>
    <row r="224" spans="2:10">
      <c r="B224" s="11">
        <f t="shared" si="8"/>
        <v>213</v>
      </c>
      <c r="C224" s="14" t="s">
        <v>84</v>
      </c>
      <c r="D224" s="14" t="s">
        <v>67</v>
      </c>
      <c r="E224" s="43">
        <v>1935</v>
      </c>
      <c r="F224" s="40"/>
      <c r="G224" s="43">
        <f t="shared" si="9"/>
        <v>1935</v>
      </c>
      <c r="J224" s="31"/>
    </row>
    <row r="225" spans="2:10" ht="30">
      <c r="B225" s="11">
        <f t="shared" si="8"/>
        <v>214</v>
      </c>
      <c r="C225" s="1" t="s">
        <v>78</v>
      </c>
      <c r="D225" s="12" t="s">
        <v>71</v>
      </c>
      <c r="E225" s="40">
        <v>1935</v>
      </c>
      <c r="F225" s="40"/>
      <c r="G225" s="40">
        <f t="shared" si="9"/>
        <v>1935</v>
      </c>
      <c r="J225" s="31"/>
    </row>
    <row r="226" spans="2:10">
      <c r="B226" s="11">
        <f t="shared" si="8"/>
        <v>215</v>
      </c>
      <c r="C226" s="12" t="s">
        <v>39</v>
      </c>
      <c r="D226" s="12" t="s">
        <v>72</v>
      </c>
      <c r="E226" s="40">
        <v>1005</v>
      </c>
      <c r="F226" s="40"/>
      <c r="G226" s="40">
        <f t="shared" si="9"/>
        <v>1005</v>
      </c>
      <c r="J226" s="31"/>
    </row>
    <row r="227" spans="2:10">
      <c r="B227" s="11">
        <f t="shared" si="8"/>
        <v>216</v>
      </c>
      <c r="C227" s="12" t="s">
        <v>31</v>
      </c>
      <c r="D227" s="12" t="s">
        <v>73</v>
      </c>
      <c r="E227" s="40">
        <v>930</v>
      </c>
      <c r="F227" s="40"/>
      <c r="G227" s="40">
        <f t="shared" si="9"/>
        <v>930</v>
      </c>
      <c r="J227" s="31"/>
    </row>
    <row r="228" spans="2:10">
      <c r="B228" s="11">
        <f t="shared" si="8"/>
        <v>217</v>
      </c>
      <c r="C228" s="14" t="s">
        <v>85</v>
      </c>
      <c r="D228" s="14" t="s">
        <v>67</v>
      </c>
      <c r="E228" s="43">
        <v>866</v>
      </c>
      <c r="F228" s="40"/>
      <c r="G228" s="43">
        <f t="shared" si="9"/>
        <v>866</v>
      </c>
      <c r="J228" s="31"/>
    </row>
    <row r="229" spans="2:10" ht="18" customHeight="1">
      <c r="B229" s="11">
        <f t="shared" si="8"/>
        <v>218</v>
      </c>
      <c r="C229" s="1" t="s">
        <v>78</v>
      </c>
      <c r="D229" s="12" t="s">
        <v>71</v>
      </c>
      <c r="E229" s="40">
        <v>866</v>
      </c>
      <c r="F229" s="40"/>
      <c r="G229" s="40">
        <f t="shared" si="9"/>
        <v>866</v>
      </c>
      <c r="J229" s="31"/>
    </row>
    <row r="230" spans="2:10">
      <c r="B230" s="11">
        <f t="shared" si="8"/>
        <v>219</v>
      </c>
      <c r="C230" s="12" t="s">
        <v>39</v>
      </c>
      <c r="D230" s="12" t="s">
        <v>72</v>
      </c>
      <c r="E230" s="40">
        <v>490</v>
      </c>
      <c r="F230" s="40"/>
      <c r="G230" s="40">
        <f t="shared" si="9"/>
        <v>490</v>
      </c>
      <c r="J230" s="31"/>
    </row>
    <row r="231" spans="2:10">
      <c r="B231" s="11">
        <f t="shared" si="8"/>
        <v>220</v>
      </c>
      <c r="C231" s="12" t="s">
        <v>31</v>
      </c>
      <c r="D231" s="12" t="s">
        <v>73</v>
      </c>
      <c r="E231" s="40">
        <v>376</v>
      </c>
      <c r="F231" s="40"/>
      <c r="G231" s="40">
        <f t="shared" si="9"/>
        <v>376</v>
      </c>
      <c r="J231" s="31"/>
    </row>
    <row r="232" spans="2:10">
      <c r="B232" s="11">
        <f t="shared" si="8"/>
        <v>221</v>
      </c>
      <c r="C232" s="14" t="s">
        <v>293</v>
      </c>
      <c r="D232" s="14" t="s">
        <v>300</v>
      </c>
      <c r="E232" s="43">
        <v>0</v>
      </c>
      <c r="F232" s="43">
        <v>-147</v>
      </c>
      <c r="G232" s="43">
        <f t="shared" si="9"/>
        <v>-147</v>
      </c>
      <c r="J232" s="31"/>
    </row>
    <row r="233" spans="2:10">
      <c r="B233" s="11">
        <f t="shared" si="8"/>
        <v>222</v>
      </c>
      <c r="C233" s="22" t="s">
        <v>87</v>
      </c>
      <c r="D233" s="17" t="s">
        <v>67</v>
      </c>
      <c r="E233" s="43">
        <v>4100</v>
      </c>
      <c r="F233" s="40"/>
      <c r="G233" s="43">
        <f t="shared" si="9"/>
        <v>4100</v>
      </c>
      <c r="J233" s="31"/>
    </row>
    <row r="234" spans="2:10">
      <c r="B234" s="11">
        <f t="shared" si="8"/>
        <v>223</v>
      </c>
      <c r="C234" s="35" t="s">
        <v>169</v>
      </c>
      <c r="D234" s="35" t="s">
        <v>67</v>
      </c>
      <c r="E234" s="43">
        <v>4100</v>
      </c>
      <c r="F234" s="40"/>
      <c r="G234" s="43">
        <f t="shared" si="9"/>
        <v>4100</v>
      </c>
      <c r="J234" s="31"/>
    </row>
    <row r="235" spans="2:10">
      <c r="B235" s="11">
        <f t="shared" si="8"/>
        <v>224</v>
      </c>
      <c r="C235" s="12" t="s">
        <v>88</v>
      </c>
      <c r="D235" s="12" t="s">
        <v>89</v>
      </c>
      <c r="E235" s="40">
        <v>4100</v>
      </c>
      <c r="F235" s="40"/>
      <c r="G235" s="40">
        <f t="shared" si="9"/>
        <v>4100</v>
      </c>
      <c r="J235" s="31"/>
    </row>
    <row r="236" spans="2:10">
      <c r="B236" s="11">
        <f t="shared" si="8"/>
        <v>225</v>
      </c>
      <c r="C236" s="35" t="s">
        <v>170</v>
      </c>
      <c r="D236" s="35" t="s">
        <v>67</v>
      </c>
      <c r="E236" s="43">
        <v>4000</v>
      </c>
      <c r="F236" s="40"/>
      <c r="G236" s="43">
        <f t="shared" si="9"/>
        <v>4000</v>
      </c>
      <c r="J236" s="31"/>
    </row>
    <row r="237" spans="2:10">
      <c r="B237" s="11">
        <f t="shared" si="8"/>
        <v>226</v>
      </c>
      <c r="C237" s="35" t="s">
        <v>171</v>
      </c>
      <c r="D237" s="35" t="s">
        <v>67</v>
      </c>
      <c r="E237" s="43">
        <v>1600</v>
      </c>
      <c r="F237" s="40"/>
      <c r="G237" s="43">
        <f t="shared" si="9"/>
        <v>1600</v>
      </c>
      <c r="J237" s="31"/>
    </row>
    <row r="238" spans="2:10">
      <c r="B238" s="11">
        <f t="shared" si="8"/>
        <v>227</v>
      </c>
      <c r="C238" s="12" t="s">
        <v>88</v>
      </c>
      <c r="D238" s="12" t="s">
        <v>89</v>
      </c>
      <c r="E238" s="40">
        <v>1600</v>
      </c>
      <c r="F238" s="40"/>
      <c r="G238" s="40">
        <f t="shared" si="9"/>
        <v>1600</v>
      </c>
      <c r="J238" s="31"/>
    </row>
    <row r="239" spans="2:10">
      <c r="B239" s="11">
        <f t="shared" si="8"/>
        <v>228</v>
      </c>
      <c r="C239" s="35" t="s">
        <v>172</v>
      </c>
      <c r="D239" s="35" t="s">
        <v>67</v>
      </c>
      <c r="E239" s="43">
        <v>1200</v>
      </c>
      <c r="F239" s="40"/>
      <c r="G239" s="43">
        <f t="shared" si="9"/>
        <v>1200</v>
      </c>
      <c r="J239" s="31"/>
    </row>
    <row r="240" spans="2:10">
      <c r="B240" s="11">
        <f t="shared" si="8"/>
        <v>229</v>
      </c>
      <c r="C240" s="12" t="s">
        <v>88</v>
      </c>
      <c r="D240" s="12" t="s">
        <v>89</v>
      </c>
      <c r="E240" s="40">
        <v>1200</v>
      </c>
      <c r="F240" s="40"/>
      <c r="G240" s="40">
        <f t="shared" si="9"/>
        <v>1200</v>
      </c>
      <c r="J240" s="31"/>
    </row>
    <row r="241" spans="2:10">
      <c r="B241" s="11">
        <f t="shared" si="8"/>
        <v>230</v>
      </c>
      <c r="C241" s="35" t="s">
        <v>173</v>
      </c>
      <c r="D241" s="35" t="s">
        <v>67</v>
      </c>
      <c r="E241" s="43">
        <v>1200</v>
      </c>
      <c r="F241" s="40"/>
      <c r="G241" s="43">
        <f t="shared" si="9"/>
        <v>1200</v>
      </c>
      <c r="J241" s="31"/>
    </row>
    <row r="242" spans="2:10">
      <c r="B242" s="11">
        <f t="shared" si="8"/>
        <v>231</v>
      </c>
      <c r="C242" s="12" t="s">
        <v>88</v>
      </c>
      <c r="D242" s="12" t="s">
        <v>89</v>
      </c>
      <c r="E242" s="40">
        <v>1200</v>
      </c>
      <c r="F242" s="40"/>
      <c r="G242" s="40">
        <f t="shared" si="9"/>
        <v>1200</v>
      </c>
      <c r="J242" s="31"/>
    </row>
    <row r="243" spans="2:10" ht="30">
      <c r="B243" s="11">
        <f t="shared" si="8"/>
        <v>232</v>
      </c>
      <c r="C243" s="20" t="s">
        <v>262</v>
      </c>
      <c r="D243" s="38" t="s">
        <v>263</v>
      </c>
      <c r="E243" s="43">
        <v>1040</v>
      </c>
      <c r="F243" s="40"/>
      <c r="G243" s="43">
        <f t="shared" si="9"/>
        <v>1040</v>
      </c>
      <c r="J243" s="31"/>
    </row>
    <row r="244" spans="2:10" ht="28.2" customHeight="1">
      <c r="B244" s="11">
        <f t="shared" si="8"/>
        <v>233</v>
      </c>
      <c r="C244" s="20" t="s">
        <v>264</v>
      </c>
      <c r="D244" s="38" t="s">
        <v>263</v>
      </c>
      <c r="E244" s="43">
        <v>510</v>
      </c>
      <c r="F244" s="40"/>
      <c r="G244" s="43">
        <f t="shared" si="9"/>
        <v>510</v>
      </c>
      <c r="J244" s="31"/>
    </row>
    <row r="245" spans="2:10" ht="30">
      <c r="B245" s="11">
        <f t="shared" si="8"/>
        <v>234</v>
      </c>
      <c r="C245" s="20" t="s">
        <v>265</v>
      </c>
      <c r="D245" s="38" t="s">
        <v>263</v>
      </c>
      <c r="E245" s="43">
        <v>1020</v>
      </c>
      <c r="F245" s="40"/>
      <c r="G245" s="43">
        <f t="shared" si="9"/>
        <v>1020</v>
      </c>
      <c r="J245" s="31"/>
    </row>
    <row r="246" spans="2:10" ht="18.600000000000001" customHeight="1">
      <c r="B246" s="11">
        <f t="shared" si="8"/>
        <v>235</v>
      </c>
      <c r="C246" s="20" t="s">
        <v>90</v>
      </c>
      <c r="D246" s="14" t="s">
        <v>91</v>
      </c>
      <c r="E246" s="43">
        <v>212867.12999999998</v>
      </c>
      <c r="F246" s="43">
        <f>F247+F255</f>
        <v>-1177</v>
      </c>
      <c r="G246" s="43">
        <f t="shared" si="9"/>
        <v>211690.12999999998</v>
      </c>
      <c r="J246" s="31"/>
    </row>
    <row r="247" spans="2:10" ht="28.2" customHeight="1">
      <c r="B247" s="11">
        <f t="shared" si="8"/>
        <v>236</v>
      </c>
      <c r="C247" s="20" t="s">
        <v>92</v>
      </c>
      <c r="D247" s="14" t="s">
        <v>93</v>
      </c>
      <c r="E247" s="43">
        <v>212867.12999999998</v>
      </c>
      <c r="F247" s="43">
        <f>F248+F249+F250+F251+F252+F253+F254</f>
        <v>0</v>
      </c>
      <c r="G247" s="43">
        <f t="shared" si="9"/>
        <v>212867.12999999998</v>
      </c>
      <c r="J247" s="31"/>
    </row>
    <row r="248" spans="2:10">
      <c r="B248" s="11">
        <f t="shared" si="8"/>
        <v>237</v>
      </c>
      <c r="C248" s="12" t="s">
        <v>39</v>
      </c>
      <c r="D248" s="12" t="s">
        <v>94</v>
      </c>
      <c r="E248" s="40">
        <v>139351</v>
      </c>
      <c r="F248" s="40"/>
      <c r="G248" s="40">
        <f t="shared" si="9"/>
        <v>139351</v>
      </c>
      <c r="J248" s="31"/>
    </row>
    <row r="249" spans="2:10">
      <c r="B249" s="11">
        <f t="shared" si="8"/>
        <v>238</v>
      </c>
      <c r="C249" s="12" t="s">
        <v>31</v>
      </c>
      <c r="D249" s="12" t="s">
        <v>95</v>
      </c>
      <c r="E249" s="40">
        <v>30000</v>
      </c>
      <c r="F249" s="40"/>
      <c r="G249" s="40">
        <f t="shared" si="9"/>
        <v>30000</v>
      </c>
      <c r="J249" s="31"/>
    </row>
    <row r="250" spans="2:10">
      <c r="B250" s="11">
        <f t="shared" si="8"/>
        <v>239</v>
      </c>
      <c r="C250" s="12" t="s">
        <v>96</v>
      </c>
      <c r="D250" s="41" t="s">
        <v>267</v>
      </c>
      <c r="E250" s="40">
        <v>18100</v>
      </c>
      <c r="F250" s="40"/>
      <c r="G250" s="40">
        <f t="shared" si="9"/>
        <v>18100</v>
      </c>
      <c r="J250" s="31"/>
    </row>
    <row r="251" spans="2:10" ht="18.600000000000001" customHeight="1">
      <c r="B251" s="11">
        <f t="shared" si="8"/>
        <v>240</v>
      </c>
      <c r="C251" s="1" t="s">
        <v>142</v>
      </c>
      <c r="D251" s="42" t="s">
        <v>144</v>
      </c>
      <c r="E251" s="40">
        <v>1500</v>
      </c>
      <c r="F251" s="40"/>
      <c r="G251" s="40">
        <f t="shared" si="9"/>
        <v>1500</v>
      </c>
      <c r="J251" s="31"/>
    </row>
    <row r="252" spans="2:10">
      <c r="B252" s="11">
        <f t="shared" si="8"/>
        <v>241</v>
      </c>
      <c r="C252" s="12" t="s">
        <v>32</v>
      </c>
      <c r="D252" s="41" t="s">
        <v>97</v>
      </c>
      <c r="E252" s="40">
        <v>22235.61</v>
      </c>
      <c r="F252" s="40"/>
      <c r="G252" s="40">
        <f t="shared" si="9"/>
        <v>22235.61</v>
      </c>
      <c r="J252" s="31"/>
    </row>
    <row r="253" spans="2:10" ht="31.2" customHeight="1">
      <c r="B253" s="11">
        <f t="shared" si="8"/>
        <v>242</v>
      </c>
      <c r="C253" s="1" t="s">
        <v>193</v>
      </c>
      <c r="D253" s="41" t="s">
        <v>194</v>
      </c>
      <c r="E253" s="40">
        <v>1279.52</v>
      </c>
      <c r="F253" s="40"/>
      <c r="G253" s="40">
        <f t="shared" si="9"/>
        <v>1279.52</v>
      </c>
      <c r="J253" s="31"/>
    </row>
    <row r="254" spans="2:10" ht="29.4" customHeight="1">
      <c r="B254" s="11">
        <f t="shared" si="8"/>
        <v>243</v>
      </c>
      <c r="C254" s="1" t="s">
        <v>195</v>
      </c>
      <c r="D254" s="41" t="s">
        <v>194</v>
      </c>
      <c r="E254" s="40">
        <v>401</v>
      </c>
      <c r="F254" s="40"/>
      <c r="G254" s="40">
        <f t="shared" si="9"/>
        <v>401</v>
      </c>
      <c r="J254" s="31"/>
    </row>
    <row r="255" spans="2:10" ht="22.2" customHeight="1">
      <c r="B255" s="11">
        <f t="shared" si="8"/>
        <v>244</v>
      </c>
      <c r="C255" s="47" t="s">
        <v>293</v>
      </c>
      <c r="D255" s="48" t="s">
        <v>294</v>
      </c>
      <c r="E255" s="43">
        <v>0</v>
      </c>
      <c r="F255" s="43">
        <v>-1177</v>
      </c>
      <c r="G255" s="43">
        <f t="shared" si="9"/>
        <v>-1177</v>
      </c>
      <c r="J255" s="31"/>
    </row>
    <row r="256" spans="2:10" ht="21.75" customHeight="1">
      <c r="B256" s="11">
        <f t="shared" si="8"/>
        <v>245</v>
      </c>
      <c r="C256" s="20" t="s">
        <v>98</v>
      </c>
      <c r="D256" s="35" t="s">
        <v>99</v>
      </c>
      <c r="E256" s="43">
        <v>29242.13</v>
      </c>
      <c r="F256" s="40"/>
      <c r="G256" s="43">
        <f t="shared" si="9"/>
        <v>29242.13</v>
      </c>
      <c r="J256" s="31"/>
    </row>
    <row r="257" spans="2:10">
      <c r="B257" s="11">
        <f t="shared" si="8"/>
        <v>246</v>
      </c>
      <c r="C257" s="14" t="s">
        <v>149</v>
      </c>
      <c r="D257" s="35" t="s">
        <v>143</v>
      </c>
      <c r="E257" s="43">
        <v>21347.5</v>
      </c>
      <c r="F257" s="40"/>
      <c r="G257" s="43">
        <f t="shared" si="9"/>
        <v>21347.5</v>
      </c>
      <c r="J257" s="31"/>
    </row>
    <row r="258" spans="2:10">
      <c r="B258" s="11">
        <f t="shared" si="8"/>
        <v>247</v>
      </c>
      <c r="C258" s="14" t="s">
        <v>124</v>
      </c>
      <c r="D258" s="35" t="s">
        <v>100</v>
      </c>
      <c r="E258" s="43">
        <v>7434.630000000001</v>
      </c>
      <c r="F258" s="40"/>
      <c r="G258" s="43">
        <f t="shared" si="9"/>
        <v>7434.630000000001</v>
      </c>
      <c r="J258" s="31"/>
    </row>
    <row r="259" spans="2:10" ht="30">
      <c r="B259" s="11">
        <f t="shared" si="8"/>
        <v>248</v>
      </c>
      <c r="C259" s="27" t="s">
        <v>196</v>
      </c>
      <c r="D259" s="35" t="s">
        <v>198</v>
      </c>
      <c r="E259" s="43">
        <v>460</v>
      </c>
      <c r="F259" s="40"/>
      <c r="G259" s="43">
        <f t="shared" si="9"/>
        <v>460</v>
      </c>
      <c r="J259" s="31"/>
    </row>
    <row r="260" spans="2:10" ht="17.25" customHeight="1">
      <c r="B260" s="11">
        <f t="shared" si="8"/>
        <v>249</v>
      </c>
      <c r="C260" s="20" t="s">
        <v>104</v>
      </c>
      <c r="D260" s="14" t="s">
        <v>105</v>
      </c>
      <c r="E260" s="43">
        <v>45821.17</v>
      </c>
      <c r="F260" s="43">
        <f>F261+F262+F263+F264</f>
        <v>-24</v>
      </c>
      <c r="G260" s="43">
        <f t="shared" si="9"/>
        <v>45797.17</v>
      </c>
      <c r="J260" s="31"/>
    </row>
    <row r="261" spans="2:10" ht="21.6" customHeight="1">
      <c r="B261" s="11">
        <f t="shared" ref="B261:B276" si="10">B260+1</f>
        <v>250</v>
      </c>
      <c r="C261" s="20" t="s">
        <v>244</v>
      </c>
      <c r="D261" s="14" t="s">
        <v>177</v>
      </c>
      <c r="E261" s="43">
        <v>7000</v>
      </c>
      <c r="F261" s="40"/>
      <c r="G261" s="43">
        <f t="shared" si="9"/>
        <v>7000</v>
      </c>
      <c r="J261" s="31"/>
    </row>
    <row r="262" spans="2:10" ht="21.6" customHeight="1">
      <c r="B262" s="11">
        <f t="shared" si="10"/>
        <v>251</v>
      </c>
      <c r="C262" s="20" t="s">
        <v>32</v>
      </c>
      <c r="D262" s="14" t="s">
        <v>199</v>
      </c>
      <c r="E262" s="43">
        <v>37445</v>
      </c>
      <c r="F262" s="40"/>
      <c r="G262" s="43">
        <f t="shared" si="9"/>
        <v>37445</v>
      </c>
      <c r="J262" s="31"/>
    </row>
    <row r="263" spans="2:10" ht="21.6" customHeight="1">
      <c r="B263" s="11">
        <f t="shared" si="10"/>
        <v>252</v>
      </c>
      <c r="C263" s="14" t="s">
        <v>196</v>
      </c>
      <c r="D263" s="14" t="s">
        <v>197</v>
      </c>
      <c r="E263" s="43">
        <v>1376.17</v>
      </c>
      <c r="F263" s="40"/>
      <c r="G263" s="43">
        <f t="shared" si="9"/>
        <v>1376.17</v>
      </c>
      <c r="J263" s="31"/>
    </row>
    <row r="264" spans="2:10" ht="21.6" customHeight="1">
      <c r="B264" s="11">
        <f t="shared" si="10"/>
        <v>253</v>
      </c>
      <c r="C264" s="47" t="s">
        <v>293</v>
      </c>
      <c r="D264" s="48" t="s">
        <v>301</v>
      </c>
      <c r="E264" s="43">
        <v>0</v>
      </c>
      <c r="F264" s="43">
        <v>-24</v>
      </c>
      <c r="G264" s="43">
        <f t="shared" si="9"/>
        <v>-24</v>
      </c>
      <c r="J264" s="31"/>
    </row>
    <row r="265" spans="2:10" ht="21.6" customHeight="1">
      <c r="B265" s="11">
        <f t="shared" si="10"/>
        <v>254</v>
      </c>
      <c r="C265" s="20" t="s">
        <v>245</v>
      </c>
      <c r="D265" s="14" t="s">
        <v>246</v>
      </c>
      <c r="E265" s="43">
        <v>9582</v>
      </c>
      <c r="F265" s="43">
        <f>F266+F267+F268+F269</f>
        <v>-3000</v>
      </c>
      <c r="G265" s="43">
        <f t="shared" si="9"/>
        <v>6582</v>
      </c>
      <c r="J265" s="31"/>
    </row>
    <row r="266" spans="2:10" ht="21.6" customHeight="1">
      <c r="B266" s="11">
        <f t="shared" si="10"/>
        <v>255</v>
      </c>
      <c r="C266" s="20" t="s">
        <v>247</v>
      </c>
      <c r="D266" s="14" t="s">
        <v>248</v>
      </c>
      <c r="E266" s="43">
        <v>7000</v>
      </c>
      <c r="F266" s="43">
        <v>-3000</v>
      </c>
      <c r="G266" s="43">
        <f t="shared" si="9"/>
        <v>4000</v>
      </c>
      <c r="J266" s="31"/>
    </row>
    <row r="267" spans="2:10" ht="31.8" customHeight="1">
      <c r="B267" s="11">
        <f t="shared" si="10"/>
        <v>256</v>
      </c>
      <c r="C267" s="20" t="s">
        <v>249</v>
      </c>
      <c r="D267" s="14" t="s">
        <v>250</v>
      </c>
      <c r="E267" s="43">
        <v>2564.83</v>
      </c>
      <c r="F267" s="40"/>
      <c r="G267" s="43">
        <f t="shared" si="9"/>
        <v>2564.83</v>
      </c>
      <c r="J267" s="31"/>
    </row>
    <row r="268" spans="2:10" ht="21.6" customHeight="1">
      <c r="B268" s="11">
        <f t="shared" si="10"/>
        <v>257</v>
      </c>
      <c r="C268" s="20" t="s">
        <v>251</v>
      </c>
      <c r="D268" s="14" t="s">
        <v>250</v>
      </c>
      <c r="E268" s="43">
        <v>12.170000000000073</v>
      </c>
      <c r="F268" s="40"/>
      <c r="G268" s="43">
        <f t="shared" si="9"/>
        <v>12.170000000000073</v>
      </c>
      <c r="J268" s="31"/>
    </row>
    <row r="269" spans="2:10" ht="21.6" customHeight="1">
      <c r="B269" s="11">
        <f t="shared" si="10"/>
        <v>258</v>
      </c>
      <c r="C269" s="20" t="s">
        <v>252</v>
      </c>
      <c r="D269" s="14" t="s">
        <v>253</v>
      </c>
      <c r="E269" s="43">
        <v>5</v>
      </c>
      <c r="F269" s="40"/>
      <c r="G269" s="43">
        <f t="shared" si="9"/>
        <v>5</v>
      </c>
      <c r="J269" s="31"/>
    </row>
    <row r="270" spans="2:10" ht="21.6" customHeight="1">
      <c r="B270" s="11">
        <f t="shared" si="10"/>
        <v>259</v>
      </c>
      <c r="C270" s="20" t="s">
        <v>275</v>
      </c>
      <c r="D270" s="14" t="s">
        <v>276</v>
      </c>
      <c r="E270" s="43">
        <v>1243</v>
      </c>
      <c r="F270" s="40"/>
      <c r="G270" s="43">
        <f t="shared" si="9"/>
        <v>1243</v>
      </c>
      <c r="J270" s="31"/>
    </row>
    <row r="271" spans="2:10" ht="17.399999999999999" customHeight="1">
      <c r="B271" s="11">
        <f t="shared" si="10"/>
        <v>260</v>
      </c>
      <c r="C271" s="12" t="s">
        <v>31</v>
      </c>
      <c r="D271" s="12" t="s">
        <v>277</v>
      </c>
      <c r="E271" s="40">
        <v>1243</v>
      </c>
      <c r="F271" s="40"/>
      <c r="G271" s="40">
        <f t="shared" si="9"/>
        <v>1243</v>
      </c>
      <c r="J271" s="31"/>
    </row>
    <row r="272" spans="2:10" ht="21.75" customHeight="1">
      <c r="B272" s="11">
        <f t="shared" si="10"/>
        <v>261</v>
      </c>
      <c r="C272" s="14" t="s">
        <v>101</v>
      </c>
      <c r="D272" s="14" t="s">
        <v>102</v>
      </c>
      <c r="E272" s="43">
        <v>96345.890000000014</v>
      </c>
      <c r="F272" s="43">
        <f>F273+F276+F277+F278+F279+F280</f>
        <v>2932</v>
      </c>
      <c r="G272" s="43">
        <f t="shared" si="9"/>
        <v>99277.890000000014</v>
      </c>
      <c r="J272" s="31"/>
    </row>
    <row r="273" spans="2:10" ht="21.75" customHeight="1">
      <c r="B273" s="11">
        <f t="shared" si="10"/>
        <v>262</v>
      </c>
      <c r="C273" s="14" t="s">
        <v>126</v>
      </c>
      <c r="D273" s="14" t="s">
        <v>102</v>
      </c>
      <c r="E273" s="43">
        <v>78616.44</v>
      </c>
      <c r="F273" s="43">
        <f>F274+F275</f>
        <v>3000</v>
      </c>
      <c r="G273" s="43">
        <f t="shared" si="9"/>
        <v>81616.44</v>
      </c>
      <c r="J273" s="31"/>
    </row>
    <row r="274" spans="2:10">
      <c r="B274" s="11">
        <f t="shared" si="10"/>
        <v>263</v>
      </c>
      <c r="C274" s="12" t="s">
        <v>31</v>
      </c>
      <c r="D274" s="12" t="s">
        <v>127</v>
      </c>
      <c r="E274" s="40">
        <v>60000</v>
      </c>
      <c r="F274" s="40">
        <v>3000</v>
      </c>
      <c r="G274" s="40">
        <f t="shared" si="9"/>
        <v>63000</v>
      </c>
      <c r="J274" s="31"/>
    </row>
    <row r="275" spans="2:10">
      <c r="B275" s="11">
        <f t="shared" si="10"/>
        <v>264</v>
      </c>
      <c r="C275" s="12" t="s">
        <v>32</v>
      </c>
      <c r="D275" s="12" t="s">
        <v>145</v>
      </c>
      <c r="E275" s="40">
        <v>18616.439999999999</v>
      </c>
      <c r="F275" s="40"/>
      <c r="G275" s="40">
        <f t="shared" si="9"/>
        <v>18616.439999999999</v>
      </c>
      <c r="J275" s="31"/>
    </row>
    <row r="276" spans="2:10" ht="37.200000000000003" customHeight="1">
      <c r="B276" s="11">
        <f t="shared" si="10"/>
        <v>265</v>
      </c>
      <c r="C276" s="27" t="s">
        <v>254</v>
      </c>
      <c r="D276" s="14" t="s">
        <v>255</v>
      </c>
      <c r="E276" s="43">
        <v>1047</v>
      </c>
      <c r="F276" s="40"/>
      <c r="G276" s="43">
        <f t="shared" si="9"/>
        <v>1047</v>
      </c>
      <c r="J276" s="31"/>
    </row>
    <row r="277" spans="2:10" ht="39" customHeight="1">
      <c r="B277" s="11">
        <f t="shared" ref="B277:B285" si="11">B276+1</f>
        <v>266</v>
      </c>
      <c r="C277" s="27" t="s">
        <v>256</v>
      </c>
      <c r="D277" s="14" t="s">
        <v>255</v>
      </c>
      <c r="E277" s="43">
        <v>5112.32</v>
      </c>
      <c r="F277" s="40"/>
      <c r="G277" s="43">
        <f t="shared" si="9"/>
        <v>5112.32</v>
      </c>
      <c r="J277" s="31"/>
    </row>
    <row r="278" spans="2:10" ht="42" customHeight="1">
      <c r="B278" s="11">
        <f t="shared" si="11"/>
        <v>267</v>
      </c>
      <c r="C278" s="27" t="s">
        <v>257</v>
      </c>
      <c r="D278" s="14" t="s">
        <v>255</v>
      </c>
      <c r="E278" s="43">
        <v>10990.44</v>
      </c>
      <c r="F278" s="40"/>
      <c r="G278" s="43">
        <f t="shared" si="9"/>
        <v>10990.44</v>
      </c>
      <c r="J278" s="31"/>
    </row>
    <row r="279" spans="2:10" ht="58.8" customHeight="1">
      <c r="B279" s="11">
        <f t="shared" si="11"/>
        <v>268</v>
      </c>
      <c r="C279" s="27" t="s">
        <v>258</v>
      </c>
      <c r="D279" s="14" t="s">
        <v>137</v>
      </c>
      <c r="E279" s="43">
        <v>579.69000000000005</v>
      </c>
      <c r="F279" s="40"/>
      <c r="G279" s="43">
        <f t="shared" si="9"/>
        <v>579.69000000000005</v>
      </c>
      <c r="J279" s="31"/>
    </row>
    <row r="280" spans="2:10" ht="28.2" customHeight="1">
      <c r="B280" s="11">
        <f t="shared" si="11"/>
        <v>269</v>
      </c>
      <c r="C280" s="47" t="s">
        <v>293</v>
      </c>
      <c r="D280" s="48" t="s">
        <v>302</v>
      </c>
      <c r="E280" s="43">
        <v>0</v>
      </c>
      <c r="F280" s="43">
        <v>-68</v>
      </c>
      <c r="G280" s="43">
        <f t="shared" si="9"/>
        <v>-68</v>
      </c>
      <c r="J280" s="31"/>
    </row>
    <row r="281" spans="2:10">
      <c r="B281" s="11">
        <f t="shared" si="11"/>
        <v>270</v>
      </c>
      <c r="C281" s="25" t="s">
        <v>139</v>
      </c>
      <c r="D281" s="25" t="s">
        <v>140</v>
      </c>
      <c r="E281" s="43">
        <v>10000</v>
      </c>
      <c r="F281" s="40"/>
      <c r="G281" s="43">
        <f t="shared" si="9"/>
        <v>10000</v>
      </c>
      <c r="J281" s="31"/>
    </row>
    <row r="282" spans="2:10">
      <c r="B282" s="11">
        <f t="shared" si="11"/>
        <v>271</v>
      </c>
      <c r="C282" s="28" t="s">
        <v>259</v>
      </c>
      <c r="D282" s="28" t="s">
        <v>205</v>
      </c>
      <c r="E282" s="43">
        <v>10000</v>
      </c>
      <c r="F282" s="40"/>
      <c r="G282" s="43">
        <f t="shared" si="9"/>
        <v>10000</v>
      </c>
      <c r="J282" s="31"/>
    </row>
    <row r="283" spans="2:10" ht="30">
      <c r="B283" s="11">
        <f t="shared" si="11"/>
        <v>272</v>
      </c>
      <c r="C283" s="27" t="s">
        <v>268</v>
      </c>
      <c r="D283" s="28" t="s">
        <v>269</v>
      </c>
      <c r="E283" s="43">
        <v>30200</v>
      </c>
      <c r="F283" s="40"/>
      <c r="G283" s="43">
        <f t="shared" si="9"/>
        <v>30200</v>
      </c>
      <c r="J283" s="31"/>
    </row>
    <row r="284" spans="2:10">
      <c r="B284" s="11">
        <f t="shared" si="11"/>
        <v>273</v>
      </c>
      <c r="C284" s="39" t="s">
        <v>270</v>
      </c>
      <c r="D284" s="39" t="s">
        <v>271</v>
      </c>
      <c r="E284" s="40">
        <v>200</v>
      </c>
      <c r="F284" s="40"/>
      <c r="G284" s="40">
        <f t="shared" ref="G284:G285" si="12">E284+F284</f>
        <v>200</v>
      </c>
      <c r="J284" s="31"/>
    </row>
    <row r="285" spans="2:10">
      <c r="B285" s="11">
        <f t="shared" si="11"/>
        <v>274</v>
      </c>
      <c r="C285" s="1" t="s">
        <v>178</v>
      </c>
      <c r="D285" s="12" t="s">
        <v>200</v>
      </c>
      <c r="E285" s="40">
        <v>30000</v>
      </c>
      <c r="F285" s="40"/>
      <c r="G285" s="40">
        <f t="shared" si="12"/>
        <v>30000</v>
      </c>
      <c r="J285" s="31"/>
    </row>
    <row r="286" spans="2:10">
      <c r="B286" s="23"/>
      <c r="C286" s="30"/>
      <c r="D286" s="30"/>
      <c r="E286" s="37"/>
    </row>
    <row r="287" spans="2:10">
      <c r="B287" s="29"/>
      <c r="C287" s="30"/>
      <c r="D287" s="30"/>
      <c r="E287" s="15"/>
    </row>
    <row r="288" spans="2:10" ht="15.6">
      <c r="B288" s="23"/>
      <c r="C288" s="5" t="s">
        <v>167</v>
      </c>
      <c r="D288" s="54" t="s">
        <v>272</v>
      </c>
      <c r="E288" s="54"/>
    </row>
    <row r="289" spans="2:6" ht="15.6">
      <c r="B289" s="23"/>
      <c r="C289" s="33"/>
      <c r="D289" s="44" t="s">
        <v>273</v>
      </c>
      <c r="E289" s="44"/>
      <c r="F289" s="44"/>
    </row>
    <row r="290" spans="2:6" ht="15.6">
      <c r="B290" s="23"/>
      <c r="C290" s="5" t="s">
        <v>168</v>
      </c>
      <c r="D290" s="54" t="s">
        <v>274</v>
      </c>
      <c r="E290" s="54"/>
    </row>
    <row r="291" spans="2:6">
      <c r="B291" s="3"/>
      <c r="C291" s="3"/>
      <c r="D291" s="3"/>
    </row>
    <row r="292" spans="2:6">
      <c r="B292" s="3"/>
      <c r="C292" s="4"/>
      <c r="D292" s="5"/>
    </row>
    <row r="293" spans="2:6">
      <c r="B293" s="3"/>
      <c r="C293" s="6"/>
      <c r="D293" s="62"/>
      <c r="E293" s="62"/>
    </row>
    <row r="294" spans="2:6">
      <c r="B294" s="3"/>
      <c r="C294" s="4"/>
      <c r="D294" s="5"/>
    </row>
  </sheetData>
  <mergeCells count="17">
    <mergeCell ref="D288:E288"/>
    <mergeCell ref="D290:E290"/>
    <mergeCell ref="D293:E293"/>
    <mergeCell ref="D8:D11"/>
    <mergeCell ref="F8:F11"/>
    <mergeCell ref="C6:G6"/>
    <mergeCell ref="G8:G11"/>
    <mergeCell ref="F1:G1"/>
    <mergeCell ref="F2:G2"/>
    <mergeCell ref="B8:B11"/>
    <mergeCell ref="C8:C11"/>
    <mergeCell ref="E8:E11"/>
    <mergeCell ref="D1:E1"/>
    <mergeCell ref="D2:E2"/>
    <mergeCell ref="B1:C1"/>
    <mergeCell ref="B2:C2"/>
    <mergeCell ref="B3:C3"/>
  </mergeCells>
  <phoneticPr fontId="0" type="noConversion"/>
  <pageMargins left="0.23622047244094499" right="0.23622047244094499" top="0.55118110236220497" bottom="0.35433070866141703" header="0.31496062992126" footer="0.3149606299212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2025-06-27T09:08:06Z</cp:lastPrinted>
  <dcterms:created xsi:type="dcterms:W3CDTF">2011-02-07T14:42:14Z</dcterms:created>
  <dcterms:modified xsi:type="dcterms:W3CDTF">2025-07-21T09:16:41Z</dcterms:modified>
</cp:coreProperties>
</file>