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 IULIE RECTIF 2 2025\"/>
    </mc:Choice>
  </mc:AlternateContent>
  <xr:revisionPtr revIDLastSave="0" documentId="13_ncr:1_{39F06774-6E9D-4D83-9025-1496F59A252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Sheet1!$B$8:$E$192</definedName>
    <definedName name="_xlnm.Print_Titles" localSheetId="0">Sheet1!$9:$12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47" i="1"/>
  <c r="F44" i="1"/>
  <c r="F42" i="1"/>
  <c r="F40" i="1"/>
  <c r="F49" i="1"/>
  <c r="F48" i="1" s="1"/>
  <c r="F54" i="1"/>
  <c r="F72" i="1"/>
  <c r="F174" i="1"/>
  <c r="F183" i="1"/>
  <c r="F186" i="1"/>
  <c r="F191" i="1"/>
  <c r="F190" i="1" s="1"/>
  <c r="G193" i="1"/>
  <c r="G185" i="1"/>
  <c r="G163" i="1"/>
  <c r="G78" i="1"/>
  <c r="G67" i="1"/>
  <c r="F46" i="1" l="1"/>
  <c r="F39" i="1"/>
  <c r="G16" i="1"/>
  <c r="G17" i="1"/>
  <c r="F125" i="1" l="1"/>
  <c r="F124" i="1" s="1"/>
  <c r="F120" i="1"/>
  <c r="F119" i="1" s="1"/>
  <c r="F118" i="1" s="1"/>
  <c r="G47" i="1"/>
  <c r="G180" i="1"/>
  <c r="G53" i="1"/>
  <c r="F117" i="1" l="1"/>
  <c r="F38" i="1" s="1"/>
  <c r="G33" i="1"/>
  <c r="G184" i="1" l="1"/>
  <c r="G186" i="1"/>
  <c r="G187" i="1"/>
  <c r="G189" i="1"/>
  <c r="G14" i="1"/>
  <c r="G15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50" i="1"/>
  <c r="G51" i="1"/>
  <c r="G52" i="1"/>
  <c r="G57" i="1"/>
  <c r="G58" i="1"/>
  <c r="G60" i="1"/>
  <c r="G61" i="1"/>
  <c r="G62" i="1"/>
  <c r="G64" i="1"/>
  <c r="G66" i="1"/>
  <c r="G68" i="1"/>
  <c r="G71" i="1"/>
  <c r="G74" i="1"/>
  <c r="G75" i="1"/>
  <c r="G77" i="1"/>
  <c r="G82" i="1"/>
  <c r="G83" i="1"/>
  <c r="G85" i="1"/>
  <c r="G86" i="1"/>
  <c r="G88" i="1"/>
  <c r="G89" i="1"/>
  <c r="G91" i="1"/>
  <c r="G92" i="1"/>
  <c r="G94" i="1"/>
  <c r="G95" i="1"/>
  <c r="G97" i="1"/>
  <c r="G98" i="1"/>
  <c r="G100" i="1"/>
  <c r="G101" i="1"/>
  <c r="G103" i="1"/>
  <c r="G104" i="1"/>
  <c r="G106" i="1"/>
  <c r="G107" i="1"/>
  <c r="G109" i="1"/>
  <c r="G110" i="1"/>
  <c r="G112" i="1"/>
  <c r="G114" i="1"/>
  <c r="G116" i="1"/>
  <c r="G121" i="1"/>
  <c r="G122" i="1"/>
  <c r="G123" i="1"/>
  <c r="G126" i="1"/>
  <c r="G127" i="1"/>
  <c r="G128" i="1"/>
  <c r="G131" i="1"/>
  <c r="G132" i="1"/>
  <c r="G135" i="1"/>
  <c r="G136" i="1"/>
  <c r="G137" i="1"/>
  <c r="G140" i="1"/>
  <c r="G141" i="1"/>
  <c r="G144" i="1"/>
  <c r="G145" i="1"/>
  <c r="G148" i="1"/>
  <c r="G149" i="1"/>
  <c r="G150" i="1"/>
  <c r="G153" i="1"/>
  <c r="G154" i="1"/>
  <c r="G157" i="1"/>
  <c r="G158" i="1"/>
  <c r="G161" i="1"/>
  <c r="G162" i="1"/>
  <c r="G166" i="1"/>
  <c r="G169" i="1"/>
  <c r="G171" i="1"/>
  <c r="G173" i="1"/>
  <c r="G176" i="1"/>
  <c r="G177" i="1"/>
  <c r="G178" i="1"/>
  <c r="G179" i="1"/>
  <c r="G182" i="1"/>
  <c r="G192" i="1"/>
  <c r="G195" i="1"/>
  <c r="G196" i="1"/>
  <c r="G13" i="1"/>
  <c r="G188" i="1" l="1"/>
  <c r="G40" i="1"/>
  <c r="G194" i="1"/>
  <c r="G43" i="1"/>
  <c r="G45" i="1"/>
  <c r="G39" i="1"/>
  <c r="G46" i="1" l="1"/>
  <c r="G44" i="1"/>
  <c r="G41" i="1"/>
  <c r="G175" i="1"/>
  <c r="G191" i="1"/>
  <c r="G49" i="1"/>
  <c r="G120" i="1"/>
  <c r="G59" i="1"/>
  <c r="G73" i="1"/>
  <c r="G183" i="1"/>
  <c r="G108" i="1"/>
  <c r="G102" i="1"/>
  <c r="G99" i="1"/>
  <c r="G96" i="1"/>
  <c r="G93" i="1"/>
  <c r="G90" i="1"/>
  <c r="G87" i="1"/>
  <c r="G84" i="1"/>
  <c r="G81" i="1"/>
  <c r="G18" i="1" l="1"/>
  <c r="G55" i="1"/>
  <c r="G56" i="1"/>
  <c r="G139" i="1"/>
  <c r="G37" i="1" l="1"/>
  <c r="G172" i="1"/>
  <c r="G170" i="1"/>
  <c r="G168" i="1"/>
  <c r="G164" i="1" l="1"/>
  <c r="G165" i="1"/>
  <c r="G167" i="1"/>
  <c r="G65" i="1"/>
  <c r="G63" i="1"/>
  <c r="G48" i="1"/>
  <c r="G174" i="1"/>
  <c r="G181" i="1"/>
  <c r="G115" i="1"/>
  <c r="G111" i="1"/>
  <c r="G42" i="1"/>
  <c r="G72" i="1" l="1"/>
  <c r="G76" i="1"/>
  <c r="G69" i="1"/>
  <c r="G70" i="1"/>
  <c r="G54" i="1"/>
  <c r="G190" i="1"/>
  <c r="G138" i="1"/>
  <c r="G119" i="1"/>
  <c r="G113" i="1"/>
  <c r="G155" i="1" l="1"/>
  <c r="G156" i="1"/>
  <c r="G124" i="1"/>
  <c r="G125" i="1"/>
  <c r="G142" i="1"/>
  <c r="G143" i="1"/>
  <c r="G159" i="1"/>
  <c r="G160" i="1"/>
  <c r="G80" i="1"/>
  <c r="G105" i="1"/>
  <c r="G129" i="1"/>
  <c r="G130" i="1"/>
  <c r="G146" i="1"/>
  <c r="G147" i="1"/>
  <c r="G133" i="1"/>
  <c r="G134" i="1"/>
  <c r="G151" i="1"/>
  <c r="G152" i="1"/>
  <c r="G79" i="1"/>
  <c r="B14" i="1"/>
  <c r="B15" i="1" s="1"/>
  <c r="B16" i="1" s="1"/>
  <c r="B17" i="1" s="1"/>
  <c r="B18" i="1" s="1"/>
  <c r="B19" i="1" s="1"/>
  <c r="G117" i="1" l="1"/>
  <c r="G118" i="1"/>
  <c r="B20" i="1"/>
  <c r="G38" i="1" l="1"/>
  <c r="B21" i="1"/>
  <c r="B22" i="1" s="1"/>
  <c r="B23" i="1" s="1"/>
  <c r="B24" i="1" s="1"/>
  <c r="B25" i="1" s="1"/>
  <c r="B26" i="1" s="1"/>
  <c r="B27" i="1" s="1"/>
  <c r="B28" i="1" s="1"/>
  <c r="B29" i="1" l="1"/>
  <c r="B30" i="1" s="1"/>
  <c r="B31" i="1" s="1"/>
  <c r="B32" i="1" s="1"/>
  <c r="B33" i="1" s="1"/>
  <c r="B34" i="1" s="1"/>
  <c r="B35" i="1" s="1"/>
  <c r="B36" i="1" s="1"/>
  <c r="B37" i="1" s="1"/>
  <c r="B38" i="1" l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l="1"/>
  <c r="B54" i="1" s="1"/>
  <c r="B55" i="1" s="1"/>
  <c r="B56" i="1" s="1"/>
  <c r="B57" i="1" s="1"/>
  <c r="B58" i="1" s="1"/>
  <c r="B59" i="1" s="1"/>
  <c r="B60" i="1" s="1"/>
  <c r="B61" i="1" s="1"/>
  <c r="B62" i="1" l="1"/>
  <c r="B63" i="1" s="1"/>
  <c r="B64" i="1" s="1"/>
  <c r="B65" i="1" s="1"/>
  <c r="B66" i="1" s="1"/>
  <c r="B67" i="1" s="1"/>
  <c r="B68" i="1" s="1"/>
  <c r="B69" i="1" s="1"/>
  <c r="B70" i="1" s="1"/>
  <c r="B71" i="1" s="1"/>
  <c r="B72" i="1" l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l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l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</calcChain>
</file>

<file path=xl/sharedStrings.xml><?xml version="1.0" encoding="utf-8"?>
<sst xmlns="http://schemas.openxmlformats.org/spreadsheetml/2006/main" count="379" uniqueCount="199">
  <si>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</si>
  <si>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</si>
  <si>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</si>
  <si>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</si>
  <si>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</si>
  <si>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</si>
  <si>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</si>
  <si>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</si>
  <si>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</si>
  <si>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</si>
  <si>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</si>
  <si>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</si>
  <si>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</si>
  <si>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</si>
  <si>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</si>
  <si>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</si>
  <si>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</si>
  <si>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</si>
  <si>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</si>
  <si>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</si>
  <si>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</si>
  <si>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</si>
  <si>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</si>
  <si>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</si>
  <si>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</si>
  <si>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</si>
  <si>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</si>
  <si>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</si>
  <si>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</si>
  <si>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</si>
  <si>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</si>
  <si>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</si>
  <si>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</si>
  <si>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</si>
  <si>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</si>
  <si>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</si>
  <si>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</si>
  <si>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</si>
  <si>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</si>
  <si>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</si>
  <si>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</si>
  <si>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</si>
  <si>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</si>
  <si>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</si>
  <si>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</si>
  <si>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</si>
  <si>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</si>
  <si>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</si>
  <si>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</si>
  <si>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</si>
  <si>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</si>
  <si>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</si>
  <si>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</si>
  <si>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</si>
  <si>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</si>
  <si>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</si>
  <si>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</si>
  <si>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</si>
  <si>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</si>
  <si>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</si>
  <si>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</si>
  <si>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</si>
  <si>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</si>
  <si>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</si>
  <si>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</si>
  <si>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</si>
  <si>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</si>
  <si>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</si>
  <si>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</si>
  <si>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</si>
  <si>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</si>
  <si>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</si>
  <si>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</si>
  <si>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</si>
  <si>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</si>
  <si>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</si>
  <si>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</si>
  <si>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</si>
  <si>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</si>
  <si>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</si>
  <si>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</si>
  <si>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</si>
  <si>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</si>
  <si>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</si>
  <si>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</si>
  <si>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</si>
  <si>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</si>
  <si>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</si>
  <si>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</si>
  <si>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</si>
  <si>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</si>
  <si>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</si>
  <si>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</si>
  <si>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</si>
  <si>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</si>
  <si>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</si>
  <si>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</si>
  <si>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</si>
  <si>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</si>
  <si>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</si>
  <si>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</si>
  <si>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</si>
  <si>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</si>
  <si>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</si>
  <si>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</si>
  <si>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</si>
  <si>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</si>
  <si>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</si>
  <si>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</si>
  <si>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</si>
  <si>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</si>
  <si>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</si>
  <si>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</si>
  <si>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</si>
  <si>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</si>
  <si>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</si>
  <si>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</si>
  <si>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</si>
  <si>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</si>
  <si>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</si>
  <si>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</si>
  <si>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</si>
  <si>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</si>
  <si>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</si>
  <si>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</si>
  <si>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</si>
  <si>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</si>
  <si>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</si>
  <si>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</si>
  <si>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</si>
  <si>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</si>
  <si>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</si>
  <si>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</si>
  <si>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</si>
  <si>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</si>
  <si>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</si>
  <si>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</si>
  <si>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</si>
  <si>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</si>
  <si>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</si>
  <si>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</si>
  <si>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</si>
  <si>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</si>
  <si>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</si>
  <si>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</si>
  <si>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</si>
  <si>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</si>
  <si>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</si>
  <si>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</si>
  <si>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</si>
  <si>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</si>
  <si>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</si>
  <si>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</si>
  <si>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</si>
  <si>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</si>
  <si>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CJC-Dobânzi </t>
  </si>
  <si>
    <t>Cap 74 02 PROTECȚIA MEDIULUI</t>
  </si>
  <si>
    <t>74 02</t>
  </si>
  <si>
    <t>74 02 20</t>
  </si>
  <si>
    <t>61 02 10</t>
  </si>
  <si>
    <t>Cap 80 02 Acţiuni Generale Economice</t>
  </si>
  <si>
    <t>80 02</t>
  </si>
  <si>
    <t>Asociatii si fundatii</t>
  </si>
  <si>
    <t>54 02 59</t>
  </si>
  <si>
    <t>Sume defalcate din TVA pt echilibrarea bugetelor locale</t>
  </si>
  <si>
    <t>11 02 06</t>
  </si>
  <si>
    <t>Cluj Arena</t>
  </si>
  <si>
    <t>80 02 55</t>
  </si>
  <si>
    <t>CMID</t>
  </si>
  <si>
    <t xml:space="preserve"> BUGETUL LOCAL  AL JUDEŢULUI CLUJ PE ANUL 2025, PE CAPITOLE, SUBCAPITOLE ȘI TITLURI </t>
  </si>
  <si>
    <t>68 02 57 F</t>
  </si>
  <si>
    <t>Bunuri și servicii</t>
  </si>
  <si>
    <t>55 02 20</t>
  </si>
  <si>
    <t>55 02</t>
  </si>
  <si>
    <t>Cap.55.02 Tranzacții privind datoria publică și împrumuturi</t>
  </si>
  <si>
    <t>55 02 30</t>
  </si>
  <si>
    <t>Contrasemnează:</t>
  </si>
  <si>
    <t>SECRETAR GENERAL AL JUDEȚULUI</t>
  </si>
  <si>
    <t>SIMONA GACI</t>
  </si>
  <si>
    <t xml:space="preserve"> BUGET APROBAT 2025</t>
  </si>
  <si>
    <t>INFLUENȚE</t>
  </si>
  <si>
    <t>BUGET RECTIFICAT 2025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</si>
  <si>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</si>
  <si>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</si>
  <si>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</si>
  <si>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</si>
  <si>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</si>
  <si>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la Hotărârea nr.    /2025</t>
  </si>
  <si>
    <t>Plăți an precedent recuperare în anul curent</t>
  </si>
  <si>
    <t>51.02.85.SF</t>
  </si>
  <si>
    <t>68.02.85.SF</t>
  </si>
  <si>
    <t>85F</t>
  </si>
  <si>
    <t>Sume repartizate pentru finanțarea instituțiilor de spectacole și concerte</t>
  </si>
  <si>
    <t>04 02 06</t>
  </si>
  <si>
    <t>54.02.85.SF</t>
  </si>
  <si>
    <t>61.02.85.SF</t>
  </si>
  <si>
    <t>67.02.85.SF</t>
  </si>
  <si>
    <t>74.02.85.SF</t>
  </si>
  <si>
    <t>84.02.85.SF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</si>
</sst>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0"/>
      <name val="Arial"/>
      <family val="2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i/>
      <sz val="12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</font>
    <font>
      <b/>
      <sz val="12"/>
      <name val="Cambria"/>
      <family val="1"/>
      <scheme val="major"/>
    </font>
    <font>
      <sz val="12"/>
      <name val="Cambria"/>
      <family val="1"/>
    </font>
    <font>
      <sz val="12"/>
      <name val="Cambria"/>
      <family val="1"/>
      <scheme val="major"/>
    </font>
    <font>
      <b/>
      <sz val="12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7" fillId="0" borderId="0" xfId="1" applyFont="1" applyAlignment="1">
      <alignment horizontal="center" vertical="center"/>
    </xf>
    <xf numFmtId="0" fontId="7" fillId="0" borderId="0" xfId="0" applyFont="1"/>
    <xf numFmtId="4" fontId="2" fillId="0" borderId="0" xfId="0" applyNumberFormat="1" applyFont="1"/>
    <xf numFmtId="0" fontId="6" fillId="0" borderId="0" xfId="1" applyFont="1" applyAlignment="1">
      <alignment vertical="center" wrapText="1"/>
    </xf>
    <xf numFmtId="0" fontId="8" fillId="0" borderId="1" xfId="1" applyFont="1" applyBorder="1"/>
    <xf numFmtId="0" fontId="6" fillId="0" borderId="0" xfId="0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/>
    <xf numFmtId="0" fontId="9" fillId="0" borderId="1" xfId="1" applyFont="1" applyBorder="1"/>
    <xf numFmtId="0" fontId="3" fillId="0" borderId="0" xfId="1" applyFont="1" applyAlignment="1">
      <alignment vertical="center" wrapText="1"/>
    </xf>
    <xf numFmtId="0" fontId="10" fillId="0" borderId="1" xfId="1" applyFont="1" applyBorder="1"/>
    <xf numFmtId="0" fontId="11" fillId="0" borderId="1" xfId="1" applyFont="1" applyBorder="1"/>
    <xf numFmtId="0" fontId="10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4" fontId="2" fillId="0" borderId="1" xfId="0" applyNumberFormat="1" applyFont="1" applyBorder="1"/>
    <xf numFmtId="4" fontId="3" fillId="0" borderId="1" xfId="0" applyNumberFormat="1" applyFont="1" applyBorder="1"/>
    <xf numFmtId="4" fontId="2" fillId="0" borderId="0" xfId="0" applyNumberFormat="1" applyFont="1" applyAlignment="1">
      <alignment horizontal="center"/>
    </xf>
    <xf numFmtId="4" fontId="7" fillId="0" borderId="0" xfId="0" applyNumberFormat="1" applyFont="1"/>
    <xf numFmtId="0" fontId="12" fillId="2" borderId="1" xfId="0" applyFont="1" applyFill="1" applyBorder="1" applyAlignment="1">
      <alignment vertical="center" wrapText="1"/>
    </xf>
    <xf numFmtId="0" fontId="12" fillId="0" borderId="1" xfId="1" applyFont="1" applyBorder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4"/>
  <sheetViews>
    <sheetView tabSelected="1" topLeftCell="A134" workbookViewId="0">
      <selection activeCell="K187" sqref="K187"/>
    </sheetView>
  </sheetViews>
  <sheetFormatPr defaultColWidth="9.109375" defaultRowHeight="15"/>
  <cols>
    <col min="1" max="1" width="1.44140625" style="1" customWidth="1"/>
    <col min="2" max="2" width="6" style="24" customWidth="1"/>
    <col min="3" max="3" width="49.6640625" style="1" customWidth="1"/>
    <col min="4" max="4" width="13.33203125" style="1" customWidth="1"/>
    <col min="5" max="5" width="13.77734375" style="1" customWidth="1"/>
    <col min="6" max="6" width="13" style="1" customWidth="1"/>
    <col min="7" max="7" width="13.44140625" style="1" customWidth="1"/>
    <col min="8" max="8" width="17.5546875" style="1" customWidth="1"/>
    <col min="9" max="9" width="13.33203125" style="31" customWidth="1"/>
    <col min="10" max="10" width="13.6640625" style="1" customWidth="1"/>
    <col min="11" max="16384" width="9.109375" style="1"/>
  </cols>
  <sheetData>
    <row r="1" spans="2:10">
      <c r="B1" s="63" t="s">
        <v>0</v>
      </c>
      <c r="C1" s="63"/>
      <c r="D1" s="56"/>
      <c r="E1" s="56"/>
      <c r="F1" s="56" t="s">
        <v>143</v>
      </c>
      <c r="G1" s="56"/>
    </row>
    <row r="2" spans="2:10" ht="15.6">
      <c r="B2" s="63" t="s">
        <v>1</v>
      </c>
      <c r="C2" s="63"/>
      <c r="D2" s="57"/>
      <c r="E2" s="57"/>
      <c r="F2" s="57" t="s">
        <v>187</v>
      </c>
      <c r="G2" s="57"/>
    </row>
    <row r="3" spans="2:10">
      <c r="B3" s="63" t="s">
        <v>2</v>
      </c>
      <c r="C3" s="63"/>
      <c r="D3" s="3"/>
    </row>
    <row r="4" spans="2:10">
      <c r="B4" s="4"/>
      <c r="C4" s="5"/>
      <c r="D4" s="3"/>
      <c r="E4" s="2"/>
    </row>
    <row r="5" spans="2:10" ht="36" customHeight="1">
      <c r="B5" s="39"/>
      <c r="C5" s="65" t="s">
        <v>169</v>
      </c>
      <c r="D5" s="65"/>
      <c r="E5" s="65"/>
      <c r="F5" s="65"/>
      <c r="G5" s="65"/>
    </row>
    <row r="6" spans="2:10" ht="20.25" customHeight="1">
      <c r="B6" s="6"/>
      <c r="C6" s="65" t="s">
        <v>130</v>
      </c>
      <c r="D6" s="65"/>
      <c r="E6" s="65"/>
      <c r="F6" s="65"/>
      <c r="G6" s="65"/>
    </row>
    <row r="7" spans="2:10" ht="20.25" customHeight="1">
      <c r="B7" s="6"/>
      <c r="C7" s="32"/>
      <c r="D7" s="32"/>
      <c r="E7" s="32"/>
    </row>
    <row r="8" spans="2:10">
      <c r="B8" s="7"/>
      <c r="C8" s="8"/>
      <c r="D8" s="9"/>
      <c r="E8" s="10"/>
      <c r="G8" s="10" t="s">
        <v>96</v>
      </c>
    </row>
    <row r="9" spans="2:10" ht="14.25" customHeight="1">
      <c r="B9" s="53" t="s">
        <v>3</v>
      </c>
      <c r="C9" s="60" t="s">
        <v>4</v>
      </c>
      <c r="D9" s="60" t="s">
        <v>5</v>
      </c>
      <c r="E9" s="53" t="s">
        <v>179</v>
      </c>
      <c r="F9" s="53" t="s">
        <v>180</v>
      </c>
      <c r="G9" s="53" t="s">
        <v>181</v>
      </c>
    </row>
    <row r="10" spans="2:10" ht="12.75" customHeight="1">
      <c r="B10" s="54"/>
      <c r="C10" s="61"/>
      <c r="D10" s="61"/>
      <c r="E10" s="54"/>
      <c r="F10" s="54"/>
      <c r="G10" s="54"/>
    </row>
    <row r="11" spans="2:10" ht="12.75" customHeight="1">
      <c r="B11" s="54"/>
      <c r="C11" s="61"/>
      <c r="D11" s="61"/>
      <c r="E11" s="54"/>
      <c r="F11" s="54"/>
      <c r="G11" s="54"/>
    </row>
    <row r="12" spans="2:10" ht="23.25" customHeight="1">
      <c r="B12" s="55"/>
      <c r="C12" s="62"/>
      <c r="D12" s="62"/>
      <c r="E12" s="55"/>
      <c r="F12" s="55"/>
      <c r="G12" s="55"/>
    </row>
    <row r="13" spans="2:10">
      <c r="B13" s="11">
        <v>1</v>
      </c>
      <c r="C13" s="12" t="s">
        <v>6</v>
      </c>
      <c r="D13" s="13" t="s">
        <v>7</v>
      </c>
      <c r="E13" s="47">
        <v>5000</v>
      </c>
      <c r="F13" s="47"/>
      <c r="G13" s="47">
        <f>E13+F13</f>
        <v>5000</v>
      </c>
      <c r="J13" s="31"/>
    </row>
    <row r="14" spans="2:10">
      <c r="B14" s="11">
        <f t="shared" ref="B14:B84" si="0">B13+1</f>
        <v>2</v>
      </c>
      <c r="C14" s="12" t="s">
        <v>8</v>
      </c>
      <c r="D14" s="12" t="s">
        <v>9</v>
      </c>
      <c r="E14" s="47">
        <v>375041</v>
      </c>
      <c r="F14" s="47"/>
      <c r="G14" s="47">
        <f t="shared" ref="G14:G82" si="1">E14+F14</f>
        <v>375041</v>
      </c>
      <c r="J14" s="31"/>
    </row>
    <row r="15" spans="2:10" ht="30">
      <c r="B15" s="11">
        <f t="shared" si="0"/>
        <v>3</v>
      </c>
      <c r="C15" s="14" t="s">
        <v>131</v>
      </c>
      <c r="D15" s="12" t="s">
        <v>10</v>
      </c>
      <c r="E15" s="47">
        <v>0</v>
      </c>
      <c r="F15" s="47"/>
      <c r="G15" s="47">
        <f t="shared" si="1"/>
        <v>0</v>
      </c>
      <c r="J15" s="31"/>
    </row>
    <row r="16" spans="2:10" ht="30.6" customHeight="1">
      <c r="B16" s="11">
        <f t="shared" si="0"/>
        <v>4</v>
      </c>
      <c r="C16" s="25" t="s">
        <v>192</v>
      </c>
      <c r="D16" s="26" t="s">
        <v>193</v>
      </c>
      <c r="E16" s="47">
        <v>0</v>
      </c>
      <c r="F16" s="47">
        <v>20866.41</v>
      </c>
      <c r="G16" s="47">
        <f t="shared" si="1"/>
        <v>20866.41</v>
      </c>
      <c r="J16" s="31"/>
    </row>
    <row r="17" spans="2:10">
      <c r="B17" s="11">
        <f t="shared" si="0"/>
        <v>5</v>
      </c>
      <c r="C17" s="12" t="s">
        <v>11</v>
      </c>
      <c r="D17" s="12" t="s">
        <v>12</v>
      </c>
      <c r="E17" s="47">
        <v>139533</v>
      </c>
      <c r="F17" s="47"/>
      <c r="G17" s="47">
        <f t="shared" si="1"/>
        <v>139533</v>
      </c>
      <c r="J17" s="31"/>
    </row>
    <row r="18" spans="2:10" ht="33.75" customHeight="1">
      <c r="B18" s="11">
        <f t="shared" si="0"/>
        <v>6</v>
      </c>
      <c r="C18" s="14" t="s">
        <v>132</v>
      </c>
      <c r="D18" s="12" t="s">
        <v>13</v>
      </c>
      <c r="E18" s="47">
        <v>109204</v>
      </c>
      <c r="F18" s="47"/>
      <c r="G18" s="47">
        <f t="shared" si="1"/>
        <v>109204</v>
      </c>
      <c r="J18" s="31"/>
    </row>
    <row r="19" spans="2:10" ht="18" customHeight="1">
      <c r="B19" s="11">
        <f t="shared" si="0"/>
        <v>7</v>
      </c>
      <c r="C19" s="14" t="s">
        <v>118</v>
      </c>
      <c r="D19" s="12" t="s">
        <v>13</v>
      </c>
      <c r="E19" s="47">
        <v>17063</v>
      </c>
      <c r="F19" s="47"/>
      <c r="G19" s="47">
        <f t="shared" si="1"/>
        <v>17063</v>
      </c>
      <c r="J19" s="31"/>
    </row>
    <row r="20" spans="2:10" ht="30.6" customHeight="1">
      <c r="B20" s="11">
        <f t="shared" si="0"/>
        <v>8</v>
      </c>
      <c r="C20" s="14" t="s">
        <v>119</v>
      </c>
      <c r="D20" s="12" t="s">
        <v>13</v>
      </c>
      <c r="E20" s="47">
        <v>9478</v>
      </c>
      <c r="F20" s="47"/>
      <c r="G20" s="47">
        <f t="shared" si="1"/>
        <v>9478</v>
      </c>
      <c r="J20" s="31"/>
    </row>
    <row r="21" spans="2:10" ht="19.5" customHeight="1">
      <c r="B21" s="11">
        <f t="shared" si="0"/>
        <v>9</v>
      </c>
      <c r="C21" s="14" t="s">
        <v>133</v>
      </c>
      <c r="D21" s="12" t="s">
        <v>13</v>
      </c>
      <c r="E21" s="47">
        <v>10584</v>
      </c>
      <c r="F21" s="47"/>
      <c r="G21" s="47">
        <f t="shared" si="1"/>
        <v>10584</v>
      </c>
      <c r="J21" s="31"/>
    </row>
    <row r="22" spans="2:10" ht="29.4" customHeight="1">
      <c r="B22" s="11">
        <f t="shared" si="0"/>
        <v>10</v>
      </c>
      <c r="C22" s="14" t="s">
        <v>151</v>
      </c>
      <c r="D22" s="12" t="s">
        <v>13</v>
      </c>
      <c r="E22" s="47">
        <v>12</v>
      </c>
      <c r="F22" s="47"/>
      <c r="G22" s="47">
        <f t="shared" si="1"/>
        <v>12</v>
      </c>
      <c r="J22" s="31"/>
    </row>
    <row r="23" spans="2:10" ht="16.8" customHeight="1">
      <c r="B23" s="11">
        <f t="shared" si="0"/>
        <v>11</v>
      </c>
      <c r="C23" s="14" t="s">
        <v>134</v>
      </c>
      <c r="D23" s="12" t="s">
        <v>13</v>
      </c>
      <c r="E23" s="47">
        <v>2594</v>
      </c>
      <c r="F23" s="47"/>
      <c r="G23" s="47">
        <f t="shared" si="1"/>
        <v>2594</v>
      </c>
      <c r="J23" s="31"/>
    </row>
    <row r="24" spans="2:10" ht="30">
      <c r="B24" s="11">
        <f t="shared" si="0"/>
        <v>12</v>
      </c>
      <c r="C24" s="25" t="s">
        <v>138</v>
      </c>
      <c r="D24" s="12" t="s">
        <v>13</v>
      </c>
      <c r="E24" s="47">
        <v>33112</v>
      </c>
      <c r="F24" s="47"/>
      <c r="G24" s="47">
        <f t="shared" si="1"/>
        <v>33112</v>
      </c>
      <c r="J24" s="31"/>
    </row>
    <row r="25" spans="2:10" ht="30">
      <c r="B25" s="11">
        <f t="shared" si="0"/>
        <v>13</v>
      </c>
      <c r="C25" s="25" t="s">
        <v>139</v>
      </c>
      <c r="D25" s="12" t="s">
        <v>13</v>
      </c>
      <c r="E25" s="47">
        <v>36361</v>
      </c>
      <c r="F25" s="47"/>
      <c r="G25" s="47">
        <f t="shared" si="1"/>
        <v>36361</v>
      </c>
      <c r="J25" s="31"/>
    </row>
    <row r="26" spans="2:10">
      <c r="B26" s="11">
        <f t="shared" si="0"/>
        <v>14</v>
      </c>
      <c r="C26" s="12" t="s">
        <v>14</v>
      </c>
      <c r="D26" s="12" t="s">
        <v>15</v>
      </c>
      <c r="E26" s="47">
        <v>25529</v>
      </c>
      <c r="F26" s="47"/>
      <c r="G26" s="47">
        <f t="shared" si="1"/>
        <v>25529</v>
      </c>
      <c r="J26" s="31"/>
    </row>
    <row r="27" spans="2:10" ht="14.4" customHeight="1">
      <c r="B27" s="11">
        <f t="shared" si="0"/>
        <v>15</v>
      </c>
      <c r="C27" s="12" t="s">
        <v>164</v>
      </c>
      <c r="D27" s="12" t="s">
        <v>165</v>
      </c>
      <c r="E27" s="47">
        <v>4800</v>
      </c>
      <c r="F27" s="47"/>
      <c r="G27" s="47">
        <f t="shared" si="1"/>
        <v>4800</v>
      </c>
      <c r="J27" s="31"/>
    </row>
    <row r="28" spans="2:10">
      <c r="B28" s="11">
        <f t="shared" si="0"/>
        <v>16</v>
      </c>
      <c r="C28" s="12" t="s">
        <v>16</v>
      </c>
      <c r="D28" s="12" t="s">
        <v>17</v>
      </c>
      <c r="E28" s="47">
        <v>4655</v>
      </c>
      <c r="F28" s="47"/>
      <c r="G28" s="47">
        <f t="shared" si="1"/>
        <v>4655</v>
      </c>
      <c r="J28" s="31"/>
    </row>
    <row r="29" spans="2:10">
      <c r="B29" s="11">
        <f t="shared" si="0"/>
        <v>17</v>
      </c>
      <c r="C29" s="12" t="s">
        <v>18</v>
      </c>
      <c r="D29" s="12" t="s">
        <v>19</v>
      </c>
      <c r="E29" s="47">
        <v>40771</v>
      </c>
      <c r="F29" s="47"/>
      <c r="G29" s="47">
        <f t="shared" si="1"/>
        <v>40771</v>
      </c>
      <c r="J29" s="31"/>
    </row>
    <row r="30" spans="2:10">
      <c r="B30" s="11">
        <f t="shared" si="0"/>
        <v>18</v>
      </c>
      <c r="C30" s="14" t="s">
        <v>112</v>
      </c>
      <c r="D30" s="12" t="s">
        <v>111</v>
      </c>
      <c r="E30" s="47">
        <v>2671</v>
      </c>
      <c r="F30" s="47"/>
      <c r="G30" s="47">
        <f t="shared" si="1"/>
        <v>2671</v>
      </c>
      <c r="J30" s="31"/>
    </row>
    <row r="31" spans="2:10">
      <c r="B31" s="11">
        <f t="shared" si="0"/>
        <v>19</v>
      </c>
      <c r="C31" s="12" t="s">
        <v>20</v>
      </c>
      <c r="D31" s="12" t="s">
        <v>21</v>
      </c>
      <c r="E31" s="47">
        <v>150</v>
      </c>
      <c r="F31" s="47"/>
      <c r="G31" s="47">
        <f t="shared" si="1"/>
        <v>150</v>
      </c>
      <c r="J31" s="31"/>
    </row>
    <row r="32" spans="2:10">
      <c r="B32" s="11">
        <f t="shared" si="0"/>
        <v>20</v>
      </c>
      <c r="C32" s="12" t="s">
        <v>22</v>
      </c>
      <c r="D32" s="12" t="s">
        <v>137</v>
      </c>
      <c r="E32" s="47">
        <v>110</v>
      </c>
      <c r="F32" s="47"/>
      <c r="G32" s="47">
        <f t="shared" si="1"/>
        <v>110</v>
      </c>
      <c r="J32" s="31"/>
    </row>
    <row r="33" spans="2:10">
      <c r="B33" s="11">
        <f t="shared" si="0"/>
        <v>21</v>
      </c>
      <c r="C33" s="26" t="s">
        <v>135</v>
      </c>
      <c r="D33" s="26" t="s">
        <v>136</v>
      </c>
      <c r="E33" s="47">
        <v>4000</v>
      </c>
      <c r="F33" s="47"/>
      <c r="G33" s="47">
        <f t="shared" si="1"/>
        <v>4000</v>
      </c>
      <c r="J33" s="31"/>
    </row>
    <row r="34" spans="2:10" ht="34.200000000000003" customHeight="1">
      <c r="B34" s="11">
        <f t="shared" si="0"/>
        <v>22</v>
      </c>
      <c r="C34" s="14" t="s">
        <v>23</v>
      </c>
      <c r="D34" s="12" t="s">
        <v>24</v>
      </c>
      <c r="E34" s="47">
        <v>18100</v>
      </c>
      <c r="F34" s="47"/>
      <c r="G34" s="47">
        <f t="shared" si="1"/>
        <v>18100</v>
      </c>
      <c r="J34" s="31"/>
    </row>
    <row r="35" spans="2:10" ht="43.2" customHeight="1">
      <c r="B35" s="11">
        <f t="shared" si="0"/>
        <v>23</v>
      </c>
      <c r="C35" s="25" t="s">
        <v>182</v>
      </c>
      <c r="D35" s="26" t="s">
        <v>183</v>
      </c>
      <c r="E35" s="47">
        <v>1243</v>
      </c>
      <c r="F35" s="47"/>
      <c r="G35" s="47">
        <f t="shared" si="1"/>
        <v>1243</v>
      </c>
      <c r="J35" s="31"/>
    </row>
    <row r="36" spans="2:10" ht="30">
      <c r="B36" s="11">
        <f t="shared" si="0"/>
        <v>24</v>
      </c>
      <c r="C36" s="14" t="s">
        <v>97</v>
      </c>
      <c r="D36" s="15" t="s">
        <v>98</v>
      </c>
      <c r="E36" s="47">
        <v>-68226.51999999999</v>
      </c>
      <c r="F36" s="47">
        <v>-1957.15</v>
      </c>
      <c r="G36" s="47">
        <f t="shared" si="1"/>
        <v>-70183.669999999984</v>
      </c>
      <c r="J36" s="31"/>
    </row>
    <row r="37" spans="2:10" ht="17.25" customHeight="1">
      <c r="B37" s="11">
        <f t="shared" si="0"/>
        <v>25</v>
      </c>
      <c r="C37" s="16" t="s">
        <v>25</v>
      </c>
      <c r="D37" s="12"/>
      <c r="E37" s="48">
        <v>523047.48</v>
      </c>
      <c r="F37" s="48">
        <f>F13+F14+F15+F16+F17+F28+F29+F30+F31+F32+F33+F34+F35+F36</f>
        <v>18909.259999999998</v>
      </c>
      <c r="G37" s="48">
        <f t="shared" si="1"/>
        <v>541956.74</v>
      </c>
      <c r="J37" s="31"/>
    </row>
    <row r="38" spans="2:10">
      <c r="B38" s="11">
        <f t="shared" si="0"/>
        <v>26</v>
      </c>
      <c r="C38" s="16" t="s">
        <v>26</v>
      </c>
      <c r="D38" s="12"/>
      <c r="E38" s="48">
        <v>523047.48</v>
      </c>
      <c r="F38" s="48">
        <f>F48+F54+F69+F72+F79+F115+F117+F174+F181+F183+F186+F188+F190+F194</f>
        <v>18909.260000000002</v>
      </c>
      <c r="G38" s="48">
        <f t="shared" si="1"/>
        <v>541956.74</v>
      </c>
      <c r="J38" s="31"/>
    </row>
    <row r="39" spans="2:10">
      <c r="B39" s="11">
        <f t="shared" si="0"/>
        <v>27</v>
      </c>
      <c r="C39" s="16" t="s">
        <v>30</v>
      </c>
      <c r="D39" s="16">
        <v>10</v>
      </c>
      <c r="E39" s="48">
        <v>246739</v>
      </c>
      <c r="F39" s="48">
        <f>F121+F126</f>
        <v>16875</v>
      </c>
      <c r="G39" s="48">
        <f t="shared" si="1"/>
        <v>263614</v>
      </c>
      <c r="H39" s="31"/>
      <c r="J39" s="31"/>
    </row>
    <row r="40" spans="2:10">
      <c r="B40" s="11">
        <f t="shared" si="0"/>
        <v>28</v>
      </c>
      <c r="C40" s="16" t="s">
        <v>32</v>
      </c>
      <c r="D40" s="16">
        <v>20</v>
      </c>
      <c r="E40" s="48">
        <v>144746.97999999998</v>
      </c>
      <c r="F40" s="48">
        <f>F122+F127+F51+F192</f>
        <v>4135.26</v>
      </c>
      <c r="G40" s="48">
        <f t="shared" si="1"/>
        <v>148882.23999999999</v>
      </c>
      <c r="J40" s="31"/>
    </row>
    <row r="41" spans="2:10">
      <c r="B41" s="11">
        <f t="shared" si="0"/>
        <v>29</v>
      </c>
      <c r="C41" s="16" t="s">
        <v>117</v>
      </c>
      <c r="D41" s="16">
        <v>30</v>
      </c>
      <c r="E41" s="48">
        <v>30000</v>
      </c>
      <c r="F41" s="47"/>
      <c r="G41" s="48">
        <f t="shared" si="1"/>
        <v>30000</v>
      </c>
      <c r="H41" s="31"/>
      <c r="J41" s="31"/>
    </row>
    <row r="42" spans="2:10">
      <c r="B42" s="11">
        <f t="shared" si="0"/>
        <v>30</v>
      </c>
      <c r="C42" s="27" t="s">
        <v>140</v>
      </c>
      <c r="D42" s="16">
        <v>50</v>
      </c>
      <c r="E42" s="48">
        <v>11000</v>
      </c>
      <c r="F42" s="48">
        <f>F68</f>
        <v>2625</v>
      </c>
      <c r="G42" s="48">
        <f t="shared" si="1"/>
        <v>13625</v>
      </c>
      <c r="J42" s="31"/>
    </row>
    <row r="43" spans="2:10">
      <c r="B43" s="11">
        <f t="shared" si="0"/>
        <v>31</v>
      </c>
      <c r="C43" s="16" t="s">
        <v>95</v>
      </c>
      <c r="D43" s="17" t="s">
        <v>110</v>
      </c>
      <c r="E43" s="48">
        <v>949</v>
      </c>
      <c r="F43" s="47"/>
      <c r="G43" s="48">
        <f t="shared" si="1"/>
        <v>949</v>
      </c>
      <c r="J43" s="31"/>
    </row>
    <row r="44" spans="2:10">
      <c r="B44" s="11">
        <f t="shared" si="0"/>
        <v>32</v>
      </c>
      <c r="C44" s="16" t="s">
        <v>106</v>
      </c>
      <c r="D44" s="17" t="s">
        <v>105</v>
      </c>
      <c r="E44" s="48">
        <v>28379.5</v>
      </c>
      <c r="F44" s="48">
        <f>F187</f>
        <v>-3000</v>
      </c>
      <c r="G44" s="48">
        <f t="shared" si="1"/>
        <v>25379.5</v>
      </c>
      <c r="J44" s="31"/>
    </row>
    <row r="45" spans="2:10">
      <c r="B45" s="11">
        <f t="shared" si="0"/>
        <v>33</v>
      </c>
      <c r="C45" s="16" t="s">
        <v>61</v>
      </c>
      <c r="D45" s="16">
        <v>57</v>
      </c>
      <c r="E45" s="48">
        <v>44653</v>
      </c>
      <c r="F45" s="47"/>
      <c r="G45" s="48">
        <f t="shared" si="1"/>
        <v>44653</v>
      </c>
      <c r="J45" s="31"/>
    </row>
    <row r="46" spans="2:10">
      <c r="B46" s="11">
        <f t="shared" si="0"/>
        <v>34</v>
      </c>
      <c r="C46" s="16" t="s">
        <v>83</v>
      </c>
      <c r="D46" s="16">
        <v>59</v>
      </c>
      <c r="E46" s="48">
        <v>16580</v>
      </c>
      <c r="F46" s="48">
        <f>F123+F128</f>
        <v>242</v>
      </c>
      <c r="G46" s="48">
        <f t="shared" si="1"/>
        <v>16822</v>
      </c>
      <c r="J46" s="31"/>
    </row>
    <row r="47" spans="2:10">
      <c r="B47" s="11">
        <f t="shared" si="0"/>
        <v>35</v>
      </c>
      <c r="C47" s="16" t="s">
        <v>188</v>
      </c>
      <c r="D47" s="17" t="s">
        <v>191</v>
      </c>
      <c r="E47" s="48">
        <v>0</v>
      </c>
      <c r="F47" s="48">
        <f>F53+F67+F78+F163+F180+F185+F193</f>
        <v>-1968</v>
      </c>
      <c r="G47" s="48">
        <f t="shared" si="1"/>
        <v>-1968</v>
      </c>
      <c r="J47" s="31"/>
    </row>
    <row r="48" spans="2:10">
      <c r="B48" s="11">
        <f t="shared" si="0"/>
        <v>36</v>
      </c>
      <c r="C48" s="16" t="s">
        <v>27</v>
      </c>
      <c r="D48" s="16" t="s">
        <v>28</v>
      </c>
      <c r="E48" s="48">
        <v>70582</v>
      </c>
      <c r="F48" s="48">
        <f>F49</f>
        <v>-1347</v>
      </c>
      <c r="G48" s="48">
        <f t="shared" si="1"/>
        <v>69235</v>
      </c>
      <c r="J48" s="31"/>
    </row>
    <row r="49" spans="2:10">
      <c r="B49" s="11">
        <f t="shared" si="0"/>
        <v>37</v>
      </c>
      <c r="C49" s="16" t="s">
        <v>29</v>
      </c>
      <c r="D49" s="16" t="s">
        <v>28</v>
      </c>
      <c r="E49" s="48">
        <v>70582</v>
      </c>
      <c r="F49" s="48">
        <f>F50+F51+F52+F53</f>
        <v>-1347</v>
      </c>
      <c r="G49" s="48">
        <f t="shared" si="1"/>
        <v>69235</v>
      </c>
      <c r="J49" s="31"/>
    </row>
    <row r="50" spans="2:10">
      <c r="B50" s="11">
        <f t="shared" si="0"/>
        <v>38</v>
      </c>
      <c r="C50" s="12" t="s">
        <v>30</v>
      </c>
      <c r="D50" s="40" t="s">
        <v>31</v>
      </c>
      <c r="E50" s="47">
        <v>51524</v>
      </c>
      <c r="F50" s="47"/>
      <c r="G50" s="47">
        <f t="shared" si="1"/>
        <v>51524</v>
      </c>
      <c r="J50" s="31"/>
    </row>
    <row r="51" spans="2:10">
      <c r="B51" s="11">
        <f t="shared" si="0"/>
        <v>39</v>
      </c>
      <c r="C51" s="12" t="s">
        <v>32</v>
      </c>
      <c r="D51" s="40" t="s">
        <v>33</v>
      </c>
      <c r="E51" s="47">
        <v>18508</v>
      </c>
      <c r="F51" s="47">
        <v>-889</v>
      </c>
      <c r="G51" s="47">
        <f t="shared" si="1"/>
        <v>17619</v>
      </c>
      <c r="J51" s="31"/>
    </row>
    <row r="52" spans="2:10" ht="30" customHeight="1">
      <c r="B52" s="11">
        <f t="shared" si="0"/>
        <v>40</v>
      </c>
      <c r="C52" s="25" t="s">
        <v>121</v>
      </c>
      <c r="D52" s="41" t="s">
        <v>125</v>
      </c>
      <c r="E52" s="47">
        <v>550</v>
      </c>
      <c r="F52" s="47"/>
      <c r="G52" s="47">
        <f t="shared" si="1"/>
        <v>550</v>
      </c>
      <c r="J52" s="31"/>
    </row>
    <row r="53" spans="2:10" ht="13.2" customHeight="1">
      <c r="B53" s="11">
        <f t="shared" si="0"/>
        <v>41</v>
      </c>
      <c r="C53" s="26" t="s">
        <v>188</v>
      </c>
      <c r="D53" s="26" t="s">
        <v>189</v>
      </c>
      <c r="E53" s="47">
        <v>0</v>
      </c>
      <c r="F53" s="47">
        <v>-458</v>
      </c>
      <c r="G53" s="47">
        <f t="shared" si="1"/>
        <v>-458</v>
      </c>
      <c r="J53" s="31"/>
    </row>
    <row r="54" spans="2:10">
      <c r="B54" s="11">
        <f t="shared" si="0"/>
        <v>42</v>
      </c>
      <c r="C54" s="21" t="s">
        <v>34</v>
      </c>
      <c r="D54" s="33" t="s">
        <v>35</v>
      </c>
      <c r="E54" s="48">
        <v>24766</v>
      </c>
      <c r="F54" s="48">
        <f>F55+F59+F63+F65+F67+F68</f>
        <v>2613</v>
      </c>
      <c r="G54" s="48">
        <f t="shared" si="1"/>
        <v>27379</v>
      </c>
      <c r="J54" s="31"/>
    </row>
    <row r="55" spans="2:10">
      <c r="B55" s="11">
        <f t="shared" si="0"/>
        <v>43</v>
      </c>
      <c r="C55" s="16" t="s">
        <v>36</v>
      </c>
      <c r="D55" s="33" t="s">
        <v>37</v>
      </c>
      <c r="E55" s="48">
        <v>6766</v>
      </c>
      <c r="F55" s="47"/>
      <c r="G55" s="48">
        <f t="shared" si="1"/>
        <v>6766</v>
      </c>
      <c r="J55" s="31"/>
    </row>
    <row r="56" spans="2:10">
      <c r="B56" s="11">
        <f t="shared" si="0"/>
        <v>44</v>
      </c>
      <c r="C56" s="25" t="s">
        <v>38</v>
      </c>
      <c r="D56" s="40" t="s">
        <v>39</v>
      </c>
      <c r="E56" s="47">
        <v>6766</v>
      </c>
      <c r="F56" s="47"/>
      <c r="G56" s="47">
        <f t="shared" si="1"/>
        <v>6766</v>
      </c>
      <c r="J56" s="31"/>
    </row>
    <row r="57" spans="2:10">
      <c r="B57" s="11">
        <f t="shared" si="0"/>
        <v>45</v>
      </c>
      <c r="C57" s="12" t="s">
        <v>40</v>
      </c>
      <c r="D57" s="40" t="s">
        <v>41</v>
      </c>
      <c r="E57" s="47">
        <v>5779</v>
      </c>
      <c r="F57" s="47"/>
      <c r="G57" s="47">
        <f t="shared" si="1"/>
        <v>5779</v>
      </c>
      <c r="J57" s="31"/>
    </row>
    <row r="58" spans="2:10">
      <c r="B58" s="11">
        <f t="shared" si="0"/>
        <v>46</v>
      </c>
      <c r="C58" s="12" t="s">
        <v>32</v>
      </c>
      <c r="D58" s="40" t="s">
        <v>42</v>
      </c>
      <c r="E58" s="47">
        <v>987</v>
      </c>
      <c r="F58" s="47"/>
      <c r="G58" s="47">
        <f t="shared" si="1"/>
        <v>987</v>
      </c>
      <c r="J58" s="31"/>
    </row>
    <row r="59" spans="2:10">
      <c r="B59" s="11">
        <f t="shared" si="0"/>
        <v>47</v>
      </c>
      <c r="C59" s="16" t="s">
        <v>46</v>
      </c>
      <c r="D59" s="33" t="s">
        <v>37</v>
      </c>
      <c r="E59" s="48">
        <v>6902</v>
      </c>
      <c r="F59" s="47"/>
      <c r="G59" s="48">
        <f t="shared" si="1"/>
        <v>6902</v>
      </c>
      <c r="J59" s="31"/>
    </row>
    <row r="60" spans="2:10">
      <c r="B60" s="11">
        <f t="shared" si="0"/>
        <v>48</v>
      </c>
      <c r="C60" s="12" t="s">
        <v>32</v>
      </c>
      <c r="D60" s="40" t="s">
        <v>45</v>
      </c>
      <c r="E60" s="47">
        <v>1000</v>
      </c>
      <c r="F60" s="47"/>
      <c r="G60" s="47">
        <f t="shared" si="1"/>
        <v>1000</v>
      </c>
      <c r="J60" s="31"/>
    </row>
    <row r="61" spans="2:10">
      <c r="B61" s="11">
        <f t="shared" si="0"/>
        <v>49</v>
      </c>
      <c r="C61" s="12" t="s">
        <v>108</v>
      </c>
      <c r="D61" s="40" t="s">
        <v>109</v>
      </c>
      <c r="E61" s="47">
        <v>32</v>
      </c>
      <c r="F61" s="47"/>
      <c r="G61" s="47">
        <f t="shared" si="1"/>
        <v>32</v>
      </c>
      <c r="J61" s="31"/>
    </row>
    <row r="62" spans="2:10">
      <c r="B62" s="11">
        <f t="shared" si="0"/>
        <v>50</v>
      </c>
      <c r="C62" s="12" t="s">
        <v>162</v>
      </c>
      <c r="D62" s="40" t="s">
        <v>163</v>
      </c>
      <c r="E62" s="47">
        <v>5870</v>
      </c>
      <c r="F62" s="47"/>
      <c r="G62" s="47">
        <f t="shared" si="1"/>
        <v>5870</v>
      </c>
      <c r="J62" s="31"/>
    </row>
    <row r="63" spans="2:10">
      <c r="B63" s="11">
        <f t="shared" si="0"/>
        <v>51</v>
      </c>
      <c r="C63" s="16" t="s">
        <v>113</v>
      </c>
      <c r="D63" s="33" t="s">
        <v>35</v>
      </c>
      <c r="E63" s="48">
        <v>38</v>
      </c>
      <c r="F63" s="47"/>
      <c r="G63" s="48">
        <f t="shared" si="1"/>
        <v>38</v>
      </c>
      <c r="J63" s="31"/>
    </row>
    <row r="64" spans="2:10">
      <c r="B64" s="11">
        <f t="shared" si="0"/>
        <v>52</v>
      </c>
      <c r="C64" s="12" t="s">
        <v>44</v>
      </c>
      <c r="D64" s="40" t="s">
        <v>45</v>
      </c>
      <c r="E64" s="47">
        <v>38</v>
      </c>
      <c r="F64" s="47"/>
      <c r="G64" s="47">
        <f t="shared" si="1"/>
        <v>38</v>
      </c>
      <c r="J64" s="31"/>
    </row>
    <row r="65" spans="2:10">
      <c r="B65" s="11">
        <f t="shared" si="0"/>
        <v>53</v>
      </c>
      <c r="C65" s="16" t="s">
        <v>120</v>
      </c>
      <c r="D65" s="33" t="s">
        <v>35</v>
      </c>
      <c r="E65" s="48">
        <v>60</v>
      </c>
      <c r="F65" s="47"/>
      <c r="G65" s="48">
        <f t="shared" si="1"/>
        <v>60</v>
      </c>
      <c r="J65" s="31"/>
    </row>
    <row r="66" spans="2:10">
      <c r="B66" s="11">
        <f t="shared" si="0"/>
        <v>54</v>
      </c>
      <c r="C66" s="12" t="s">
        <v>44</v>
      </c>
      <c r="D66" s="40" t="s">
        <v>45</v>
      </c>
      <c r="E66" s="47">
        <v>60</v>
      </c>
      <c r="F66" s="47"/>
      <c r="G66" s="47">
        <f t="shared" si="1"/>
        <v>60</v>
      </c>
      <c r="J66" s="31"/>
    </row>
    <row r="67" spans="2:10">
      <c r="B67" s="11">
        <f t="shared" si="0"/>
        <v>55</v>
      </c>
      <c r="C67" s="27" t="s">
        <v>188</v>
      </c>
      <c r="D67" s="27" t="s">
        <v>194</v>
      </c>
      <c r="E67" s="48">
        <v>0</v>
      </c>
      <c r="F67" s="48">
        <v>-12</v>
      </c>
      <c r="G67" s="48">
        <f t="shared" si="1"/>
        <v>-12</v>
      </c>
      <c r="J67" s="31"/>
    </row>
    <row r="68" spans="2:10">
      <c r="B68" s="11">
        <f t="shared" si="0"/>
        <v>56</v>
      </c>
      <c r="C68" s="27" t="s">
        <v>140</v>
      </c>
      <c r="D68" s="38" t="s">
        <v>35</v>
      </c>
      <c r="E68" s="48">
        <v>11000</v>
      </c>
      <c r="F68" s="48">
        <v>2625</v>
      </c>
      <c r="G68" s="48">
        <f t="shared" si="1"/>
        <v>13625</v>
      </c>
      <c r="J68" s="31"/>
    </row>
    <row r="69" spans="2:10">
      <c r="B69" s="11">
        <f t="shared" si="0"/>
        <v>57</v>
      </c>
      <c r="C69" s="16" t="s">
        <v>47</v>
      </c>
      <c r="D69" s="33" t="s">
        <v>48</v>
      </c>
      <c r="E69" s="48">
        <v>714.68</v>
      </c>
      <c r="F69" s="47"/>
      <c r="G69" s="48">
        <f t="shared" si="1"/>
        <v>714.68</v>
      </c>
      <c r="J69" s="31"/>
    </row>
    <row r="70" spans="2:10">
      <c r="B70" s="11">
        <f t="shared" si="0"/>
        <v>58</v>
      </c>
      <c r="C70" s="16" t="s">
        <v>49</v>
      </c>
      <c r="D70" s="33" t="s">
        <v>48</v>
      </c>
      <c r="E70" s="48">
        <v>714.68</v>
      </c>
      <c r="F70" s="47"/>
      <c r="G70" s="48">
        <f t="shared" si="1"/>
        <v>714.68</v>
      </c>
      <c r="J70" s="31"/>
    </row>
    <row r="71" spans="2:10">
      <c r="B71" s="11">
        <f t="shared" si="0"/>
        <v>59</v>
      </c>
      <c r="C71" s="12" t="s">
        <v>32</v>
      </c>
      <c r="D71" s="40" t="s">
        <v>50</v>
      </c>
      <c r="E71" s="47">
        <v>714.68</v>
      </c>
      <c r="F71" s="47"/>
      <c r="G71" s="47">
        <f t="shared" si="1"/>
        <v>714.68</v>
      </c>
      <c r="J71" s="31"/>
    </row>
    <row r="72" spans="2:10" ht="29.4" customHeight="1">
      <c r="B72" s="11">
        <f t="shared" si="0"/>
        <v>60</v>
      </c>
      <c r="C72" s="28" t="s">
        <v>94</v>
      </c>
      <c r="D72" s="33" t="s">
        <v>51</v>
      </c>
      <c r="E72" s="48">
        <v>5126.3</v>
      </c>
      <c r="F72" s="48">
        <f>F73+F76+F78</f>
        <v>-82</v>
      </c>
      <c r="G72" s="48">
        <f t="shared" si="1"/>
        <v>5044.3</v>
      </c>
      <c r="J72" s="31"/>
    </row>
    <row r="73" spans="2:10" ht="18" customHeight="1">
      <c r="B73" s="11">
        <f t="shared" si="0"/>
        <v>61</v>
      </c>
      <c r="C73" s="16" t="s">
        <v>43</v>
      </c>
      <c r="D73" s="33" t="s">
        <v>51</v>
      </c>
      <c r="E73" s="48">
        <v>5080</v>
      </c>
      <c r="F73" s="47"/>
      <c r="G73" s="48">
        <f t="shared" si="1"/>
        <v>5080</v>
      </c>
      <c r="J73" s="31"/>
    </row>
    <row r="74" spans="2:10" ht="18.600000000000001" customHeight="1">
      <c r="B74" s="11">
        <f t="shared" si="0"/>
        <v>62</v>
      </c>
      <c r="C74" s="12" t="s">
        <v>40</v>
      </c>
      <c r="D74" s="40" t="s">
        <v>159</v>
      </c>
      <c r="E74" s="47">
        <v>3139</v>
      </c>
      <c r="F74" s="47"/>
      <c r="G74" s="47">
        <f t="shared" si="1"/>
        <v>3139</v>
      </c>
      <c r="J74" s="31"/>
    </row>
    <row r="75" spans="2:10" ht="13.8" customHeight="1">
      <c r="B75" s="11">
        <f t="shared" si="0"/>
        <v>63</v>
      </c>
      <c r="C75" s="12" t="s">
        <v>44</v>
      </c>
      <c r="D75" s="40" t="s">
        <v>53</v>
      </c>
      <c r="E75" s="47">
        <v>1941</v>
      </c>
      <c r="F75" s="47"/>
      <c r="G75" s="47">
        <f t="shared" si="1"/>
        <v>1941</v>
      </c>
      <c r="J75" s="31"/>
    </row>
    <row r="76" spans="2:10" ht="30.6" customHeight="1">
      <c r="B76" s="11">
        <f t="shared" si="0"/>
        <v>64</v>
      </c>
      <c r="C76" s="28" t="s">
        <v>52</v>
      </c>
      <c r="D76" s="33" t="s">
        <v>51</v>
      </c>
      <c r="E76" s="48">
        <v>46.3</v>
      </c>
      <c r="F76" s="48"/>
      <c r="G76" s="48">
        <f t="shared" si="1"/>
        <v>46.3</v>
      </c>
      <c r="J76" s="31"/>
    </row>
    <row r="77" spans="2:10">
      <c r="B77" s="11">
        <f t="shared" si="0"/>
        <v>65</v>
      </c>
      <c r="C77" s="12" t="s">
        <v>32</v>
      </c>
      <c r="D77" s="40" t="s">
        <v>53</v>
      </c>
      <c r="E77" s="47">
        <v>46.3</v>
      </c>
      <c r="F77" s="47"/>
      <c r="G77" s="47">
        <f t="shared" si="1"/>
        <v>46.3</v>
      </c>
      <c r="J77" s="31"/>
    </row>
    <row r="78" spans="2:10">
      <c r="B78" s="11">
        <f t="shared" si="0"/>
        <v>66</v>
      </c>
      <c r="C78" s="27" t="s">
        <v>188</v>
      </c>
      <c r="D78" s="27" t="s">
        <v>195</v>
      </c>
      <c r="E78" s="48">
        <v>0</v>
      </c>
      <c r="F78" s="48">
        <v>-82</v>
      </c>
      <c r="G78" s="48">
        <f t="shared" si="1"/>
        <v>-82</v>
      </c>
      <c r="J78" s="31"/>
    </row>
    <row r="79" spans="2:10">
      <c r="B79" s="11">
        <f t="shared" si="0"/>
        <v>67</v>
      </c>
      <c r="C79" s="16" t="s">
        <v>54</v>
      </c>
      <c r="D79" s="33" t="s">
        <v>55</v>
      </c>
      <c r="E79" s="48">
        <v>38211</v>
      </c>
      <c r="F79" s="47"/>
      <c r="G79" s="48">
        <f t="shared" si="1"/>
        <v>38211</v>
      </c>
      <c r="J79" s="31"/>
    </row>
    <row r="80" spans="2:10">
      <c r="B80" s="11">
        <f t="shared" si="0"/>
        <v>68</v>
      </c>
      <c r="C80" s="16" t="s">
        <v>107</v>
      </c>
      <c r="D80" s="33" t="s">
        <v>55</v>
      </c>
      <c r="E80" s="48">
        <v>21148</v>
      </c>
      <c r="F80" s="47"/>
      <c r="G80" s="48">
        <f t="shared" si="1"/>
        <v>21148</v>
      </c>
      <c r="H80" s="44"/>
      <c r="I80" s="49"/>
      <c r="J80" s="31"/>
    </row>
    <row r="81" spans="2:10" ht="15" customHeight="1">
      <c r="B81" s="11">
        <f t="shared" si="0"/>
        <v>69</v>
      </c>
      <c r="C81" s="28" t="s">
        <v>99</v>
      </c>
      <c r="D81" s="33" t="s">
        <v>56</v>
      </c>
      <c r="E81" s="48">
        <v>2899</v>
      </c>
      <c r="F81" s="47"/>
      <c r="G81" s="48">
        <f t="shared" si="1"/>
        <v>2899</v>
      </c>
      <c r="J81" s="31"/>
    </row>
    <row r="82" spans="2:10">
      <c r="B82" s="11">
        <f t="shared" si="0"/>
        <v>70</v>
      </c>
      <c r="C82" s="12" t="s">
        <v>32</v>
      </c>
      <c r="D82" s="40" t="s">
        <v>57</v>
      </c>
      <c r="E82" s="47">
        <v>1699</v>
      </c>
      <c r="F82" s="47"/>
      <c r="G82" s="47">
        <f t="shared" si="1"/>
        <v>1699</v>
      </c>
      <c r="J82" s="31"/>
    </row>
    <row r="83" spans="2:10">
      <c r="B83" s="11">
        <f t="shared" si="0"/>
        <v>71</v>
      </c>
      <c r="C83" s="12" t="s">
        <v>116</v>
      </c>
      <c r="D83" s="42" t="s">
        <v>62</v>
      </c>
      <c r="E83" s="47">
        <v>1200</v>
      </c>
      <c r="F83" s="47"/>
      <c r="G83" s="47">
        <f t="shared" ref="G83:G146" si="2">E83+F83</f>
        <v>1200</v>
      </c>
      <c r="J83" s="31"/>
    </row>
    <row r="84" spans="2:10" ht="28.2" customHeight="1">
      <c r="B84" s="11">
        <f t="shared" si="0"/>
        <v>72</v>
      </c>
      <c r="C84" s="21" t="s">
        <v>100</v>
      </c>
      <c r="D84" s="33" t="s">
        <v>55</v>
      </c>
      <c r="E84" s="48">
        <v>1526.49</v>
      </c>
      <c r="F84" s="47"/>
      <c r="G84" s="48">
        <f t="shared" si="2"/>
        <v>1526.49</v>
      </c>
      <c r="J84" s="31"/>
    </row>
    <row r="85" spans="2:10">
      <c r="B85" s="11">
        <f t="shared" ref="B85:B100" si="3">B84+1</f>
        <v>73</v>
      </c>
      <c r="C85" s="12" t="s">
        <v>58</v>
      </c>
      <c r="D85" s="40" t="s">
        <v>57</v>
      </c>
      <c r="E85" s="47">
        <v>700</v>
      </c>
      <c r="F85" s="47"/>
      <c r="G85" s="47">
        <f t="shared" si="2"/>
        <v>700</v>
      </c>
      <c r="J85" s="31"/>
    </row>
    <row r="86" spans="2:10">
      <c r="B86" s="11">
        <f t="shared" si="3"/>
        <v>74</v>
      </c>
      <c r="C86" s="12" t="s">
        <v>116</v>
      </c>
      <c r="D86" s="42" t="s">
        <v>62</v>
      </c>
      <c r="E86" s="47">
        <v>826.49</v>
      </c>
      <c r="F86" s="47"/>
      <c r="G86" s="47">
        <f t="shared" si="2"/>
        <v>826.49</v>
      </c>
      <c r="J86" s="31"/>
    </row>
    <row r="87" spans="2:10">
      <c r="B87" s="11">
        <f t="shared" si="3"/>
        <v>75</v>
      </c>
      <c r="C87" s="18" t="s">
        <v>101</v>
      </c>
      <c r="D87" s="33" t="s">
        <v>55</v>
      </c>
      <c r="E87" s="48">
        <v>3157.12</v>
      </c>
      <c r="F87" s="47"/>
      <c r="G87" s="48">
        <f t="shared" si="2"/>
        <v>3157.12</v>
      </c>
      <c r="J87" s="31"/>
    </row>
    <row r="88" spans="2:10">
      <c r="B88" s="11">
        <f t="shared" si="3"/>
        <v>76</v>
      </c>
      <c r="C88" s="12" t="s">
        <v>32</v>
      </c>
      <c r="D88" s="40" t="s">
        <v>57</v>
      </c>
      <c r="E88" s="47">
        <v>1780</v>
      </c>
      <c r="F88" s="47"/>
      <c r="G88" s="47">
        <f t="shared" si="2"/>
        <v>1780</v>
      </c>
      <c r="J88" s="31"/>
    </row>
    <row r="89" spans="2:10">
      <c r="B89" s="11">
        <f t="shared" si="3"/>
        <v>77</v>
      </c>
      <c r="C89" s="12" t="s">
        <v>116</v>
      </c>
      <c r="D89" s="42" t="s">
        <v>62</v>
      </c>
      <c r="E89" s="47">
        <v>1377.12</v>
      </c>
      <c r="F89" s="47"/>
      <c r="G89" s="47">
        <f t="shared" si="2"/>
        <v>1377.12</v>
      </c>
      <c r="J89" s="31"/>
    </row>
    <row r="90" spans="2:10">
      <c r="B90" s="11">
        <f t="shared" si="3"/>
        <v>78</v>
      </c>
      <c r="C90" s="18" t="s">
        <v>128</v>
      </c>
      <c r="D90" s="33" t="s">
        <v>55</v>
      </c>
      <c r="E90" s="48">
        <v>3600</v>
      </c>
      <c r="F90" s="47"/>
      <c r="G90" s="48">
        <f t="shared" si="2"/>
        <v>3600</v>
      </c>
      <c r="J90" s="31"/>
    </row>
    <row r="91" spans="2:10">
      <c r="B91" s="11">
        <f t="shared" si="3"/>
        <v>79</v>
      </c>
      <c r="C91" s="12" t="s">
        <v>32</v>
      </c>
      <c r="D91" s="40" t="s">
        <v>57</v>
      </c>
      <c r="E91" s="47">
        <v>2500</v>
      </c>
      <c r="F91" s="47"/>
      <c r="G91" s="47">
        <f t="shared" si="2"/>
        <v>2500</v>
      </c>
      <c r="J91" s="31"/>
    </row>
    <row r="92" spans="2:10">
      <c r="B92" s="11">
        <f t="shared" si="3"/>
        <v>80</v>
      </c>
      <c r="C92" s="12" t="s">
        <v>116</v>
      </c>
      <c r="D92" s="42" t="s">
        <v>62</v>
      </c>
      <c r="E92" s="47">
        <v>1100</v>
      </c>
      <c r="F92" s="47"/>
      <c r="G92" s="47">
        <f t="shared" si="2"/>
        <v>1100</v>
      </c>
      <c r="J92" s="49"/>
    </row>
    <row r="93" spans="2:10">
      <c r="B93" s="11">
        <f t="shared" si="3"/>
        <v>81</v>
      </c>
      <c r="C93" s="18" t="s">
        <v>59</v>
      </c>
      <c r="D93" s="33" t="s">
        <v>55</v>
      </c>
      <c r="E93" s="48">
        <v>2340</v>
      </c>
      <c r="F93" s="47"/>
      <c r="G93" s="48">
        <f t="shared" si="2"/>
        <v>2340</v>
      </c>
      <c r="J93" s="31"/>
    </row>
    <row r="94" spans="2:10">
      <c r="B94" s="11">
        <f t="shared" si="3"/>
        <v>82</v>
      </c>
      <c r="C94" s="12" t="s">
        <v>32</v>
      </c>
      <c r="D94" s="40" t="s">
        <v>57</v>
      </c>
      <c r="E94" s="47">
        <v>740</v>
      </c>
      <c r="F94" s="47"/>
      <c r="G94" s="47">
        <f t="shared" si="2"/>
        <v>740</v>
      </c>
      <c r="J94" s="31"/>
    </row>
    <row r="95" spans="2:10">
      <c r="B95" s="11">
        <f t="shared" si="3"/>
        <v>83</v>
      </c>
      <c r="C95" s="12" t="s">
        <v>116</v>
      </c>
      <c r="D95" s="42" t="s">
        <v>62</v>
      </c>
      <c r="E95" s="47">
        <v>1600</v>
      </c>
      <c r="F95" s="47"/>
      <c r="G95" s="47">
        <f t="shared" si="2"/>
        <v>1600</v>
      </c>
      <c r="J95" s="31"/>
    </row>
    <row r="96" spans="2:10" ht="16.8" customHeight="1">
      <c r="B96" s="11">
        <f t="shared" si="3"/>
        <v>84</v>
      </c>
      <c r="C96" s="28" t="s">
        <v>102</v>
      </c>
      <c r="D96" s="33" t="s">
        <v>55</v>
      </c>
      <c r="E96" s="48">
        <v>923</v>
      </c>
      <c r="F96" s="47"/>
      <c r="G96" s="48">
        <f t="shared" si="2"/>
        <v>923</v>
      </c>
      <c r="J96" s="31"/>
    </row>
    <row r="97" spans="2:10">
      <c r="B97" s="11">
        <f t="shared" si="3"/>
        <v>85</v>
      </c>
      <c r="C97" s="12" t="s">
        <v>32</v>
      </c>
      <c r="D97" s="40" t="s">
        <v>57</v>
      </c>
      <c r="E97" s="47">
        <v>548</v>
      </c>
      <c r="F97" s="47"/>
      <c r="G97" s="47">
        <f t="shared" si="2"/>
        <v>548</v>
      </c>
      <c r="J97" s="31"/>
    </row>
    <row r="98" spans="2:10">
      <c r="B98" s="11">
        <f t="shared" si="3"/>
        <v>86</v>
      </c>
      <c r="C98" s="12" t="s">
        <v>116</v>
      </c>
      <c r="D98" s="42" t="s">
        <v>62</v>
      </c>
      <c r="E98" s="47">
        <v>375</v>
      </c>
      <c r="F98" s="47"/>
      <c r="G98" s="47">
        <f t="shared" si="2"/>
        <v>375</v>
      </c>
      <c r="J98" s="31"/>
    </row>
    <row r="99" spans="2:10">
      <c r="B99" s="11">
        <f t="shared" si="3"/>
        <v>87</v>
      </c>
      <c r="C99" s="18" t="s">
        <v>129</v>
      </c>
      <c r="D99" s="33" t="s">
        <v>55</v>
      </c>
      <c r="E99" s="48">
        <v>2413</v>
      </c>
      <c r="F99" s="47"/>
      <c r="G99" s="48">
        <f t="shared" si="2"/>
        <v>2413</v>
      </c>
      <c r="J99" s="31"/>
    </row>
    <row r="100" spans="2:10">
      <c r="B100" s="11">
        <f t="shared" si="3"/>
        <v>88</v>
      </c>
      <c r="C100" s="12" t="s">
        <v>32</v>
      </c>
      <c r="D100" s="40" t="s">
        <v>57</v>
      </c>
      <c r="E100" s="47">
        <v>1243</v>
      </c>
      <c r="F100" s="47"/>
      <c r="G100" s="47">
        <f t="shared" si="2"/>
        <v>1243</v>
      </c>
      <c r="J100" s="31"/>
    </row>
    <row r="101" spans="2:10">
      <c r="B101" s="11">
        <f t="shared" ref="B101:B144" si="4">B100+1</f>
        <v>89</v>
      </c>
      <c r="C101" s="12" t="s">
        <v>116</v>
      </c>
      <c r="D101" s="42" t="s">
        <v>62</v>
      </c>
      <c r="E101" s="47">
        <v>1170</v>
      </c>
      <c r="F101" s="47"/>
      <c r="G101" s="47">
        <f t="shared" si="2"/>
        <v>1170</v>
      </c>
      <c r="J101" s="31"/>
    </row>
    <row r="102" spans="2:10" ht="13.8" customHeight="1">
      <c r="B102" s="11">
        <f t="shared" si="4"/>
        <v>90</v>
      </c>
      <c r="C102" s="19" t="s">
        <v>152</v>
      </c>
      <c r="D102" s="33" t="s">
        <v>55</v>
      </c>
      <c r="E102" s="48">
        <v>1900</v>
      </c>
      <c r="F102" s="47"/>
      <c r="G102" s="48">
        <f t="shared" si="2"/>
        <v>1900</v>
      </c>
      <c r="J102" s="31"/>
    </row>
    <row r="103" spans="2:10">
      <c r="B103" s="11">
        <f t="shared" si="4"/>
        <v>91</v>
      </c>
      <c r="C103" s="12" t="s">
        <v>32</v>
      </c>
      <c r="D103" s="40" t="s">
        <v>57</v>
      </c>
      <c r="E103" s="47">
        <v>900</v>
      </c>
      <c r="F103" s="47"/>
      <c r="G103" s="47">
        <f t="shared" si="2"/>
        <v>900</v>
      </c>
      <c r="J103" s="31"/>
    </row>
    <row r="104" spans="2:10">
      <c r="B104" s="11">
        <f t="shared" si="4"/>
        <v>92</v>
      </c>
      <c r="C104" s="12" t="s">
        <v>116</v>
      </c>
      <c r="D104" s="42" t="s">
        <v>62</v>
      </c>
      <c r="E104" s="47">
        <v>1000</v>
      </c>
      <c r="F104" s="47"/>
      <c r="G104" s="47">
        <f t="shared" si="2"/>
        <v>1000</v>
      </c>
      <c r="J104" s="31"/>
    </row>
    <row r="105" spans="2:10">
      <c r="B105" s="11">
        <f t="shared" si="4"/>
        <v>93</v>
      </c>
      <c r="C105" s="18" t="s">
        <v>103</v>
      </c>
      <c r="D105" s="33" t="s">
        <v>55</v>
      </c>
      <c r="E105" s="48">
        <v>612.39</v>
      </c>
      <c r="F105" s="47"/>
      <c r="G105" s="48">
        <f t="shared" si="2"/>
        <v>612.39</v>
      </c>
      <c r="J105" s="31"/>
    </row>
    <row r="106" spans="2:10">
      <c r="B106" s="11">
        <f t="shared" si="4"/>
        <v>94</v>
      </c>
      <c r="C106" s="12" t="s">
        <v>32</v>
      </c>
      <c r="D106" s="40" t="s">
        <v>57</v>
      </c>
      <c r="E106" s="47">
        <v>253</v>
      </c>
      <c r="F106" s="47"/>
      <c r="G106" s="47">
        <f t="shared" si="2"/>
        <v>253</v>
      </c>
      <c r="J106" s="31"/>
    </row>
    <row r="107" spans="2:10">
      <c r="B107" s="11">
        <f t="shared" si="4"/>
        <v>95</v>
      </c>
      <c r="C107" s="12" t="s">
        <v>116</v>
      </c>
      <c r="D107" s="42" t="s">
        <v>62</v>
      </c>
      <c r="E107" s="47">
        <v>359.39</v>
      </c>
      <c r="F107" s="47"/>
      <c r="G107" s="47">
        <f t="shared" si="2"/>
        <v>359.39</v>
      </c>
      <c r="J107" s="31"/>
    </row>
    <row r="108" spans="2:10">
      <c r="B108" s="11">
        <f t="shared" si="4"/>
        <v>96</v>
      </c>
      <c r="C108" s="18" t="s">
        <v>104</v>
      </c>
      <c r="D108" s="33" t="s">
        <v>55</v>
      </c>
      <c r="E108" s="48">
        <v>1408</v>
      </c>
      <c r="F108" s="47"/>
      <c r="G108" s="48">
        <f t="shared" si="2"/>
        <v>1408</v>
      </c>
      <c r="J108" s="31"/>
    </row>
    <row r="109" spans="2:10">
      <c r="B109" s="11">
        <f t="shared" si="4"/>
        <v>97</v>
      </c>
      <c r="C109" s="12" t="s">
        <v>32</v>
      </c>
      <c r="D109" s="40" t="s">
        <v>57</v>
      </c>
      <c r="E109" s="47">
        <v>926</v>
      </c>
      <c r="F109" s="47"/>
      <c r="G109" s="47">
        <f t="shared" si="2"/>
        <v>926</v>
      </c>
      <c r="J109" s="31"/>
    </row>
    <row r="110" spans="2:10">
      <c r="B110" s="11">
        <f t="shared" si="4"/>
        <v>98</v>
      </c>
      <c r="C110" s="12" t="s">
        <v>116</v>
      </c>
      <c r="D110" s="42" t="s">
        <v>62</v>
      </c>
      <c r="E110" s="47">
        <v>482</v>
      </c>
      <c r="F110" s="47"/>
      <c r="G110" s="47">
        <f t="shared" si="2"/>
        <v>482</v>
      </c>
      <c r="J110" s="31"/>
    </row>
    <row r="111" spans="2:10" ht="31.8" customHeight="1">
      <c r="B111" s="11">
        <f t="shared" si="4"/>
        <v>99</v>
      </c>
      <c r="C111" s="28" t="s">
        <v>60</v>
      </c>
      <c r="D111" s="33" t="s">
        <v>55</v>
      </c>
      <c r="E111" s="48">
        <v>369</v>
      </c>
      <c r="F111" s="47"/>
      <c r="G111" s="48">
        <f t="shared" si="2"/>
        <v>369</v>
      </c>
      <c r="J111" s="31"/>
    </row>
    <row r="112" spans="2:10">
      <c r="B112" s="11">
        <f t="shared" si="4"/>
        <v>100</v>
      </c>
      <c r="C112" s="12" t="s">
        <v>32</v>
      </c>
      <c r="D112" s="40" t="s">
        <v>57</v>
      </c>
      <c r="E112" s="47">
        <v>369</v>
      </c>
      <c r="F112" s="47"/>
      <c r="G112" s="47">
        <f t="shared" si="2"/>
        <v>369</v>
      </c>
      <c r="J112" s="31"/>
    </row>
    <row r="113" spans="2:10">
      <c r="B113" s="11">
        <f t="shared" si="4"/>
        <v>101</v>
      </c>
      <c r="C113" s="16" t="s">
        <v>118</v>
      </c>
      <c r="D113" s="33" t="s">
        <v>55</v>
      </c>
      <c r="E113" s="48">
        <v>17063</v>
      </c>
      <c r="F113" s="47"/>
      <c r="G113" s="48">
        <f t="shared" si="2"/>
        <v>17063</v>
      </c>
      <c r="J113" s="31"/>
    </row>
    <row r="114" spans="2:10">
      <c r="B114" s="11">
        <f t="shared" si="4"/>
        <v>102</v>
      </c>
      <c r="C114" s="12" t="s">
        <v>61</v>
      </c>
      <c r="D114" s="40" t="s">
        <v>62</v>
      </c>
      <c r="E114" s="47">
        <v>17063</v>
      </c>
      <c r="F114" s="47"/>
      <c r="G114" s="47">
        <f t="shared" si="2"/>
        <v>17063</v>
      </c>
      <c r="J114" s="31"/>
    </row>
    <row r="115" spans="2:10">
      <c r="B115" s="11">
        <f t="shared" si="4"/>
        <v>103</v>
      </c>
      <c r="C115" s="33" t="s">
        <v>141</v>
      </c>
      <c r="D115" s="33" t="s">
        <v>142</v>
      </c>
      <c r="E115" s="48">
        <v>949</v>
      </c>
      <c r="F115" s="47"/>
      <c r="G115" s="48">
        <f t="shared" si="2"/>
        <v>949</v>
      </c>
      <c r="J115" s="31"/>
    </row>
    <row r="116" spans="2:10">
      <c r="B116" s="11">
        <f t="shared" si="4"/>
        <v>104</v>
      </c>
      <c r="C116" s="12" t="s">
        <v>153</v>
      </c>
      <c r="D116" s="40" t="s">
        <v>154</v>
      </c>
      <c r="E116" s="47">
        <v>949</v>
      </c>
      <c r="F116" s="47"/>
      <c r="G116" s="47">
        <f t="shared" si="2"/>
        <v>949</v>
      </c>
      <c r="J116" s="31"/>
    </row>
    <row r="117" spans="2:10">
      <c r="B117" s="11">
        <f t="shared" si="4"/>
        <v>105</v>
      </c>
      <c r="C117" s="16" t="s">
        <v>63</v>
      </c>
      <c r="D117" s="43" t="s">
        <v>64</v>
      </c>
      <c r="E117" s="48">
        <v>66957</v>
      </c>
      <c r="F117" s="48">
        <f>F118+F164+F167</f>
        <v>18994.260000000002</v>
      </c>
      <c r="G117" s="48">
        <f t="shared" si="2"/>
        <v>85951.260000000009</v>
      </c>
      <c r="J117" s="31"/>
    </row>
    <row r="118" spans="2:10">
      <c r="B118" s="11">
        <f t="shared" si="4"/>
        <v>106</v>
      </c>
      <c r="C118" s="20" t="s">
        <v>65</v>
      </c>
      <c r="D118" s="43" t="s">
        <v>64</v>
      </c>
      <c r="E118" s="48">
        <v>58857</v>
      </c>
      <c r="F118" s="48">
        <f>F119+F124+F129+F133+F138+F142+F146+F151+F155+F159+F163</f>
        <v>18994.260000000002</v>
      </c>
      <c r="G118" s="48">
        <f t="shared" si="2"/>
        <v>77851.260000000009</v>
      </c>
      <c r="J118" s="31"/>
    </row>
    <row r="119" spans="2:10">
      <c r="B119" s="11">
        <f t="shared" si="4"/>
        <v>107</v>
      </c>
      <c r="C119" s="16" t="s">
        <v>66</v>
      </c>
      <c r="D119" s="43" t="s">
        <v>64</v>
      </c>
      <c r="E119" s="48">
        <v>20518</v>
      </c>
      <c r="F119" s="48">
        <f>F120</f>
        <v>15490</v>
      </c>
      <c r="G119" s="48">
        <f t="shared" si="2"/>
        <v>36008</v>
      </c>
      <c r="J119" s="31"/>
    </row>
    <row r="120" spans="2:10" ht="15" customHeight="1">
      <c r="B120" s="11">
        <f t="shared" si="4"/>
        <v>108</v>
      </c>
      <c r="C120" s="25" t="s">
        <v>67</v>
      </c>
      <c r="D120" s="40" t="s">
        <v>68</v>
      </c>
      <c r="E120" s="47">
        <v>20518</v>
      </c>
      <c r="F120" s="47">
        <f>F121+F122+F123</f>
        <v>15490</v>
      </c>
      <c r="G120" s="47">
        <f t="shared" si="2"/>
        <v>36008</v>
      </c>
      <c r="J120" s="31"/>
    </row>
    <row r="121" spans="2:10">
      <c r="B121" s="11">
        <f t="shared" si="4"/>
        <v>109</v>
      </c>
      <c r="C121" s="12" t="s">
        <v>40</v>
      </c>
      <c r="D121" s="40" t="s">
        <v>69</v>
      </c>
      <c r="E121" s="47">
        <v>18893</v>
      </c>
      <c r="F121" s="47">
        <v>13710</v>
      </c>
      <c r="G121" s="47">
        <f t="shared" si="2"/>
        <v>32603</v>
      </c>
      <c r="H121" s="31"/>
      <c r="J121" s="31"/>
    </row>
    <row r="122" spans="2:10">
      <c r="B122" s="11">
        <f t="shared" si="4"/>
        <v>110</v>
      </c>
      <c r="C122" s="12" t="s">
        <v>32</v>
      </c>
      <c r="D122" s="40" t="s">
        <v>70</v>
      </c>
      <c r="E122" s="47">
        <v>1400</v>
      </c>
      <c r="F122" s="47">
        <v>1600</v>
      </c>
      <c r="G122" s="47">
        <f t="shared" si="2"/>
        <v>3000</v>
      </c>
      <c r="J122" s="31"/>
    </row>
    <row r="123" spans="2:10" ht="16.2" customHeight="1">
      <c r="B123" s="11">
        <f t="shared" si="4"/>
        <v>111</v>
      </c>
      <c r="C123" s="25" t="s">
        <v>121</v>
      </c>
      <c r="D123" s="42" t="s">
        <v>84</v>
      </c>
      <c r="E123" s="47">
        <v>225</v>
      </c>
      <c r="F123" s="47">
        <v>180</v>
      </c>
      <c r="G123" s="47">
        <f t="shared" si="2"/>
        <v>405</v>
      </c>
      <c r="J123" s="31"/>
    </row>
    <row r="124" spans="2:10">
      <c r="B124" s="11">
        <f t="shared" si="4"/>
        <v>112</v>
      </c>
      <c r="C124" s="16" t="s">
        <v>71</v>
      </c>
      <c r="D124" s="33" t="s">
        <v>64</v>
      </c>
      <c r="E124" s="48">
        <v>4771</v>
      </c>
      <c r="F124" s="48">
        <f>F125</f>
        <v>3651.26</v>
      </c>
      <c r="G124" s="48">
        <f t="shared" si="2"/>
        <v>8422.26</v>
      </c>
      <c r="J124" s="31"/>
    </row>
    <row r="125" spans="2:10" ht="13.2" customHeight="1">
      <c r="B125" s="11">
        <f t="shared" si="4"/>
        <v>113</v>
      </c>
      <c r="C125" s="25" t="s">
        <v>67</v>
      </c>
      <c r="D125" s="40" t="s">
        <v>68</v>
      </c>
      <c r="E125" s="47">
        <v>4771</v>
      </c>
      <c r="F125" s="47">
        <f>F126+F127+F128</f>
        <v>3651.26</v>
      </c>
      <c r="G125" s="47">
        <f t="shared" si="2"/>
        <v>8422.26</v>
      </c>
      <c r="J125" s="31"/>
    </row>
    <row r="126" spans="2:10">
      <c r="B126" s="11">
        <f t="shared" si="4"/>
        <v>114</v>
      </c>
      <c r="C126" s="12" t="s">
        <v>40</v>
      </c>
      <c r="D126" s="40" t="s">
        <v>72</v>
      </c>
      <c r="E126" s="47">
        <v>3772</v>
      </c>
      <c r="F126" s="47">
        <v>3165</v>
      </c>
      <c r="G126" s="47">
        <f t="shared" si="2"/>
        <v>6937</v>
      </c>
      <c r="J126" s="31"/>
    </row>
    <row r="127" spans="2:10">
      <c r="B127" s="11">
        <f t="shared" si="4"/>
        <v>115</v>
      </c>
      <c r="C127" s="12" t="s">
        <v>32</v>
      </c>
      <c r="D127" s="40" t="s">
        <v>70</v>
      </c>
      <c r="E127" s="47">
        <v>934</v>
      </c>
      <c r="F127" s="47">
        <v>424.26</v>
      </c>
      <c r="G127" s="47">
        <f t="shared" si="2"/>
        <v>1358.26</v>
      </c>
      <c r="J127" s="31"/>
    </row>
    <row r="128" spans="2:10" ht="16.8" customHeight="1">
      <c r="B128" s="11">
        <f t="shared" si="4"/>
        <v>116</v>
      </c>
      <c r="C128" s="25" t="s">
        <v>121</v>
      </c>
      <c r="D128" s="42" t="s">
        <v>84</v>
      </c>
      <c r="E128" s="47">
        <v>65</v>
      </c>
      <c r="F128" s="47">
        <v>62</v>
      </c>
      <c r="G128" s="47">
        <f t="shared" si="2"/>
        <v>127</v>
      </c>
      <c r="J128" s="31"/>
    </row>
    <row r="129" spans="2:10">
      <c r="B129" s="11">
        <f t="shared" si="4"/>
        <v>117</v>
      </c>
      <c r="C129" s="16" t="s">
        <v>73</v>
      </c>
      <c r="D129" s="33" t="s">
        <v>64</v>
      </c>
      <c r="E129" s="48">
        <v>4104</v>
      </c>
      <c r="F129" s="47"/>
      <c r="G129" s="48">
        <f t="shared" si="2"/>
        <v>4104</v>
      </c>
      <c r="J129" s="31"/>
    </row>
    <row r="130" spans="2:10" ht="14.4" customHeight="1">
      <c r="B130" s="11">
        <f t="shared" si="4"/>
        <v>118</v>
      </c>
      <c r="C130" s="25" t="s">
        <v>67</v>
      </c>
      <c r="D130" s="40" t="s">
        <v>68</v>
      </c>
      <c r="E130" s="47">
        <v>4104</v>
      </c>
      <c r="F130" s="47"/>
      <c r="G130" s="47">
        <f t="shared" si="2"/>
        <v>4104</v>
      </c>
      <c r="J130" s="31"/>
    </row>
    <row r="131" spans="2:10">
      <c r="B131" s="11">
        <f t="shared" si="4"/>
        <v>119</v>
      </c>
      <c r="C131" s="12" t="s">
        <v>40</v>
      </c>
      <c r="D131" s="40" t="s">
        <v>69</v>
      </c>
      <c r="E131" s="47">
        <v>3581</v>
      </c>
      <c r="F131" s="47"/>
      <c r="G131" s="47">
        <f t="shared" si="2"/>
        <v>3581</v>
      </c>
      <c r="J131" s="31"/>
    </row>
    <row r="132" spans="2:10">
      <c r="B132" s="11">
        <f t="shared" si="4"/>
        <v>120</v>
      </c>
      <c r="C132" s="12" t="s">
        <v>32</v>
      </c>
      <c r="D132" s="40" t="s">
        <v>70</v>
      </c>
      <c r="E132" s="47">
        <v>523</v>
      </c>
      <c r="F132" s="47"/>
      <c r="G132" s="47">
        <f t="shared" si="2"/>
        <v>523</v>
      </c>
      <c r="J132" s="31"/>
    </row>
    <row r="133" spans="2:10">
      <c r="B133" s="11">
        <f t="shared" si="4"/>
        <v>121</v>
      </c>
      <c r="C133" s="16" t="s">
        <v>74</v>
      </c>
      <c r="D133" s="33" t="s">
        <v>64</v>
      </c>
      <c r="E133" s="48">
        <v>6400</v>
      </c>
      <c r="F133" s="47"/>
      <c r="G133" s="48">
        <f t="shared" si="2"/>
        <v>6400</v>
      </c>
      <c r="J133" s="31"/>
    </row>
    <row r="134" spans="2:10" ht="17.399999999999999" customHeight="1">
      <c r="B134" s="11">
        <f t="shared" si="4"/>
        <v>122</v>
      </c>
      <c r="C134" s="25" t="s">
        <v>75</v>
      </c>
      <c r="D134" s="40" t="s">
        <v>68</v>
      </c>
      <c r="E134" s="47">
        <v>6400</v>
      </c>
      <c r="F134" s="47"/>
      <c r="G134" s="47">
        <f t="shared" si="2"/>
        <v>6400</v>
      </c>
      <c r="J134" s="31"/>
    </row>
    <row r="135" spans="2:10">
      <c r="B135" s="11">
        <f t="shared" si="4"/>
        <v>123</v>
      </c>
      <c r="C135" s="12" t="s">
        <v>40</v>
      </c>
      <c r="D135" s="40" t="s">
        <v>69</v>
      </c>
      <c r="E135" s="47">
        <v>5300</v>
      </c>
      <c r="F135" s="47"/>
      <c r="G135" s="47">
        <f t="shared" si="2"/>
        <v>5300</v>
      </c>
      <c r="J135" s="31"/>
    </row>
    <row r="136" spans="2:10">
      <c r="B136" s="11">
        <f t="shared" si="4"/>
        <v>124</v>
      </c>
      <c r="C136" s="12" t="s">
        <v>32</v>
      </c>
      <c r="D136" s="40" t="s">
        <v>70</v>
      </c>
      <c r="E136" s="47">
        <v>1000</v>
      </c>
      <c r="F136" s="47"/>
      <c r="G136" s="47">
        <f t="shared" si="2"/>
        <v>1000</v>
      </c>
      <c r="J136" s="31"/>
    </row>
    <row r="137" spans="2:10" ht="16.8" customHeight="1">
      <c r="B137" s="11">
        <f t="shared" si="4"/>
        <v>125</v>
      </c>
      <c r="C137" s="25" t="s">
        <v>121</v>
      </c>
      <c r="D137" s="42" t="s">
        <v>84</v>
      </c>
      <c r="E137" s="47">
        <v>100</v>
      </c>
      <c r="F137" s="47"/>
      <c r="G137" s="47">
        <f t="shared" si="2"/>
        <v>100</v>
      </c>
      <c r="J137" s="31"/>
    </row>
    <row r="138" spans="2:10" ht="18.75" customHeight="1">
      <c r="B138" s="11">
        <f t="shared" si="4"/>
        <v>126</v>
      </c>
      <c r="C138" s="16" t="s">
        <v>76</v>
      </c>
      <c r="D138" s="33" t="s">
        <v>64</v>
      </c>
      <c r="E138" s="48">
        <v>1772</v>
      </c>
      <c r="F138" s="47"/>
      <c r="G138" s="48">
        <f t="shared" si="2"/>
        <v>1772</v>
      </c>
      <c r="J138" s="31"/>
    </row>
    <row r="139" spans="2:10" ht="27.6" customHeight="1">
      <c r="B139" s="11">
        <f t="shared" si="4"/>
        <v>127</v>
      </c>
      <c r="C139" s="25" t="s">
        <v>75</v>
      </c>
      <c r="D139" s="40" t="s">
        <v>68</v>
      </c>
      <c r="E139" s="47">
        <v>1772</v>
      </c>
      <c r="F139" s="47"/>
      <c r="G139" s="47">
        <f t="shared" si="2"/>
        <v>1772</v>
      </c>
      <c r="J139" s="31"/>
    </row>
    <row r="140" spans="2:10">
      <c r="B140" s="11">
        <f t="shared" si="4"/>
        <v>128</v>
      </c>
      <c r="C140" s="12" t="s">
        <v>40</v>
      </c>
      <c r="D140" s="40" t="s">
        <v>69</v>
      </c>
      <c r="E140" s="47">
        <v>1192</v>
      </c>
      <c r="F140" s="47"/>
      <c r="G140" s="47">
        <f t="shared" si="2"/>
        <v>1192</v>
      </c>
      <c r="J140" s="31"/>
    </row>
    <row r="141" spans="2:10">
      <c r="B141" s="11">
        <f t="shared" si="4"/>
        <v>129</v>
      </c>
      <c r="C141" s="12" t="s">
        <v>32</v>
      </c>
      <c r="D141" s="40" t="s">
        <v>70</v>
      </c>
      <c r="E141" s="47">
        <v>580</v>
      </c>
      <c r="F141" s="47"/>
      <c r="G141" s="47">
        <f t="shared" si="2"/>
        <v>580</v>
      </c>
      <c r="J141" s="31"/>
    </row>
    <row r="142" spans="2:10">
      <c r="B142" s="11">
        <f t="shared" si="4"/>
        <v>130</v>
      </c>
      <c r="C142" s="16" t="s">
        <v>77</v>
      </c>
      <c r="D142" s="33" t="s">
        <v>64</v>
      </c>
      <c r="E142" s="48">
        <v>3740</v>
      </c>
      <c r="F142" s="47"/>
      <c r="G142" s="48">
        <f t="shared" si="2"/>
        <v>3740</v>
      </c>
      <c r="J142" s="31"/>
    </row>
    <row r="143" spans="2:10" ht="13.2" customHeight="1">
      <c r="B143" s="11">
        <f t="shared" si="4"/>
        <v>131</v>
      </c>
      <c r="C143" s="25" t="s">
        <v>75</v>
      </c>
      <c r="D143" s="40" t="s">
        <v>68</v>
      </c>
      <c r="E143" s="47">
        <v>3740</v>
      </c>
      <c r="F143" s="47"/>
      <c r="G143" s="47">
        <f t="shared" si="2"/>
        <v>3740</v>
      </c>
      <c r="J143" s="31"/>
    </row>
    <row r="144" spans="2:10">
      <c r="B144" s="11">
        <f t="shared" si="4"/>
        <v>132</v>
      </c>
      <c r="C144" s="12" t="s">
        <v>40</v>
      </c>
      <c r="D144" s="40" t="s">
        <v>69</v>
      </c>
      <c r="E144" s="47">
        <v>2240</v>
      </c>
      <c r="F144" s="47"/>
      <c r="G144" s="47">
        <f t="shared" si="2"/>
        <v>2240</v>
      </c>
      <c r="J144" s="31"/>
    </row>
    <row r="145" spans="2:10">
      <c r="B145" s="11">
        <f t="shared" ref="B145:B196" si="5">B144+1</f>
        <v>133</v>
      </c>
      <c r="C145" s="12" t="s">
        <v>32</v>
      </c>
      <c r="D145" s="40" t="s">
        <v>70</v>
      </c>
      <c r="E145" s="47">
        <v>1500</v>
      </c>
      <c r="F145" s="47"/>
      <c r="G145" s="47">
        <f t="shared" si="2"/>
        <v>1500</v>
      </c>
      <c r="J145" s="31"/>
    </row>
    <row r="146" spans="2:10">
      <c r="B146" s="11">
        <f t="shared" si="5"/>
        <v>134</v>
      </c>
      <c r="C146" s="16" t="s">
        <v>78</v>
      </c>
      <c r="D146" s="33" t="s">
        <v>64</v>
      </c>
      <c r="E146" s="48">
        <v>11054</v>
      </c>
      <c r="F146" s="47"/>
      <c r="G146" s="48">
        <f t="shared" si="2"/>
        <v>11054</v>
      </c>
      <c r="J146" s="31"/>
    </row>
    <row r="147" spans="2:10" ht="16.8" customHeight="1">
      <c r="B147" s="11">
        <f t="shared" si="5"/>
        <v>135</v>
      </c>
      <c r="C147" s="25" t="s">
        <v>75</v>
      </c>
      <c r="D147" s="40" t="s">
        <v>68</v>
      </c>
      <c r="E147" s="47">
        <v>11054</v>
      </c>
      <c r="F147" s="47"/>
      <c r="G147" s="47">
        <f t="shared" ref="G147:G196" si="6">E147+F147</f>
        <v>11054</v>
      </c>
      <c r="J147" s="31"/>
    </row>
    <row r="148" spans="2:10">
      <c r="B148" s="11">
        <f t="shared" si="5"/>
        <v>136</v>
      </c>
      <c r="C148" s="12" t="s">
        <v>40</v>
      </c>
      <c r="D148" s="40" t="s">
        <v>69</v>
      </c>
      <c r="E148" s="47">
        <v>7684</v>
      </c>
      <c r="F148" s="47"/>
      <c r="G148" s="47">
        <f t="shared" si="6"/>
        <v>7684</v>
      </c>
      <c r="J148" s="31"/>
    </row>
    <row r="149" spans="2:10">
      <c r="B149" s="11">
        <f t="shared" si="5"/>
        <v>137</v>
      </c>
      <c r="C149" s="12" t="s">
        <v>32</v>
      </c>
      <c r="D149" s="40" t="s">
        <v>70</v>
      </c>
      <c r="E149" s="47">
        <v>3200</v>
      </c>
      <c r="F149" s="47"/>
      <c r="G149" s="47">
        <f t="shared" si="6"/>
        <v>3200</v>
      </c>
      <c r="J149" s="31"/>
    </row>
    <row r="150" spans="2:10" ht="28.8" customHeight="1">
      <c r="B150" s="11">
        <f t="shared" si="5"/>
        <v>138</v>
      </c>
      <c r="C150" s="25" t="s">
        <v>121</v>
      </c>
      <c r="D150" s="42" t="s">
        <v>84</v>
      </c>
      <c r="E150" s="47">
        <v>170</v>
      </c>
      <c r="F150" s="47"/>
      <c r="G150" s="47">
        <f t="shared" si="6"/>
        <v>170</v>
      </c>
      <c r="J150" s="31"/>
    </row>
    <row r="151" spans="2:10" ht="30" customHeight="1">
      <c r="B151" s="11">
        <f t="shared" si="5"/>
        <v>139</v>
      </c>
      <c r="C151" s="28" t="s">
        <v>79</v>
      </c>
      <c r="D151" s="33" t="s">
        <v>64</v>
      </c>
      <c r="E151" s="48">
        <v>3697</v>
      </c>
      <c r="F151" s="47"/>
      <c r="G151" s="48">
        <f t="shared" si="6"/>
        <v>3697</v>
      </c>
      <c r="J151" s="31"/>
    </row>
    <row r="152" spans="2:10" ht="15" customHeight="1">
      <c r="B152" s="11">
        <f t="shared" si="5"/>
        <v>140</v>
      </c>
      <c r="C152" s="25" t="s">
        <v>75</v>
      </c>
      <c r="D152" s="40" t="s">
        <v>68</v>
      </c>
      <c r="E152" s="47">
        <v>3697</v>
      </c>
      <c r="F152" s="47"/>
      <c r="G152" s="47">
        <f t="shared" si="6"/>
        <v>3697</v>
      </c>
      <c r="J152" s="31"/>
    </row>
    <row r="153" spans="2:10">
      <c r="B153" s="11">
        <f t="shared" si="5"/>
        <v>141</v>
      </c>
      <c r="C153" s="12" t="s">
        <v>40</v>
      </c>
      <c r="D153" s="40" t="s">
        <v>69</v>
      </c>
      <c r="E153" s="47">
        <v>2789</v>
      </c>
      <c r="F153" s="47"/>
      <c r="G153" s="47">
        <f t="shared" si="6"/>
        <v>2789</v>
      </c>
      <c r="J153" s="31"/>
    </row>
    <row r="154" spans="2:10">
      <c r="B154" s="11">
        <f t="shared" si="5"/>
        <v>142</v>
      </c>
      <c r="C154" s="12" t="s">
        <v>32</v>
      </c>
      <c r="D154" s="40" t="s">
        <v>70</v>
      </c>
      <c r="E154" s="47">
        <v>908</v>
      </c>
      <c r="F154" s="47"/>
      <c r="G154" s="47">
        <f t="shared" si="6"/>
        <v>908</v>
      </c>
      <c r="J154" s="31"/>
    </row>
    <row r="155" spans="2:10">
      <c r="B155" s="11">
        <f t="shared" si="5"/>
        <v>143</v>
      </c>
      <c r="C155" s="16" t="s">
        <v>80</v>
      </c>
      <c r="D155" s="33" t="s">
        <v>64</v>
      </c>
      <c r="E155" s="48">
        <v>1935</v>
      </c>
      <c r="F155" s="47"/>
      <c r="G155" s="48">
        <f t="shared" si="6"/>
        <v>1935</v>
      </c>
      <c r="J155" s="31"/>
    </row>
    <row r="156" spans="2:10" ht="27.6" customHeight="1">
      <c r="B156" s="11">
        <f t="shared" si="5"/>
        <v>144</v>
      </c>
      <c r="C156" s="25" t="s">
        <v>75</v>
      </c>
      <c r="D156" s="40" t="s">
        <v>68</v>
      </c>
      <c r="E156" s="47">
        <v>1935</v>
      </c>
      <c r="F156" s="47"/>
      <c r="G156" s="47">
        <f t="shared" si="6"/>
        <v>1935</v>
      </c>
      <c r="J156" s="31"/>
    </row>
    <row r="157" spans="2:10">
      <c r="B157" s="11">
        <f t="shared" si="5"/>
        <v>145</v>
      </c>
      <c r="C157" s="12" t="s">
        <v>40</v>
      </c>
      <c r="D157" s="40" t="s">
        <v>69</v>
      </c>
      <c r="E157" s="47">
        <v>1005</v>
      </c>
      <c r="F157" s="47"/>
      <c r="G157" s="47">
        <f t="shared" si="6"/>
        <v>1005</v>
      </c>
      <c r="J157" s="31"/>
    </row>
    <row r="158" spans="2:10">
      <c r="B158" s="11">
        <f t="shared" si="5"/>
        <v>146</v>
      </c>
      <c r="C158" s="12" t="s">
        <v>32</v>
      </c>
      <c r="D158" s="40" t="s">
        <v>70</v>
      </c>
      <c r="E158" s="47">
        <v>930</v>
      </c>
      <c r="F158" s="47"/>
      <c r="G158" s="47">
        <f t="shared" si="6"/>
        <v>930</v>
      </c>
      <c r="J158" s="31"/>
    </row>
    <row r="159" spans="2:10">
      <c r="B159" s="11">
        <f t="shared" si="5"/>
        <v>147</v>
      </c>
      <c r="C159" s="16" t="s">
        <v>81</v>
      </c>
      <c r="D159" s="33" t="s">
        <v>64</v>
      </c>
      <c r="E159" s="48">
        <v>866</v>
      </c>
      <c r="F159" s="47"/>
      <c r="G159" s="48">
        <f t="shared" si="6"/>
        <v>866</v>
      </c>
      <c r="J159" s="31"/>
    </row>
    <row r="160" spans="2:10" ht="16.8" customHeight="1">
      <c r="B160" s="11">
        <f t="shared" si="5"/>
        <v>148</v>
      </c>
      <c r="C160" s="25" t="s">
        <v>75</v>
      </c>
      <c r="D160" s="40" t="s">
        <v>68</v>
      </c>
      <c r="E160" s="47">
        <v>866</v>
      </c>
      <c r="F160" s="47"/>
      <c r="G160" s="47">
        <f t="shared" si="6"/>
        <v>866</v>
      </c>
      <c r="J160" s="31"/>
    </row>
    <row r="161" spans="2:10">
      <c r="B161" s="11">
        <f t="shared" si="5"/>
        <v>149</v>
      </c>
      <c r="C161" s="12" t="s">
        <v>40</v>
      </c>
      <c r="D161" s="40" t="s">
        <v>69</v>
      </c>
      <c r="E161" s="47">
        <v>490</v>
      </c>
      <c r="F161" s="47"/>
      <c r="G161" s="47">
        <f t="shared" si="6"/>
        <v>490</v>
      </c>
      <c r="J161" s="31"/>
    </row>
    <row r="162" spans="2:10">
      <c r="B162" s="11">
        <f t="shared" si="5"/>
        <v>150</v>
      </c>
      <c r="C162" s="12" t="s">
        <v>32</v>
      </c>
      <c r="D162" s="40" t="s">
        <v>70</v>
      </c>
      <c r="E162" s="47">
        <v>376</v>
      </c>
      <c r="F162" s="47"/>
      <c r="G162" s="47">
        <f t="shared" si="6"/>
        <v>376</v>
      </c>
      <c r="J162" s="31"/>
    </row>
    <row r="163" spans="2:10">
      <c r="B163" s="11">
        <f t="shared" si="5"/>
        <v>151</v>
      </c>
      <c r="C163" s="27" t="s">
        <v>188</v>
      </c>
      <c r="D163" s="27" t="s">
        <v>196</v>
      </c>
      <c r="E163" s="48">
        <v>0</v>
      </c>
      <c r="F163" s="48">
        <v>-147</v>
      </c>
      <c r="G163" s="48">
        <f t="shared" si="6"/>
        <v>-147</v>
      </c>
      <c r="J163" s="31"/>
    </row>
    <row r="164" spans="2:10">
      <c r="B164" s="11">
        <f t="shared" si="5"/>
        <v>152</v>
      </c>
      <c r="C164" s="20" t="s">
        <v>82</v>
      </c>
      <c r="D164" s="43" t="s">
        <v>64</v>
      </c>
      <c r="E164" s="48">
        <v>4100</v>
      </c>
      <c r="F164" s="47"/>
      <c r="G164" s="48">
        <f t="shared" si="6"/>
        <v>4100</v>
      </c>
      <c r="J164" s="31"/>
    </row>
    <row r="165" spans="2:10">
      <c r="B165" s="11">
        <f t="shared" si="5"/>
        <v>153</v>
      </c>
      <c r="C165" s="38" t="s">
        <v>146</v>
      </c>
      <c r="D165" s="38" t="s">
        <v>64</v>
      </c>
      <c r="E165" s="48">
        <v>4100</v>
      </c>
      <c r="F165" s="47"/>
      <c r="G165" s="48">
        <f t="shared" si="6"/>
        <v>4100</v>
      </c>
      <c r="J165" s="31"/>
    </row>
    <row r="166" spans="2:10">
      <c r="B166" s="11">
        <f t="shared" si="5"/>
        <v>154</v>
      </c>
      <c r="C166" s="26" t="s">
        <v>83</v>
      </c>
      <c r="D166" s="41" t="s">
        <v>84</v>
      </c>
      <c r="E166" s="47">
        <v>4100</v>
      </c>
      <c r="F166" s="47"/>
      <c r="G166" s="47">
        <f t="shared" si="6"/>
        <v>4100</v>
      </c>
      <c r="J166" s="31"/>
    </row>
    <row r="167" spans="2:10">
      <c r="B167" s="11">
        <f t="shared" si="5"/>
        <v>155</v>
      </c>
      <c r="C167" s="38" t="s">
        <v>147</v>
      </c>
      <c r="D167" s="38" t="s">
        <v>64</v>
      </c>
      <c r="E167" s="48">
        <v>4000</v>
      </c>
      <c r="F167" s="47"/>
      <c r="G167" s="48">
        <f t="shared" si="6"/>
        <v>4000</v>
      </c>
      <c r="J167" s="31"/>
    </row>
    <row r="168" spans="2:10">
      <c r="B168" s="11">
        <f t="shared" si="5"/>
        <v>156</v>
      </c>
      <c r="C168" s="38" t="s">
        <v>148</v>
      </c>
      <c r="D168" s="38" t="s">
        <v>64</v>
      </c>
      <c r="E168" s="48">
        <v>1600</v>
      </c>
      <c r="F168" s="47"/>
      <c r="G168" s="48">
        <f t="shared" si="6"/>
        <v>1600</v>
      </c>
      <c r="J168" s="31"/>
    </row>
    <row r="169" spans="2:10">
      <c r="B169" s="11">
        <f t="shared" si="5"/>
        <v>157</v>
      </c>
      <c r="C169" s="26" t="s">
        <v>83</v>
      </c>
      <c r="D169" s="41" t="s">
        <v>84</v>
      </c>
      <c r="E169" s="47">
        <v>1600</v>
      </c>
      <c r="F169" s="47"/>
      <c r="G169" s="47">
        <f t="shared" si="6"/>
        <v>1600</v>
      </c>
      <c r="J169" s="31"/>
    </row>
    <row r="170" spans="2:10">
      <c r="B170" s="11">
        <f t="shared" si="5"/>
        <v>158</v>
      </c>
      <c r="C170" s="38" t="s">
        <v>149</v>
      </c>
      <c r="D170" s="38" t="s">
        <v>64</v>
      </c>
      <c r="E170" s="48">
        <v>1200</v>
      </c>
      <c r="F170" s="47"/>
      <c r="G170" s="48">
        <f t="shared" si="6"/>
        <v>1200</v>
      </c>
      <c r="J170" s="31"/>
    </row>
    <row r="171" spans="2:10">
      <c r="B171" s="11">
        <f t="shared" si="5"/>
        <v>159</v>
      </c>
      <c r="C171" s="26" t="s">
        <v>83</v>
      </c>
      <c r="D171" s="41" t="s">
        <v>84</v>
      </c>
      <c r="E171" s="47">
        <v>1200</v>
      </c>
      <c r="F171" s="47"/>
      <c r="G171" s="47">
        <f t="shared" si="6"/>
        <v>1200</v>
      </c>
      <c r="J171" s="31"/>
    </row>
    <row r="172" spans="2:10">
      <c r="B172" s="11">
        <f t="shared" si="5"/>
        <v>160</v>
      </c>
      <c r="C172" s="38" t="s">
        <v>150</v>
      </c>
      <c r="D172" s="38" t="s">
        <v>64</v>
      </c>
      <c r="E172" s="48">
        <v>1200</v>
      </c>
      <c r="F172" s="47"/>
      <c r="G172" s="48">
        <f t="shared" si="6"/>
        <v>1200</v>
      </c>
      <c r="J172" s="31"/>
    </row>
    <row r="173" spans="2:10">
      <c r="B173" s="11">
        <f t="shared" si="5"/>
        <v>161</v>
      </c>
      <c r="C173" s="26" t="s">
        <v>83</v>
      </c>
      <c r="D173" s="41" t="s">
        <v>84</v>
      </c>
      <c r="E173" s="47">
        <v>1200</v>
      </c>
      <c r="F173" s="47"/>
      <c r="G173" s="47">
        <f t="shared" si="6"/>
        <v>1200</v>
      </c>
      <c r="J173" s="31"/>
    </row>
    <row r="174" spans="2:10">
      <c r="B174" s="11">
        <f t="shared" si="5"/>
        <v>162</v>
      </c>
      <c r="C174" s="28" t="s">
        <v>85</v>
      </c>
      <c r="D174" s="33" t="s">
        <v>86</v>
      </c>
      <c r="E174" s="48">
        <v>188951</v>
      </c>
      <c r="F174" s="48">
        <f>F175+F180</f>
        <v>-1177</v>
      </c>
      <c r="G174" s="48">
        <f t="shared" si="6"/>
        <v>187774</v>
      </c>
      <c r="J174" s="31"/>
    </row>
    <row r="175" spans="2:10" ht="33.6" customHeight="1">
      <c r="B175" s="11">
        <f t="shared" si="5"/>
        <v>163</v>
      </c>
      <c r="C175" s="28" t="s">
        <v>87</v>
      </c>
      <c r="D175" s="33" t="s">
        <v>88</v>
      </c>
      <c r="E175" s="48">
        <v>188951</v>
      </c>
      <c r="F175" s="47"/>
      <c r="G175" s="48">
        <f t="shared" si="6"/>
        <v>188951</v>
      </c>
      <c r="J175" s="31"/>
    </row>
    <row r="176" spans="2:10">
      <c r="B176" s="11">
        <f t="shared" si="5"/>
        <v>164</v>
      </c>
      <c r="C176" s="12" t="s">
        <v>40</v>
      </c>
      <c r="D176" s="40" t="s">
        <v>89</v>
      </c>
      <c r="E176" s="47">
        <v>139351</v>
      </c>
      <c r="F176" s="47"/>
      <c r="G176" s="47">
        <f t="shared" si="6"/>
        <v>139351</v>
      </c>
      <c r="J176" s="31"/>
    </row>
    <row r="177" spans="2:10">
      <c r="B177" s="11">
        <f t="shared" si="5"/>
        <v>165</v>
      </c>
      <c r="C177" s="12" t="s">
        <v>32</v>
      </c>
      <c r="D177" s="40" t="s">
        <v>90</v>
      </c>
      <c r="E177" s="47">
        <v>30000</v>
      </c>
      <c r="F177" s="47"/>
      <c r="G177" s="47">
        <f t="shared" si="6"/>
        <v>30000</v>
      </c>
      <c r="J177" s="31"/>
    </row>
    <row r="178" spans="2:10" ht="22.5" customHeight="1">
      <c r="B178" s="11">
        <f t="shared" si="5"/>
        <v>166</v>
      </c>
      <c r="C178" s="25" t="s">
        <v>91</v>
      </c>
      <c r="D178" s="40" t="s">
        <v>170</v>
      </c>
      <c r="E178" s="47">
        <v>18100</v>
      </c>
      <c r="F178" s="47"/>
      <c r="G178" s="47">
        <f t="shared" si="6"/>
        <v>18100</v>
      </c>
      <c r="J178" s="31"/>
    </row>
    <row r="179" spans="2:10" ht="30.6" customHeight="1">
      <c r="B179" s="11">
        <f t="shared" si="5"/>
        <v>167</v>
      </c>
      <c r="C179" s="25" t="s">
        <v>121</v>
      </c>
      <c r="D179" s="42" t="s">
        <v>126</v>
      </c>
      <c r="E179" s="47">
        <v>1500</v>
      </c>
      <c r="F179" s="47"/>
      <c r="G179" s="47">
        <f t="shared" si="6"/>
        <v>1500</v>
      </c>
      <c r="J179" s="31"/>
    </row>
    <row r="180" spans="2:10" ht="16.8" customHeight="1">
      <c r="B180" s="11">
        <f t="shared" si="5"/>
        <v>168</v>
      </c>
      <c r="C180" s="51" t="s">
        <v>188</v>
      </c>
      <c r="D180" s="52" t="s">
        <v>190</v>
      </c>
      <c r="E180" s="48">
        <v>0</v>
      </c>
      <c r="F180" s="48">
        <v>-1177</v>
      </c>
      <c r="G180" s="48">
        <f t="shared" si="6"/>
        <v>-1177</v>
      </c>
      <c r="J180" s="31"/>
    </row>
    <row r="181" spans="2:10">
      <c r="B181" s="11">
        <f t="shared" si="5"/>
        <v>169</v>
      </c>
      <c r="C181" s="28" t="s">
        <v>127</v>
      </c>
      <c r="D181" s="38" t="s">
        <v>122</v>
      </c>
      <c r="E181" s="48">
        <v>21347.5</v>
      </c>
      <c r="F181" s="47"/>
      <c r="G181" s="48">
        <f t="shared" si="6"/>
        <v>21347.5</v>
      </c>
      <c r="J181" s="31"/>
    </row>
    <row r="182" spans="2:10">
      <c r="B182" s="11">
        <f t="shared" si="5"/>
        <v>170</v>
      </c>
      <c r="C182" s="26" t="s">
        <v>123</v>
      </c>
      <c r="D182" s="41" t="s">
        <v>124</v>
      </c>
      <c r="E182" s="47">
        <v>21347.5</v>
      </c>
      <c r="F182" s="47"/>
      <c r="G182" s="47">
        <f t="shared" si="6"/>
        <v>21347.5</v>
      </c>
      <c r="J182" s="31"/>
    </row>
    <row r="183" spans="2:10">
      <c r="B183" s="11">
        <f t="shared" si="5"/>
        <v>171</v>
      </c>
      <c r="C183" s="28" t="s">
        <v>156</v>
      </c>
      <c r="D183" s="38" t="s">
        <v>157</v>
      </c>
      <c r="E183" s="48">
        <v>7000</v>
      </c>
      <c r="F183" s="48">
        <f>F184+F185</f>
        <v>-24</v>
      </c>
      <c r="G183" s="48">
        <f t="shared" si="6"/>
        <v>6976</v>
      </c>
      <c r="J183" s="31"/>
    </row>
    <row r="184" spans="2:10">
      <c r="B184" s="11">
        <f t="shared" si="5"/>
        <v>172</v>
      </c>
      <c r="C184" s="26" t="s">
        <v>168</v>
      </c>
      <c r="D184" s="41" t="s">
        <v>158</v>
      </c>
      <c r="E184" s="47">
        <v>7000</v>
      </c>
      <c r="F184" s="47"/>
      <c r="G184" s="47">
        <f t="shared" si="6"/>
        <v>7000</v>
      </c>
      <c r="J184" s="31"/>
    </row>
    <row r="185" spans="2:10" ht="15.6">
      <c r="B185" s="11">
        <f t="shared" si="5"/>
        <v>173</v>
      </c>
      <c r="C185" s="51" t="s">
        <v>188</v>
      </c>
      <c r="D185" s="52" t="s">
        <v>197</v>
      </c>
      <c r="E185" s="48">
        <v>0</v>
      </c>
      <c r="F185" s="48">
        <v>-24</v>
      </c>
      <c r="G185" s="48">
        <f t="shared" si="6"/>
        <v>-24</v>
      </c>
      <c r="J185" s="31"/>
    </row>
    <row r="186" spans="2:10">
      <c r="B186" s="11">
        <f t="shared" si="5"/>
        <v>174</v>
      </c>
      <c r="C186" s="28" t="s">
        <v>160</v>
      </c>
      <c r="D186" s="27" t="s">
        <v>161</v>
      </c>
      <c r="E186" s="48">
        <v>7000</v>
      </c>
      <c r="F186" s="48">
        <f>F187</f>
        <v>-3000</v>
      </c>
      <c r="G186" s="48">
        <f t="shared" si="6"/>
        <v>4000</v>
      </c>
      <c r="J186" s="31"/>
    </row>
    <row r="187" spans="2:10">
      <c r="B187" s="11">
        <f t="shared" si="5"/>
        <v>175</v>
      </c>
      <c r="C187" s="28" t="s">
        <v>166</v>
      </c>
      <c r="D187" s="27" t="s">
        <v>167</v>
      </c>
      <c r="E187" s="48">
        <v>7000</v>
      </c>
      <c r="F187" s="48">
        <v>-3000</v>
      </c>
      <c r="G187" s="48">
        <f t="shared" si="6"/>
        <v>4000</v>
      </c>
      <c r="J187" s="31"/>
    </row>
    <row r="188" spans="2:10">
      <c r="B188" s="11">
        <f t="shared" si="5"/>
        <v>176</v>
      </c>
      <c r="C188" s="28" t="s">
        <v>184</v>
      </c>
      <c r="D188" s="27" t="s">
        <v>185</v>
      </c>
      <c r="E188" s="48">
        <v>1243</v>
      </c>
      <c r="F188" s="47"/>
      <c r="G188" s="48">
        <f t="shared" si="6"/>
        <v>1243</v>
      </c>
      <c r="J188" s="31"/>
    </row>
    <row r="189" spans="2:10">
      <c r="B189" s="11">
        <f t="shared" si="5"/>
        <v>177</v>
      </c>
      <c r="C189" s="26" t="s">
        <v>32</v>
      </c>
      <c r="D189" s="26" t="s">
        <v>186</v>
      </c>
      <c r="E189" s="47">
        <v>1243</v>
      </c>
      <c r="F189" s="47"/>
      <c r="G189" s="47">
        <f t="shared" si="6"/>
        <v>1243</v>
      </c>
      <c r="J189" s="31"/>
    </row>
    <row r="190" spans="2:10">
      <c r="B190" s="11">
        <f t="shared" si="5"/>
        <v>178</v>
      </c>
      <c r="C190" s="16" t="s">
        <v>92</v>
      </c>
      <c r="D190" s="33" t="s">
        <v>93</v>
      </c>
      <c r="E190" s="48">
        <v>60000</v>
      </c>
      <c r="F190" s="48">
        <f>F191+F193</f>
        <v>2932</v>
      </c>
      <c r="G190" s="48">
        <f t="shared" si="6"/>
        <v>62932</v>
      </c>
      <c r="J190" s="31"/>
    </row>
    <row r="191" spans="2:10">
      <c r="B191" s="11">
        <f t="shared" si="5"/>
        <v>179</v>
      </c>
      <c r="C191" s="16" t="s">
        <v>114</v>
      </c>
      <c r="D191" s="33" t="s">
        <v>93</v>
      </c>
      <c r="E191" s="48">
        <v>60000</v>
      </c>
      <c r="F191" s="47">
        <f>F192</f>
        <v>3000</v>
      </c>
      <c r="G191" s="48">
        <f t="shared" si="6"/>
        <v>63000</v>
      </c>
      <c r="J191" s="31"/>
    </row>
    <row r="192" spans="2:10">
      <c r="B192" s="11">
        <f t="shared" si="5"/>
        <v>180</v>
      </c>
      <c r="C192" s="12" t="s">
        <v>32</v>
      </c>
      <c r="D192" s="40" t="s">
        <v>115</v>
      </c>
      <c r="E192" s="47">
        <v>60000</v>
      </c>
      <c r="F192" s="47">
        <v>3000</v>
      </c>
      <c r="G192" s="47">
        <f t="shared" si="6"/>
        <v>63000</v>
      </c>
      <c r="J192" s="31"/>
    </row>
    <row r="193" spans="2:10" ht="15.6">
      <c r="B193" s="11">
        <f t="shared" si="5"/>
        <v>181</v>
      </c>
      <c r="C193" s="51" t="s">
        <v>188</v>
      </c>
      <c r="D193" s="52" t="s">
        <v>198</v>
      </c>
      <c r="E193" s="48">
        <v>0</v>
      </c>
      <c r="F193" s="48">
        <v>-68</v>
      </c>
      <c r="G193" s="48">
        <f t="shared" si="6"/>
        <v>-68</v>
      </c>
      <c r="J193" s="31"/>
    </row>
    <row r="194" spans="2:10" ht="30">
      <c r="B194" s="11">
        <f t="shared" si="5"/>
        <v>182</v>
      </c>
      <c r="C194" s="28" t="s">
        <v>174</v>
      </c>
      <c r="D194" s="46" t="s">
        <v>173</v>
      </c>
      <c r="E194" s="48">
        <v>30200</v>
      </c>
      <c r="F194" s="47"/>
      <c r="G194" s="48">
        <f t="shared" si="6"/>
        <v>30200</v>
      </c>
      <c r="J194" s="31"/>
    </row>
    <row r="195" spans="2:10">
      <c r="B195" s="11">
        <f t="shared" si="5"/>
        <v>183</v>
      </c>
      <c r="C195" s="45" t="s">
        <v>171</v>
      </c>
      <c r="D195" s="45" t="s">
        <v>172</v>
      </c>
      <c r="E195" s="47">
        <v>200</v>
      </c>
      <c r="F195" s="47"/>
      <c r="G195" s="47">
        <f t="shared" si="6"/>
        <v>200</v>
      </c>
      <c r="J195" s="31"/>
    </row>
    <row r="196" spans="2:10">
      <c r="B196" s="11">
        <f t="shared" si="5"/>
        <v>184</v>
      </c>
      <c r="C196" s="21" t="s">
        <v>155</v>
      </c>
      <c r="D196" s="12" t="s">
        <v>175</v>
      </c>
      <c r="E196" s="47">
        <v>30000</v>
      </c>
      <c r="F196" s="47"/>
      <c r="G196" s="47">
        <f t="shared" si="6"/>
        <v>30000</v>
      </c>
      <c r="J196" s="31"/>
    </row>
    <row r="197" spans="2:10">
      <c r="B197" s="23"/>
      <c r="C197" s="35" t="s">
        <v>144</v>
      </c>
      <c r="D197" s="58" t="s">
        <v>176</v>
      </c>
      <c r="E197" s="58"/>
      <c r="F197" s="30"/>
    </row>
    <row r="198" spans="2:10" s="30" customFormat="1">
      <c r="B198" s="29"/>
      <c r="C198" s="34"/>
      <c r="D198" s="64" t="s">
        <v>177</v>
      </c>
      <c r="E198" s="64"/>
      <c r="F198" s="64"/>
      <c r="I198" s="50"/>
    </row>
    <row r="199" spans="2:10" s="30" customFormat="1">
      <c r="B199" s="29"/>
      <c r="C199" s="35" t="s">
        <v>145</v>
      </c>
      <c r="D199" s="58" t="s">
        <v>178</v>
      </c>
      <c r="E199" s="58"/>
      <c r="I199" s="50"/>
    </row>
    <row r="200" spans="2:10">
      <c r="B200" s="22"/>
      <c r="C200" s="37"/>
      <c r="D200" s="37"/>
      <c r="E200" s="30"/>
      <c r="F200" s="30"/>
    </row>
    <row r="201" spans="2:10">
      <c r="B201" s="22"/>
      <c r="C201" s="36"/>
      <c r="D201" s="35"/>
      <c r="E201" s="30"/>
      <c r="F201" s="30"/>
    </row>
    <row r="202" spans="2:10">
      <c r="B202" s="22"/>
      <c r="C202" s="59"/>
      <c r="D202" s="59"/>
      <c r="E202" s="30"/>
      <c r="F202" s="30"/>
    </row>
    <row r="203" spans="2:10">
      <c r="B203" s="22"/>
      <c r="C203" s="36"/>
      <c r="D203" s="58"/>
      <c r="E203" s="58"/>
      <c r="F203" s="30"/>
    </row>
    <row r="204" spans="2:10">
      <c r="C204" s="30"/>
      <c r="D204" s="30"/>
      <c r="E204" s="30"/>
      <c r="F204" s="30"/>
    </row>
  </sheetData>
  <mergeCells count="20">
    <mergeCell ref="D199:E199"/>
    <mergeCell ref="D198:F198"/>
    <mergeCell ref="C5:G5"/>
    <mergeCell ref="C6:G6"/>
    <mergeCell ref="F9:F12"/>
    <mergeCell ref="G9:G12"/>
    <mergeCell ref="F1:G1"/>
    <mergeCell ref="F2:G2"/>
    <mergeCell ref="D203:E203"/>
    <mergeCell ref="C202:D202"/>
    <mergeCell ref="E9:E12"/>
    <mergeCell ref="D9:D12"/>
    <mergeCell ref="B1:C1"/>
    <mergeCell ref="B2:C2"/>
    <mergeCell ref="B3:C3"/>
    <mergeCell ref="B9:B12"/>
    <mergeCell ref="C9:C12"/>
    <mergeCell ref="D1:E1"/>
    <mergeCell ref="D2:E2"/>
    <mergeCell ref="D197:E197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2025-07-21T09:38:29Z</cp:lastPrinted>
  <dcterms:created xsi:type="dcterms:W3CDTF">2011-02-07T14:42:14Z</dcterms:created>
  <dcterms:modified xsi:type="dcterms:W3CDTF">2025-07-21T09:39:27Z</dcterms:modified>
</cp:coreProperties>
</file>