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5\SEDINTA  IULIE RECTIF 2 2025\"/>
    </mc:Choice>
  </mc:AlternateContent>
  <xr:revisionPtr revIDLastSave="0" documentId="13_ncr:1_{434CE32F-680E-47C7-9B78-BDE9780240B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9" sheetId="9" r:id="rId1"/>
  </sheets>
  <definedNames>
    <definedName name="_xlnm.Print_Titles" localSheetId="0">Sheet9!$9:$12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9" l="1"/>
  <c r="F102" i="9"/>
  <c r="F69" i="9"/>
  <c r="F60" i="9" s="1"/>
  <c r="G101" i="9"/>
  <c r="F100" i="9"/>
  <c r="G100" i="9" s="1"/>
  <c r="E100" i="9"/>
  <c r="F99" i="9" l="1"/>
  <c r="F35" i="9" s="1"/>
  <c r="F33" i="9"/>
  <c r="G85" i="9" l="1"/>
  <c r="G98" i="9"/>
  <c r="G97" i="9"/>
  <c r="G94" i="9"/>
  <c r="G30" i="9"/>
  <c r="G31" i="9"/>
  <c r="G32" i="9"/>
  <c r="G14" i="9" l="1"/>
  <c r="B14" i="9" l="1"/>
  <c r="B15" i="9" s="1"/>
  <c r="B16" i="9" s="1"/>
  <c r="B17" i="9" s="1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4" i="9"/>
  <c r="G46" i="9"/>
  <c r="G49" i="9"/>
  <c r="G51" i="9"/>
  <c r="G54" i="9"/>
  <c r="G57" i="9"/>
  <c r="G59" i="9"/>
  <c r="G62" i="9"/>
  <c r="G64" i="9"/>
  <c r="G66" i="9"/>
  <c r="G68" i="9"/>
  <c r="G70" i="9"/>
  <c r="G72" i="9"/>
  <c r="G74" i="9"/>
  <c r="G76" i="9"/>
  <c r="G78" i="9"/>
  <c r="G80" i="9"/>
  <c r="G81" i="9"/>
  <c r="G82" i="9"/>
  <c r="G83" i="9"/>
  <c r="G84" i="9"/>
  <c r="G86" i="9"/>
  <c r="G87" i="9"/>
  <c r="G88" i="9"/>
  <c r="G89" i="9"/>
  <c r="G90" i="9"/>
  <c r="G91" i="9"/>
  <c r="G92" i="9"/>
  <c r="G93" i="9"/>
  <c r="G95" i="9"/>
  <c r="G96" i="9"/>
  <c r="G103" i="9"/>
  <c r="G105" i="9"/>
  <c r="G107" i="9"/>
  <c r="G109" i="9"/>
  <c r="G111" i="9"/>
  <c r="G112" i="9"/>
  <c r="G113" i="9"/>
  <c r="G114" i="9"/>
  <c r="G117" i="9"/>
  <c r="G118" i="9"/>
  <c r="G119" i="9"/>
  <c r="G121" i="9"/>
  <c r="G122" i="9"/>
  <c r="G124" i="9"/>
  <c r="G125" i="9"/>
  <c r="G127" i="9"/>
  <c r="G128" i="9"/>
  <c r="G129" i="9"/>
  <c r="G132" i="9"/>
  <c r="G133" i="9"/>
  <c r="G134" i="9"/>
  <c r="G135" i="9"/>
  <c r="G136" i="9"/>
  <c r="G138" i="9"/>
  <c r="G13" i="9"/>
  <c r="G33" i="9" l="1"/>
  <c r="G41" i="9"/>
  <c r="G37" i="9"/>
  <c r="G36" i="9"/>
  <c r="G75" i="9"/>
  <c r="G50" i="9" l="1"/>
  <c r="G58" i="9"/>
  <c r="G38" i="9" l="1"/>
  <c r="G43" i="9"/>
  <c r="G40" i="9"/>
  <c r="G39" i="9"/>
  <c r="G126" i="9"/>
  <c r="G123" i="9"/>
  <c r="G120" i="9"/>
  <c r="G47" i="9" l="1"/>
  <c r="G48" i="9"/>
  <c r="G115" i="9"/>
  <c r="G116" i="9"/>
  <c r="G42" i="9"/>
  <c r="G79" i="9"/>
  <c r="G110" i="9"/>
  <c r="G108" i="9"/>
  <c r="G106" i="9"/>
  <c r="G104" i="9"/>
  <c r="G102" i="9"/>
  <c r="G99" i="9" l="1"/>
  <c r="G137" i="9"/>
  <c r="G130" i="9" l="1"/>
  <c r="G131" i="9"/>
  <c r="G61" i="9"/>
  <c r="G55" i="9" l="1"/>
  <c r="G56" i="9"/>
  <c r="B18" i="9"/>
  <c r="B19" i="9" s="1"/>
  <c r="B20" i="9" s="1"/>
  <c r="G52" i="9" l="1"/>
  <c r="G53" i="9"/>
  <c r="B21" i="9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G45" i="9"/>
  <c r="G77" i="9"/>
  <c r="G73" i="9"/>
  <c r="G63" i="9"/>
  <c r="G69" i="9"/>
  <c r="G71" i="9"/>
  <c r="G65" i="9" l="1"/>
  <c r="G67" i="9"/>
  <c r="G60" i="9" l="1"/>
  <c r="B39" i="9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G35" i="9" l="1"/>
  <c r="G44" i="9"/>
  <c r="B56" i="9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l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l="1"/>
  <c r="B83" i="9" s="1"/>
  <c r="B84" i="9" s="1"/>
  <c r="B85" i="9" s="1"/>
  <c r="B86" i="9" s="1"/>
  <c r="B87" i="9" s="1"/>
  <c r="B88" i="9" l="1"/>
  <c r="B89" i="9" s="1"/>
  <c r="B90" i="9" s="1"/>
  <c r="B91" i="9" s="1"/>
  <c r="B92" i="9" l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l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</calcChain>
</file>

<file path=xl/sharedStrings.xml><?xml version="1.0" encoding="utf-8"?>
<sst xmlns="http://schemas.openxmlformats.org/spreadsheetml/2006/main" count="263" uniqueCount="179">
  <si>
    <t>JUDEŢUL CLUJ</t>
  </si>
  <si>
    <t xml:space="preserve">CONSILIUL JUDEŢEAN </t>
  </si>
  <si>
    <t>Nr.
crt.</t>
  </si>
  <si>
    <t>Indicatori/Ordonatori de credite</t>
  </si>
  <si>
    <t>Cod</t>
  </si>
  <si>
    <t>Total venituri</t>
  </si>
  <si>
    <t>Cap 51.02 Autoritati publice</t>
  </si>
  <si>
    <t>51 02</t>
  </si>
  <si>
    <t xml:space="preserve"> Autoritati Executive</t>
  </si>
  <si>
    <t>Cheltuieli de capital</t>
  </si>
  <si>
    <t>51 02 70</t>
  </si>
  <si>
    <t>Cap 65.02 Invatamant</t>
  </si>
  <si>
    <t>65 02</t>
  </si>
  <si>
    <t>66 02</t>
  </si>
  <si>
    <t>67 02</t>
  </si>
  <si>
    <t>68 02</t>
  </si>
  <si>
    <t xml:space="preserve">D.G.A.S.P.C. </t>
  </si>
  <si>
    <t xml:space="preserve">68 02 </t>
  </si>
  <si>
    <t>70 02</t>
  </si>
  <si>
    <t>Cap 84 02 Transporturi</t>
  </si>
  <si>
    <t>84 02</t>
  </si>
  <si>
    <t>68 02 70</t>
  </si>
  <si>
    <t>Cap 68 02 - Asigurări şi Asistenţă Socială</t>
  </si>
  <si>
    <t>Cheltuieli de capital-Spitale</t>
  </si>
  <si>
    <t>Cap 66 02 Sănătate</t>
  </si>
  <si>
    <t>99 02</t>
  </si>
  <si>
    <t>Cap 74 02 Protecţia Mediului</t>
  </si>
  <si>
    <t>74 02</t>
  </si>
  <si>
    <t>Cap 70 02 Servicii şi Dezvoltare Publică</t>
  </si>
  <si>
    <t>Cap.67 02 Cultură, Recreere, Religie</t>
  </si>
  <si>
    <t>mii lei</t>
  </si>
  <si>
    <t>66 02 51D</t>
  </si>
  <si>
    <t>Total cheltuieli, din care:</t>
  </si>
  <si>
    <t xml:space="preserve">CJC-Cheltuieli de capital </t>
  </si>
  <si>
    <t>84 02 70</t>
  </si>
  <si>
    <t>C. J.C. D. A. D. P. P.</t>
  </si>
  <si>
    <t>Proiecte FEN 2014-2020</t>
  </si>
  <si>
    <t>84 02 58</t>
  </si>
  <si>
    <t>Cap.87.02 Alte actiuni economice</t>
  </si>
  <si>
    <t>87 02</t>
  </si>
  <si>
    <t xml:space="preserve">ROMÂNIA                                                                                    </t>
  </si>
  <si>
    <t xml:space="preserve">                                           Secţiunea de dezvoltare</t>
  </si>
  <si>
    <t>Vărsăminte din secţiunea de funcţionare</t>
  </si>
  <si>
    <t>37 02 04</t>
  </si>
  <si>
    <t>66 02 58</t>
  </si>
  <si>
    <t xml:space="preserve">CJC-Extinderea si modernizarea Ambulatoriului Clinic Psihiatrie Pediatrică din cadrul Spitalului Clinic de Urgență pentru Copii Cluj-Napoca </t>
  </si>
  <si>
    <t>Subvenţii de la  bug de stat necesare susţinerii derulării proiectelor</t>
  </si>
  <si>
    <t>42 02 69</t>
  </si>
  <si>
    <t>Școala Profesională SpecialĂ  SAMUS</t>
  </si>
  <si>
    <t>Sume primite de la bugetul de stat pentru finantarea unor programe de interes national destinate sectiunii de dezvoltare a bugetului local</t>
  </si>
  <si>
    <t>42 02 51</t>
  </si>
  <si>
    <t>ANEXA Nr. 4</t>
  </si>
  <si>
    <t>PREȘEDINTE</t>
  </si>
  <si>
    <t>ALIN TIȘE</t>
  </si>
  <si>
    <t xml:space="preserve"> </t>
  </si>
  <si>
    <t>Liceul Tehnologic Special Dej</t>
  </si>
  <si>
    <t xml:space="preserve">Sunbventii de la bugetul de stat pentru finantarea investitiilor institutiilor publice de asistenta sociala </t>
  </si>
  <si>
    <t>42 02 52</t>
  </si>
  <si>
    <t>42 02 88 01</t>
  </si>
  <si>
    <t>42 02 88 03</t>
  </si>
  <si>
    <t>Proiecte FEN- PNRR</t>
  </si>
  <si>
    <t>65 02 70</t>
  </si>
  <si>
    <t>Proiect PNRR- dotare cu mobilier, materiale didactice si echipamente digitale a unitatilor de invatamant special din judetul Cluj</t>
  </si>
  <si>
    <t>Proiect PNRR- Microbuze electrice pentru elevii din judetul Cluj</t>
  </si>
  <si>
    <t>65 02 60</t>
  </si>
  <si>
    <t>66 02 60</t>
  </si>
  <si>
    <t>Proiect PNRR -Spitalul Clinic de Boli Infectioase(nosocomiale)</t>
  </si>
  <si>
    <t>Proiect PNRR -Dotare ambulator Spital de Recuperare</t>
  </si>
  <si>
    <t>68 02 60</t>
  </si>
  <si>
    <t>Proiect PNRR -Dotarea centrului de serv recuperare neuromotorie adulti Cluj-Napoca</t>
  </si>
  <si>
    <t>Proiect PNRR -Dotarea centrului de serv recuperare neuromotorie adulti Turda</t>
  </si>
  <si>
    <t>74 02 70</t>
  </si>
  <si>
    <t>87 02 60</t>
  </si>
  <si>
    <t>Proiect PNRR- Velo Apuseni</t>
  </si>
  <si>
    <t>70 02 70</t>
  </si>
  <si>
    <t>Şcoala Gimnazială Specială Pt.Deficienţi de Auz Kozmutza Flora</t>
  </si>
  <si>
    <t>Centru Şcolar pentru Educaţie Incluzivă</t>
  </si>
  <si>
    <t xml:space="preserve">Şcoala Gimnazială Specială Huedin </t>
  </si>
  <si>
    <t>CJC- Transferuri pentru asociatii de dezvoltare intercomunitara</t>
  </si>
  <si>
    <t>70 02 55</t>
  </si>
  <si>
    <t>74 02 55</t>
  </si>
  <si>
    <t xml:space="preserve">Şcoala Gimnazială Specială Transilvania Baciu </t>
  </si>
  <si>
    <t>Gradinita Speciala</t>
  </si>
  <si>
    <t>Alte transferuri</t>
  </si>
  <si>
    <t>Cap 60.02 APĂRARE NAŢIONALĂ</t>
  </si>
  <si>
    <t>60 02</t>
  </si>
  <si>
    <t>Centrul Militar Zonal</t>
  </si>
  <si>
    <t>60 02 70</t>
  </si>
  <si>
    <t>Construire Spital Pediatric Monobloc</t>
  </si>
  <si>
    <t>66 02 70</t>
  </si>
  <si>
    <t>42 02 89 01</t>
  </si>
  <si>
    <t>42 02 89 03</t>
  </si>
  <si>
    <t>42 02 93 03</t>
  </si>
  <si>
    <t>43 02 44</t>
  </si>
  <si>
    <t>43 02 49 01</t>
  </si>
  <si>
    <t>43 02 49 03</t>
  </si>
  <si>
    <t>43 02 48 01</t>
  </si>
  <si>
    <t>43 02 48 03</t>
  </si>
  <si>
    <t>45 02 48 01</t>
  </si>
  <si>
    <t>Excedent 31.12.2024</t>
  </si>
  <si>
    <t>Cap 54.02 ALTE SERVICII PUBLICE GENERALE</t>
  </si>
  <si>
    <t>Direcţia Judeţeană Evidenţa Persoanelor</t>
  </si>
  <si>
    <t>54 02 70</t>
  </si>
  <si>
    <t>54 02</t>
  </si>
  <si>
    <t>Cap 61.02 ORDINE PUBLICĂ ŞI SIGURANTA NAŢIONALĂ</t>
  </si>
  <si>
    <t>61 02</t>
  </si>
  <si>
    <t>Serviciul Public Salvamont</t>
  </si>
  <si>
    <t>61 02 70</t>
  </si>
  <si>
    <t>Liceul Tehnologic Special pentru Deficienţi de Auz</t>
  </si>
  <si>
    <t xml:space="preserve">65 02 </t>
  </si>
  <si>
    <t>67 02 70</t>
  </si>
  <si>
    <t>Cap 80 02 Acţiuni Generale Economice</t>
  </si>
  <si>
    <t>80 02</t>
  </si>
  <si>
    <t>Cluj Arena- statii electrice de reincarcare -finantare AFM</t>
  </si>
  <si>
    <t>80 02 70</t>
  </si>
  <si>
    <t>Modernizarea si reabilitarea drumurilor judetene DJ 170B si DJ 103K</t>
  </si>
  <si>
    <t>84 02 56</t>
  </si>
  <si>
    <t>Echipamente pentru cresterea sigurantei traficului in judetul Cluj</t>
  </si>
  <si>
    <t>Iluminarea trecerilor pentru pietoni pe drumurile judetene din judetul Cluj</t>
  </si>
  <si>
    <t xml:space="preserve"> Modernizarea și reabilitarea Traseului Județean 2 format din sectoare de drum ale DJ 108B, DJ 105T  si DJ 109A, parte a Traseului Regional Transilvania de Nord (POR 2014-2020)</t>
  </si>
  <si>
    <t>Proiect PNRR - Reducerea riscului de infectii nosocomiale in Spitalul Clinic de Urgenta pentru Copii</t>
  </si>
  <si>
    <t>Reabilitarea termica si eficientizarea energetica a Spitalului de Boli Infectioase Cluj Napoca</t>
  </si>
  <si>
    <t>66 02 56</t>
  </si>
  <si>
    <t xml:space="preserve"> Microbuze electrice pentru elevii din judetul Cluj-finantare AFM</t>
  </si>
  <si>
    <t>65 02 61</t>
  </si>
  <si>
    <t>Reabilitarea energetica pentru corpul A de cladire al Sitalului Clinic de Recuperare Cluj Napoca</t>
  </si>
  <si>
    <t>Proiect PNRR - Furnizare dotari proiect - Reducerea riscului de infectii nosocomiale la  Spitalul Clinic de Pneumoftiziologie</t>
  </si>
  <si>
    <t>Subventii de la bugetul de stat catre bugetele locale pentru Programul National de Investitii Anghel Saligny</t>
  </si>
  <si>
    <t>42 02 87</t>
  </si>
  <si>
    <t>Sume PNRR aferente asistentei financiare nerambursabile- fonduri europene nerambursabile</t>
  </si>
  <si>
    <t>Sume PNRR aferente asistentei financiare nerambursabile- sume aferente TVA</t>
  </si>
  <si>
    <t>Sume PNRR aferente componentei imprumuturi- fonduri europene nerambursabile</t>
  </si>
  <si>
    <t>Sume PNRR aferente componentei imprumuturi- sume aferente TVA</t>
  </si>
  <si>
    <t>Subventii de la bugetul de stat catre bugetele locale necesare sustinerii derularii proiectelor finantate din FEN postaderare, aferente perioadei de programare 2021-2027</t>
  </si>
  <si>
    <t>Sume alocate din sumele obtinute in urma scoaterii la licitatie a certificatelor de emisii de gaze cu efect de sera pentru finantarea proiectelor de investitii</t>
  </si>
  <si>
    <t>Sume alocate din PNRR aferente asistentei financiare nerambursabile- fonduri europene nerambursabile</t>
  </si>
  <si>
    <t>Sume alocate din PNRR aferente asistentei financiare nerambursabile- sume aferente TVA</t>
  </si>
  <si>
    <t>Sume alocate din PNRR aferente componentei imprumuturi- fonduri din imprumut rambursabil</t>
  </si>
  <si>
    <t>Sume alocate din PNRR aferente componentei imprumuturi- sume aferente TVA</t>
  </si>
  <si>
    <t>FEDR aferent cadrului financiar 2021-2027- sume primite in contul platilor efectuate in anul curent</t>
  </si>
  <si>
    <t xml:space="preserve">    BUGETUL LOCAL  AL JUDEŢULUI CLUJ PE ANUL 2025, PE CAPITOLE, SUBCAPITOLE ȘI TITLURI</t>
  </si>
  <si>
    <t>Biblioteca Judeţeană "O.Goga"</t>
  </si>
  <si>
    <t>Centrul pt. Conservarea şi Promov.Tradiţiei Populare</t>
  </si>
  <si>
    <t>Muzeul Etnografic al Transilvaniei</t>
  </si>
  <si>
    <t>Muzeul Memorial"Octavian Goga" Ciucea</t>
  </si>
  <si>
    <t>Teatrul de Păpuşi "Puck"</t>
  </si>
  <si>
    <t>Cheltuieli de capital-TETAROM I</t>
  </si>
  <si>
    <t>Cheltuieli de capital- CJC</t>
  </si>
  <si>
    <t>67 02 56</t>
  </si>
  <si>
    <t>S.C.Clujana S.A.- acțiuni</t>
  </si>
  <si>
    <t>80 02 72</t>
  </si>
  <si>
    <t>Proiecte cu finanțare din FEN postaderare</t>
  </si>
  <si>
    <t>Active financiare</t>
  </si>
  <si>
    <t>42 02 05</t>
  </si>
  <si>
    <t>Subvenții P.U.G.-uri</t>
  </si>
  <si>
    <t>Liceul Special pentru Deficienţi de Vedere</t>
  </si>
  <si>
    <t>Revitalizarea Zonei Parcului Etnografic Național Romulus Vuia-Pădurea Hoia Cluj</t>
  </si>
  <si>
    <t>Restaurarea, consolidarea și conservarea ansamblului Octavian Goga Ciucea</t>
  </si>
  <si>
    <t>Îmbunătățirea Infrastructurii de Turism la Muzeul O.Goga Ciucea</t>
  </si>
  <si>
    <t>INSPECTORATUL PENTRU SITUAŢII DE URGENŢĂ</t>
  </si>
  <si>
    <t>STPS</t>
  </si>
  <si>
    <t>Centrul Scolar Miron Ionescu</t>
  </si>
  <si>
    <t>la Hotărârea nr.    /2025</t>
  </si>
  <si>
    <t>Contrasemnează:</t>
  </si>
  <si>
    <t>SECRETAR GENERAL AL JUDEȚULUI</t>
  </si>
  <si>
    <t>SIMONA GACI</t>
  </si>
  <si>
    <t>INFLUENȚE</t>
  </si>
  <si>
    <t>BUGET RECTIFICAT 2025</t>
  </si>
  <si>
    <t xml:space="preserve"> BUGET APROBAT 2025</t>
  </si>
  <si>
    <t>Venituri din vanzarea unor bunuri apartinand domeniului privat al statului sau al unitatilor administrativ-teritoriale</t>
  </si>
  <si>
    <t>39 02 07</t>
  </si>
  <si>
    <t>FEDR aferent cadrului financiar 2021-2027- sume primite in contul platilor efectuate in anii anteriori</t>
  </si>
  <si>
    <t>45 02 48 02</t>
  </si>
  <si>
    <t>FEDR aferent cadrului financiar 2014-2020- sume primite in contul platilor efectuate in anii anteriori</t>
  </si>
  <si>
    <t>48 02 01 02</t>
  </si>
  <si>
    <t>Dotarea Amulatoriului Spital Clinic de Boli Infectioase-FEDR 2021-2027</t>
  </si>
  <si>
    <t>Extindere, modernizare si dotarea ambulatorului integrat al Spitalului Clinic de Boli Infectioase Cluj Napoca-etapele 2, 3 si 4</t>
  </si>
  <si>
    <t>Investitie in infrastructura Spitalului Clinic de Recuperare Cluj-Napoca</t>
  </si>
  <si>
    <t>Filarmonica de Stat Transilvania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</si>
</sst>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2"/>
      <color theme="1"/>
      <name val="Cambria"/>
      <family val="1"/>
      <charset val="238"/>
    </font>
    <font>
      <b/>
      <sz val="12"/>
      <name val="Cambria"/>
      <family val="1"/>
      <charset val="238"/>
    </font>
    <font>
      <sz val="14"/>
      <name val="Cambria"/>
      <family val="1"/>
      <charset val="238"/>
      <scheme val="major"/>
    </font>
    <font>
      <b/>
      <sz val="12"/>
      <color rgb="FFFF0000"/>
      <name val="Cambria"/>
      <family val="1"/>
      <charset val="238"/>
      <scheme val="major"/>
    </font>
    <font>
      <b/>
      <sz val="12"/>
      <name val="Cambria"/>
      <family val="1"/>
      <scheme val="major"/>
    </font>
    <font>
      <b/>
      <sz val="12"/>
      <name val="Cambria"/>
      <family val="1"/>
    </font>
    <font>
      <b/>
      <sz val="12"/>
      <color indexed="8"/>
      <name val="Cambria"/>
      <family val="1"/>
      <charset val="238"/>
    </font>
    <font>
      <sz val="12"/>
      <name val="Cambria"/>
      <family val="1"/>
      <scheme val="major"/>
    </font>
    <font>
      <b/>
      <sz val="12"/>
      <color indexed="8"/>
      <name val="Cambria"/>
      <family val="1"/>
      <charset val="238"/>
      <scheme val="major"/>
    </font>
    <font>
      <b/>
      <sz val="12"/>
      <name val="Monserat"/>
      <charset val="238"/>
    </font>
    <font>
      <b/>
      <sz val="11"/>
      <name val="Cambria"/>
      <family val="1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3" fillId="0" borderId="0" xfId="1" applyFont="1" applyAlignment="1">
      <alignment wrapText="1"/>
    </xf>
    <xf numFmtId="0" fontId="3" fillId="0" borderId="0" xfId="1" applyFont="1"/>
    <xf numFmtId="0" fontId="4" fillId="0" borderId="1" xfId="1" applyFont="1" applyBorder="1"/>
    <xf numFmtId="0" fontId="4" fillId="0" borderId="0" xfId="0" applyFont="1"/>
    <xf numFmtId="0" fontId="4" fillId="0" borderId="0" xfId="1" applyFont="1"/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5" fontId="3" fillId="0" borderId="0" xfId="1" applyNumberFormat="1" applyFont="1"/>
    <xf numFmtId="14" fontId="3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/>
    </xf>
    <xf numFmtId="4" fontId="3" fillId="0" borderId="0" xfId="0" applyNumberFormat="1" applyFont="1"/>
    <xf numFmtId="0" fontId="3" fillId="0" borderId="1" xfId="1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4" fillId="0" borderId="0" xfId="1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4" fontId="4" fillId="0" borderId="0" xfId="0" applyNumberFormat="1" applyFont="1"/>
    <xf numFmtId="0" fontId="3" fillId="0" borderId="0" xfId="0" applyFont="1"/>
    <xf numFmtId="0" fontId="3" fillId="0" borderId="0" xfId="1" applyFont="1" applyAlignment="1">
      <alignment vertical="center" wrapText="1"/>
    </xf>
    <xf numFmtId="0" fontId="7" fillId="0" borderId="0" xfId="0" applyFont="1"/>
    <xf numFmtId="0" fontId="4" fillId="3" borderId="1" xfId="1" applyFont="1" applyFill="1" applyBorder="1" applyAlignment="1">
      <alignment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left" wrapText="1"/>
    </xf>
    <xf numFmtId="0" fontId="4" fillId="3" borderId="0" xfId="0" applyFont="1" applyFill="1"/>
    <xf numFmtId="0" fontId="9" fillId="0" borderId="1" xfId="1" applyFont="1" applyBorder="1"/>
    <xf numFmtId="4" fontId="8" fillId="0" borderId="0" xfId="0" applyNumberFormat="1" applyFont="1"/>
    <xf numFmtId="0" fontId="10" fillId="0" borderId="1" xfId="1" applyFont="1" applyBorder="1"/>
    <xf numFmtId="0" fontId="6" fillId="0" borderId="1" xfId="1" applyFont="1" applyBorder="1"/>
    <xf numFmtId="0" fontId="11" fillId="0" borderId="1" xfId="1" applyFont="1" applyBorder="1"/>
    <xf numFmtId="0" fontId="12" fillId="0" borderId="1" xfId="1" applyFont="1" applyBorder="1"/>
    <xf numFmtId="0" fontId="3" fillId="3" borderId="0" xfId="1" applyFont="1" applyFill="1" applyAlignment="1">
      <alignment wrapText="1"/>
    </xf>
    <xf numFmtId="0" fontId="3" fillId="3" borderId="0" xfId="1" applyFont="1" applyFill="1"/>
    <xf numFmtId="4" fontId="8" fillId="3" borderId="0" xfId="0" applyNumberFormat="1" applyFont="1" applyFill="1"/>
    <xf numFmtId="0" fontId="12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13" fillId="0" borderId="1" xfId="1" applyFont="1" applyBorder="1" applyAlignment="1">
      <alignment wrapText="1"/>
    </xf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 applyAlignment="1">
      <alignment horizontal="center"/>
    </xf>
    <xf numFmtId="0" fontId="15" fillId="0" borderId="3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4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4" fillId="0" borderId="0" xfId="1" applyFont="1" applyAlignment="1">
      <alignment horizontal="left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7"/>
  <sheetViews>
    <sheetView tabSelected="1" workbookViewId="0">
      <selection activeCell="J10" sqref="J10"/>
    </sheetView>
  </sheetViews>
  <sheetFormatPr defaultColWidth="9.109375" defaultRowHeight="15"/>
  <cols>
    <col min="1" max="1" width="0.77734375" style="6" customWidth="1"/>
    <col min="2" max="2" width="5.33203125" style="6" customWidth="1"/>
    <col min="3" max="3" width="55.44140625" style="6" customWidth="1"/>
    <col min="4" max="4" width="12.109375" style="6" customWidth="1"/>
    <col min="5" max="5" width="14.44140625" style="6" customWidth="1"/>
    <col min="6" max="6" width="12.6640625" style="6" customWidth="1"/>
    <col min="7" max="7" width="13.88671875" style="6" customWidth="1"/>
    <col min="8" max="8" width="9.109375" style="6"/>
    <col min="9" max="9" width="13.33203125" style="6" customWidth="1"/>
    <col min="10" max="16384" width="9.109375" style="6"/>
  </cols>
  <sheetData>
    <row r="1" spans="2:9">
      <c r="B1" s="51" t="s">
        <v>40</v>
      </c>
      <c r="C1" s="51"/>
      <c r="D1" s="43"/>
      <c r="E1" s="43"/>
      <c r="F1" s="43" t="s">
        <v>51</v>
      </c>
      <c r="G1" s="43"/>
    </row>
    <row r="2" spans="2:9" ht="15.6">
      <c r="B2" s="51" t="s">
        <v>0</v>
      </c>
      <c r="C2" s="51"/>
      <c r="D2" s="50"/>
      <c r="E2" s="50"/>
      <c r="F2" s="50" t="s">
        <v>162</v>
      </c>
      <c r="G2" s="50"/>
    </row>
    <row r="3" spans="2:9">
      <c r="B3" s="51" t="s">
        <v>1</v>
      </c>
      <c r="C3" s="51"/>
      <c r="D3" s="4"/>
      <c r="E3" s="7"/>
    </row>
    <row r="4" spans="2:9">
      <c r="B4" s="8"/>
      <c r="C4" s="8"/>
      <c r="D4" s="4"/>
      <c r="E4" s="7"/>
    </row>
    <row r="5" spans="2:9" ht="39.75" customHeight="1">
      <c r="B5" s="8"/>
      <c r="C5" s="52" t="s">
        <v>140</v>
      </c>
      <c r="D5" s="52"/>
      <c r="E5" s="52"/>
    </row>
    <row r="6" spans="2:9" ht="13.5" customHeight="1">
      <c r="B6" s="7"/>
      <c r="C6" s="43" t="s">
        <v>41</v>
      </c>
      <c r="D6" s="43"/>
      <c r="E6" s="22"/>
    </row>
    <row r="7" spans="2:9" ht="13.5" customHeight="1">
      <c r="B7" s="9"/>
      <c r="C7" s="23"/>
      <c r="D7" s="23"/>
      <c r="E7" s="23"/>
    </row>
    <row r="8" spans="2:9">
      <c r="B8" s="10"/>
      <c r="C8" s="11"/>
      <c r="D8" s="10"/>
      <c r="E8" s="18"/>
      <c r="G8" s="18" t="s">
        <v>30</v>
      </c>
    </row>
    <row r="9" spans="2:9" ht="14.25" customHeight="1">
      <c r="B9" s="47" t="s">
        <v>2</v>
      </c>
      <c r="C9" s="55" t="s">
        <v>3</v>
      </c>
      <c r="D9" s="55" t="s">
        <v>4</v>
      </c>
      <c r="E9" s="47" t="s">
        <v>168</v>
      </c>
      <c r="F9" s="44" t="s">
        <v>166</v>
      </c>
      <c r="G9" s="44" t="s">
        <v>167</v>
      </c>
    </row>
    <row r="10" spans="2:9">
      <c r="B10" s="48"/>
      <c r="C10" s="56"/>
      <c r="D10" s="56"/>
      <c r="E10" s="48"/>
      <c r="F10" s="45"/>
      <c r="G10" s="45"/>
    </row>
    <row r="11" spans="2:9">
      <c r="B11" s="48"/>
      <c r="C11" s="56"/>
      <c r="D11" s="56"/>
      <c r="E11" s="48"/>
      <c r="F11" s="45"/>
      <c r="G11" s="45"/>
      <c r="H11" s="22"/>
      <c r="I11" s="22"/>
    </row>
    <row r="12" spans="2:9" ht="23.25" customHeight="1">
      <c r="B12" s="49"/>
      <c r="C12" s="57"/>
      <c r="D12" s="57"/>
      <c r="E12" s="49"/>
      <c r="F12" s="46"/>
      <c r="G12" s="46"/>
    </row>
    <row r="13" spans="2:9" ht="23.25" customHeight="1">
      <c r="B13" s="12">
        <v>1</v>
      </c>
      <c r="C13" s="13" t="s">
        <v>42</v>
      </c>
      <c r="D13" s="13" t="s">
        <v>43</v>
      </c>
      <c r="E13" s="41">
        <v>68226.51999999999</v>
      </c>
      <c r="F13" s="41">
        <v>1957.15</v>
      </c>
      <c r="G13" s="41">
        <f>E13+F13</f>
        <v>70183.669999999984</v>
      </c>
    </row>
    <row r="14" spans="2:9" ht="28.2" customHeight="1">
      <c r="B14" s="12">
        <f>B13+1</f>
        <v>2</v>
      </c>
      <c r="C14" s="16" t="s">
        <v>169</v>
      </c>
      <c r="D14" s="5" t="s">
        <v>170</v>
      </c>
      <c r="E14" s="41">
        <v>1197.23</v>
      </c>
      <c r="F14" s="41"/>
      <c r="G14" s="41">
        <f>E14+F14</f>
        <v>1197.23</v>
      </c>
    </row>
    <row r="15" spans="2:9" ht="44.4" customHeight="1">
      <c r="B15" s="12">
        <f t="shared" ref="B15:B17" si="0">B14+1</f>
        <v>3</v>
      </c>
      <c r="C15" s="25" t="s">
        <v>49</v>
      </c>
      <c r="D15" s="5" t="s">
        <v>50</v>
      </c>
      <c r="E15" s="41">
        <v>345</v>
      </c>
      <c r="F15" s="41"/>
      <c r="G15" s="41">
        <f t="shared" ref="G15:G80" si="1">E15+F15</f>
        <v>345</v>
      </c>
    </row>
    <row r="16" spans="2:9" ht="31.2" customHeight="1">
      <c r="B16" s="12">
        <f t="shared" si="0"/>
        <v>4</v>
      </c>
      <c r="C16" s="25" t="s">
        <v>56</v>
      </c>
      <c r="D16" s="5" t="s">
        <v>57</v>
      </c>
      <c r="E16" s="41">
        <v>4111.17</v>
      </c>
      <c r="F16" s="41"/>
      <c r="G16" s="41">
        <f t="shared" si="1"/>
        <v>4111.17</v>
      </c>
    </row>
    <row r="17" spans="2:7" ht="18.600000000000001" customHeight="1">
      <c r="B17" s="12">
        <f t="shared" si="0"/>
        <v>5</v>
      </c>
      <c r="C17" s="25" t="s">
        <v>154</v>
      </c>
      <c r="D17" s="5" t="s">
        <v>153</v>
      </c>
      <c r="E17" s="41">
        <v>2400</v>
      </c>
      <c r="F17" s="41"/>
      <c r="G17" s="41">
        <f t="shared" si="1"/>
        <v>2400</v>
      </c>
    </row>
    <row r="18" spans="2:7" ht="33" customHeight="1">
      <c r="B18" s="12">
        <f t="shared" ref="B18:B55" si="2">B17+1</f>
        <v>6</v>
      </c>
      <c r="C18" s="16" t="s">
        <v>46</v>
      </c>
      <c r="D18" s="5" t="s">
        <v>47</v>
      </c>
      <c r="E18" s="41">
        <v>476.67</v>
      </c>
      <c r="F18" s="41"/>
      <c r="G18" s="41">
        <f t="shared" si="1"/>
        <v>476.67</v>
      </c>
    </row>
    <row r="19" spans="2:7" ht="34.200000000000003" customHeight="1">
      <c r="B19" s="12">
        <f t="shared" si="2"/>
        <v>7</v>
      </c>
      <c r="C19" s="16" t="s">
        <v>127</v>
      </c>
      <c r="D19" s="5" t="s">
        <v>128</v>
      </c>
      <c r="E19" s="41">
        <v>16529.59</v>
      </c>
      <c r="F19" s="41"/>
      <c r="G19" s="41">
        <f t="shared" si="1"/>
        <v>16529.59</v>
      </c>
    </row>
    <row r="20" spans="2:7" ht="32.4" customHeight="1">
      <c r="B20" s="12">
        <f t="shared" si="2"/>
        <v>8</v>
      </c>
      <c r="C20" s="16" t="s">
        <v>129</v>
      </c>
      <c r="D20" s="5" t="s">
        <v>58</v>
      </c>
      <c r="E20" s="41">
        <v>42468.42</v>
      </c>
      <c r="F20" s="41"/>
      <c r="G20" s="41">
        <f t="shared" si="1"/>
        <v>42468.42</v>
      </c>
    </row>
    <row r="21" spans="2:7" ht="29.25" customHeight="1">
      <c r="B21" s="12">
        <f t="shared" si="2"/>
        <v>9</v>
      </c>
      <c r="C21" s="16" t="s">
        <v>130</v>
      </c>
      <c r="D21" s="5" t="s">
        <v>59</v>
      </c>
      <c r="E21" s="41">
        <v>8069.71</v>
      </c>
      <c r="F21" s="41"/>
      <c r="G21" s="41">
        <f t="shared" si="1"/>
        <v>8069.71</v>
      </c>
    </row>
    <row r="22" spans="2:7" ht="30.6" customHeight="1">
      <c r="B22" s="12">
        <f t="shared" si="2"/>
        <v>10</v>
      </c>
      <c r="C22" s="16" t="s">
        <v>131</v>
      </c>
      <c r="D22" s="16" t="s">
        <v>90</v>
      </c>
      <c r="E22" s="41">
        <v>8403.36</v>
      </c>
      <c r="F22" s="41"/>
      <c r="G22" s="41">
        <f t="shared" si="1"/>
        <v>8403.36</v>
      </c>
    </row>
    <row r="23" spans="2:7" ht="31.95" customHeight="1">
      <c r="B23" s="12">
        <f t="shared" si="2"/>
        <v>11</v>
      </c>
      <c r="C23" s="16" t="s">
        <v>132</v>
      </c>
      <c r="D23" s="5" t="s">
        <v>91</v>
      </c>
      <c r="E23" s="41">
        <v>1596.64</v>
      </c>
      <c r="F23" s="41"/>
      <c r="G23" s="41">
        <f t="shared" si="1"/>
        <v>1596.64</v>
      </c>
    </row>
    <row r="24" spans="2:7" ht="48" customHeight="1">
      <c r="B24" s="12">
        <f t="shared" si="2"/>
        <v>12</v>
      </c>
      <c r="C24" s="16" t="s">
        <v>133</v>
      </c>
      <c r="D24" s="5" t="s">
        <v>92</v>
      </c>
      <c r="E24" s="41">
        <v>12677.31</v>
      </c>
      <c r="F24" s="41"/>
      <c r="G24" s="41">
        <f t="shared" si="1"/>
        <v>12677.31</v>
      </c>
    </row>
    <row r="25" spans="2:7" ht="47.4" customHeight="1">
      <c r="B25" s="12">
        <f t="shared" si="2"/>
        <v>13</v>
      </c>
      <c r="C25" s="16" t="s">
        <v>134</v>
      </c>
      <c r="D25" s="5" t="s">
        <v>93</v>
      </c>
      <c r="E25" s="41">
        <v>27565</v>
      </c>
      <c r="F25" s="41"/>
      <c r="G25" s="41">
        <f t="shared" si="1"/>
        <v>27565</v>
      </c>
    </row>
    <row r="26" spans="2:7" ht="34.950000000000003" customHeight="1">
      <c r="B26" s="12">
        <f t="shared" si="2"/>
        <v>14</v>
      </c>
      <c r="C26" s="16" t="s">
        <v>135</v>
      </c>
      <c r="D26" s="5" t="s">
        <v>94</v>
      </c>
      <c r="E26" s="41">
        <v>2902</v>
      </c>
      <c r="F26" s="41"/>
      <c r="G26" s="41">
        <f t="shared" si="1"/>
        <v>2902</v>
      </c>
    </row>
    <row r="27" spans="2:7" ht="33.6" customHeight="1">
      <c r="B27" s="12">
        <f t="shared" si="2"/>
        <v>15</v>
      </c>
      <c r="C27" s="16" t="s">
        <v>136</v>
      </c>
      <c r="D27" s="5" t="s">
        <v>95</v>
      </c>
      <c r="E27" s="41">
        <v>551.38</v>
      </c>
      <c r="F27" s="41"/>
      <c r="G27" s="41">
        <f t="shared" si="1"/>
        <v>551.38</v>
      </c>
    </row>
    <row r="28" spans="2:7" ht="33" customHeight="1">
      <c r="B28" s="12">
        <f t="shared" si="2"/>
        <v>16</v>
      </c>
      <c r="C28" s="16" t="s">
        <v>137</v>
      </c>
      <c r="D28" s="5" t="s">
        <v>96</v>
      </c>
      <c r="E28" s="41">
        <v>376</v>
      </c>
      <c r="F28" s="41"/>
      <c r="G28" s="41">
        <f t="shared" si="1"/>
        <v>376</v>
      </c>
    </row>
    <row r="29" spans="2:7" ht="33.6" customHeight="1">
      <c r="B29" s="12">
        <f t="shared" si="2"/>
        <v>17</v>
      </c>
      <c r="C29" s="16" t="s">
        <v>138</v>
      </c>
      <c r="D29" s="5" t="s">
        <v>97</v>
      </c>
      <c r="E29" s="41">
        <v>71.44</v>
      </c>
      <c r="F29" s="41"/>
      <c r="G29" s="41">
        <f t="shared" si="1"/>
        <v>71.44</v>
      </c>
    </row>
    <row r="30" spans="2:7" ht="37.200000000000003" customHeight="1">
      <c r="B30" s="12">
        <f t="shared" si="2"/>
        <v>18</v>
      </c>
      <c r="C30" s="16" t="s">
        <v>139</v>
      </c>
      <c r="D30" s="5" t="s">
        <v>98</v>
      </c>
      <c r="E30" s="41">
        <v>51838.539999999994</v>
      </c>
      <c r="F30" s="41"/>
      <c r="G30" s="41">
        <f t="shared" si="1"/>
        <v>51838.539999999994</v>
      </c>
    </row>
    <row r="31" spans="2:7" ht="29.4" customHeight="1">
      <c r="B31" s="12">
        <f t="shared" si="2"/>
        <v>19</v>
      </c>
      <c r="C31" s="16" t="s">
        <v>171</v>
      </c>
      <c r="D31" s="5" t="s">
        <v>172</v>
      </c>
      <c r="E31" s="41">
        <v>1.23</v>
      </c>
      <c r="F31" s="41"/>
      <c r="G31" s="41">
        <f t="shared" si="1"/>
        <v>1.23</v>
      </c>
    </row>
    <row r="32" spans="2:7" ht="37.200000000000003" customHeight="1">
      <c r="B32" s="12">
        <f t="shared" si="2"/>
        <v>20</v>
      </c>
      <c r="C32" s="16" t="s">
        <v>173</v>
      </c>
      <c r="D32" s="5" t="s">
        <v>174</v>
      </c>
      <c r="E32" s="41">
        <v>3420.46</v>
      </c>
      <c r="F32" s="41"/>
      <c r="G32" s="41">
        <f t="shared" si="1"/>
        <v>3420.46</v>
      </c>
    </row>
    <row r="33" spans="2:9" ht="17.25" customHeight="1">
      <c r="B33" s="12">
        <f t="shared" si="2"/>
        <v>21</v>
      </c>
      <c r="C33" s="2" t="s">
        <v>5</v>
      </c>
      <c r="D33" s="5"/>
      <c r="E33" s="42">
        <v>253227.67000000004</v>
      </c>
      <c r="F33" s="42">
        <f>F13+F14+F15+F16+F17+F18+F19+F20+F21+F22+F24+F25+F23+F26+F27+F28+F29+F30+F31+F32</f>
        <v>1957.15</v>
      </c>
      <c r="G33" s="42">
        <f t="shared" si="1"/>
        <v>255184.82000000004</v>
      </c>
    </row>
    <row r="34" spans="2:9" ht="15" customHeight="1">
      <c r="B34" s="12">
        <f t="shared" si="2"/>
        <v>22</v>
      </c>
      <c r="C34" s="2" t="s">
        <v>99</v>
      </c>
      <c r="D34" s="5" t="s">
        <v>25</v>
      </c>
      <c r="E34" s="42">
        <v>140054.5</v>
      </c>
      <c r="F34" s="41"/>
      <c r="G34" s="42">
        <f t="shared" si="1"/>
        <v>140054.5</v>
      </c>
    </row>
    <row r="35" spans="2:9">
      <c r="B35" s="12">
        <f t="shared" si="2"/>
        <v>23</v>
      </c>
      <c r="C35" s="2" t="s">
        <v>32</v>
      </c>
      <c r="D35" s="5"/>
      <c r="E35" s="42">
        <v>393282.17000000004</v>
      </c>
      <c r="F35" s="42">
        <f>F44+F47+F52+F55+F60+F85+F99+F115+F120+F123+F126+F130+F137</f>
        <v>1957.15</v>
      </c>
      <c r="G35" s="42">
        <f t="shared" si="1"/>
        <v>395239.32000000007</v>
      </c>
      <c r="I35" s="21"/>
    </row>
    <row r="36" spans="2:9">
      <c r="B36" s="12">
        <f t="shared" si="2"/>
        <v>24</v>
      </c>
      <c r="C36" s="2" t="s">
        <v>9</v>
      </c>
      <c r="D36" s="2">
        <v>51</v>
      </c>
      <c r="E36" s="42">
        <v>11017.6</v>
      </c>
      <c r="F36" s="41"/>
      <c r="G36" s="42">
        <f t="shared" si="1"/>
        <v>11017.6</v>
      </c>
    </row>
    <row r="37" spans="2:9">
      <c r="B37" s="12">
        <f t="shared" si="2"/>
        <v>25</v>
      </c>
      <c r="C37" s="2" t="s">
        <v>83</v>
      </c>
      <c r="D37" s="2">
        <v>55</v>
      </c>
      <c r="E37" s="42">
        <v>1836.17</v>
      </c>
      <c r="F37" s="41"/>
      <c r="G37" s="42">
        <f t="shared" si="1"/>
        <v>1836.17</v>
      </c>
    </row>
    <row r="38" spans="2:9">
      <c r="B38" s="12">
        <f t="shared" si="2"/>
        <v>26</v>
      </c>
      <c r="C38" s="2" t="s">
        <v>151</v>
      </c>
      <c r="D38" s="2">
        <v>56</v>
      </c>
      <c r="E38" s="42">
        <v>67812.2</v>
      </c>
      <c r="F38" s="41"/>
      <c r="G38" s="42">
        <f t="shared" si="1"/>
        <v>67812.2</v>
      </c>
    </row>
    <row r="39" spans="2:9">
      <c r="B39" s="12">
        <f t="shared" si="2"/>
        <v>27</v>
      </c>
      <c r="C39" s="2" t="s">
        <v>60</v>
      </c>
      <c r="D39" s="2">
        <v>60</v>
      </c>
      <c r="E39" s="42">
        <v>71601.039999999994</v>
      </c>
      <c r="F39" s="41"/>
      <c r="G39" s="42">
        <f t="shared" si="1"/>
        <v>71601.039999999994</v>
      </c>
    </row>
    <row r="40" spans="2:9">
      <c r="B40" s="12">
        <f t="shared" si="2"/>
        <v>28</v>
      </c>
      <c r="C40" s="2" t="s">
        <v>60</v>
      </c>
      <c r="D40" s="2">
        <v>61</v>
      </c>
      <c r="E40" s="42">
        <v>460.54</v>
      </c>
      <c r="F40" s="41"/>
      <c r="G40" s="42">
        <f t="shared" si="1"/>
        <v>460.54</v>
      </c>
    </row>
    <row r="41" spans="2:9">
      <c r="B41" s="12">
        <f t="shared" si="2"/>
        <v>29</v>
      </c>
      <c r="C41" s="2" t="s">
        <v>9</v>
      </c>
      <c r="D41" s="2">
        <v>70</v>
      </c>
      <c r="E41" s="42">
        <v>239809.93000000002</v>
      </c>
      <c r="F41" s="42">
        <f>F101+F70+F103</f>
        <v>1957.15</v>
      </c>
      <c r="G41" s="42">
        <f t="shared" si="1"/>
        <v>241767.08000000002</v>
      </c>
    </row>
    <row r="42" spans="2:9">
      <c r="B42" s="12">
        <f t="shared" si="2"/>
        <v>30</v>
      </c>
      <c r="C42" s="2" t="s">
        <v>152</v>
      </c>
      <c r="D42" s="2">
        <v>72</v>
      </c>
      <c r="E42" s="42">
        <v>5</v>
      </c>
      <c r="F42" s="41"/>
      <c r="G42" s="42">
        <f t="shared" si="1"/>
        <v>5</v>
      </c>
    </row>
    <row r="43" spans="2:9">
      <c r="B43" s="12">
        <f t="shared" si="2"/>
        <v>31</v>
      </c>
      <c r="C43" s="2" t="s">
        <v>36</v>
      </c>
      <c r="D43" s="2">
        <v>58</v>
      </c>
      <c r="E43" s="42">
        <v>739.69</v>
      </c>
      <c r="F43" s="41"/>
      <c r="G43" s="42">
        <f t="shared" si="1"/>
        <v>739.69</v>
      </c>
    </row>
    <row r="44" spans="2:9">
      <c r="B44" s="12">
        <f t="shared" si="2"/>
        <v>32</v>
      </c>
      <c r="C44" s="2" t="s">
        <v>6</v>
      </c>
      <c r="D44" s="2" t="s">
        <v>7</v>
      </c>
      <c r="E44" s="42">
        <v>20099.72</v>
      </c>
      <c r="F44" s="41"/>
      <c r="G44" s="42">
        <f t="shared" si="1"/>
        <v>20099.72</v>
      </c>
    </row>
    <row r="45" spans="2:9">
      <c r="B45" s="12">
        <f t="shared" si="2"/>
        <v>33</v>
      </c>
      <c r="C45" s="2" t="s">
        <v>8</v>
      </c>
      <c r="D45" s="2" t="s">
        <v>7</v>
      </c>
      <c r="E45" s="42">
        <v>20099.72</v>
      </c>
      <c r="F45" s="41"/>
      <c r="G45" s="42">
        <f t="shared" si="1"/>
        <v>20099.72</v>
      </c>
    </row>
    <row r="46" spans="2:9">
      <c r="B46" s="12">
        <f t="shared" si="2"/>
        <v>34</v>
      </c>
      <c r="C46" s="5" t="s">
        <v>9</v>
      </c>
      <c r="D46" s="5" t="s">
        <v>10</v>
      </c>
      <c r="E46" s="41">
        <v>20099.72</v>
      </c>
      <c r="F46" s="41"/>
      <c r="G46" s="41">
        <f t="shared" si="1"/>
        <v>20099.72</v>
      </c>
    </row>
    <row r="47" spans="2:9">
      <c r="B47" s="12">
        <f t="shared" si="2"/>
        <v>35</v>
      </c>
      <c r="C47" s="29" t="s">
        <v>100</v>
      </c>
      <c r="D47" s="29" t="s">
        <v>103</v>
      </c>
      <c r="E47" s="42">
        <v>1155.92</v>
      </c>
      <c r="F47" s="41"/>
      <c r="G47" s="42">
        <f t="shared" si="1"/>
        <v>1155.92</v>
      </c>
    </row>
    <row r="48" spans="2:9">
      <c r="B48" s="12">
        <f t="shared" si="2"/>
        <v>36</v>
      </c>
      <c r="C48" s="29" t="s">
        <v>101</v>
      </c>
      <c r="D48" s="29" t="s">
        <v>103</v>
      </c>
      <c r="E48" s="42">
        <v>1155.92</v>
      </c>
      <c r="F48" s="41"/>
      <c r="G48" s="42">
        <f t="shared" si="1"/>
        <v>1155.92</v>
      </c>
    </row>
    <row r="49" spans="2:11">
      <c r="B49" s="12">
        <f t="shared" si="2"/>
        <v>37</v>
      </c>
      <c r="C49" s="5" t="s">
        <v>9</v>
      </c>
      <c r="D49" s="5" t="s">
        <v>102</v>
      </c>
      <c r="E49" s="41">
        <v>1155.92</v>
      </c>
      <c r="F49" s="41"/>
      <c r="G49" s="41">
        <f t="shared" si="1"/>
        <v>1155.92</v>
      </c>
    </row>
    <row r="50" spans="2:11">
      <c r="B50" s="12">
        <f t="shared" si="2"/>
        <v>38</v>
      </c>
      <c r="C50" s="2" t="s">
        <v>160</v>
      </c>
      <c r="D50" s="29" t="s">
        <v>103</v>
      </c>
      <c r="E50" s="42">
        <v>0</v>
      </c>
      <c r="F50" s="41"/>
      <c r="G50" s="42">
        <f t="shared" si="1"/>
        <v>0</v>
      </c>
    </row>
    <row r="51" spans="2:11">
      <c r="B51" s="12">
        <f t="shared" si="2"/>
        <v>39</v>
      </c>
      <c r="C51" s="5" t="s">
        <v>9</v>
      </c>
      <c r="D51" s="5" t="s">
        <v>102</v>
      </c>
      <c r="E51" s="41">
        <v>0</v>
      </c>
      <c r="F51" s="41"/>
      <c r="G51" s="41">
        <f t="shared" si="1"/>
        <v>0</v>
      </c>
    </row>
    <row r="52" spans="2:11">
      <c r="B52" s="12">
        <f t="shared" si="2"/>
        <v>40</v>
      </c>
      <c r="C52" s="32" t="s">
        <v>84</v>
      </c>
      <c r="D52" s="31" t="s">
        <v>85</v>
      </c>
      <c r="E52" s="42">
        <v>145.1</v>
      </c>
      <c r="F52" s="41"/>
      <c r="G52" s="42">
        <f t="shared" si="1"/>
        <v>145.1</v>
      </c>
    </row>
    <row r="53" spans="2:11">
      <c r="B53" s="12">
        <f t="shared" si="2"/>
        <v>41</v>
      </c>
      <c r="C53" s="32" t="s">
        <v>86</v>
      </c>
      <c r="D53" s="31" t="s">
        <v>85</v>
      </c>
      <c r="E53" s="42">
        <v>145.1</v>
      </c>
      <c r="F53" s="41"/>
      <c r="G53" s="42">
        <f t="shared" si="1"/>
        <v>145.1</v>
      </c>
    </row>
    <row r="54" spans="2:11">
      <c r="B54" s="12">
        <f t="shared" si="2"/>
        <v>42</v>
      </c>
      <c r="C54" s="5" t="s">
        <v>9</v>
      </c>
      <c r="D54" s="5" t="s">
        <v>87</v>
      </c>
      <c r="E54" s="41">
        <v>145.1</v>
      </c>
      <c r="F54" s="41"/>
      <c r="G54" s="41">
        <f t="shared" si="1"/>
        <v>145.1</v>
      </c>
    </row>
    <row r="55" spans="2:11">
      <c r="B55" s="12">
        <f t="shared" si="2"/>
        <v>43</v>
      </c>
      <c r="C55" s="29" t="s">
        <v>104</v>
      </c>
      <c r="D55" s="29" t="s">
        <v>105</v>
      </c>
      <c r="E55" s="42">
        <v>534.53</v>
      </c>
      <c r="F55" s="41"/>
      <c r="G55" s="42">
        <f t="shared" si="1"/>
        <v>534.53</v>
      </c>
    </row>
    <row r="56" spans="2:11">
      <c r="B56" s="12">
        <f t="shared" ref="B56:B86" si="3">B55+1</f>
        <v>44</v>
      </c>
      <c r="C56" s="29" t="s">
        <v>106</v>
      </c>
      <c r="D56" s="29" t="s">
        <v>105</v>
      </c>
      <c r="E56" s="42">
        <v>237.03</v>
      </c>
      <c r="F56" s="41"/>
      <c r="G56" s="42">
        <f t="shared" si="1"/>
        <v>237.03</v>
      </c>
    </row>
    <row r="57" spans="2:11">
      <c r="B57" s="12">
        <f t="shared" si="3"/>
        <v>45</v>
      </c>
      <c r="C57" s="5" t="s">
        <v>9</v>
      </c>
      <c r="D57" s="5" t="s">
        <v>107</v>
      </c>
      <c r="E57" s="41">
        <v>237.03</v>
      </c>
      <c r="F57" s="41"/>
      <c r="G57" s="41">
        <f t="shared" si="1"/>
        <v>237.03</v>
      </c>
    </row>
    <row r="58" spans="2:11">
      <c r="B58" s="12">
        <f t="shared" si="3"/>
        <v>46</v>
      </c>
      <c r="C58" s="1" t="s">
        <v>159</v>
      </c>
      <c r="D58" s="2" t="s">
        <v>105</v>
      </c>
      <c r="E58" s="42">
        <v>297.5</v>
      </c>
      <c r="F58" s="41"/>
      <c r="G58" s="42">
        <f t="shared" si="1"/>
        <v>297.5</v>
      </c>
    </row>
    <row r="59" spans="2:11">
      <c r="B59" s="12">
        <f t="shared" si="3"/>
        <v>47</v>
      </c>
      <c r="C59" s="5" t="s">
        <v>9</v>
      </c>
      <c r="D59" s="5" t="s">
        <v>107</v>
      </c>
      <c r="E59" s="41">
        <v>297.5</v>
      </c>
      <c r="F59" s="41"/>
      <c r="G59" s="41">
        <f t="shared" si="1"/>
        <v>297.5</v>
      </c>
    </row>
    <row r="60" spans="2:11" ht="17.399999999999999">
      <c r="B60" s="12">
        <f t="shared" si="3"/>
        <v>48</v>
      </c>
      <c r="C60" s="2" t="s">
        <v>11</v>
      </c>
      <c r="D60" s="2" t="s">
        <v>12</v>
      </c>
      <c r="E60" s="42">
        <v>69084.09</v>
      </c>
      <c r="F60" s="42">
        <f>F61+F63+F65+F67+F69+F71+F73+F75+F77+F79+F81+F82+F83+F84</f>
        <v>90</v>
      </c>
      <c r="G60" s="42">
        <f t="shared" si="1"/>
        <v>69174.09</v>
      </c>
      <c r="K60" s="24"/>
    </row>
    <row r="61" spans="2:11" ht="17.399999999999999">
      <c r="B61" s="12">
        <f t="shared" si="3"/>
        <v>49</v>
      </c>
      <c r="C61" s="1" t="s">
        <v>108</v>
      </c>
      <c r="D61" s="31" t="s">
        <v>109</v>
      </c>
      <c r="E61" s="42">
        <v>315</v>
      </c>
      <c r="F61" s="41"/>
      <c r="G61" s="42">
        <f t="shared" si="1"/>
        <v>315</v>
      </c>
      <c r="K61" s="24"/>
    </row>
    <row r="62" spans="2:11" ht="17.399999999999999">
      <c r="B62" s="12">
        <f t="shared" si="3"/>
        <v>50</v>
      </c>
      <c r="C62" s="5" t="s">
        <v>9</v>
      </c>
      <c r="D62" s="34" t="s">
        <v>61</v>
      </c>
      <c r="E62" s="41">
        <v>315</v>
      </c>
      <c r="F62" s="41"/>
      <c r="G62" s="41">
        <f t="shared" si="1"/>
        <v>315</v>
      </c>
      <c r="K62" s="24"/>
    </row>
    <row r="63" spans="2:11" ht="33" customHeight="1">
      <c r="B63" s="12">
        <f t="shared" si="3"/>
        <v>51</v>
      </c>
      <c r="C63" s="27" t="s">
        <v>75</v>
      </c>
      <c r="D63" s="31" t="s">
        <v>12</v>
      </c>
      <c r="E63" s="42">
        <v>300</v>
      </c>
      <c r="F63" s="41"/>
      <c r="G63" s="42">
        <f t="shared" si="1"/>
        <v>300</v>
      </c>
      <c r="K63" s="24"/>
    </row>
    <row r="64" spans="2:11" ht="17.399999999999999">
      <c r="B64" s="12">
        <f t="shared" si="3"/>
        <v>52</v>
      </c>
      <c r="C64" s="5" t="s">
        <v>9</v>
      </c>
      <c r="D64" s="34" t="s">
        <v>61</v>
      </c>
      <c r="E64" s="41">
        <v>300</v>
      </c>
      <c r="F64" s="41"/>
      <c r="G64" s="41">
        <f t="shared" si="1"/>
        <v>300</v>
      </c>
      <c r="K64" s="24"/>
    </row>
    <row r="65" spans="2:7">
      <c r="B65" s="12">
        <f t="shared" si="3"/>
        <v>53</v>
      </c>
      <c r="C65" s="1" t="s">
        <v>48</v>
      </c>
      <c r="D65" s="2" t="s">
        <v>12</v>
      </c>
      <c r="E65" s="42">
        <v>550</v>
      </c>
      <c r="F65" s="41"/>
      <c r="G65" s="42">
        <f t="shared" si="1"/>
        <v>550</v>
      </c>
    </row>
    <row r="66" spans="2:7">
      <c r="B66" s="12">
        <f t="shared" si="3"/>
        <v>54</v>
      </c>
      <c r="C66" s="5" t="s">
        <v>9</v>
      </c>
      <c r="D66" s="5" t="s">
        <v>61</v>
      </c>
      <c r="E66" s="41">
        <v>550</v>
      </c>
      <c r="F66" s="41"/>
      <c r="G66" s="41">
        <f t="shared" si="1"/>
        <v>550</v>
      </c>
    </row>
    <row r="67" spans="2:7">
      <c r="B67" s="12">
        <f t="shared" si="3"/>
        <v>55</v>
      </c>
      <c r="C67" s="1" t="s">
        <v>55</v>
      </c>
      <c r="D67" s="2" t="s">
        <v>12</v>
      </c>
      <c r="E67" s="42">
        <v>75</v>
      </c>
      <c r="F67" s="41"/>
      <c r="G67" s="42">
        <f t="shared" si="1"/>
        <v>75</v>
      </c>
    </row>
    <row r="68" spans="2:7">
      <c r="B68" s="12">
        <f t="shared" si="3"/>
        <v>56</v>
      </c>
      <c r="C68" s="5" t="s">
        <v>9</v>
      </c>
      <c r="D68" s="5" t="s">
        <v>61</v>
      </c>
      <c r="E68" s="41">
        <v>75</v>
      </c>
      <c r="F68" s="41"/>
      <c r="G68" s="41">
        <f t="shared" si="1"/>
        <v>75</v>
      </c>
    </row>
    <row r="69" spans="2:7">
      <c r="B69" s="12">
        <f t="shared" si="3"/>
        <v>57</v>
      </c>
      <c r="C69" s="33" t="s">
        <v>76</v>
      </c>
      <c r="D69" s="31" t="s">
        <v>12</v>
      </c>
      <c r="E69" s="42">
        <v>263</v>
      </c>
      <c r="F69" s="42">
        <f>F70</f>
        <v>90</v>
      </c>
      <c r="G69" s="42">
        <f t="shared" si="1"/>
        <v>353</v>
      </c>
    </row>
    <row r="70" spans="2:7">
      <c r="B70" s="12">
        <f t="shared" si="3"/>
        <v>58</v>
      </c>
      <c r="C70" s="5" t="s">
        <v>9</v>
      </c>
      <c r="D70" s="5" t="s">
        <v>61</v>
      </c>
      <c r="E70" s="41">
        <v>263</v>
      </c>
      <c r="F70" s="41">
        <v>90</v>
      </c>
      <c r="G70" s="41">
        <f t="shared" si="1"/>
        <v>353</v>
      </c>
    </row>
    <row r="71" spans="2:7">
      <c r="B71" s="12">
        <f t="shared" si="3"/>
        <v>59</v>
      </c>
      <c r="C71" s="33" t="s">
        <v>77</v>
      </c>
      <c r="D71" s="31" t="s">
        <v>12</v>
      </c>
      <c r="E71" s="42">
        <v>1082</v>
      </c>
      <c r="F71" s="41"/>
      <c r="G71" s="42">
        <f t="shared" si="1"/>
        <v>1082</v>
      </c>
    </row>
    <row r="72" spans="2:7">
      <c r="B72" s="12">
        <f t="shared" si="3"/>
        <v>60</v>
      </c>
      <c r="C72" s="5" t="s">
        <v>9</v>
      </c>
      <c r="D72" s="5" t="s">
        <v>61</v>
      </c>
      <c r="E72" s="41">
        <v>1082</v>
      </c>
      <c r="F72" s="41"/>
      <c r="G72" s="41">
        <f t="shared" si="1"/>
        <v>1082</v>
      </c>
    </row>
    <row r="73" spans="2:7" ht="18.600000000000001" customHeight="1">
      <c r="B73" s="12">
        <f t="shared" si="3"/>
        <v>61</v>
      </c>
      <c r="C73" s="33" t="s">
        <v>81</v>
      </c>
      <c r="D73" s="31" t="s">
        <v>12</v>
      </c>
      <c r="E73" s="42">
        <v>328</v>
      </c>
      <c r="F73" s="41"/>
      <c r="G73" s="42">
        <f t="shared" si="1"/>
        <v>328</v>
      </c>
    </row>
    <row r="74" spans="2:7" ht="18.600000000000001" customHeight="1">
      <c r="B74" s="12">
        <f t="shared" si="3"/>
        <v>62</v>
      </c>
      <c r="C74" s="5" t="s">
        <v>9</v>
      </c>
      <c r="D74" s="5" t="s">
        <v>61</v>
      </c>
      <c r="E74" s="41">
        <v>328</v>
      </c>
      <c r="F74" s="41"/>
      <c r="G74" s="41">
        <f t="shared" si="1"/>
        <v>328</v>
      </c>
    </row>
    <row r="75" spans="2:7" ht="18.600000000000001" customHeight="1">
      <c r="B75" s="12">
        <f t="shared" si="3"/>
        <v>63</v>
      </c>
      <c r="C75" s="40" t="s">
        <v>161</v>
      </c>
      <c r="D75" s="2" t="s">
        <v>12</v>
      </c>
      <c r="E75" s="42">
        <v>300</v>
      </c>
      <c r="F75" s="41"/>
      <c r="G75" s="42">
        <f t="shared" si="1"/>
        <v>300</v>
      </c>
    </row>
    <row r="76" spans="2:7" ht="18.600000000000001" customHeight="1">
      <c r="B76" s="12">
        <f t="shared" si="3"/>
        <v>64</v>
      </c>
      <c r="C76" s="5" t="s">
        <v>9</v>
      </c>
      <c r="D76" s="5" t="s">
        <v>61</v>
      </c>
      <c r="E76" s="41">
        <v>300</v>
      </c>
      <c r="F76" s="41"/>
      <c r="G76" s="41">
        <f t="shared" si="1"/>
        <v>300</v>
      </c>
    </row>
    <row r="77" spans="2:7" ht="18.600000000000001" customHeight="1">
      <c r="B77" s="12">
        <f t="shared" si="3"/>
        <v>65</v>
      </c>
      <c r="C77" s="29" t="s">
        <v>82</v>
      </c>
      <c r="D77" s="29" t="s">
        <v>12</v>
      </c>
      <c r="E77" s="42">
        <v>55</v>
      </c>
      <c r="F77" s="41"/>
      <c r="G77" s="42">
        <f t="shared" si="1"/>
        <v>55</v>
      </c>
    </row>
    <row r="78" spans="2:7" ht="18.600000000000001" customHeight="1">
      <c r="B78" s="12">
        <f t="shared" si="3"/>
        <v>66</v>
      </c>
      <c r="C78" s="5" t="s">
        <v>9</v>
      </c>
      <c r="D78" s="5" t="s">
        <v>61</v>
      </c>
      <c r="E78" s="41">
        <v>55</v>
      </c>
      <c r="F78" s="41"/>
      <c r="G78" s="41">
        <f t="shared" si="1"/>
        <v>55</v>
      </c>
    </row>
    <row r="79" spans="2:7" ht="21.6" customHeight="1">
      <c r="B79" s="12">
        <f t="shared" si="3"/>
        <v>67</v>
      </c>
      <c r="C79" s="1" t="s">
        <v>155</v>
      </c>
      <c r="D79" s="29" t="s">
        <v>12</v>
      </c>
      <c r="E79" s="42">
        <v>60.4</v>
      </c>
      <c r="F79" s="41"/>
      <c r="G79" s="42">
        <f t="shared" si="1"/>
        <v>60.4</v>
      </c>
    </row>
    <row r="80" spans="2:7" ht="18.600000000000001" customHeight="1">
      <c r="B80" s="12">
        <f t="shared" si="3"/>
        <v>68</v>
      </c>
      <c r="C80" s="5" t="s">
        <v>9</v>
      </c>
      <c r="D80" s="5" t="s">
        <v>61</v>
      </c>
      <c r="E80" s="41">
        <v>60.4</v>
      </c>
      <c r="F80" s="41"/>
      <c r="G80" s="41">
        <f t="shared" si="1"/>
        <v>60.4</v>
      </c>
    </row>
    <row r="81" spans="2:12" ht="46.95" customHeight="1">
      <c r="B81" s="12">
        <f t="shared" si="3"/>
        <v>69</v>
      </c>
      <c r="C81" s="27" t="s">
        <v>62</v>
      </c>
      <c r="D81" s="2" t="s">
        <v>64</v>
      </c>
      <c r="E81" s="42">
        <v>3852.98</v>
      </c>
      <c r="F81" s="41"/>
      <c r="G81" s="42">
        <f t="shared" ref="G81:G138" si="4">E81+F81</f>
        <v>3852.98</v>
      </c>
      <c r="H81" s="35"/>
      <c r="I81" s="36"/>
      <c r="J81" s="37"/>
      <c r="K81" s="28"/>
      <c r="L81" s="28"/>
    </row>
    <row r="82" spans="2:12" ht="46.95" customHeight="1">
      <c r="B82" s="12">
        <f t="shared" si="3"/>
        <v>70</v>
      </c>
      <c r="C82" s="27" t="s">
        <v>62</v>
      </c>
      <c r="D82" s="2" t="s">
        <v>124</v>
      </c>
      <c r="E82" s="42">
        <v>460.54</v>
      </c>
      <c r="F82" s="41"/>
      <c r="G82" s="42">
        <f t="shared" si="4"/>
        <v>460.54</v>
      </c>
      <c r="H82" s="35"/>
      <c r="I82" s="36"/>
      <c r="J82" s="37"/>
      <c r="K82" s="28"/>
      <c r="L82" s="28"/>
    </row>
    <row r="83" spans="2:12" ht="30" customHeight="1">
      <c r="B83" s="12">
        <f t="shared" si="3"/>
        <v>71</v>
      </c>
      <c r="C83" s="1" t="s">
        <v>63</v>
      </c>
      <c r="D83" s="2" t="s">
        <v>64</v>
      </c>
      <c r="E83" s="42">
        <v>36442</v>
      </c>
      <c r="F83" s="41"/>
      <c r="G83" s="42">
        <f t="shared" si="4"/>
        <v>36442</v>
      </c>
    </row>
    <row r="84" spans="2:12" ht="32.4" customHeight="1">
      <c r="B84" s="12">
        <f t="shared" si="3"/>
        <v>72</v>
      </c>
      <c r="C84" s="1" t="s">
        <v>123</v>
      </c>
      <c r="D84" s="2" t="s">
        <v>61</v>
      </c>
      <c r="E84" s="42">
        <v>25000.17</v>
      </c>
      <c r="F84" s="41"/>
      <c r="G84" s="42">
        <f t="shared" si="4"/>
        <v>25000.17</v>
      </c>
    </row>
    <row r="85" spans="2:12">
      <c r="B85" s="12">
        <f t="shared" si="3"/>
        <v>73</v>
      </c>
      <c r="C85" s="2" t="s">
        <v>24</v>
      </c>
      <c r="D85" s="2" t="s">
        <v>13</v>
      </c>
      <c r="E85" s="42">
        <v>179292.6</v>
      </c>
      <c r="F85" s="41"/>
      <c r="G85" s="42">
        <f>E85+F85</f>
        <v>179292.6</v>
      </c>
    </row>
    <row r="86" spans="2:12">
      <c r="B86" s="12">
        <f t="shared" si="3"/>
        <v>74</v>
      </c>
      <c r="C86" s="5" t="s">
        <v>23</v>
      </c>
      <c r="D86" s="5" t="s">
        <v>31</v>
      </c>
      <c r="E86" s="41">
        <v>11017.6</v>
      </c>
      <c r="F86" s="41"/>
      <c r="G86" s="41">
        <f t="shared" si="4"/>
        <v>11017.6</v>
      </c>
    </row>
    <row r="87" spans="2:12" ht="45" customHeight="1">
      <c r="B87" s="12">
        <f t="shared" ref="B87:B104" si="5">B86+1</f>
        <v>75</v>
      </c>
      <c r="C87" s="1" t="s">
        <v>45</v>
      </c>
      <c r="D87" s="2" t="s">
        <v>44</v>
      </c>
      <c r="E87" s="42">
        <v>160</v>
      </c>
      <c r="F87" s="41"/>
      <c r="G87" s="42">
        <f t="shared" si="4"/>
        <v>160</v>
      </c>
    </row>
    <row r="88" spans="2:12" ht="31.2" customHeight="1">
      <c r="B88" s="12">
        <f t="shared" si="5"/>
        <v>76</v>
      </c>
      <c r="C88" s="1" t="s">
        <v>66</v>
      </c>
      <c r="D88" s="2" t="s">
        <v>65</v>
      </c>
      <c r="E88" s="42">
        <v>3889.5</v>
      </c>
      <c r="F88" s="41"/>
      <c r="G88" s="42">
        <f t="shared" si="4"/>
        <v>3889.5</v>
      </c>
    </row>
    <row r="89" spans="2:12" ht="31.95" customHeight="1">
      <c r="B89" s="12">
        <f t="shared" si="5"/>
        <v>77</v>
      </c>
      <c r="C89" s="1" t="s">
        <v>121</v>
      </c>
      <c r="D89" s="2" t="s">
        <v>122</v>
      </c>
      <c r="E89" s="42">
        <v>20100</v>
      </c>
      <c r="F89" s="41"/>
      <c r="G89" s="42">
        <f t="shared" si="4"/>
        <v>20100</v>
      </c>
    </row>
    <row r="90" spans="2:12" ht="46.8" customHeight="1">
      <c r="B90" s="12">
        <f t="shared" si="5"/>
        <v>78</v>
      </c>
      <c r="C90" s="1" t="s">
        <v>126</v>
      </c>
      <c r="D90" s="2" t="s">
        <v>65</v>
      </c>
      <c r="E90" s="42">
        <v>4948.8</v>
      </c>
      <c r="F90" s="41"/>
      <c r="G90" s="42">
        <f t="shared" si="4"/>
        <v>4948.8</v>
      </c>
    </row>
    <row r="91" spans="2:12" ht="35.4" customHeight="1">
      <c r="B91" s="12">
        <f t="shared" si="5"/>
        <v>79</v>
      </c>
      <c r="C91" s="1" t="s">
        <v>120</v>
      </c>
      <c r="D91" s="2" t="s">
        <v>65</v>
      </c>
      <c r="E91" s="42">
        <v>1989.89</v>
      </c>
      <c r="F91" s="41"/>
      <c r="G91" s="42">
        <f t="shared" si="4"/>
        <v>1989.89</v>
      </c>
    </row>
    <row r="92" spans="2:12" ht="21.6" customHeight="1">
      <c r="B92" s="12">
        <f t="shared" si="5"/>
        <v>80</v>
      </c>
      <c r="C92" s="1" t="s">
        <v>67</v>
      </c>
      <c r="D92" s="2" t="s">
        <v>65</v>
      </c>
      <c r="E92" s="42">
        <v>8797.35</v>
      </c>
      <c r="F92" s="41"/>
      <c r="G92" s="42">
        <f t="shared" si="4"/>
        <v>8797.35</v>
      </c>
    </row>
    <row r="93" spans="2:12" ht="34.950000000000003" customHeight="1">
      <c r="B93" s="12">
        <f t="shared" si="5"/>
        <v>81</v>
      </c>
      <c r="C93" s="1" t="s">
        <v>125</v>
      </c>
      <c r="D93" s="2" t="s">
        <v>122</v>
      </c>
      <c r="E93" s="42">
        <v>15778.64</v>
      </c>
      <c r="F93" s="41"/>
      <c r="G93" s="42">
        <f t="shared" si="4"/>
        <v>15778.64</v>
      </c>
    </row>
    <row r="94" spans="2:12" ht="34.950000000000003" customHeight="1">
      <c r="B94" s="12">
        <f t="shared" si="5"/>
        <v>82</v>
      </c>
      <c r="C94" s="1" t="s">
        <v>175</v>
      </c>
      <c r="D94" s="2" t="s">
        <v>122</v>
      </c>
      <c r="E94" s="42">
        <v>25</v>
      </c>
      <c r="F94" s="41"/>
      <c r="G94" s="42">
        <f t="shared" si="4"/>
        <v>25</v>
      </c>
    </row>
    <row r="95" spans="2:12" ht="18" customHeight="1">
      <c r="B95" s="12">
        <f t="shared" si="5"/>
        <v>83</v>
      </c>
      <c r="C95" s="1" t="s">
        <v>147</v>
      </c>
      <c r="D95" s="2" t="s">
        <v>89</v>
      </c>
      <c r="E95" s="42">
        <v>413</v>
      </c>
      <c r="F95" s="41"/>
      <c r="G95" s="42">
        <f t="shared" si="4"/>
        <v>413</v>
      </c>
    </row>
    <row r="96" spans="2:12" ht="24" customHeight="1">
      <c r="B96" s="12">
        <f t="shared" si="5"/>
        <v>84</v>
      </c>
      <c r="C96" s="1" t="s">
        <v>88</v>
      </c>
      <c r="D96" s="2" t="s">
        <v>89</v>
      </c>
      <c r="E96" s="42">
        <v>99984.02</v>
      </c>
      <c r="F96" s="41"/>
      <c r="G96" s="42">
        <f t="shared" si="4"/>
        <v>99984.02</v>
      </c>
      <c r="I96" s="21"/>
    </row>
    <row r="97" spans="2:9" ht="47.4" customHeight="1">
      <c r="B97" s="12">
        <f t="shared" si="5"/>
        <v>85</v>
      </c>
      <c r="C97" s="27" t="s">
        <v>176</v>
      </c>
      <c r="D97" s="2" t="s">
        <v>122</v>
      </c>
      <c r="E97" s="42">
        <v>523.79999999999995</v>
      </c>
      <c r="F97" s="41"/>
      <c r="G97" s="42">
        <f t="shared" si="4"/>
        <v>523.79999999999995</v>
      </c>
    </row>
    <row r="98" spans="2:9" ht="30" customHeight="1">
      <c r="B98" s="12">
        <f t="shared" si="5"/>
        <v>86</v>
      </c>
      <c r="C98" s="27" t="s">
        <v>177</v>
      </c>
      <c r="D98" s="2" t="s">
        <v>122</v>
      </c>
      <c r="E98" s="42">
        <v>11665</v>
      </c>
      <c r="F98" s="41"/>
      <c r="G98" s="42">
        <f t="shared" si="4"/>
        <v>11665</v>
      </c>
    </row>
    <row r="99" spans="2:9" ht="22.2" customHeight="1">
      <c r="B99" s="12">
        <f t="shared" si="5"/>
        <v>87</v>
      </c>
      <c r="C99" s="2" t="s">
        <v>29</v>
      </c>
      <c r="D99" s="15" t="s">
        <v>14</v>
      </c>
      <c r="E99" s="42">
        <v>3410.39</v>
      </c>
      <c r="F99" s="42">
        <f>F100+F102+F104+F106+F108+F110+F112+F113+F114</f>
        <v>1867.15</v>
      </c>
      <c r="G99" s="42">
        <f t="shared" si="4"/>
        <v>5277.54</v>
      </c>
    </row>
    <row r="100" spans="2:9" ht="22.2" customHeight="1">
      <c r="B100" s="12">
        <f t="shared" si="5"/>
        <v>88</v>
      </c>
      <c r="C100" s="2" t="s">
        <v>178</v>
      </c>
      <c r="D100" s="15" t="s">
        <v>14</v>
      </c>
      <c r="E100" s="42">
        <f>E101</f>
        <v>0</v>
      </c>
      <c r="F100" s="42">
        <f>F101</f>
        <v>1725.15</v>
      </c>
      <c r="G100" s="42">
        <f t="shared" si="4"/>
        <v>1725.15</v>
      </c>
    </row>
    <row r="101" spans="2:9" ht="22.2" customHeight="1">
      <c r="B101" s="12">
        <f t="shared" si="5"/>
        <v>89</v>
      </c>
      <c r="C101" s="5" t="s">
        <v>9</v>
      </c>
      <c r="D101" s="38" t="s">
        <v>110</v>
      </c>
      <c r="E101" s="41">
        <v>0</v>
      </c>
      <c r="F101" s="41">
        <v>1725.15</v>
      </c>
      <c r="G101" s="41">
        <f t="shared" si="4"/>
        <v>1725.15</v>
      </c>
    </row>
    <row r="102" spans="2:9" ht="22.2" customHeight="1">
      <c r="B102" s="12">
        <f t="shared" si="5"/>
        <v>90</v>
      </c>
      <c r="C102" s="32" t="s">
        <v>141</v>
      </c>
      <c r="D102" s="31" t="s">
        <v>14</v>
      </c>
      <c r="E102" s="42">
        <v>395.29</v>
      </c>
      <c r="F102" s="42">
        <f>F103</f>
        <v>142</v>
      </c>
      <c r="G102" s="42">
        <f t="shared" si="4"/>
        <v>537.29</v>
      </c>
    </row>
    <row r="103" spans="2:9" ht="22.2" customHeight="1">
      <c r="B103" s="12">
        <f t="shared" si="5"/>
        <v>91</v>
      </c>
      <c r="C103" s="5" t="s">
        <v>9</v>
      </c>
      <c r="D103" s="38" t="s">
        <v>110</v>
      </c>
      <c r="E103" s="41">
        <v>395.29</v>
      </c>
      <c r="F103" s="41">
        <v>142</v>
      </c>
      <c r="G103" s="41">
        <f t="shared" si="4"/>
        <v>537.29</v>
      </c>
    </row>
    <row r="104" spans="2:9" ht="25.95" customHeight="1">
      <c r="B104" s="12">
        <f t="shared" si="5"/>
        <v>92</v>
      </c>
      <c r="C104" s="1" t="s">
        <v>142</v>
      </c>
      <c r="D104" s="31" t="s">
        <v>14</v>
      </c>
      <c r="E104" s="42">
        <v>68.099999999999994</v>
      </c>
      <c r="F104" s="41"/>
      <c r="G104" s="42">
        <f t="shared" si="4"/>
        <v>68.099999999999994</v>
      </c>
    </row>
    <row r="105" spans="2:9" ht="22.2" customHeight="1">
      <c r="B105" s="12">
        <f t="shared" ref="B105:B132" si="6">B104+1</f>
        <v>93</v>
      </c>
      <c r="C105" s="5" t="s">
        <v>9</v>
      </c>
      <c r="D105" s="38" t="s">
        <v>110</v>
      </c>
      <c r="E105" s="41">
        <v>68.099999999999994</v>
      </c>
      <c r="F105" s="41"/>
      <c r="G105" s="41">
        <f t="shared" si="4"/>
        <v>68.099999999999994</v>
      </c>
      <c r="I105" s="6" t="s">
        <v>54</v>
      </c>
    </row>
    <row r="106" spans="2:9" ht="22.2" customHeight="1">
      <c r="B106" s="12">
        <f t="shared" si="6"/>
        <v>94</v>
      </c>
      <c r="C106" s="32" t="s">
        <v>143</v>
      </c>
      <c r="D106" s="31" t="s">
        <v>14</v>
      </c>
      <c r="E106" s="42">
        <v>307</v>
      </c>
      <c r="F106" s="41"/>
      <c r="G106" s="42">
        <f t="shared" si="4"/>
        <v>307</v>
      </c>
    </row>
    <row r="107" spans="2:9" ht="22.2" customHeight="1">
      <c r="B107" s="12">
        <f t="shared" si="6"/>
        <v>95</v>
      </c>
      <c r="C107" s="5" t="s">
        <v>9</v>
      </c>
      <c r="D107" s="38" t="s">
        <v>110</v>
      </c>
      <c r="E107" s="41">
        <v>307</v>
      </c>
      <c r="F107" s="41"/>
      <c r="G107" s="41">
        <f t="shared" si="4"/>
        <v>307</v>
      </c>
    </row>
    <row r="108" spans="2:9" ht="22.2" customHeight="1">
      <c r="B108" s="12">
        <f t="shared" si="6"/>
        <v>96</v>
      </c>
      <c r="C108" s="32" t="s">
        <v>144</v>
      </c>
      <c r="D108" s="31" t="s">
        <v>14</v>
      </c>
      <c r="E108" s="42">
        <v>32</v>
      </c>
      <c r="F108" s="41"/>
      <c r="G108" s="42">
        <f t="shared" si="4"/>
        <v>32</v>
      </c>
    </row>
    <row r="109" spans="2:9" ht="22.2" customHeight="1">
      <c r="B109" s="12">
        <f t="shared" si="6"/>
        <v>97</v>
      </c>
      <c r="C109" s="5" t="s">
        <v>9</v>
      </c>
      <c r="D109" s="38" t="s">
        <v>110</v>
      </c>
      <c r="E109" s="41">
        <v>32</v>
      </c>
      <c r="F109" s="41"/>
      <c r="G109" s="41">
        <f t="shared" si="4"/>
        <v>32</v>
      </c>
    </row>
    <row r="110" spans="2:9" ht="22.2" customHeight="1">
      <c r="B110" s="12">
        <f t="shared" si="6"/>
        <v>98</v>
      </c>
      <c r="C110" s="32" t="s">
        <v>145</v>
      </c>
      <c r="D110" s="31" t="s">
        <v>14</v>
      </c>
      <c r="E110" s="42">
        <v>38</v>
      </c>
      <c r="F110" s="41"/>
      <c r="G110" s="42">
        <f t="shared" si="4"/>
        <v>38</v>
      </c>
    </row>
    <row r="111" spans="2:9" ht="21" customHeight="1">
      <c r="B111" s="12">
        <f t="shared" si="6"/>
        <v>99</v>
      </c>
      <c r="C111" s="5" t="s">
        <v>9</v>
      </c>
      <c r="D111" s="38" t="s">
        <v>110</v>
      </c>
      <c r="E111" s="41">
        <v>38</v>
      </c>
      <c r="F111" s="41"/>
      <c r="G111" s="41">
        <f t="shared" si="4"/>
        <v>38</v>
      </c>
    </row>
    <row r="112" spans="2:9" ht="30" customHeight="1">
      <c r="B112" s="12">
        <f t="shared" si="6"/>
        <v>100</v>
      </c>
      <c r="C112" s="1" t="s">
        <v>157</v>
      </c>
      <c r="D112" s="39" t="s">
        <v>148</v>
      </c>
      <c r="E112" s="41">
        <v>1040</v>
      </c>
      <c r="F112" s="41"/>
      <c r="G112" s="41">
        <f t="shared" si="4"/>
        <v>1040</v>
      </c>
    </row>
    <row r="113" spans="1:7" ht="30" customHeight="1">
      <c r="B113" s="12">
        <f t="shared" si="6"/>
        <v>101</v>
      </c>
      <c r="C113" s="1" t="s">
        <v>158</v>
      </c>
      <c r="D113" s="39" t="s">
        <v>148</v>
      </c>
      <c r="E113" s="41">
        <v>510</v>
      </c>
      <c r="F113" s="41"/>
      <c r="G113" s="41">
        <f t="shared" si="4"/>
        <v>510</v>
      </c>
    </row>
    <row r="114" spans="1:7" ht="33.6" customHeight="1">
      <c r="B114" s="12">
        <f t="shared" si="6"/>
        <v>102</v>
      </c>
      <c r="C114" s="1" t="s">
        <v>156</v>
      </c>
      <c r="D114" s="39" t="s">
        <v>148</v>
      </c>
      <c r="E114" s="41">
        <v>1020</v>
      </c>
      <c r="F114" s="41"/>
      <c r="G114" s="41">
        <f t="shared" si="4"/>
        <v>1020</v>
      </c>
    </row>
    <row r="115" spans="1:7" ht="20.399999999999999" customHeight="1">
      <c r="B115" s="12">
        <f t="shared" si="6"/>
        <v>103</v>
      </c>
      <c r="C115" s="2" t="s">
        <v>22</v>
      </c>
      <c r="D115" s="2" t="s">
        <v>15</v>
      </c>
      <c r="E115" s="42">
        <v>23916.129999999997</v>
      </c>
      <c r="F115" s="41"/>
      <c r="G115" s="42">
        <f t="shared" si="4"/>
        <v>23916.129999999997</v>
      </c>
    </row>
    <row r="116" spans="1:7" ht="22.2" customHeight="1">
      <c r="B116" s="12">
        <f t="shared" si="6"/>
        <v>104</v>
      </c>
      <c r="C116" s="2" t="s">
        <v>16</v>
      </c>
      <c r="D116" s="2" t="s">
        <v>17</v>
      </c>
      <c r="E116" s="42">
        <v>23916.129999999997</v>
      </c>
      <c r="F116" s="41"/>
      <c r="G116" s="42">
        <f t="shared" si="4"/>
        <v>23916.129999999997</v>
      </c>
    </row>
    <row r="117" spans="1:7" ht="21" customHeight="1">
      <c r="B117" s="12">
        <f t="shared" si="6"/>
        <v>105</v>
      </c>
      <c r="C117" s="5" t="s">
        <v>9</v>
      </c>
      <c r="D117" s="5" t="s">
        <v>21</v>
      </c>
      <c r="E117" s="41">
        <v>22235.61</v>
      </c>
      <c r="F117" s="41"/>
      <c r="G117" s="41">
        <f t="shared" si="4"/>
        <v>22235.61</v>
      </c>
    </row>
    <row r="118" spans="1:7" ht="30">
      <c r="B118" s="12">
        <f t="shared" si="6"/>
        <v>106</v>
      </c>
      <c r="C118" s="1" t="s">
        <v>69</v>
      </c>
      <c r="D118" s="29" t="s">
        <v>68</v>
      </c>
      <c r="E118" s="42">
        <v>1279.52</v>
      </c>
      <c r="F118" s="41"/>
      <c r="G118" s="42">
        <f t="shared" si="4"/>
        <v>1279.52</v>
      </c>
    </row>
    <row r="119" spans="1:7" ht="31.2" customHeight="1">
      <c r="B119" s="12">
        <f t="shared" si="6"/>
        <v>107</v>
      </c>
      <c r="C119" s="1" t="s">
        <v>70</v>
      </c>
      <c r="D119" s="29" t="s">
        <v>68</v>
      </c>
      <c r="E119" s="42">
        <v>401</v>
      </c>
      <c r="F119" s="41"/>
      <c r="G119" s="42">
        <f t="shared" si="4"/>
        <v>401</v>
      </c>
    </row>
    <row r="120" spans="1:7">
      <c r="B120" s="12">
        <f t="shared" si="6"/>
        <v>108</v>
      </c>
      <c r="C120" s="2" t="s">
        <v>28</v>
      </c>
      <c r="D120" s="2" t="s">
        <v>18</v>
      </c>
      <c r="E120" s="42">
        <v>7894.630000000001</v>
      </c>
      <c r="F120" s="41"/>
      <c r="G120" s="42">
        <f t="shared" si="4"/>
        <v>7894.630000000001</v>
      </c>
    </row>
    <row r="121" spans="1:7">
      <c r="B121" s="12">
        <f t="shared" si="6"/>
        <v>109</v>
      </c>
      <c r="C121" s="2" t="s">
        <v>33</v>
      </c>
      <c r="D121" s="2" t="s">
        <v>74</v>
      </c>
      <c r="E121" s="42">
        <v>7434.630000000001</v>
      </c>
      <c r="F121" s="41"/>
      <c r="G121" s="42">
        <f t="shared" si="4"/>
        <v>7434.630000000001</v>
      </c>
    </row>
    <row r="122" spans="1:7" ht="30">
      <c r="B122" s="12">
        <f t="shared" si="6"/>
        <v>110</v>
      </c>
      <c r="C122" s="1" t="s">
        <v>78</v>
      </c>
      <c r="D122" s="2" t="s">
        <v>79</v>
      </c>
      <c r="E122" s="42">
        <v>460</v>
      </c>
      <c r="F122" s="41"/>
      <c r="G122" s="42">
        <f t="shared" si="4"/>
        <v>460</v>
      </c>
    </row>
    <row r="123" spans="1:7">
      <c r="A123" s="6" t="s">
        <v>54</v>
      </c>
      <c r="B123" s="12">
        <f t="shared" si="6"/>
        <v>111</v>
      </c>
      <c r="C123" s="2" t="s">
        <v>26</v>
      </c>
      <c r="D123" s="2" t="s">
        <v>27</v>
      </c>
      <c r="E123" s="42">
        <v>38821.17</v>
      </c>
      <c r="F123" s="41"/>
      <c r="G123" s="42">
        <f t="shared" si="4"/>
        <v>38821.17</v>
      </c>
    </row>
    <row r="124" spans="1:7" ht="17.399999999999999" customHeight="1">
      <c r="B124" s="12">
        <f t="shared" si="6"/>
        <v>112</v>
      </c>
      <c r="C124" s="1" t="s">
        <v>9</v>
      </c>
      <c r="D124" s="2" t="s">
        <v>71</v>
      </c>
      <c r="E124" s="42">
        <v>37445</v>
      </c>
      <c r="F124" s="41"/>
      <c r="G124" s="42">
        <f t="shared" si="4"/>
        <v>37445</v>
      </c>
    </row>
    <row r="125" spans="1:7" ht="30" customHeight="1">
      <c r="B125" s="12">
        <f t="shared" si="6"/>
        <v>113</v>
      </c>
      <c r="C125" s="1" t="s">
        <v>78</v>
      </c>
      <c r="D125" s="2" t="s">
        <v>80</v>
      </c>
      <c r="E125" s="42">
        <v>1376.17</v>
      </c>
      <c r="F125" s="41"/>
      <c r="G125" s="42">
        <f t="shared" si="4"/>
        <v>1376.17</v>
      </c>
    </row>
    <row r="126" spans="1:7" ht="20.399999999999999" customHeight="1">
      <c r="B126" s="12">
        <f t="shared" si="6"/>
        <v>114</v>
      </c>
      <c r="C126" s="1" t="s">
        <v>111</v>
      </c>
      <c r="D126" s="2" t="s">
        <v>112</v>
      </c>
      <c r="E126" s="42">
        <v>2582</v>
      </c>
      <c r="F126" s="41"/>
      <c r="G126" s="42">
        <f t="shared" si="4"/>
        <v>2582</v>
      </c>
    </row>
    <row r="127" spans="1:7" ht="30" customHeight="1">
      <c r="B127" s="12">
        <f t="shared" si="6"/>
        <v>115</v>
      </c>
      <c r="C127" s="1" t="s">
        <v>113</v>
      </c>
      <c r="D127" s="2" t="s">
        <v>114</v>
      </c>
      <c r="E127" s="42">
        <v>2564.83</v>
      </c>
      <c r="F127" s="41"/>
      <c r="G127" s="42">
        <f t="shared" si="4"/>
        <v>2564.83</v>
      </c>
    </row>
    <row r="128" spans="1:7" ht="20.399999999999999" customHeight="1">
      <c r="B128" s="12">
        <f t="shared" si="6"/>
        <v>116</v>
      </c>
      <c r="C128" s="1" t="s">
        <v>146</v>
      </c>
      <c r="D128" s="2" t="s">
        <v>114</v>
      </c>
      <c r="E128" s="42">
        <v>12.170000000000073</v>
      </c>
      <c r="F128" s="41"/>
      <c r="G128" s="42">
        <f t="shared" si="4"/>
        <v>12.170000000000073</v>
      </c>
    </row>
    <row r="129" spans="2:7" ht="20.399999999999999" customHeight="1">
      <c r="B129" s="12">
        <f t="shared" si="6"/>
        <v>117</v>
      </c>
      <c r="C129" s="1" t="s">
        <v>149</v>
      </c>
      <c r="D129" s="2" t="s">
        <v>150</v>
      </c>
      <c r="E129" s="42">
        <v>5</v>
      </c>
      <c r="F129" s="41"/>
      <c r="G129" s="42">
        <f t="shared" si="4"/>
        <v>5</v>
      </c>
    </row>
    <row r="130" spans="2:7">
      <c r="B130" s="12">
        <f t="shared" si="6"/>
        <v>118</v>
      </c>
      <c r="C130" s="2" t="s">
        <v>19</v>
      </c>
      <c r="D130" s="2" t="s">
        <v>20</v>
      </c>
      <c r="E130" s="42">
        <v>36345.890000000007</v>
      </c>
      <c r="F130" s="41"/>
      <c r="G130" s="42">
        <f t="shared" si="4"/>
        <v>36345.890000000007</v>
      </c>
    </row>
    <row r="131" spans="2:7">
      <c r="B131" s="12">
        <f t="shared" si="6"/>
        <v>119</v>
      </c>
      <c r="C131" s="2" t="s">
        <v>35</v>
      </c>
      <c r="D131" s="2" t="s">
        <v>20</v>
      </c>
      <c r="E131" s="42">
        <v>18616.439999999999</v>
      </c>
      <c r="F131" s="41"/>
      <c r="G131" s="42">
        <f t="shared" si="4"/>
        <v>18616.439999999999</v>
      </c>
    </row>
    <row r="132" spans="2:7">
      <c r="B132" s="12">
        <f t="shared" si="6"/>
        <v>120</v>
      </c>
      <c r="C132" s="5" t="s">
        <v>9</v>
      </c>
      <c r="D132" s="5" t="s">
        <v>34</v>
      </c>
      <c r="E132" s="41">
        <v>18616.439999999999</v>
      </c>
      <c r="F132" s="41"/>
      <c r="G132" s="41">
        <f t="shared" si="4"/>
        <v>18616.439999999999</v>
      </c>
    </row>
    <row r="133" spans="2:7" ht="39.6" customHeight="1">
      <c r="B133" s="12">
        <f t="shared" ref="B133:B138" si="7">B132+1</f>
        <v>121</v>
      </c>
      <c r="C133" s="19" t="s">
        <v>115</v>
      </c>
      <c r="D133" s="2" t="s">
        <v>116</v>
      </c>
      <c r="E133" s="42">
        <v>1047</v>
      </c>
      <c r="F133" s="41"/>
      <c r="G133" s="42">
        <f t="shared" si="4"/>
        <v>1047</v>
      </c>
    </row>
    <row r="134" spans="2:7" ht="31.95" customHeight="1">
      <c r="B134" s="12">
        <f t="shared" si="7"/>
        <v>122</v>
      </c>
      <c r="C134" s="19" t="s">
        <v>117</v>
      </c>
      <c r="D134" s="2" t="s">
        <v>116</v>
      </c>
      <c r="E134" s="42">
        <v>5112.32</v>
      </c>
      <c r="F134" s="41"/>
      <c r="G134" s="42">
        <f t="shared" si="4"/>
        <v>5112.32</v>
      </c>
    </row>
    <row r="135" spans="2:7" ht="45" customHeight="1">
      <c r="B135" s="12">
        <f t="shared" si="7"/>
        <v>123</v>
      </c>
      <c r="C135" s="19" t="s">
        <v>118</v>
      </c>
      <c r="D135" s="2" t="s">
        <v>116</v>
      </c>
      <c r="E135" s="42">
        <v>10990.44</v>
      </c>
      <c r="F135" s="41"/>
      <c r="G135" s="42">
        <f t="shared" si="4"/>
        <v>10990.44</v>
      </c>
    </row>
    <row r="136" spans="2:7" ht="63" customHeight="1">
      <c r="B136" s="12">
        <f t="shared" si="7"/>
        <v>124</v>
      </c>
      <c r="C136" s="19" t="s">
        <v>119</v>
      </c>
      <c r="D136" s="2" t="s">
        <v>37</v>
      </c>
      <c r="E136" s="42">
        <v>579.69000000000005</v>
      </c>
      <c r="F136" s="41"/>
      <c r="G136" s="42">
        <f t="shared" si="4"/>
        <v>579.69000000000005</v>
      </c>
    </row>
    <row r="137" spans="2:7">
      <c r="B137" s="12">
        <f t="shared" si="7"/>
        <v>125</v>
      </c>
      <c r="C137" s="2" t="s">
        <v>38</v>
      </c>
      <c r="D137" s="2" t="s">
        <v>39</v>
      </c>
      <c r="E137" s="42">
        <v>10000</v>
      </c>
      <c r="F137" s="41"/>
      <c r="G137" s="42">
        <f t="shared" si="4"/>
        <v>10000</v>
      </c>
    </row>
    <row r="138" spans="2:7">
      <c r="B138" s="12">
        <f t="shared" si="7"/>
        <v>126</v>
      </c>
      <c r="C138" s="1" t="s">
        <v>73</v>
      </c>
      <c r="D138" s="2" t="s">
        <v>72</v>
      </c>
      <c r="E138" s="42">
        <v>10000</v>
      </c>
      <c r="F138" s="41"/>
      <c r="G138" s="42">
        <f t="shared" si="4"/>
        <v>10000</v>
      </c>
    </row>
    <row r="139" spans="2:7">
      <c r="B139" s="17"/>
      <c r="C139" s="3"/>
      <c r="D139" s="4"/>
      <c r="E139" s="30"/>
    </row>
    <row r="140" spans="2:7">
      <c r="B140" s="17"/>
      <c r="C140" s="3"/>
      <c r="D140" s="4"/>
      <c r="E140" s="14"/>
    </row>
    <row r="141" spans="2:7" ht="15.6">
      <c r="B141" s="17"/>
      <c r="C141" s="26" t="s">
        <v>52</v>
      </c>
      <c r="D141" s="50" t="s">
        <v>163</v>
      </c>
      <c r="E141" s="50"/>
    </row>
    <row r="142" spans="2:7" ht="15.6">
      <c r="B142" s="20"/>
      <c r="C142" s="22"/>
      <c r="D142" s="58" t="s">
        <v>164</v>
      </c>
      <c r="E142" s="58"/>
      <c r="F142" s="58"/>
    </row>
    <row r="143" spans="2:7" ht="15.6">
      <c r="B143" s="20"/>
      <c r="C143" s="26" t="s">
        <v>53</v>
      </c>
      <c r="D143" s="50" t="s">
        <v>165</v>
      </c>
      <c r="E143" s="50"/>
    </row>
    <row r="144" spans="2:7">
      <c r="B144" s="7"/>
      <c r="C144" s="7"/>
      <c r="D144" s="7"/>
    </row>
    <row r="145" spans="2:5">
      <c r="B145" s="7"/>
      <c r="C145" s="8"/>
      <c r="D145" s="26"/>
    </row>
    <row r="146" spans="2:5">
      <c r="C146" s="54"/>
      <c r="D146" s="54"/>
    </row>
    <row r="147" spans="2:5">
      <c r="C147" s="8"/>
      <c r="D147" s="53"/>
      <c r="E147" s="53"/>
    </row>
  </sheetData>
  <mergeCells count="20">
    <mergeCell ref="D147:E147"/>
    <mergeCell ref="C146:D146"/>
    <mergeCell ref="D143:E143"/>
    <mergeCell ref="C9:C12"/>
    <mergeCell ref="D9:D12"/>
    <mergeCell ref="E9:E12"/>
    <mergeCell ref="D141:E141"/>
    <mergeCell ref="D142:F142"/>
    <mergeCell ref="C6:D6"/>
    <mergeCell ref="F9:F12"/>
    <mergeCell ref="B9:B12"/>
    <mergeCell ref="G9:G12"/>
    <mergeCell ref="F1:G1"/>
    <mergeCell ref="F2:G2"/>
    <mergeCell ref="B1:C1"/>
    <mergeCell ref="B2:C2"/>
    <mergeCell ref="B3:C3"/>
    <mergeCell ref="D1:E1"/>
    <mergeCell ref="D2:E2"/>
    <mergeCell ref="C5:E5"/>
  </mergeCells>
  <phoneticPr fontId="2" type="noConversion"/>
  <pageMargins left="0.33" right="0.15748031496062992" top="0.33" bottom="0.77" header="0.23" footer="0.51181102362204722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Sheet9</vt:lpstr>
      <vt:lpstr>Sheet9!Imprimare_titluri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2025-07-21T09:46:31Z</cp:lastPrinted>
  <dcterms:created xsi:type="dcterms:W3CDTF">2009-05-18T06:15:42Z</dcterms:created>
  <dcterms:modified xsi:type="dcterms:W3CDTF">2025-07-21T09:46:39Z</dcterms:modified>
</cp:coreProperties>
</file>