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is1\E\DGBFRU\3. SERVICIUL BUGET LOCAL VENITURI\2 Anca Oltean\SEDINTA RECTIFICARE SEPTEMBRIE 2026\"/>
    </mc:Choice>
  </mc:AlternateContent>
  <xr:revisionPtr revIDLastSave="0" documentId="13_ncr:1_{2317F180-F4AA-4557-9323-2D5C5E7C517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Sheet1!$B$7:$E$198</definedName>
    <definedName name="_xlnm.Print_Titles" localSheetId="0">Sheet1!$8:$11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  <c r="F47" i="1"/>
  <c r="F43" i="1"/>
  <c r="F41" i="1"/>
  <c r="F40" i="1"/>
  <c r="F39" i="1"/>
  <c r="F124" i="1"/>
  <c r="F125" i="1"/>
  <c r="F131" i="1"/>
  <c r="F132" i="1"/>
  <c r="F81" i="1"/>
  <c r="F82" i="1"/>
  <c r="F89" i="1"/>
  <c r="F55" i="1"/>
  <c r="F38" i="1"/>
  <c r="F104" i="1"/>
  <c r="F101" i="1"/>
  <c r="F126" i="1"/>
  <c r="F127" i="1"/>
  <c r="B33" i="1"/>
  <c r="B34" i="1"/>
  <c r="B35" i="1"/>
  <c r="B36" i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G36" i="1"/>
  <c r="G194" i="1"/>
  <c r="G195" i="1"/>
  <c r="G199" i="1" l="1"/>
  <c r="G48" i="1" l="1"/>
  <c r="G191" i="1"/>
  <c r="G54" i="1"/>
  <c r="G186" i="1"/>
  <c r="G123" i="1" l="1"/>
  <c r="G47" i="1" l="1"/>
  <c r="G16" i="1"/>
  <c r="G17" i="1"/>
  <c r="G18" i="1"/>
  <c r="G15" i="1" l="1"/>
  <c r="G13" i="1" l="1"/>
  <c r="G14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7" i="1"/>
  <c r="G40" i="1"/>
  <c r="G41" i="1"/>
  <c r="G42" i="1"/>
  <c r="G43" i="1"/>
  <c r="G44" i="1"/>
  <c r="G45" i="1"/>
  <c r="G46" i="1"/>
  <c r="G49" i="1"/>
  <c r="G50" i="1"/>
  <c r="G51" i="1"/>
  <c r="G52" i="1"/>
  <c r="G53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7" i="1"/>
  <c r="G188" i="1"/>
  <c r="G189" i="1"/>
  <c r="G190" i="1"/>
  <c r="G192" i="1"/>
  <c r="G193" i="1"/>
  <c r="G196" i="1"/>
  <c r="G197" i="1"/>
  <c r="G198" i="1"/>
  <c r="G12" i="1"/>
  <c r="G39" i="1" l="1"/>
  <c r="G38" i="1"/>
  <c r="B13" i="1" l="1"/>
  <c r="B14" i="1" s="1"/>
  <c r="B15" i="1" s="1"/>
  <c r="B16" i="1" l="1"/>
  <c r="B17" i="1" s="1"/>
  <c r="B18" i="1" s="1"/>
  <c r="B19" i="1" s="1"/>
  <c r="B20" i="1" s="1"/>
  <c r="B21" i="1" l="1"/>
  <c r="B22" i="1" s="1"/>
  <c r="B23" i="1" s="1"/>
  <c r="B24" i="1" s="1"/>
  <c r="B25" i="1" s="1"/>
  <c r="B26" i="1" s="1"/>
  <c r="B27" i="1" s="1"/>
  <c r="B28" i="1" s="1"/>
  <c r="B29" i="1" l="1"/>
  <c r="B30" i="1" s="1"/>
  <c r="B31" i="1" s="1"/>
  <c r="B32" i="1" s="1"/>
</calcChain>
</file>

<file path=xl/sharedStrings.xml><?xml version="1.0" encoding="utf-8"?>
<sst xmlns="http://schemas.openxmlformats.org/spreadsheetml/2006/main" count="387" uniqueCount="206">
  <si>
    <t>ROMÂNIA</t>
  </si>
  <si>
    <t>JUDEŢUL CLUJ</t>
  </si>
  <si>
    <t xml:space="preserve">CONSILIUL JUDEŢEAN </t>
  </si>
  <si>
    <t>Nr.
crt.</t>
  </si>
  <si>
    <t>Indicatori/Ordonatori de credite</t>
  </si>
  <si>
    <t>Cod</t>
  </si>
  <si>
    <t>Impozit pe profit</t>
  </si>
  <si>
    <t>01 02</t>
  </si>
  <si>
    <t>Cote defalcate din impozitul pe venit</t>
  </si>
  <si>
    <t>04 02 01</t>
  </si>
  <si>
    <t>04 02 04</t>
  </si>
  <si>
    <t>Sume defalcate din TVA total, din care:</t>
  </si>
  <si>
    <t>11 02</t>
  </si>
  <si>
    <t>11 02 01</t>
  </si>
  <si>
    <t>Sume defalcate din TVA pt drumuri judetene</t>
  </si>
  <si>
    <t>11 02 05</t>
  </si>
  <si>
    <t>Taxe pe utilizarea bunurilor</t>
  </si>
  <si>
    <t>16 02</t>
  </si>
  <si>
    <t>Venituri din proprietate</t>
  </si>
  <si>
    <t>30 02</t>
  </si>
  <si>
    <t>Amenzi, penalizări şi confiscări</t>
  </si>
  <si>
    <t>35 02</t>
  </si>
  <si>
    <t>Diverse venituri</t>
  </si>
  <si>
    <t>Finanţarea drepturilor acordate persoanelor cu handicap</t>
  </si>
  <si>
    <t>42 02 21</t>
  </si>
  <si>
    <t>TOTAL VENITURI</t>
  </si>
  <si>
    <t>TOTAL CHELTUIELI</t>
  </si>
  <si>
    <t>Cap 51.02 AUTORITĂŢI PUBLICE</t>
  </si>
  <si>
    <t>51 02</t>
  </si>
  <si>
    <t xml:space="preserve"> Autorităţi Executive</t>
  </si>
  <si>
    <t>Chelt de personal</t>
  </si>
  <si>
    <t>51.02 10</t>
  </si>
  <si>
    <t>Bunuri şi servicii</t>
  </si>
  <si>
    <t>51 02 20</t>
  </si>
  <si>
    <t>Cap 54.02 ALTE SERVICII PUBLICE GENERALE</t>
  </si>
  <si>
    <t>54 02</t>
  </si>
  <si>
    <t>Direcţia Judeţeană Evidenţa Persoanelor</t>
  </si>
  <si>
    <t>54.02</t>
  </si>
  <si>
    <t>Transferuri între unit.ale adm. publice, din care:</t>
  </si>
  <si>
    <t>54.02.51</t>
  </si>
  <si>
    <t>Cheltuieli de personal</t>
  </si>
  <si>
    <t>54.02.10</t>
  </si>
  <si>
    <t>54.02.20</t>
  </si>
  <si>
    <t>Serviciul Public Salvamont</t>
  </si>
  <si>
    <t>Bunuri si servicii</t>
  </si>
  <si>
    <t>54 02 20</t>
  </si>
  <si>
    <t>Consiliul Judeţean</t>
  </si>
  <si>
    <t>Cap 60.02 APĂRARE NAŢIONALĂ</t>
  </si>
  <si>
    <t>60 02</t>
  </si>
  <si>
    <t>Centrul Militar Zonal</t>
  </si>
  <si>
    <t xml:space="preserve">60 02 20 </t>
  </si>
  <si>
    <t>61 02</t>
  </si>
  <si>
    <t>INSPECTORATUL PENTRU SITUAŢII DE URGENŢĂ</t>
  </si>
  <si>
    <t>61 02 20</t>
  </si>
  <si>
    <t>Cap 65.02 ÎNVĂŢĂMÂNT</t>
  </si>
  <si>
    <t>65 02</t>
  </si>
  <si>
    <t xml:space="preserve">65 02 </t>
  </si>
  <si>
    <t>65 02 20</t>
  </si>
  <si>
    <t xml:space="preserve">Bunuri şi servicii </t>
  </si>
  <si>
    <t>Centru Şcolar pentru Educaţie Incluzivă</t>
  </si>
  <si>
    <t>Centrul Judeţean de Resurse şi Asistenţă Educaţională</t>
  </si>
  <si>
    <t>Asistenţă socială</t>
  </si>
  <si>
    <t>65 02 57</t>
  </si>
  <si>
    <t>Cap.67 02 CULTURA, RECREERE, RELIGIE</t>
  </si>
  <si>
    <t>67 02</t>
  </si>
  <si>
    <t>Cap.67 02 CULTURA</t>
  </si>
  <si>
    <t>Filarmonica de Stat Transilvania</t>
  </si>
  <si>
    <t>Transferuri între unităţi ale admin.publice,din care:</t>
  </si>
  <si>
    <t>67 02 51</t>
  </si>
  <si>
    <t>67 02 10</t>
  </si>
  <si>
    <t>67 02 20</t>
  </si>
  <si>
    <t>Teatrul de Păpuşi "Puck"</t>
  </si>
  <si>
    <t xml:space="preserve">67 02 10 </t>
  </si>
  <si>
    <t>Muzeul de Artă</t>
  </si>
  <si>
    <t>Muzeul Etnografic al Transilvaniei</t>
  </si>
  <si>
    <t>Transferuri între unităţi ale admin.publice, din care:</t>
  </si>
  <si>
    <t>Muzeul Memorial"Octavian Goga" Ciucea</t>
  </si>
  <si>
    <t>Şcoala de Artă "Tudor Jarda"</t>
  </si>
  <si>
    <t>Biblioteca Judeţeană "O.Goga"</t>
  </si>
  <si>
    <t>Revista de cultură "TRIBUNA"</t>
  </si>
  <si>
    <t>Revista de cultură "MÜVELÖDÉS"</t>
  </si>
  <si>
    <t>Cap.67 02 RELIGIE</t>
  </si>
  <si>
    <t>Alte cheltuieli</t>
  </si>
  <si>
    <t>67 02 59</t>
  </si>
  <si>
    <t>Cap 68 02 -ASIGURĂRI ŞI ASISTENŢĂ SOCIALĂ</t>
  </si>
  <si>
    <t>68 02</t>
  </si>
  <si>
    <t xml:space="preserve">Direcţia Generală de Asistenţă Socială şi Protecţia Copilului </t>
  </si>
  <si>
    <t xml:space="preserve">68 02 </t>
  </si>
  <si>
    <t>68 02 10</t>
  </si>
  <si>
    <t>68 02 20</t>
  </si>
  <si>
    <t>Cap 84 02 TRANSPORTURI</t>
  </si>
  <si>
    <t>84 02</t>
  </si>
  <si>
    <t>Cap 61.02 ORDINE PUBLICĂ ŞI SIGURANTA NAŢIONALĂ</t>
  </si>
  <si>
    <t>Transferuri între unit.ale adm. publice</t>
  </si>
  <si>
    <t>mii lei</t>
  </si>
  <si>
    <t>Vărsăminte din secţiunea de funcţionare pentru finanţarea secţiunii de dezvoltare</t>
  </si>
  <si>
    <t>37 02 03</t>
  </si>
  <si>
    <t>Liceul Tehnologic Special pentru Deficienţi de Auz</t>
  </si>
  <si>
    <t>Şcoala Gimnazială Specială Pt.Deficienţi de Auz Kozmutza Flora</t>
  </si>
  <si>
    <t>Liceul Special pentru Deficienţi de Vedere</t>
  </si>
  <si>
    <t>Şcoala Gimnazială Specială Transilvania- Baciu</t>
  </si>
  <si>
    <t>Gradiniţa Specială Cluj-Napoca</t>
  </si>
  <si>
    <t xml:space="preserve">Şcoala Gimnazială Specială Huedin </t>
  </si>
  <si>
    <t>55F</t>
  </si>
  <si>
    <t>Alte transferuri</t>
  </si>
  <si>
    <t xml:space="preserve">Total şcoli, din care: </t>
  </si>
  <si>
    <t>Transferuri curente în strainătate</t>
  </si>
  <si>
    <t>54 02 55</t>
  </si>
  <si>
    <t>51F</t>
  </si>
  <si>
    <t>33 02</t>
  </si>
  <si>
    <t>Venituri din prestări de servicii şi alte activităţi</t>
  </si>
  <si>
    <t>STPS</t>
  </si>
  <si>
    <t>C.J.C - D. A. D. P. P.</t>
  </si>
  <si>
    <t>84 02 20</t>
  </si>
  <si>
    <t>Asistență socială</t>
  </si>
  <si>
    <t>Dobânzi</t>
  </si>
  <si>
    <t>Programul pentru școli al României</t>
  </si>
  <si>
    <t>Drepturile copiilor cu CES care frecventează învățământul special</t>
  </si>
  <si>
    <t>ATOP</t>
  </si>
  <si>
    <t>Sume aferente persoanelor cu handicap neîncadrate</t>
  </si>
  <si>
    <t xml:space="preserve">70 02 </t>
  </si>
  <si>
    <t>Fond de rezerva - Fond IID</t>
  </si>
  <si>
    <t>70 02 55F</t>
  </si>
  <si>
    <t xml:space="preserve">51 02 59 </t>
  </si>
  <si>
    <t>68 02 59</t>
  </si>
  <si>
    <t>Cap 70 02 SERVICII ŞI DEZVOLTARE PUBLICĂ</t>
  </si>
  <si>
    <t>Școala Profesională Specială  SAMUS</t>
  </si>
  <si>
    <t>Liceul Tehnologic Special Dej</t>
  </si>
  <si>
    <t xml:space="preserve">   Secţiunea de funcţionare</t>
  </si>
  <si>
    <t>Sume aloc. din cote defalcate din impozitul pe venit pt echilibrarea bugetelor locale</t>
  </si>
  <si>
    <t>Sume defalc.din TVA pt. fin.chelt. descentralizate la niv.judeţelor,total din care:</t>
  </si>
  <si>
    <t xml:space="preserve">Sume defalcate din TVA pt. învăţământ special </t>
  </si>
  <si>
    <t>Sume defalc. din TVA pt cămine persoane vârstnice</t>
  </si>
  <si>
    <t xml:space="preserve">Alte venituri </t>
  </si>
  <si>
    <t>36 02 50</t>
  </si>
  <si>
    <t>36 02 06</t>
  </si>
  <si>
    <t xml:space="preserve">Sume defalcate din TVA pt. sustinerea sistemului de protecție a copilului </t>
  </si>
  <si>
    <t>Sume defalcate din TVA pt. finantarea centrelor publice pt. persoane adulte cu handicap</t>
  </si>
  <si>
    <t>Fond rezervă</t>
  </si>
  <si>
    <t>Cap 66 02 SĂNĂTATE</t>
  </si>
  <si>
    <t>66 02</t>
  </si>
  <si>
    <t>ANEXA Nr. 3</t>
  </si>
  <si>
    <t>PREȘEDINTE</t>
  </si>
  <si>
    <t>ALIN TIȘE</t>
  </si>
  <si>
    <t>Alte culte</t>
  </si>
  <si>
    <t>Cap. 67 02 RECREERE</t>
  </si>
  <si>
    <t>Activități sportive</t>
  </si>
  <si>
    <t>Alte acțiuni de cultură</t>
  </si>
  <si>
    <t>Activități tineret</t>
  </si>
  <si>
    <t>Sume defalcate din TVA- stimulent educațional învățământ special</t>
  </si>
  <si>
    <t>Centrul Scolar Miron Ionescu</t>
  </si>
  <si>
    <t>66 02 51F</t>
  </si>
  <si>
    <t>Cap 74 02 PROTECȚIA MEDIULUI</t>
  </si>
  <si>
    <t>74 02</t>
  </si>
  <si>
    <t>74 02 20</t>
  </si>
  <si>
    <t>61 02 10</t>
  </si>
  <si>
    <t>Cap 80 02 Acţiuni Generale Economice</t>
  </si>
  <si>
    <t>80 02</t>
  </si>
  <si>
    <t>Asociatii si fundatii</t>
  </si>
  <si>
    <t>54 02 59</t>
  </si>
  <si>
    <t>Sume defalcate din TVA pt echilibrarea bugetelor locale</t>
  </si>
  <si>
    <t>11 02 06</t>
  </si>
  <si>
    <t>Cluj Arena</t>
  </si>
  <si>
    <t>80 02 55</t>
  </si>
  <si>
    <t>CMID</t>
  </si>
  <si>
    <t xml:space="preserve"> BUGETUL LOCAL  AL JUDEŢULUI CLUJ PE ANUL 2026, PE CAPITOLE, SUBCAPITOLE ȘI TITLURI </t>
  </si>
  <si>
    <t>Varsaminte din veniturile/disponibilit instit publice</t>
  </si>
  <si>
    <t>36 02 05</t>
  </si>
  <si>
    <t>Cap. 55 02 Tranzactii privind datoria publică și împrumuturi</t>
  </si>
  <si>
    <t>55 02</t>
  </si>
  <si>
    <t>Bunuri și servicii</t>
  </si>
  <si>
    <t>55 02 20</t>
  </si>
  <si>
    <t>DOBÂNZI</t>
  </si>
  <si>
    <t>55 02 30</t>
  </si>
  <si>
    <t>Asistenta sociala</t>
  </si>
  <si>
    <t xml:space="preserve">68 02 57 </t>
  </si>
  <si>
    <t>Centrul de  Cultură și Artă  Tradiții Clujene</t>
  </si>
  <si>
    <t>Contrasemnează:</t>
  </si>
  <si>
    <t>SECRETAR GENERAL AL JUDEȚULUI</t>
  </si>
  <si>
    <t>SIMONA GACI</t>
  </si>
  <si>
    <t>Cheltuieli curente-Spitale, din care:</t>
  </si>
  <si>
    <t xml:space="preserve">Spitalul  Clinic de Urgență pentru Copii Cluj-Napoca </t>
  </si>
  <si>
    <t>66 02 51 F</t>
  </si>
  <si>
    <t>Spitalul Clinic Județean de Urgență Cluj, Secția Clinică Ginecologie I</t>
  </si>
  <si>
    <t>Spitalul Clinic Județean de Urgență Cluj, Secția de Ortopedie Traumatologie 1</t>
  </si>
  <si>
    <t>Spitalul Clinic Județean de Urgență Cluj, Secția de Ortopedie Traumatologie 2</t>
  </si>
  <si>
    <t xml:space="preserve"> BUGET APROBAT 2026</t>
  </si>
  <si>
    <t>INFLUENȚE</t>
  </si>
  <si>
    <t>BUGET RECTIFICAT 2026</t>
  </si>
  <si>
    <t>Sume repartizate pentru finanțarea instituțiilor de spectacole și concerte</t>
  </si>
  <si>
    <t>04 02 06</t>
  </si>
  <si>
    <t>Donații și sponsorizări</t>
  </si>
  <si>
    <t>37 02 01</t>
  </si>
  <si>
    <t>Spitalul de Boli Psihice Cronice Borșa</t>
  </si>
  <si>
    <t>Plăți an precedent recuperare în anul curent</t>
  </si>
  <si>
    <t>68.02.85.SF</t>
  </si>
  <si>
    <t>85 F</t>
  </si>
  <si>
    <t>51 02 85 F</t>
  </si>
  <si>
    <t>74 02 85 F</t>
  </si>
  <si>
    <t>84 02 85 F</t>
  </si>
  <si>
    <t xml:space="preserve">Subvenții pt. realizarea act de colectare, transport, depozitare și neutralizare a deșeurilor de origine animală </t>
  </si>
  <si>
    <t>42 02 73</t>
  </si>
  <si>
    <t>Cap 83 02 AGRICULTURĂ, SILVICULTURĂ</t>
  </si>
  <si>
    <t>83 02</t>
  </si>
  <si>
    <t>83 02 20</t>
  </si>
  <si>
    <t xml:space="preserve">                                                       La Hotărârea nr.     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</si>
</sst>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Montserat light"/>
    </font>
    <font>
      <sz val="10"/>
      <name val="Montserat light"/>
    </font>
    <font>
      <sz val="10"/>
      <color rgb="FFFF0000"/>
      <name val="Montserat light"/>
    </font>
    <font>
      <b/>
      <sz val="10"/>
      <color indexed="8"/>
      <name val="Montserat light"/>
    </font>
    <font>
      <b/>
      <i/>
      <sz val="10"/>
      <name val="Montserat ligh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15" fontId="2" fillId="0" borderId="0" xfId="1" applyNumberFormat="1" applyFont="1" applyAlignment="1">
      <alignment horizontal="center" vertical="center"/>
    </xf>
    <xf numFmtId="14" fontId="2" fillId="0" borderId="0" xfId="1" applyNumberFormat="1" applyFont="1" applyAlignment="1">
      <alignment horizontal="left"/>
    </xf>
    <xf numFmtId="15" fontId="2" fillId="0" borderId="0" xfId="1" applyNumberFormat="1" applyFont="1"/>
    <xf numFmtId="0" fontId="2" fillId="0" borderId="0" xfId="0" applyFont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/>
    <xf numFmtId="49" fontId="3" fillId="0" borderId="1" xfId="1" applyNumberFormat="1" applyFont="1" applyBorder="1" applyAlignment="1">
      <alignment horizontal="left"/>
    </xf>
    <xf numFmtId="4" fontId="3" fillId="0" borderId="1" xfId="0" applyNumberFormat="1" applyFont="1" applyBorder="1"/>
    <xf numFmtId="0" fontId="3" fillId="0" borderId="1" xfId="1" applyFont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3" fillId="0" borderId="1" xfId="1" applyFont="1" applyBorder="1" applyAlignment="1">
      <alignment horizontal="left"/>
    </xf>
    <xf numFmtId="4" fontId="3" fillId="0" borderId="0" xfId="0" applyNumberFormat="1" applyFont="1"/>
    <xf numFmtId="0" fontId="2" fillId="0" borderId="1" xfId="1" applyFont="1" applyBorder="1"/>
    <xf numFmtId="4" fontId="2" fillId="0" borderId="1" xfId="0" applyNumberFormat="1" applyFont="1" applyBorder="1"/>
    <xf numFmtId="0" fontId="2" fillId="0" borderId="1" xfId="1" applyFont="1" applyBorder="1" applyAlignment="1">
      <alignment horizontal="right"/>
    </xf>
    <xf numFmtId="0" fontId="2" fillId="0" borderId="1" xfId="1" applyFont="1" applyBorder="1" applyAlignment="1">
      <alignment wrapText="1"/>
    </xf>
    <xf numFmtId="0" fontId="3" fillId="0" borderId="0" xfId="0" applyFont="1" applyAlignment="1">
      <alignment horizontal="center"/>
    </xf>
    <xf numFmtId="4" fontId="4" fillId="0" borderId="0" xfId="0" applyNumberFormat="1" applyFont="1"/>
    <xf numFmtId="0" fontId="4" fillId="0" borderId="0" xfId="0" applyFont="1"/>
    <xf numFmtId="0" fontId="5" fillId="0" borderId="1" xfId="1" applyFont="1" applyBorder="1"/>
    <xf numFmtId="0" fontId="5" fillId="0" borderId="1" xfId="1" applyFont="1" applyBorder="1" applyAlignment="1">
      <alignment wrapText="1"/>
    </xf>
    <xf numFmtId="0" fontId="2" fillId="0" borderId="1" xfId="1" applyFont="1" applyBorder="1" applyAlignment="1">
      <alignment horizontal="left"/>
    </xf>
    <xf numFmtId="0" fontId="6" fillId="0" borderId="1" xfId="1" applyFont="1" applyBorder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0" applyFont="1" applyAlignment="1">
      <alignment horizontal="center" vertical="center"/>
    </xf>
    <xf numFmtId="4" fontId="2" fillId="0" borderId="0" xfId="0" applyNumberFormat="1" applyFont="1"/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right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left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07"/>
  <sheetViews>
    <sheetView tabSelected="1" workbookViewId="0">
      <selection activeCell="I45" sqref="I45"/>
    </sheetView>
  </sheetViews>
  <sheetFormatPr defaultColWidth="9.109375" defaultRowHeight="13.2"/>
  <cols>
    <col min="1" max="1" width="3" style="2" customWidth="1"/>
    <col min="2" max="2" width="6" style="34" customWidth="1"/>
    <col min="3" max="3" width="47" style="2" customWidth="1"/>
    <col min="4" max="4" width="11.5546875" style="2" customWidth="1"/>
    <col min="5" max="5" width="16.44140625" style="2" customWidth="1"/>
    <col min="6" max="6" width="11.44140625" style="2" customWidth="1"/>
    <col min="7" max="7" width="15.77734375" style="2" customWidth="1"/>
    <col min="8" max="8" width="17.5546875" style="2" customWidth="1"/>
    <col min="9" max="9" width="13.6640625" style="2" customWidth="1"/>
    <col min="10" max="10" width="12.88671875" style="2" customWidth="1"/>
    <col min="11" max="16384" width="9.109375" style="2"/>
  </cols>
  <sheetData>
    <row r="1" spans="2:7">
      <c r="B1" s="46" t="s">
        <v>0</v>
      </c>
      <c r="C1" s="46"/>
      <c r="D1" s="40"/>
      <c r="E1" s="40"/>
      <c r="F1" s="40" t="s">
        <v>141</v>
      </c>
      <c r="G1" s="40"/>
    </row>
    <row r="2" spans="2:7">
      <c r="B2" s="46" t="s">
        <v>1</v>
      </c>
      <c r="C2" s="46"/>
      <c r="D2" s="40" t="s">
        <v>205</v>
      </c>
      <c r="E2" s="40"/>
      <c r="F2" s="40"/>
      <c r="G2" s="40"/>
    </row>
    <row r="3" spans="2:7">
      <c r="B3" s="46" t="s">
        <v>2</v>
      </c>
      <c r="C3" s="46"/>
      <c r="D3" s="3"/>
    </row>
    <row r="4" spans="2:7">
      <c r="B4" s="4"/>
      <c r="C4" s="1"/>
      <c r="D4" s="3"/>
      <c r="E4" s="5"/>
    </row>
    <row r="5" spans="2:7" ht="30.6" customHeight="1">
      <c r="B5" s="6"/>
      <c r="C5" s="41" t="s">
        <v>165</v>
      </c>
      <c r="D5" s="41"/>
      <c r="E5" s="41"/>
      <c r="F5" s="41"/>
      <c r="G5" s="41"/>
    </row>
    <row r="6" spans="2:7" ht="20.25" customHeight="1">
      <c r="B6" s="7"/>
      <c r="C6" s="41" t="s">
        <v>128</v>
      </c>
      <c r="D6" s="41"/>
      <c r="E6" s="41"/>
      <c r="F6" s="41"/>
    </row>
    <row r="7" spans="2:7">
      <c r="B7" s="8"/>
      <c r="C7" s="9"/>
      <c r="D7" s="10"/>
      <c r="E7" s="11"/>
      <c r="G7" s="11" t="s">
        <v>94</v>
      </c>
    </row>
    <row r="8" spans="2:7" ht="14.25" customHeight="1">
      <c r="B8" s="37" t="s">
        <v>3</v>
      </c>
      <c r="C8" s="43" t="s">
        <v>4</v>
      </c>
      <c r="D8" s="43" t="s">
        <v>5</v>
      </c>
      <c r="E8" s="37" t="s">
        <v>186</v>
      </c>
      <c r="F8" s="37" t="s">
        <v>187</v>
      </c>
      <c r="G8" s="37" t="s">
        <v>188</v>
      </c>
    </row>
    <row r="9" spans="2:7" ht="12.75" customHeight="1">
      <c r="B9" s="38"/>
      <c r="C9" s="44"/>
      <c r="D9" s="44"/>
      <c r="E9" s="38"/>
      <c r="F9" s="38"/>
      <c r="G9" s="38"/>
    </row>
    <row r="10" spans="2:7" ht="12.75" customHeight="1">
      <c r="B10" s="38"/>
      <c r="C10" s="44"/>
      <c r="D10" s="44"/>
      <c r="E10" s="38"/>
      <c r="F10" s="38"/>
      <c r="G10" s="38"/>
    </row>
    <row r="11" spans="2:7" ht="23.25" customHeight="1">
      <c r="B11" s="39"/>
      <c r="C11" s="45"/>
      <c r="D11" s="45"/>
      <c r="E11" s="39"/>
      <c r="F11" s="39"/>
      <c r="G11" s="39"/>
    </row>
    <row r="12" spans="2:7">
      <c r="B12" s="12">
        <v>1</v>
      </c>
      <c r="C12" s="13" t="s">
        <v>6</v>
      </c>
      <c r="D12" s="14" t="s">
        <v>7</v>
      </c>
      <c r="E12" s="15">
        <v>10142.57</v>
      </c>
      <c r="F12" s="15"/>
      <c r="G12" s="15">
        <f>E12+F12</f>
        <v>10142.57</v>
      </c>
    </row>
    <row r="13" spans="2:7">
      <c r="B13" s="12">
        <f t="shared" ref="B13:B86" si="0">B12+1</f>
        <v>2</v>
      </c>
      <c r="C13" s="13" t="s">
        <v>8</v>
      </c>
      <c r="D13" s="13" t="s">
        <v>9</v>
      </c>
      <c r="E13" s="15">
        <v>367379</v>
      </c>
      <c r="F13" s="15"/>
      <c r="G13" s="15">
        <f t="shared" ref="G13:G81" si="1">E13+F13</f>
        <v>367379</v>
      </c>
    </row>
    <row r="14" spans="2:7" ht="26.4">
      <c r="B14" s="12">
        <f t="shared" si="0"/>
        <v>3</v>
      </c>
      <c r="C14" s="16" t="s">
        <v>129</v>
      </c>
      <c r="D14" s="13" t="s">
        <v>10</v>
      </c>
      <c r="E14" s="15">
        <v>0</v>
      </c>
      <c r="F14" s="15"/>
      <c r="G14" s="15">
        <f t="shared" si="1"/>
        <v>0</v>
      </c>
    </row>
    <row r="15" spans="2:7" ht="26.4">
      <c r="B15" s="12">
        <f t="shared" si="0"/>
        <v>4</v>
      </c>
      <c r="C15" s="16" t="s">
        <v>189</v>
      </c>
      <c r="D15" s="13" t="s">
        <v>190</v>
      </c>
      <c r="E15" s="15">
        <v>11444.11</v>
      </c>
      <c r="F15" s="15">
        <v>6551.55</v>
      </c>
      <c r="G15" s="15">
        <f t="shared" si="1"/>
        <v>17995.66</v>
      </c>
    </row>
    <row r="16" spans="2:7">
      <c r="B16" s="12">
        <f t="shared" si="0"/>
        <v>5</v>
      </c>
      <c r="C16" s="13" t="s">
        <v>191</v>
      </c>
      <c r="D16" s="13" t="s">
        <v>192</v>
      </c>
      <c r="E16" s="15">
        <v>14.5</v>
      </c>
      <c r="F16" s="15"/>
      <c r="G16" s="15">
        <f t="shared" si="1"/>
        <v>14.5</v>
      </c>
    </row>
    <row r="17" spans="2:7">
      <c r="B17" s="12">
        <f t="shared" si="0"/>
        <v>6</v>
      </c>
      <c r="C17" s="13" t="s">
        <v>11</v>
      </c>
      <c r="D17" s="13" t="s">
        <v>12</v>
      </c>
      <c r="E17" s="15">
        <v>164506</v>
      </c>
      <c r="F17" s="15"/>
      <c r="G17" s="15">
        <f t="shared" si="1"/>
        <v>164506</v>
      </c>
    </row>
    <row r="18" spans="2:7" ht="26.4" customHeight="1">
      <c r="B18" s="12">
        <f t="shared" si="0"/>
        <v>7</v>
      </c>
      <c r="C18" s="16" t="s">
        <v>130</v>
      </c>
      <c r="D18" s="13" t="s">
        <v>13</v>
      </c>
      <c r="E18" s="15">
        <v>127181</v>
      </c>
      <c r="F18" s="15"/>
      <c r="G18" s="15">
        <f t="shared" si="1"/>
        <v>127181</v>
      </c>
    </row>
    <row r="19" spans="2:7" ht="18" customHeight="1">
      <c r="B19" s="12">
        <f t="shared" si="0"/>
        <v>8</v>
      </c>
      <c r="C19" s="16" t="s">
        <v>116</v>
      </c>
      <c r="D19" s="13" t="s">
        <v>13</v>
      </c>
      <c r="E19" s="15">
        <v>17546</v>
      </c>
      <c r="F19" s="15"/>
      <c r="G19" s="15">
        <f t="shared" si="1"/>
        <v>17546</v>
      </c>
    </row>
    <row r="20" spans="2:7" ht="30.6" customHeight="1">
      <c r="B20" s="12">
        <f t="shared" si="0"/>
        <v>9</v>
      </c>
      <c r="C20" s="16" t="s">
        <v>117</v>
      </c>
      <c r="D20" s="13" t="s">
        <v>13</v>
      </c>
      <c r="E20" s="15">
        <v>13819</v>
      </c>
      <c r="F20" s="15"/>
      <c r="G20" s="15">
        <f t="shared" si="1"/>
        <v>13819</v>
      </c>
    </row>
    <row r="21" spans="2:7" ht="19.5" customHeight="1">
      <c r="B21" s="12">
        <f t="shared" si="0"/>
        <v>10</v>
      </c>
      <c r="C21" s="16" t="s">
        <v>131</v>
      </c>
      <c r="D21" s="13" t="s">
        <v>13</v>
      </c>
      <c r="E21" s="15">
        <v>11272</v>
      </c>
      <c r="F21" s="15"/>
      <c r="G21" s="15">
        <f t="shared" si="1"/>
        <v>11272</v>
      </c>
    </row>
    <row r="22" spans="2:7" ht="29.4" customHeight="1">
      <c r="B22" s="12">
        <f t="shared" si="0"/>
        <v>11</v>
      </c>
      <c r="C22" s="16" t="s">
        <v>149</v>
      </c>
      <c r="D22" s="13" t="s">
        <v>13</v>
      </c>
      <c r="E22" s="15">
        <v>24</v>
      </c>
      <c r="F22" s="15"/>
      <c r="G22" s="15">
        <f t="shared" si="1"/>
        <v>24</v>
      </c>
    </row>
    <row r="23" spans="2:7" ht="19.8" customHeight="1">
      <c r="B23" s="12">
        <f t="shared" si="0"/>
        <v>12</v>
      </c>
      <c r="C23" s="16" t="s">
        <v>132</v>
      </c>
      <c r="D23" s="13" t="s">
        <v>13</v>
      </c>
      <c r="E23" s="15">
        <v>3009</v>
      </c>
      <c r="F23" s="15"/>
      <c r="G23" s="15">
        <f t="shared" si="1"/>
        <v>3009</v>
      </c>
    </row>
    <row r="24" spans="2:7" ht="26.4">
      <c r="B24" s="12">
        <f t="shared" si="0"/>
        <v>13</v>
      </c>
      <c r="C24" s="16" t="s">
        <v>136</v>
      </c>
      <c r="D24" s="13" t="s">
        <v>13</v>
      </c>
      <c r="E24" s="15">
        <v>33676</v>
      </c>
      <c r="F24" s="15"/>
      <c r="G24" s="15">
        <f t="shared" si="1"/>
        <v>33676</v>
      </c>
    </row>
    <row r="25" spans="2:7" ht="26.4" customHeight="1">
      <c r="B25" s="12">
        <f t="shared" si="0"/>
        <v>14</v>
      </c>
      <c r="C25" s="16" t="s">
        <v>137</v>
      </c>
      <c r="D25" s="13" t="s">
        <v>13</v>
      </c>
      <c r="E25" s="15">
        <v>47835</v>
      </c>
      <c r="F25" s="15"/>
      <c r="G25" s="15">
        <f t="shared" si="1"/>
        <v>47835</v>
      </c>
    </row>
    <row r="26" spans="2:7">
      <c r="B26" s="12">
        <f t="shared" si="0"/>
        <v>15</v>
      </c>
      <c r="C26" s="13" t="s">
        <v>14</v>
      </c>
      <c r="D26" s="13" t="s">
        <v>15</v>
      </c>
      <c r="E26" s="15">
        <v>26260</v>
      </c>
      <c r="F26" s="15"/>
      <c r="G26" s="15">
        <f t="shared" si="1"/>
        <v>26260</v>
      </c>
    </row>
    <row r="27" spans="2:7">
      <c r="B27" s="12">
        <f t="shared" si="0"/>
        <v>16</v>
      </c>
      <c r="C27" s="16" t="s">
        <v>160</v>
      </c>
      <c r="D27" s="13" t="s">
        <v>161</v>
      </c>
      <c r="E27" s="15">
        <v>11065</v>
      </c>
      <c r="F27" s="15"/>
      <c r="G27" s="15">
        <f t="shared" si="1"/>
        <v>11065</v>
      </c>
    </row>
    <row r="28" spans="2:7">
      <c r="B28" s="12">
        <f t="shared" si="0"/>
        <v>17</v>
      </c>
      <c r="C28" s="13" t="s">
        <v>16</v>
      </c>
      <c r="D28" s="13" t="s">
        <v>17</v>
      </c>
      <c r="E28" s="15">
        <v>5375</v>
      </c>
      <c r="F28" s="15"/>
      <c r="G28" s="15">
        <f t="shared" si="1"/>
        <v>5375</v>
      </c>
    </row>
    <row r="29" spans="2:7">
      <c r="B29" s="12">
        <f t="shared" si="0"/>
        <v>18</v>
      </c>
      <c r="C29" s="13" t="s">
        <v>18</v>
      </c>
      <c r="D29" s="13" t="s">
        <v>19</v>
      </c>
      <c r="E29" s="15">
        <v>59595.46</v>
      </c>
      <c r="F29" s="15"/>
      <c r="G29" s="15">
        <f t="shared" si="1"/>
        <v>59595.46</v>
      </c>
    </row>
    <row r="30" spans="2:7">
      <c r="B30" s="12">
        <f t="shared" si="0"/>
        <v>19</v>
      </c>
      <c r="C30" s="16" t="s">
        <v>110</v>
      </c>
      <c r="D30" s="13" t="s">
        <v>109</v>
      </c>
      <c r="E30" s="15">
        <v>2710</v>
      </c>
      <c r="F30" s="15"/>
      <c r="G30" s="15">
        <f t="shared" si="1"/>
        <v>2710</v>
      </c>
    </row>
    <row r="31" spans="2:7">
      <c r="B31" s="12">
        <f t="shared" si="0"/>
        <v>20</v>
      </c>
      <c r="C31" s="13" t="s">
        <v>20</v>
      </c>
      <c r="D31" s="13" t="s">
        <v>21</v>
      </c>
      <c r="E31" s="15">
        <v>200</v>
      </c>
      <c r="F31" s="15"/>
      <c r="G31" s="15">
        <f t="shared" si="1"/>
        <v>200</v>
      </c>
    </row>
    <row r="32" spans="2:7">
      <c r="B32" s="12">
        <f t="shared" si="0"/>
        <v>21</v>
      </c>
      <c r="C32" s="17" t="s">
        <v>166</v>
      </c>
      <c r="D32" s="13" t="s">
        <v>167</v>
      </c>
      <c r="E32" s="15">
        <v>25000</v>
      </c>
      <c r="F32" s="15"/>
      <c r="G32" s="15">
        <f t="shared" si="1"/>
        <v>25000</v>
      </c>
    </row>
    <row r="33" spans="2:10">
      <c r="B33" s="12">
        <f t="shared" si="0"/>
        <v>22</v>
      </c>
      <c r="C33" s="13" t="s">
        <v>22</v>
      </c>
      <c r="D33" s="13" t="s">
        <v>135</v>
      </c>
      <c r="E33" s="15">
        <v>110</v>
      </c>
      <c r="F33" s="15"/>
      <c r="G33" s="15">
        <f t="shared" si="1"/>
        <v>110</v>
      </c>
    </row>
    <row r="34" spans="2:10">
      <c r="B34" s="12">
        <f t="shared" si="0"/>
        <v>23</v>
      </c>
      <c r="C34" s="13" t="s">
        <v>133</v>
      </c>
      <c r="D34" s="13" t="s">
        <v>134</v>
      </c>
      <c r="E34" s="15">
        <v>4152</v>
      </c>
      <c r="F34" s="15"/>
      <c r="G34" s="15">
        <f t="shared" si="1"/>
        <v>4152</v>
      </c>
    </row>
    <row r="35" spans="2:10" ht="18" customHeight="1">
      <c r="B35" s="12">
        <f t="shared" si="0"/>
        <v>24</v>
      </c>
      <c r="C35" s="16" t="s">
        <v>23</v>
      </c>
      <c r="D35" s="13" t="s">
        <v>24</v>
      </c>
      <c r="E35" s="15">
        <v>28800</v>
      </c>
      <c r="F35" s="15"/>
      <c r="G35" s="15">
        <f t="shared" si="1"/>
        <v>28800</v>
      </c>
    </row>
    <row r="36" spans="2:10" ht="28.2" customHeight="1">
      <c r="B36" s="12">
        <f t="shared" si="0"/>
        <v>25</v>
      </c>
      <c r="C36" s="16" t="s">
        <v>200</v>
      </c>
      <c r="D36" s="13" t="s">
        <v>201</v>
      </c>
      <c r="E36" s="15">
        <v>72.930000000000007</v>
      </c>
      <c r="F36" s="15"/>
      <c r="G36" s="15">
        <f t="shared" si="1"/>
        <v>72.930000000000007</v>
      </c>
    </row>
    <row r="37" spans="2:10" ht="26.4">
      <c r="B37" s="12">
        <f t="shared" si="0"/>
        <v>26</v>
      </c>
      <c r="C37" s="16" t="s">
        <v>95</v>
      </c>
      <c r="D37" s="18" t="s">
        <v>96</v>
      </c>
      <c r="E37" s="15">
        <v>-109397.68</v>
      </c>
      <c r="F37" s="15">
        <v>7000</v>
      </c>
      <c r="G37" s="15">
        <f t="shared" si="1"/>
        <v>-102397.68</v>
      </c>
      <c r="H37" s="19"/>
      <c r="J37" s="19"/>
    </row>
    <row r="38" spans="2:10" ht="17.25" customHeight="1">
      <c r="B38" s="12">
        <f t="shared" si="0"/>
        <v>27</v>
      </c>
      <c r="C38" s="20" t="s">
        <v>25</v>
      </c>
      <c r="D38" s="13"/>
      <c r="E38" s="21">
        <v>570103.89</v>
      </c>
      <c r="F38" s="21">
        <f>F12+F13+F14+F15+F16+F17+F28+F29+F30+F31+F32+F33+F34+F35+F36+F37</f>
        <v>13551.55</v>
      </c>
      <c r="G38" s="21">
        <f t="shared" si="1"/>
        <v>583655.44000000006</v>
      </c>
      <c r="H38" s="19"/>
      <c r="I38" s="19"/>
    </row>
    <row r="39" spans="2:10">
      <c r="B39" s="12">
        <f t="shared" si="0"/>
        <v>28</v>
      </c>
      <c r="C39" s="20" t="s">
        <v>26</v>
      </c>
      <c r="D39" s="13"/>
      <c r="E39" s="21">
        <v>570103.89</v>
      </c>
      <c r="F39" s="21">
        <f>F49+F55+F69+F72+F75+F81+F124+F180+F187+F189+F192+F194+F196</f>
        <v>13551.55</v>
      </c>
      <c r="G39" s="21">
        <f t="shared" si="1"/>
        <v>583655.44000000006</v>
      </c>
      <c r="H39" s="19"/>
      <c r="I39" s="19"/>
    </row>
    <row r="40" spans="2:10">
      <c r="B40" s="12">
        <f t="shared" si="0"/>
        <v>29</v>
      </c>
      <c r="C40" s="20" t="s">
        <v>30</v>
      </c>
      <c r="D40" s="20">
        <v>10</v>
      </c>
      <c r="E40" s="21">
        <v>239915.74</v>
      </c>
      <c r="F40" s="21">
        <f>F128+F133</f>
        <v>6106.0599999999995</v>
      </c>
      <c r="G40" s="21">
        <f t="shared" si="1"/>
        <v>246021.8</v>
      </c>
      <c r="H40" s="19"/>
    </row>
    <row r="41" spans="2:10">
      <c r="B41" s="12">
        <f t="shared" si="0"/>
        <v>30</v>
      </c>
      <c r="C41" s="20" t="s">
        <v>32</v>
      </c>
      <c r="D41" s="20">
        <v>20</v>
      </c>
      <c r="E41" s="21">
        <v>172486.02999999997</v>
      </c>
      <c r="F41" s="21">
        <f>F90+F102+F129</f>
        <v>440.49</v>
      </c>
      <c r="G41" s="21">
        <f t="shared" si="1"/>
        <v>172926.51999999996</v>
      </c>
    </row>
    <row r="42" spans="2:10">
      <c r="B42" s="12">
        <f t="shared" si="0"/>
        <v>31</v>
      </c>
      <c r="C42" s="20" t="s">
        <v>115</v>
      </c>
      <c r="D42" s="20">
        <v>30</v>
      </c>
      <c r="E42" s="21">
        <v>25000</v>
      </c>
      <c r="F42" s="15"/>
      <c r="G42" s="21">
        <f t="shared" si="1"/>
        <v>25000</v>
      </c>
      <c r="H42" s="19"/>
    </row>
    <row r="43" spans="2:10">
      <c r="B43" s="12">
        <f t="shared" si="0"/>
        <v>32</v>
      </c>
      <c r="C43" s="20" t="s">
        <v>138</v>
      </c>
      <c r="D43" s="20">
        <v>50</v>
      </c>
      <c r="E43" s="21">
        <v>16500</v>
      </c>
      <c r="F43" s="21">
        <f>F68</f>
        <v>7000</v>
      </c>
      <c r="G43" s="21">
        <f t="shared" si="1"/>
        <v>23500</v>
      </c>
    </row>
    <row r="44" spans="2:10">
      <c r="B44" s="12">
        <f t="shared" si="0"/>
        <v>33</v>
      </c>
      <c r="C44" s="20" t="s">
        <v>93</v>
      </c>
      <c r="D44" s="22" t="s">
        <v>108</v>
      </c>
      <c r="E44" s="21">
        <v>2667.7</v>
      </c>
      <c r="F44" s="15"/>
      <c r="G44" s="21">
        <f t="shared" si="1"/>
        <v>2667.7</v>
      </c>
    </row>
    <row r="45" spans="2:10">
      <c r="B45" s="12">
        <f t="shared" si="0"/>
        <v>34</v>
      </c>
      <c r="C45" s="20" t="s">
        <v>104</v>
      </c>
      <c r="D45" s="22" t="s">
        <v>103</v>
      </c>
      <c r="E45" s="21">
        <v>38602.68</v>
      </c>
      <c r="F45" s="15"/>
      <c r="G45" s="21">
        <f t="shared" si="1"/>
        <v>38602.68</v>
      </c>
    </row>
    <row r="46" spans="2:10">
      <c r="B46" s="12">
        <f t="shared" si="0"/>
        <v>35</v>
      </c>
      <c r="C46" s="20" t="s">
        <v>61</v>
      </c>
      <c r="D46" s="20">
        <v>57</v>
      </c>
      <c r="E46" s="21">
        <v>60189</v>
      </c>
      <c r="F46" s="21">
        <f>F103+F106</f>
        <v>0</v>
      </c>
      <c r="G46" s="21">
        <f t="shared" si="1"/>
        <v>60189</v>
      </c>
    </row>
    <row r="47" spans="2:10">
      <c r="B47" s="12">
        <f t="shared" si="0"/>
        <v>36</v>
      </c>
      <c r="C47" s="20" t="s">
        <v>82</v>
      </c>
      <c r="D47" s="20">
        <v>59</v>
      </c>
      <c r="E47" s="21">
        <v>15826.14</v>
      </c>
      <c r="F47" s="21">
        <f>F130</f>
        <v>5</v>
      </c>
      <c r="G47" s="21">
        <f t="shared" si="1"/>
        <v>15831.14</v>
      </c>
    </row>
    <row r="48" spans="2:10">
      <c r="B48" s="12">
        <f t="shared" si="0"/>
        <v>37</v>
      </c>
      <c r="C48" s="20" t="s">
        <v>194</v>
      </c>
      <c r="D48" s="22" t="s">
        <v>196</v>
      </c>
      <c r="E48" s="21">
        <v>-1083.3999999999999</v>
      </c>
      <c r="F48" s="15"/>
      <c r="G48" s="21">
        <f t="shared" si="1"/>
        <v>-1083.3999999999999</v>
      </c>
    </row>
    <row r="49" spans="2:7">
      <c r="B49" s="12">
        <f t="shared" si="0"/>
        <v>38</v>
      </c>
      <c r="C49" s="20" t="s">
        <v>27</v>
      </c>
      <c r="D49" s="20" t="s">
        <v>28</v>
      </c>
      <c r="E49" s="21">
        <v>62229.009999999995</v>
      </c>
      <c r="F49" s="15"/>
      <c r="G49" s="21">
        <f t="shared" si="1"/>
        <v>62229.009999999995</v>
      </c>
    </row>
    <row r="50" spans="2:7">
      <c r="B50" s="12">
        <f t="shared" si="0"/>
        <v>39</v>
      </c>
      <c r="C50" s="20" t="s">
        <v>29</v>
      </c>
      <c r="D50" s="20" t="s">
        <v>28</v>
      </c>
      <c r="E50" s="21">
        <v>62229.009999999995</v>
      </c>
      <c r="F50" s="15"/>
      <c r="G50" s="21">
        <f t="shared" si="1"/>
        <v>62229.009999999995</v>
      </c>
    </row>
    <row r="51" spans="2:7">
      <c r="B51" s="12">
        <f t="shared" si="0"/>
        <v>40</v>
      </c>
      <c r="C51" s="13" t="s">
        <v>30</v>
      </c>
      <c r="D51" s="13" t="s">
        <v>31</v>
      </c>
      <c r="E51" s="15">
        <v>47194.38</v>
      </c>
      <c r="F51" s="15"/>
      <c r="G51" s="15">
        <f t="shared" si="1"/>
        <v>47194.38</v>
      </c>
    </row>
    <row r="52" spans="2:7">
      <c r="B52" s="12">
        <f t="shared" si="0"/>
        <v>41</v>
      </c>
      <c r="C52" s="13" t="s">
        <v>32</v>
      </c>
      <c r="D52" s="13" t="s">
        <v>33</v>
      </c>
      <c r="E52" s="15">
        <v>14693.630000000001</v>
      </c>
      <c r="F52" s="15"/>
      <c r="G52" s="15">
        <f t="shared" si="1"/>
        <v>14693.630000000001</v>
      </c>
    </row>
    <row r="53" spans="2:7" ht="13.2" customHeight="1">
      <c r="B53" s="12">
        <f t="shared" si="0"/>
        <v>42</v>
      </c>
      <c r="C53" s="16" t="s">
        <v>119</v>
      </c>
      <c r="D53" s="13" t="s">
        <v>123</v>
      </c>
      <c r="E53" s="15">
        <v>550</v>
      </c>
      <c r="F53" s="15"/>
      <c r="G53" s="15">
        <f t="shared" si="1"/>
        <v>550</v>
      </c>
    </row>
    <row r="54" spans="2:7" ht="13.2" customHeight="1">
      <c r="B54" s="12">
        <f t="shared" si="0"/>
        <v>43</v>
      </c>
      <c r="C54" s="13" t="s">
        <v>194</v>
      </c>
      <c r="D54" s="13" t="s">
        <v>197</v>
      </c>
      <c r="E54" s="15">
        <v>-209</v>
      </c>
      <c r="F54" s="15"/>
      <c r="G54" s="15">
        <f t="shared" si="1"/>
        <v>-209</v>
      </c>
    </row>
    <row r="55" spans="2:7">
      <c r="B55" s="12">
        <f t="shared" si="0"/>
        <v>44</v>
      </c>
      <c r="C55" s="23" t="s">
        <v>34</v>
      </c>
      <c r="D55" s="20" t="s">
        <v>35</v>
      </c>
      <c r="E55" s="21">
        <v>31581</v>
      </c>
      <c r="F55" s="21">
        <f>F56+F60+F64+F66+F68</f>
        <v>7000</v>
      </c>
      <c r="G55" s="21">
        <f t="shared" si="1"/>
        <v>38581</v>
      </c>
    </row>
    <row r="56" spans="2:7">
      <c r="B56" s="12">
        <f t="shared" si="0"/>
        <v>45</v>
      </c>
      <c r="C56" s="20" t="s">
        <v>36</v>
      </c>
      <c r="D56" s="20" t="s">
        <v>37</v>
      </c>
      <c r="E56" s="21">
        <v>6652</v>
      </c>
      <c r="F56" s="15"/>
      <c r="G56" s="21">
        <f t="shared" si="1"/>
        <v>6652</v>
      </c>
    </row>
    <row r="57" spans="2:7">
      <c r="B57" s="12">
        <f t="shared" si="0"/>
        <v>46</v>
      </c>
      <c r="C57" s="16" t="s">
        <v>38</v>
      </c>
      <c r="D57" s="13" t="s">
        <v>39</v>
      </c>
      <c r="E57" s="15">
        <v>6652</v>
      </c>
      <c r="F57" s="15"/>
      <c r="G57" s="15">
        <f t="shared" si="1"/>
        <v>6652</v>
      </c>
    </row>
    <row r="58" spans="2:7">
      <c r="B58" s="12">
        <f t="shared" si="0"/>
        <v>47</v>
      </c>
      <c r="C58" s="13" t="s">
        <v>40</v>
      </c>
      <c r="D58" s="13" t="s">
        <v>41</v>
      </c>
      <c r="E58" s="15">
        <v>5680</v>
      </c>
      <c r="F58" s="15"/>
      <c r="G58" s="15">
        <f t="shared" si="1"/>
        <v>5680</v>
      </c>
    </row>
    <row r="59" spans="2:7">
      <c r="B59" s="12">
        <f t="shared" si="0"/>
        <v>48</v>
      </c>
      <c r="C59" s="13" t="s">
        <v>32</v>
      </c>
      <c r="D59" s="13" t="s">
        <v>42</v>
      </c>
      <c r="E59" s="15">
        <v>972</v>
      </c>
      <c r="F59" s="15"/>
      <c r="G59" s="15">
        <f t="shared" si="1"/>
        <v>972</v>
      </c>
    </row>
    <row r="60" spans="2:7">
      <c r="B60" s="12">
        <f t="shared" si="0"/>
        <v>49</v>
      </c>
      <c r="C60" s="20" t="s">
        <v>46</v>
      </c>
      <c r="D60" s="20" t="s">
        <v>37</v>
      </c>
      <c r="E60" s="21">
        <v>8337</v>
      </c>
      <c r="F60" s="15"/>
      <c r="G60" s="21">
        <f t="shared" si="1"/>
        <v>8337</v>
      </c>
    </row>
    <row r="61" spans="2:7">
      <c r="B61" s="12">
        <f t="shared" si="0"/>
        <v>50</v>
      </c>
      <c r="C61" s="13" t="s">
        <v>32</v>
      </c>
      <c r="D61" s="13" t="s">
        <v>45</v>
      </c>
      <c r="E61" s="15">
        <v>2000</v>
      </c>
      <c r="F61" s="15"/>
      <c r="G61" s="15">
        <f t="shared" si="1"/>
        <v>2000</v>
      </c>
    </row>
    <row r="62" spans="2:7">
      <c r="B62" s="12">
        <f t="shared" si="0"/>
        <v>51</v>
      </c>
      <c r="C62" s="13" t="s">
        <v>106</v>
      </c>
      <c r="D62" s="13" t="s">
        <v>107</v>
      </c>
      <c r="E62" s="15">
        <v>32</v>
      </c>
      <c r="F62" s="15"/>
      <c r="G62" s="15">
        <f t="shared" si="1"/>
        <v>32</v>
      </c>
    </row>
    <row r="63" spans="2:7">
      <c r="B63" s="12">
        <f t="shared" si="0"/>
        <v>52</v>
      </c>
      <c r="C63" s="13" t="s">
        <v>158</v>
      </c>
      <c r="D63" s="13" t="s">
        <v>159</v>
      </c>
      <c r="E63" s="15">
        <v>6305</v>
      </c>
      <c r="F63" s="15"/>
      <c r="G63" s="15">
        <f t="shared" si="1"/>
        <v>6305</v>
      </c>
    </row>
    <row r="64" spans="2:7">
      <c r="B64" s="12">
        <f t="shared" si="0"/>
        <v>53</v>
      </c>
      <c r="C64" s="20" t="s">
        <v>111</v>
      </c>
      <c r="D64" s="20" t="s">
        <v>35</v>
      </c>
      <c r="E64" s="21">
        <v>32</v>
      </c>
      <c r="F64" s="15"/>
      <c r="G64" s="21">
        <f t="shared" si="1"/>
        <v>32</v>
      </c>
    </row>
    <row r="65" spans="2:7">
      <c r="B65" s="12">
        <f t="shared" si="0"/>
        <v>54</v>
      </c>
      <c r="C65" s="13" t="s">
        <v>44</v>
      </c>
      <c r="D65" s="13" t="s">
        <v>45</v>
      </c>
      <c r="E65" s="15">
        <v>32</v>
      </c>
      <c r="F65" s="15"/>
      <c r="G65" s="15">
        <f t="shared" si="1"/>
        <v>32</v>
      </c>
    </row>
    <row r="66" spans="2:7">
      <c r="B66" s="12">
        <f t="shared" si="0"/>
        <v>55</v>
      </c>
      <c r="C66" s="20" t="s">
        <v>118</v>
      </c>
      <c r="D66" s="20" t="s">
        <v>35</v>
      </c>
      <c r="E66" s="21">
        <v>60</v>
      </c>
      <c r="F66" s="15"/>
      <c r="G66" s="21">
        <f t="shared" si="1"/>
        <v>60</v>
      </c>
    </row>
    <row r="67" spans="2:7">
      <c r="B67" s="12">
        <f t="shared" si="0"/>
        <v>56</v>
      </c>
      <c r="C67" s="13" t="s">
        <v>44</v>
      </c>
      <c r="D67" s="13" t="s">
        <v>45</v>
      </c>
      <c r="E67" s="15">
        <v>60</v>
      </c>
      <c r="F67" s="15"/>
      <c r="G67" s="15">
        <f t="shared" si="1"/>
        <v>60</v>
      </c>
    </row>
    <row r="68" spans="2:7">
      <c r="B68" s="12">
        <f t="shared" si="0"/>
        <v>57</v>
      </c>
      <c r="C68" s="20" t="s">
        <v>138</v>
      </c>
      <c r="D68" s="20" t="s">
        <v>35</v>
      </c>
      <c r="E68" s="21">
        <v>16500</v>
      </c>
      <c r="F68" s="21">
        <v>7000</v>
      </c>
      <c r="G68" s="21">
        <f t="shared" si="1"/>
        <v>23500</v>
      </c>
    </row>
    <row r="69" spans="2:7" ht="26.4">
      <c r="B69" s="12">
        <f t="shared" si="0"/>
        <v>58</v>
      </c>
      <c r="C69" s="23" t="s">
        <v>168</v>
      </c>
      <c r="D69" s="20" t="s">
        <v>169</v>
      </c>
      <c r="E69" s="21">
        <v>25500</v>
      </c>
      <c r="F69" s="15"/>
      <c r="G69" s="21">
        <f t="shared" si="1"/>
        <v>25500</v>
      </c>
    </row>
    <row r="70" spans="2:7">
      <c r="B70" s="12">
        <f t="shared" si="0"/>
        <v>59</v>
      </c>
      <c r="C70" s="13" t="s">
        <v>170</v>
      </c>
      <c r="D70" s="13" t="s">
        <v>171</v>
      </c>
      <c r="E70" s="21">
        <v>500</v>
      </c>
      <c r="F70" s="15"/>
      <c r="G70" s="21">
        <f t="shared" si="1"/>
        <v>500</v>
      </c>
    </row>
    <row r="71" spans="2:7">
      <c r="B71" s="12">
        <f t="shared" si="0"/>
        <v>60</v>
      </c>
      <c r="C71" s="13" t="s">
        <v>172</v>
      </c>
      <c r="D71" s="13" t="s">
        <v>173</v>
      </c>
      <c r="E71" s="21">
        <v>25000</v>
      </c>
      <c r="F71" s="15"/>
      <c r="G71" s="21">
        <f t="shared" si="1"/>
        <v>25000</v>
      </c>
    </row>
    <row r="72" spans="2:7">
      <c r="B72" s="12">
        <f t="shared" si="0"/>
        <v>61</v>
      </c>
      <c r="C72" s="20" t="s">
        <v>47</v>
      </c>
      <c r="D72" s="20" t="s">
        <v>48</v>
      </c>
      <c r="E72" s="21">
        <v>678.86</v>
      </c>
      <c r="F72" s="15"/>
      <c r="G72" s="21">
        <f t="shared" si="1"/>
        <v>678.86</v>
      </c>
    </row>
    <row r="73" spans="2:7">
      <c r="B73" s="12">
        <f t="shared" si="0"/>
        <v>62</v>
      </c>
      <c r="C73" s="20" t="s">
        <v>49</v>
      </c>
      <c r="D73" s="20" t="s">
        <v>48</v>
      </c>
      <c r="E73" s="21">
        <v>678.86</v>
      </c>
      <c r="F73" s="15"/>
      <c r="G73" s="21">
        <f t="shared" si="1"/>
        <v>678.86</v>
      </c>
    </row>
    <row r="74" spans="2:7">
      <c r="B74" s="12">
        <f t="shared" si="0"/>
        <v>63</v>
      </c>
      <c r="C74" s="13" t="s">
        <v>32</v>
      </c>
      <c r="D74" s="13" t="s">
        <v>50</v>
      </c>
      <c r="E74" s="15">
        <v>678.86</v>
      </c>
      <c r="F74" s="15"/>
      <c r="G74" s="15">
        <f t="shared" si="1"/>
        <v>678.86</v>
      </c>
    </row>
    <row r="75" spans="2:7" ht="29.4" customHeight="1">
      <c r="B75" s="12">
        <f t="shared" si="0"/>
        <v>64</v>
      </c>
      <c r="C75" s="23" t="s">
        <v>92</v>
      </c>
      <c r="D75" s="20" t="s">
        <v>51</v>
      </c>
      <c r="E75" s="21">
        <v>4559.3999999999996</v>
      </c>
      <c r="F75" s="15"/>
      <c r="G75" s="21">
        <f t="shared" si="1"/>
        <v>4559.3999999999996</v>
      </c>
    </row>
    <row r="76" spans="2:7" ht="18" customHeight="1">
      <c r="B76" s="12">
        <f t="shared" si="0"/>
        <v>65</v>
      </c>
      <c r="C76" s="20" t="s">
        <v>43</v>
      </c>
      <c r="D76" s="20" t="s">
        <v>51</v>
      </c>
      <c r="E76" s="21">
        <v>4509.3999999999996</v>
      </c>
      <c r="F76" s="15"/>
      <c r="G76" s="21">
        <f t="shared" si="1"/>
        <v>4509.3999999999996</v>
      </c>
    </row>
    <row r="77" spans="2:7" ht="18.600000000000001" customHeight="1">
      <c r="B77" s="12">
        <f t="shared" si="0"/>
        <v>66</v>
      </c>
      <c r="C77" s="13" t="s">
        <v>40</v>
      </c>
      <c r="D77" s="13" t="s">
        <v>155</v>
      </c>
      <c r="E77" s="15">
        <v>2779.4</v>
      </c>
      <c r="F77" s="15"/>
      <c r="G77" s="15">
        <f t="shared" si="1"/>
        <v>2779.4</v>
      </c>
    </row>
    <row r="78" spans="2:7" ht="13.8" customHeight="1">
      <c r="B78" s="12">
        <f t="shared" si="0"/>
        <v>67</v>
      </c>
      <c r="C78" s="13" t="s">
        <v>44</v>
      </c>
      <c r="D78" s="13" t="s">
        <v>53</v>
      </c>
      <c r="E78" s="15">
        <v>1730</v>
      </c>
      <c r="F78" s="15"/>
      <c r="G78" s="15">
        <f t="shared" si="1"/>
        <v>1730</v>
      </c>
    </row>
    <row r="79" spans="2:7" ht="15.6" customHeight="1">
      <c r="B79" s="12">
        <f t="shared" si="0"/>
        <v>68</v>
      </c>
      <c r="C79" s="23" t="s">
        <v>52</v>
      </c>
      <c r="D79" s="20" t="s">
        <v>51</v>
      </c>
      <c r="E79" s="21">
        <v>50</v>
      </c>
      <c r="F79" s="15"/>
      <c r="G79" s="21">
        <f t="shared" si="1"/>
        <v>50</v>
      </c>
    </row>
    <row r="80" spans="2:7">
      <c r="B80" s="12">
        <f t="shared" si="0"/>
        <v>69</v>
      </c>
      <c r="C80" s="13" t="s">
        <v>32</v>
      </c>
      <c r="D80" s="13" t="s">
        <v>53</v>
      </c>
      <c r="E80" s="15">
        <v>50</v>
      </c>
      <c r="F80" s="15"/>
      <c r="G80" s="15">
        <f t="shared" si="1"/>
        <v>50</v>
      </c>
    </row>
    <row r="81" spans="2:9">
      <c r="B81" s="12">
        <f t="shared" si="0"/>
        <v>70</v>
      </c>
      <c r="C81" s="20" t="s">
        <v>54</v>
      </c>
      <c r="D81" s="20" t="s">
        <v>55</v>
      </c>
      <c r="E81" s="21">
        <v>43574</v>
      </c>
      <c r="F81" s="21">
        <f>F82+F115</f>
        <v>0</v>
      </c>
      <c r="G81" s="21">
        <f t="shared" si="1"/>
        <v>43574</v>
      </c>
    </row>
    <row r="82" spans="2:9">
      <c r="B82" s="12">
        <f t="shared" si="0"/>
        <v>71</v>
      </c>
      <c r="C82" s="20" t="s">
        <v>105</v>
      </c>
      <c r="D82" s="20" t="s">
        <v>55</v>
      </c>
      <c r="E82" s="21">
        <v>26028</v>
      </c>
      <c r="F82" s="21">
        <f>F83+F86+F89+F92+F95+F98+F101+F104+F107+F110+F113</f>
        <v>0</v>
      </c>
      <c r="G82" s="21">
        <f t="shared" ref="G82:G146" si="2">E82+F82</f>
        <v>26028</v>
      </c>
      <c r="H82" s="24"/>
      <c r="I82" s="24"/>
    </row>
    <row r="83" spans="2:9" ht="16.2" customHeight="1">
      <c r="B83" s="12">
        <f t="shared" si="0"/>
        <v>72</v>
      </c>
      <c r="C83" s="23" t="s">
        <v>97</v>
      </c>
      <c r="D83" s="20" t="s">
        <v>56</v>
      </c>
      <c r="E83" s="21">
        <v>3191.05</v>
      </c>
      <c r="F83" s="15"/>
      <c r="G83" s="21">
        <f t="shared" si="2"/>
        <v>3191.05</v>
      </c>
      <c r="H83" s="24"/>
    </row>
    <row r="84" spans="2:9">
      <c r="B84" s="12">
        <f t="shared" si="0"/>
        <v>73</v>
      </c>
      <c r="C84" s="13" t="s">
        <v>32</v>
      </c>
      <c r="D84" s="13" t="s">
        <v>57</v>
      </c>
      <c r="E84" s="15">
        <v>1700</v>
      </c>
      <c r="F84" s="15"/>
      <c r="G84" s="15">
        <f t="shared" si="2"/>
        <v>1700</v>
      </c>
      <c r="H84" s="19"/>
    </row>
    <row r="85" spans="2:9">
      <c r="B85" s="12">
        <f t="shared" si="0"/>
        <v>74</v>
      </c>
      <c r="C85" s="13" t="s">
        <v>114</v>
      </c>
      <c r="D85" s="18" t="s">
        <v>62</v>
      </c>
      <c r="E85" s="15">
        <v>1491.05</v>
      </c>
      <c r="F85" s="15"/>
      <c r="G85" s="15">
        <f t="shared" si="2"/>
        <v>1491.05</v>
      </c>
      <c r="H85" s="25"/>
      <c r="I85" s="26"/>
    </row>
    <row r="86" spans="2:9" ht="28.2" customHeight="1">
      <c r="B86" s="12">
        <f t="shared" si="0"/>
        <v>75</v>
      </c>
      <c r="C86" s="23" t="s">
        <v>98</v>
      </c>
      <c r="D86" s="20" t="s">
        <v>55</v>
      </c>
      <c r="E86" s="21">
        <v>1871.83</v>
      </c>
      <c r="F86" s="15"/>
      <c r="G86" s="21">
        <f t="shared" si="2"/>
        <v>1871.83</v>
      </c>
      <c r="H86" s="19"/>
    </row>
    <row r="87" spans="2:9">
      <c r="B87" s="12">
        <f t="shared" ref="B87:B150" si="3">B86+1</f>
        <v>76</v>
      </c>
      <c r="C87" s="13" t="s">
        <v>58</v>
      </c>
      <c r="D87" s="13" t="s">
        <v>57</v>
      </c>
      <c r="E87" s="15">
        <v>724</v>
      </c>
      <c r="F87" s="15"/>
      <c r="G87" s="15">
        <f t="shared" si="2"/>
        <v>724</v>
      </c>
    </row>
    <row r="88" spans="2:9">
      <c r="B88" s="12">
        <f t="shared" si="3"/>
        <v>77</v>
      </c>
      <c r="C88" s="13" t="s">
        <v>114</v>
      </c>
      <c r="D88" s="18" t="s">
        <v>62</v>
      </c>
      <c r="E88" s="15">
        <v>1147.83</v>
      </c>
      <c r="F88" s="15"/>
      <c r="G88" s="15">
        <f t="shared" si="2"/>
        <v>1147.83</v>
      </c>
      <c r="H88" s="19"/>
    </row>
    <row r="89" spans="2:9">
      <c r="B89" s="12">
        <f t="shared" si="3"/>
        <v>78</v>
      </c>
      <c r="C89" s="27" t="s">
        <v>99</v>
      </c>
      <c r="D89" s="20" t="s">
        <v>55</v>
      </c>
      <c r="E89" s="21">
        <v>4092.88</v>
      </c>
      <c r="F89" s="21">
        <f>F90+F91</f>
        <v>-115</v>
      </c>
      <c r="G89" s="21">
        <f t="shared" si="2"/>
        <v>3977.88</v>
      </c>
    </row>
    <row r="90" spans="2:9">
      <c r="B90" s="12">
        <f t="shared" si="3"/>
        <v>79</v>
      </c>
      <c r="C90" s="13" t="s">
        <v>32</v>
      </c>
      <c r="D90" s="13" t="s">
        <v>57</v>
      </c>
      <c r="E90" s="15">
        <v>2100</v>
      </c>
      <c r="F90" s="15">
        <v>-115</v>
      </c>
      <c r="G90" s="15">
        <f t="shared" si="2"/>
        <v>1985</v>
      </c>
    </row>
    <row r="91" spans="2:9">
      <c r="B91" s="12">
        <f t="shared" si="3"/>
        <v>80</v>
      </c>
      <c r="C91" s="13" t="s">
        <v>114</v>
      </c>
      <c r="D91" s="18" t="s">
        <v>62</v>
      </c>
      <c r="E91" s="15">
        <v>1992.88</v>
      </c>
      <c r="F91" s="15"/>
      <c r="G91" s="15">
        <f t="shared" si="2"/>
        <v>1992.88</v>
      </c>
    </row>
    <row r="92" spans="2:9">
      <c r="B92" s="12">
        <f t="shared" si="3"/>
        <v>81</v>
      </c>
      <c r="C92" s="27" t="s">
        <v>126</v>
      </c>
      <c r="D92" s="20" t="s">
        <v>55</v>
      </c>
      <c r="E92" s="21">
        <v>4250.26</v>
      </c>
      <c r="F92" s="15"/>
      <c r="G92" s="21">
        <f t="shared" si="2"/>
        <v>4250.26</v>
      </c>
    </row>
    <row r="93" spans="2:9">
      <c r="B93" s="12">
        <f t="shared" si="3"/>
        <v>82</v>
      </c>
      <c r="C93" s="13" t="s">
        <v>32</v>
      </c>
      <c r="D93" s="13" t="s">
        <v>57</v>
      </c>
      <c r="E93" s="15">
        <v>2600</v>
      </c>
      <c r="F93" s="15"/>
      <c r="G93" s="15">
        <f t="shared" si="2"/>
        <v>2600</v>
      </c>
    </row>
    <row r="94" spans="2:9">
      <c r="B94" s="12">
        <f t="shared" si="3"/>
        <v>83</v>
      </c>
      <c r="C94" s="13" t="s">
        <v>114</v>
      </c>
      <c r="D94" s="18" t="s">
        <v>62</v>
      </c>
      <c r="E94" s="15">
        <v>1650.26</v>
      </c>
      <c r="F94" s="15"/>
      <c r="G94" s="15">
        <f t="shared" si="2"/>
        <v>1650.26</v>
      </c>
    </row>
    <row r="95" spans="2:9">
      <c r="B95" s="12">
        <f t="shared" si="3"/>
        <v>84</v>
      </c>
      <c r="C95" s="27" t="s">
        <v>59</v>
      </c>
      <c r="D95" s="20" t="s">
        <v>55</v>
      </c>
      <c r="E95" s="21">
        <v>3161.35</v>
      </c>
      <c r="F95" s="15"/>
      <c r="G95" s="21">
        <f t="shared" si="2"/>
        <v>3161.35</v>
      </c>
    </row>
    <row r="96" spans="2:9">
      <c r="B96" s="12">
        <f t="shared" si="3"/>
        <v>85</v>
      </c>
      <c r="C96" s="13" t="s">
        <v>32</v>
      </c>
      <c r="D96" s="13" t="s">
        <v>57</v>
      </c>
      <c r="E96" s="15">
        <v>830</v>
      </c>
      <c r="F96" s="15"/>
      <c r="G96" s="15">
        <f t="shared" si="2"/>
        <v>830</v>
      </c>
    </row>
    <row r="97" spans="2:7">
      <c r="B97" s="12">
        <f t="shared" si="3"/>
        <v>86</v>
      </c>
      <c r="C97" s="13" t="s">
        <v>114</v>
      </c>
      <c r="D97" s="18" t="s">
        <v>62</v>
      </c>
      <c r="E97" s="15">
        <v>2331.35</v>
      </c>
      <c r="F97" s="15"/>
      <c r="G97" s="15">
        <f t="shared" si="2"/>
        <v>2331.35</v>
      </c>
    </row>
    <row r="98" spans="2:7" ht="15.6" customHeight="1">
      <c r="B98" s="12">
        <f t="shared" si="3"/>
        <v>87</v>
      </c>
      <c r="C98" s="23" t="s">
        <v>100</v>
      </c>
      <c r="D98" s="20" t="s">
        <v>55</v>
      </c>
      <c r="E98" s="21">
        <v>1196.0999999999999</v>
      </c>
      <c r="F98" s="15"/>
      <c r="G98" s="21">
        <f t="shared" si="2"/>
        <v>1196.0999999999999</v>
      </c>
    </row>
    <row r="99" spans="2:7">
      <c r="B99" s="12">
        <f t="shared" si="3"/>
        <v>88</v>
      </c>
      <c r="C99" s="13" t="s">
        <v>32</v>
      </c>
      <c r="D99" s="13" t="s">
        <v>57</v>
      </c>
      <c r="E99" s="15">
        <v>650</v>
      </c>
      <c r="F99" s="15"/>
      <c r="G99" s="15">
        <f t="shared" si="2"/>
        <v>650</v>
      </c>
    </row>
    <row r="100" spans="2:7">
      <c r="B100" s="12">
        <f t="shared" si="3"/>
        <v>89</v>
      </c>
      <c r="C100" s="13" t="s">
        <v>114</v>
      </c>
      <c r="D100" s="18" t="s">
        <v>62</v>
      </c>
      <c r="E100" s="15">
        <v>546.1</v>
      </c>
      <c r="F100" s="15"/>
      <c r="G100" s="15">
        <f t="shared" si="2"/>
        <v>546.1</v>
      </c>
    </row>
    <row r="101" spans="2:7">
      <c r="B101" s="12">
        <f t="shared" si="3"/>
        <v>90</v>
      </c>
      <c r="C101" s="27" t="s">
        <v>127</v>
      </c>
      <c r="D101" s="20" t="s">
        <v>55</v>
      </c>
      <c r="E101" s="21">
        <v>3186.67</v>
      </c>
      <c r="F101" s="21">
        <f>F102+F103</f>
        <v>201</v>
      </c>
      <c r="G101" s="21">
        <f t="shared" si="2"/>
        <v>3387.67</v>
      </c>
    </row>
    <row r="102" spans="2:7">
      <c r="B102" s="12">
        <f t="shared" si="3"/>
        <v>91</v>
      </c>
      <c r="C102" s="13" t="s">
        <v>32</v>
      </c>
      <c r="D102" s="13" t="s">
        <v>57</v>
      </c>
      <c r="E102" s="15">
        <v>1350</v>
      </c>
      <c r="F102" s="15">
        <v>115</v>
      </c>
      <c r="G102" s="15">
        <f t="shared" si="2"/>
        <v>1465</v>
      </c>
    </row>
    <row r="103" spans="2:7">
      <c r="B103" s="12">
        <f t="shared" si="3"/>
        <v>92</v>
      </c>
      <c r="C103" s="13" t="s">
        <v>114</v>
      </c>
      <c r="D103" s="18" t="s">
        <v>62</v>
      </c>
      <c r="E103" s="15">
        <v>1836.67</v>
      </c>
      <c r="F103" s="15">
        <v>86</v>
      </c>
      <c r="G103" s="15">
        <f t="shared" si="2"/>
        <v>1922.67</v>
      </c>
    </row>
    <row r="104" spans="2:7" ht="16.8" customHeight="1">
      <c r="B104" s="12">
        <f t="shared" si="3"/>
        <v>93</v>
      </c>
      <c r="C104" s="28" t="s">
        <v>150</v>
      </c>
      <c r="D104" s="20" t="s">
        <v>55</v>
      </c>
      <c r="E104" s="21">
        <v>2421.35</v>
      </c>
      <c r="F104" s="21">
        <f>F105+F106</f>
        <v>-86</v>
      </c>
      <c r="G104" s="21">
        <f t="shared" si="2"/>
        <v>2335.35</v>
      </c>
    </row>
    <row r="105" spans="2:7">
      <c r="B105" s="12">
        <f t="shared" si="3"/>
        <v>94</v>
      </c>
      <c r="C105" s="13" t="s">
        <v>32</v>
      </c>
      <c r="D105" s="13" t="s">
        <v>57</v>
      </c>
      <c r="E105" s="15">
        <v>700</v>
      </c>
      <c r="F105" s="15"/>
      <c r="G105" s="15">
        <f t="shared" si="2"/>
        <v>700</v>
      </c>
    </row>
    <row r="106" spans="2:7">
      <c r="B106" s="12">
        <f t="shared" si="3"/>
        <v>95</v>
      </c>
      <c r="C106" s="13" t="s">
        <v>114</v>
      </c>
      <c r="D106" s="18" t="s">
        <v>62</v>
      </c>
      <c r="E106" s="15">
        <v>1721.35</v>
      </c>
      <c r="F106" s="15">
        <v>-86</v>
      </c>
      <c r="G106" s="15">
        <f t="shared" si="2"/>
        <v>1635.35</v>
      </c>
    </row>
    <row r="107" spans="2:7">
      <c r="B107" s="12">
        <f t="shared" si="3"/>
        <v>96</v>
      </c>
      <c r="C107" s="27" t="s">
        <v>101</v>
      </c>
      <c r="D107" s="20" t="s">
        <v>55</v>
      </c>
      <c r="E107" s="21">
        <v>777.2</v>
      </c>
      <c r="F107" s="15"/>
      <c r="G107" s="21">
        <f t="shared" si="2"/>
        <v>777.2</v>
      </c>
    </row>
    <row r="108" spans="2:7">
      <c r="B108" s="12">
        <f t="shared" si="3"/>
        <v>97</v>
      </c>
      <c r="C108" s="13" t="s">
        <v>32</v>
      </c>
      <c r="D108" s="13" t="s">
        <v>57</v>
      </c>
      <c r="E108" s="15">
        <v>300</v>
      </c>
      <c r="F108" s="15"/>
      <c r="G108" s="15">
        <f t="shared" si="2"/>
        <v>300</v>
      </c>
    </row>
    <row r="109" spans="2:7">
      <c r="B109" s="12">
        <f t="shared" si="3"/>
        <v>98</v>
      </c>
      <c r="C109" s="13" t="s">
        <v>114</v>
      </c>
      <c r="D109" s="18" t="s">
        <v>62</v>
      </c>
      <c r="E109" s="15">
        <v>477.2</v>
      </c>
      <c r="F109" s="15"/>
      <c r="G109" s="15">
        <f t="shared" si="2"/>
        <v>477.2</v>
      </c>
    </row>
    <row r="110" spans="2:7">
      <c r="B110" s="12">
        <f t="shared" si="3"/>
        <v>99</v>
      </c>
      <c r="C110" s="27" t="s">
        <v>102</v>
      </c>
      <c r="D110" s="20" t="s">
        <v>55</v>
      </c>
      <c r="E110" s="21">
        <v>1500.31</v>
      </c>
      <c r="F110" s="15"/>
      <c r="G110" s="21">
        <f t="shared" si="2"/>
        <v>1500.31</v>
      </c>
    </row>
    <row r="111" spans="2:7">
      <c r="B111" s="12">
        <f t="shared" si="3"/>
        <v>100</v>
      </c>
      <c r="C111" s="13" t="s">
        <v>32</v>
      </c>
      <c r="D111" s="13" t="s">
        <v>57</v>
      </c>
      <c r="E111" s="15">
        <v>852</v>
      </c>
      <c r="F111" s="15"/>
      <c r="G111" s="15">
        <f t="shared" si="2"/>
        <v>852</v>
      </c>
    </row>
    <row r="112" spans="2:7">
      <c r="B112" s="12">
        <f t="shared" si="3"/>
        <v>101</v>
      </c>
      <c r="C112" s="13" t="s">
        <v>114</v>
      </c>
      <c r="D112" s="18" t="s">
        <v>62</v>
      </c>
      <c r="E112" s="15">
        <v>648.30999999999995</v>
      </c>
      <c r="F112" s="15"/>
      <c r="G112" s="15">
        <f t="shared" si="2"/>
        <v>648.30999999999995</v>
      </c>
    </row>
    <row r="113" spans="2:8" ht="24.6" customHeight="1">
      <c r="B113" s="12">
        <f t="shared" si="3"/>
        <v>102</v>
      </c>
      <c r="C113" s="23" t="s">
        <v>60</v>
      </c>
      <c r="D113" s="20" t="s">
        <v>55</v>
      </c>
      <c r="E113" s="21">
        <v>379</v>
      </c>
      <c r="F113" s="15"/>
      <c r="G113" s="21">
        <f t="shared" si="2"/>
        <v>379</v>
      </c>
    </row>
    <row r="114" spans="2:8">
      <c r="B114" s="12">
        <f t="shared" si="3"/>
        <v>103</v>
      </c>
      <c r="C114" s="13" t="s">
        <v>32</v>
      </c>
      <c r="D114" s="13" t="s">
        <v>57</v>
      </c>
      <c r="E114" s="15">
        <v>379</v>
      </c>
      <c r="F114" s="15"/>
      <c r="G114" s="15">
        <f t="shared" si="2"/>
        <v>379</v>
      </c>
    </row>
    <row r="115" spans="2:8">
      <c r="B115" s="12">
        <f t="shared" si="3"/>
        <v>104</v>
      </c>
      <c r="C115" s="20" t="s">
        <v>116</v>
      </c>
      <c r="D115" s="20" t="s">
        <v>55</v>
      </c>
      <c r="E115" s="21">
        <v>17546</v>
      </c>
      <c r="F115" s="15"/>
      <c r="G115" s="21">
        <f t="shared" si="2"/>
        <v>17546</v>
      </c>
    </row>
    <row r="116" spans="2:8">
      <c r="B116" s="12">
        <f t="shared" si="3"/>
        <v>105</v>
      </c>
      <c r="C116" s="13" t="s">
        <v>61</v>
      </c>
      <c r="D116" s="13" t="s">
        <v>62</v>
      </c>
      <c r="E116" s="15">
        <v>17546</v>
      </c>
      <c r="F116" s="15"/>
      <c r="G116" s="15">
        <f t="shared" si="2"/>
        <v>17546</v>
      </c>
    </row>
    <row r="117" spans="2:8">
      <c r="B117" s="12">
        <f t="shared" si="3"/>
        <v>106</v>
      </c>
      <c r="C117" s="20" t="s">
        <v>139</v>
      </c>
      <c r="D117" s="20" t="s">
        <v>140</v>
      </c>
      <c r="E117" s="21">
        <v>2667.7</v>
      </c>
      <c r="F117" s="15"/>
      <c r="G117" s="21">
        <f t="shared" si="2"/>
        <v>2667.7</v>
      </c>
    </row>
    <row r="118" spans="2:8">
      <c r="B118" s="12">
        <f t="shared" si="3"/>
        <v>107</v>
      </c>
      <c r="C118" s="13" t="s">
        <v>180</v>
      </c>
      <c r="D118" s="13" t="s">
        <v>151</v>
      </c>
      <c r="E118" s="15">
        <v>2667.7</v>
      </c>
      <c r="F118" s="15"/>
      <c r="G118" s="15">
        <f t="shared" si="2"/>
        <v>2667.7</v>
      </c>
    </row>
    <row r="119" spans="2:8">
      <c r="B119" s="12">
        <f t="shared" si="3"/>
        <v>108</v>
      </c>
      <c r="C119" s="13" t="s">
        <v>181</v>
      </c>
      <c r="D119" s="13" t="s">
        <v>182</v>
      </c>
      <c r="E119" s="15">
        <v>500</v>
      </c>
      <c r="F119" s="15"/>
      <c r="G119" s="15">
        <f t="shared" si="2"/>
        <v>500</v>
      </c>
    </row>
    <row r="120" spans="2:8" ht="26.4">
      <c r="B120" s="12">
        <f t="shared" si="3"/>
        <v>109</v>
      </c>
      <c r="C120" s="16" t="s">
        <v>183</v>
      </c>
      <c r="D120" s="13" t="s">
        <v>182</v>
      </c>
      <c r="E120" s="15">
        <v>810.7</v>
      </c>
      <c r="F120" s="15"/>
      <c r="G120" s="15">
        <f t="shared" si="2"/>
        <v>810.7</v>
      </c>
    </row>
    <row r="121" spans="2:8" ht="26.4">
      <c r="B121" s="12">
        <f t="shared" si="3"/>
        <v>110</v>
      </c>
      <c r="C121" s="16" t="s">
        <v>184</v>
      </c>
      <c r="D121" s="13" t="s">
        <v>182</v>
      </c>
      <c r="E121" s="15">
        <v>705.55</v>
      </c>
      <c r="F121" s="15"/>
      <c r="G121" s="15">
        <f t="shared" si="2"/>
        <v>705.55</v>
      </c>
    </row>
    <row r="122" spans="2:8" ht="26.4">
      <c r="B122" s="12">
        <f t="shared" si="3"/>
        <v>111</v>
      </c>
      <c r="C122" s="16" t="s">
        <v>185</v>
      </c>
      <c r="D122" s="13" t="s">
        <v>182</v>
      </c>
      <c r="E122" s="15">
        <v>372.45</v>
      </c>
      <c r="F122" s="15"/>
      <c r="G122" s="15">
        <f t="shared" si="2"/>
        <v>372.45</v>
      </c>
    </row>
    <row r="123" spans="2:8">
      <c r="B123" s="12">
        <f t="shared" si="3"/>
        <v>112</v>
      </c>
      <c r="C123" s="16" t="s">
        <v>193</v>
      </c>
      <c r="D123" s="13" t="s">
        <v>182</v>
      </c>
      <c r="E123" s="15">
        <v>279</v>
      </c>
      <c r="F123" s="15"/>
      <c r="G123" s="15">
        <f t="shared" si="2"/>
        <v>279</v>
      </c>
    </row>
    <row r="124" spans="2:8">
      <c r="B124" s="12">
        <f t="shared" si="3"/>
        <v>113</v>
      </c>
      <c r="C124" s="20" t="s">
        <v>63</v>
      </c>
      <c r="D124" s="29" t="s">
        <v>64</v>
      </c>
      <c r="E124" s="21">
        <v>78616.12000000001</v>
      </c>
      <c r="F124" s="21">
        <f>F125+F170+F173</f>
        <v>6551.5499999999993</v>
      </c>
      <c r="G124" s="21">
        <f t="shared" si="2"/>
        <v>85167.670000000013</v>
      </c>
    </row>
    <row r="125" spans="2:8">
      <c r="B125" s="12">
        <f t="shared" si="3"/>
        <v>114</v>
      </c>
      <c r="C125" s="30" t="s">
        <v>65</v>
      </c>
      <c r="D125" s="29" t="s">
        <v>64</v>
      </c>
      <c r="E125" s="21">
        <v>71916.12</v>
      </c>
      <c r="F125" s="21">
        <f>F126+F131+F136+F140+F145+F149+F153+F158+F162+F166</f>
        <v>6551.5499999999993</v>
      </c>
      <c r="G125" s="21">
        <f t="shared" si="2"/>
        <v>78467.67</v>
      </c>
    </row>
    <row r="126" spans="2:8">
      <c r="B126" s="12">
        <f t="shared" si="3"/>
        <v>115</v>
      </c>
      <c r="C126" s="20" t="s">
        <v>66</v>
      </c>
      <c r="D126" s="29" t="s">
        <v>64</v>
      </c>
      <c r="E126" s="21">
        <v>30010.55</v>
      </c>
      <c r="F126" s="21">
        <f>F127</f>
        <v>5368.49</v>
      </c>
      <c r="G126" s="21">
        <f t="shared" si="2"/>
        <v>35379.040000000001</v>
      </c>
    </row>
    <row r="127" spans="2:8" ht="14.4" customHeight="1">
      <c r="B127" s="12">
        <f t="shared" si="3"/>
        <v>116</v>
      </c>
      <c r="C127" s="16" t="s">
        <v>67</v>
      </c>
      <c r="D127" s="13" t="s">
        <v>68</v>
      </c>
      <c r="E127" s="15">
        <v>30010.55</v>
      </c>
      <c r="F127" s="15">
        <f>F128+F129+F130</f>
        <v>5368.49</v>
      </c>
      <c r="G127" s="15">
        <f t="shared" si="2"/>
        <v>35379.040000000001</v>
      </c>
    </row>
    <row r="128" spans="2:8">
      <c r="B128" s="12">
        <f t="shared" si="3"/>
        <v>117</v>
      </c>
      <c r="C128" s="13" t="s">
        <v>40</v>
      </c>
      <c r="D128" s="13" t="s">
        <v>69</v>
      </c>
      <c r="E128" s="15">
        <v>26340</v>
      </c>
      <c r="F128" s="15">
        <v>4923</v>
      </c>
      <c r="G128" s="15">
        <f t="shared" si="2"/>
        <v>31263</v>
      </c>
      <c r="H128" s="19"/>
    </row>
    <row r="129" spans="2:7">
      <c r="B129" s="12">
        <f t="shared" si="3"/>
        <v>118</v>
      </c>
      <c r="C129" s="13" t="s">
        <v>32</v>
      </c>
      <c r="D129" s="13" t="s">
        <v>70</v>
      </c>
      <c r="E129" s="15">
        <v>3285.55</v>
      </c>
      <c r="F129" s="15">
        <v>440.49</v>
      </c>
      <c r="G129" s="15">
        <f t="shared" si="2"/>
        <v>3726.04</v>
      </c>
    </row>
    <row r="130" spans="2:7" ht="13.2" customHeight="1">
      <c r="B130" s="12">
        <f t="shared" si="3"/>
        <v>119</v>
      </c>
      <c r="C130" s="16" t="s">
        <v>119</v>
      </c>
      <c r="D130" s="18" t="s">
        <v>83</v>
      </c>
      <c r="E130" s="15">
        <v>385</v>
      </c>
      <c r="F130" s="15">
        <v>5</v>
      </c>
      <c r="G130" s="15">
        <f t="shared" si="2"/>
        <v>390</v>
      </c>
    </row>
    <row r="131" spans="2:7">
      <c r="B131" s="12">
        <f t="shared" si="3"/>
        <v>120</v>
      </c>
      <c r="C131" s="20" t="s">
        <v>71</v>
      </c>
      <c r="D131" s="20" t="s">
        <v>64</v>
      </c>
      <c r="E131" s="21">
        <v>7103.5599999999995</v>
      </c>
      <c r="F131" s="21">
        <f>F132</f>
        <v>1183.06</v>
      </c>
      <c r="G131" s="21">
        <f t="shared" si="2"/>
        <v>8286.619999999999</v>
      </c>
    </row>
    <row r="132" spans="2:7" ht="17.399999999999999" customHeight="1">
      <c r="B132" s="12">
        <f t="shared" si="3"/>
        <v>121</v>
      </c>
      <c r="C132" s="16" t="s">
        <v>67</v>
      </c>
      <c r="D132" s="13" t="s">
        <v>68</v>
      </c>
      <c r="E132" s="15">
        <v>7103.5599999999995</v>
      </c>
      <c r="F132" s="15">
        <f>F133+F134</f>
        <v>1183.06</v>
      </c>
      <c r="G132" s="15">
        <f t="shared" si="2"/>
        <v>8286.619999999999</v>
      </c>
    </row>
    <row r="133" spans="2:7">
      <c r="B133" s="12">
        <f t="shared" si="3"/>
        <v>122</v>
      </c>
      <c r="C133" s="13" t="s">
        <v>40</v>
      </c>
      <c r="D133" s="13" t="s">
        <v>72</v>
      </c>
      <c r="E133" s="15">
        <v>6020</v>
      </c>
      <c r="F133" s="15">
        <v>1183.06</v>
      </c>
      <c r="G133" s="15">
        <f t="shared" si="2"/>
        <v>7203.0599999999995</v>
      </c>
    </row>
    <row r="134" spans="2:7">
      <c r="B134" s="12">
        <f t="shared" si="3"/>
        <v>123</v>
      </c>
      <c r="C134" s="13" t="s">
        <v>32</v>
      </c>
      <c r="D134" s="13" t="s">
        <v>70</v>
      </c>
      <c r="E134" s="15">
        <v>963.56</v>
      </c>
      <c r="F134" s="15"/>
      <c r="G134" s="15">
        <f t="shared" si="2"/>
        <v>963.56</v>
      </c>
    </row>
    <row r="135" spans="2:7" ht="15.6" customHeight="1">
      <c r="B135" s="12">
        <f t="shared" si="3"/>
        <v>124</v>
      </c>
      <c r="C135" s="16" t="s">
        <v>119</v>
      </c>
      <c r="D135" s="18" t="s">
        <v>83</v>
      </c>
      <c r="E135" s="15">
        <v>120</v>
      </c>
      <c r="F135" s="15"/>
      <c r="G135" s="15">
        <f t="shared" si="2"/>
        <v>120</v>
      </c>
    </row>
    <row r="136" spans="2:7">
      <c r="B136" s="12">
        <f t="shared" si="3"/>
        <v>125</v>
      </c>
      <c r="C136" s="20" t="s">
        <v>73</v>
      </c>
      <c r="D136" s="20" t="s">
        <v>64</v>
      </c>
      <c r="E136" s="21">
        <v>4306.3999999999996</v>
      </c>
      <c r="F136" s="15"/>
      <c r="G136" s="21">
        <f t="shared" si="2"/>
        <v>4306.3999999999996</v>
      </c>
    </row>
    <row r="137" spans="2:7" ht="16.2" customHeight="1">
      <c r="B137" s="12">
        <f t="shared" si="3"/>
        <v>126</v>
      </c>
      <c r="C137" s="16" t="s">
        <v>67</v>
      </c>
      <c r="D137" s="13" t="s">
        <v>68</v>
      </c>
      <c r="E137" s="15">
        <v>4306.3999999999996</v>
      </c>
      <c r="F137" s="15"/>
      <c r="G137" s="15">
        <f t="shared" si="2"/>
        <v>4306.3999999999996</v>
      </c>
    </row>
    <row r="138" spans="2:7">
      <c r="B138" s="12">
        <f t="shared" si="3"/>
        <v>127</v>
      </c>
      <c r="C138" s="13" t="s">
        <v>40</v>
      </c>
      <c r="D138" s="13" t="s">
        <v>69</v>
      </c>
      <c r="E138" s="15">
        <v>3726.4</v>
      </c>
      <c r="F138" s="15"/>
      <c r="G138" s="15">
        <f t="shared" si="2"/>
        <v>3726.4</v>
      </c>
    </row>
    <row r="139" spans="2:7">
      <c r="B139" s="12">
        <f t="shared" si="3"/>
        <v>128</v>
      </c>
      <c r="C139" s="13" t="s">
        <v>32</v>
      </c>
      <c r="D139" s="13" t="s">
        <v>70</v>
      </c>
      <c r="E139" s="15">
        <v>580</v>
      </c>
      <c r="F139" s="15"/>
      <c r="G139" s="15">
        <f t="shared" si="2"/>
        <v>580</v>
      </c>
    </row>
    <row r="140" spans="2:7">
      <c r="B140" s="12">
        <f t="shared" si="3"/>
        <v>129</v>
      </c>
      <c r="C140" s="20" t="s">
        <v>74</v>
      </c>
      <c r="D140" s="20" t="s">
        <v>64</v>
      </c>
      <c r="E140" s="21">
        <v>6482.76</v>
      </c>
      <c r="F140" s="15"/>
      <c r="G140" s="21">
        <f t="shared" si="2"/>
        <v>6482.76</v>
      </c>
    </row>
    <row r="141" spans="2:7" ht="15" customHeight="1">
      <c r="B141" s="12">
        <f t="shared" si="3"/>
        <v>130</v>
      </c>
      <c r="C141" s="16" t="s">
        <v>75</v>
      </c>
      <c r="D141" s="13" t="s">
        <v>68</v>
      </c>
      <c r="E141" s="15">
        <v>6482.76</v>
      </c>
      <c r="F141" s="15"/>
      <c r="G141" s="15">
        <f t="shared" si="2"/>
        <v>6482.76</v>
      </c>
    </row>
    <row r="142" spans="2:7">
      <c r="B142" s="12">
        <f t="shared" si="3"/>
        <v>131</v>
      </c>
      <c r="C142" s="13" t="s">
        <v>40</v>
      </c>
      <c r="D142" s="13" t="s">
        <v>69</v>
      </c>
      <c r="E142" s="15">
        <v>5172.76</v>
      </c>
      <c r="F142" s="15"/>
      <c r="G142" s="15">
        <f t="shared" si="2"/>
        <v>5172.76</v>
      </c>
    </row>
    <row r="143" spans="2:7">
      <c r="B143" s="12">
        <f t="shared" si="3"/>
        <v>132</v>
      </c>
      <c r="C143" s="13" t="s">
        <v>32</v>
      </c>
      <c r="D143" s="13" t="s">
        <v>70</v>
      </c>
      <c r="E143" s="15">
        <v>1200</v>
      </c>
      <c r="F143" s="15"/>
      <c r="G143" s="15">
        <f t="shared" si="2"/>
        <v>1200</v>
      </c>
    </row>
    <row r="144" spans="2:7" ht="13.2" customHeight="1">
      <c r="B144" s="12">
        <f t="shared" si="3"/>
        <v>133</v>
      </c>
      <c r="C144" s="16" t="s">
        <v>119</v>
      </c>
      <c r="D144" s="18" t="s">
        <v>83</v>
      </c>
      <c r="E144" s="15">
        <v>110</v>
      </c>
      <c r="F144" s="15"/>
      <c r="G144" s="15">
        <f t="shared" si="2"/>
        <v>110</v>
      </c>
    </row>
    <row r="145" spans="2:7" ht="18.75" customHeight="1">
      <c r="B145" s="12">
        <f t="shared" si="3"/>
        <v>134</v>
      </c>
      <c r="C145" s="20" t="s">
        <v>76</v>
      </c>
      <c r="D145" s="20" t="s">
        <v>64</v>
      </c>
      <c r="E145" s="21">
        <v>1344.6</v>
      </c>
      <c r="F145" s="15"/>
      <c r="G145" s="21">
        <f t="shared" si="2"/>
        <v>1344.6</v>
      </c>
    </row>
    <row r="146" spans="2:7" ht="16.8" customHeight="1">
      <c r="B146" s="12">
        <f t="shared" si="3"/>
        <v>135</v>
      </c>
      <c r="C146" s="16" t="s">
        <v>75</v>
      </c>
      <c r="D146" s="13" t="s">
        <v>68</v>
      </c>
      <c r="E146" s="15">
        <v>1344.6</v>
      </c>
      <c r="F146" s="15"/>
      <c r="G146" s="15">
        <f t="shared" si="2"/>
        <v>1344.6</v>
      </c>
    </row>
    <row r="147" spans="2:7">
      <c r="B147" s="12">
        <f t="shared" si="3"/>
        <v>136</v>
      </c>
      <c r="C147" s="13" t="s">
        <v>40</v>
      </c>
      <c r="D147" s="13" t="s">
        <v>69</v>
      </c>
      <c r="E147" s="15">
        <v>1094.5999999999999</v>
      </c>
      <c r="F147" s="15"/>
      <c r="G147" s="15">
        <f t="shared" ref="G147:G199" si="4">E147+F147</f>
        <v>1094.5999999999999</v>
      </c>
    </row>
    <row r="148" spans="2:7">
      <c r="B148" s="12">
        <f t="shared" si="3"/>
        <v>137</v>
      </c>
      <c r="C148" s="13" t="s">
        <v>32</v>
      </c>
      <c r="D148" s="13" t="s">
        <v>70</v>
      </c>
      <c r="E148" s="15">
        <v>250</v>
      </c>
      <c r="F148" s="15"/>
      <c r="G148" s="15">
        <f t="shared" si="4"/>
        <v>250</v>
      </c>
    </row>
    <row r="149" spans="2:7">
      <c r="B149" s="12">
        <f t="shared" si="3"/>
        <v>138</v>
      </c>
      <c r="C149" s="20" t="s">
        <v>77</v>
      </c>
      <c r="D149" s="20" t="s">
        <v>64</v>
      </c>
      <c r="E149" s="21">
        <v>4161.7800000000007</v>
      </c>
      <c r="F149" s="15"/>
      <c r="G149" s="21">
        <f t="shared" si="4"/>
        <v>4161.7800000000007</v>
      </c>
    </row>
    <row r="150" spans="2:7" ht="15" customHeight="1">
      <c r="B150" s="12">
        <f t="shared" si="3"/>
        <v>139</v>
      </c>
      <c r="C150" s="16" t="s">
        <v>75</v>
      </c>
      <c r="D150" s="13" t="s">
        <v>68</v>
      </c>
      <c r="E150" s="15">
        <v>4161.7800000000007</v>
      </c>
      <c r="F150" s="15"/>
      <c r="G150" s="15">
        <f t="shared" si="4"/>
        <v>4161.7800000000007</v>
      </c>
    </row>
    <row r="151" spans="2:7">
      <c r="B151" s="12">
        <f t="shared" ref="B151:B199" si="5">B150+1</f>
        <v>140</v>
      </c>
      <c r="C151" s="13" t="s">
        <v>40</v>
      </c>
      <c r="D151" s="13" t="s">
        <v>69</v>
      </c>
      <c r="E151" s="15">
        <v>2261.7800000000002</v>
      </c>
      <c r="F151" s="15"/>
      <c r="G151" s="15">
        <f t="shared" si="4"/>
        <v>2261.7800000000002</v>
      </c>
    </row>
    <row r="152" spans="2:7">
      <c r="B152" s="12">
        <f t="shared" si="5"/>
        <v>141</v>
      </c>
      <c r="C152" s="13" t="s">
        <v>32</v>
      </c>
      <c r="D152" s="13" t="s">
        <v>70</v>
      </c>
      <c r="E152" s="15">
        <v>1900</v>
      </c>
      <c r="F152" s="15"/>
      <c r="G152" s="15">
        <f t="shared" si="4"/>
        <v>1900</v>
      </c>
    </row>
    <row r="153" spans="2:7">
      <c r="B153" s="12">
        <f t="shared" si="5"/>
        <v>142</v>
      </c>
      <c r="C153" s="20" t="s">
        <v>78</v>
      </c>
      <c r="D153" s="20" t="s">
        <v>64</v>
      </c>
      <c r="E153" s="21">
        <v>11456.14</v>
      </c>
      <c r="F153" s="15"/>
      <c r="G153" s="21">
        <f t="shared" si="4"/>
        <v>11456.14</v>
      </c>
    </row>
    <row r="154" spans="2:7" ht="16.2" customHeight="1">
      <c r="B154" s="12">
        <f t="shared" si="5"/>
        <v>143</v>
      </c>
      <c r="C154" s="16" t="s">
        <v>75</v>
      </c>
      <c r="D154" s="13" t="s">
        <v>68</v>
      </c>
      <c r="E154" s="15">
        <v>11456.14</v>
      </c>
      <c r="F154" s="15"/>
      <c r="G154" s="15">
        <f t="shared" si="4"/>
        <v>11456.14</v>
      </c>
    </row>
    <row r="155" spans="2:7">
      <c r="B155" s="12">
        <f t="shared" si="5"/>
        <v>144</v>
      </c>
      <c r="C155" s="13" t="s">
        <v>40</v>
      </c>
      <c r="D155" s="13" t="s">
        <v>69</v>
      </c>
      <c r="E155" s="15">
        <v>7800</v>
      </c>
      <c r="F155" s="15"/>
      <c r="G155" s="15">
        <f t="shared" si="4"/>
        <v>7800</v>
      </c>
    </row>
    <row r="156" spans="2:7">
      <c r="B156" s="12">
        <f t="shared" si="5"/>
        <v>145</v>
      </c>
      <c r="C156" s="13" t="s">
        <v>32</v>
      </c>
      <c r="D156" s="13" t="s">
        <v>70</v>
      </c>
      <c r="E156" s="15">
        <v>3500</v>
      </c>
      <c r="F156" s="15"/>
      <c r="G156" s="15">
        <f t="shared" si="4"/>
        <v>3500</v>
      </c>
    </row>
    <row r="157" spans="2:7" ht="15.6" customHeight="1">
      <c r="B157" s="12">
        <f t="shared" si="5"/>
        <v>146</v>
      </c>
      <c r="C157" s="16" t="s">
        <v>119</v>
      </c>
      <c r="D157" s="18" t="s">
        <v>83</v>
      </c>
      <c r="E157" s="15">
        <v>156.13999999999999</v>
      </c>
      <c r="F157" s="15"/>
      <c r="G157" s="15">
        <f t="shared" si="4"/>
        <v>156.13999999999999</v>
      </c>
    </row>
    <row r="158" spans="2:7" ht="15" customHeight="1">
      <c r="B158" s="12">
        <f t="shared" si="5"/>
        <v>147</v>
      </c>
      <c r="C158" s="20" t="s">
        <v>176</v>
      </c>
      <c r="D158" s="20" t="s">
        <v>64</v>
      </c>
      <c r="E158" s="21">
        <v>3975.35</v>
      </c>
      <c r="F158" s="15"/>
      <c r="G158" s="21">
        <f t="shared" si="4"/>
        <v>3975.35</v>
      </c>
    </row>
    <row r="159" spans="2:7" ht="15" customHeight="1">
      <c r="B159" s="12">
        <f t="shared" si="5"/>
        <v>148</v>
      </c>
      <c r="C159" s="16" t="s">
        <v>75</v>
      </c>
      <c r="D159" s="13" t="s">
        <v>68</v>
      </c>
      <c r="E159" s="15">
        <v>3975.35</v>
      </c>
      <c r="F159" s="15"/>
      <c r="G159" s="15">
        <f t="shared" si="4"/>
        <v>3975.35</v>
      </c>
    </row>
    <row r="160" spans="2:7">
      <c r="B160" s="12">
        <f t="shared" si="5"/>
        <v>149</v>
      </c>
      <c r="C160" s="13" t="s">
        <v>40</v>
      </c>
      <c r="D160" s="13" t="s">
        <v>69</v>
      </c>
      <c r="E160" s="15">
        <v>2475.35</v>
      </c>
      <c r="F160" s="15"/>
      <c r="G160" s="15">
        <f t="shared" si="4"/>
        <v>2475.35</v>
      </c>
    </row>
    <row r="161" spans="2:7">
      <c r="B161" s="12">
        <f t="shared" si="5"/>
        <v>150</v>
      </c>
      <c r="C161" s="13" t="s">
        <v>32</v>
      </c>
      <c r="D161" s="13" t="s">
        <v>70</v>
      </c>
      <c r="E161" s="15">
        <v>1500</v>
      </c>
      <c r="F161" s="15"/>
      <c r="G161" s="15">
        <f t="shared" si="4"/>
        <v>1500</v>
      </c>
    </row>
    <row r="162" spans="2:7">
      <c r="B162" s="12">
        <f t="shared" si="5"/>
        <v>151</v>
      </c>
      <c r="C162" s="20" t="s">
        <v>79</v>
      </c>
      <c r="D162" s="20" t="s">
        <v>64</v>
      </c>
      <c r="E162" s="21">
        <v>2149.98</v>
      </c>
      <c r="F162" s="15"/>
      <c r="G162" s="21">
        <f t="shared" si="4"/>
        <v>2149.98</v>
      </c>
    </row>
    <row r="163" spans="2:7" ht="13.8" customHeight="1">
      <c r="B163" s="12">
        <f t="shared" si="5"/>
        <v>152</v>
      </c>
      <c r="C163" s="16" t="s">
        <v>75</v>
      </c>
      <c r="D163" s="13" t="s">
        <v>68</v>
      </c>
      <c r="E163" s="15">
        <v>2149.98</v>
      </c>
      <c r="F163" s="15"/>
      <c r="G163" s="15">
        <f t="shared" si="4"/>
        <v>2149.98</v>
      </c>
    </row>
    <row r="164" spans="2:7">
      <c r="B164" s="12">
        <f t="shared" si="5"/>
        <v>153</v>
      </c>
      <c r="C164" s="13" t="s">
        <v>40</v>
      </c>
      <c r="D164" s="13" t="s">
        <v>69</v>
      </c>
      <c r="E164" s="15">
        <v>1049.98</v>
      </c>
      <c r="F164" s="15"/>
      <c r="G164" s="15">
        <f t="shared" si="4"/>
        <v>1049.98</v>
      </c>
    </row>
    <row r="165" spans="2:7">
      <c r="B165" s="12">
        <f t="shared" si="5"/>
        <v>154</v>
      </c>
      <c r="C165" s="13" t="s">
        <v>32</v>
      </c>
      <c r="D165" s="13" t="s">
        <v>70</v>
      </c>
      <c r="E165" s="15">
        <v>1100</v>
      </c>
      <c r="F165" s="15"/>
      <c r="G165" s="15">
        <f t="shared" si="4"/>
        <v>1100</v>
      </c>
    </row>
    <row r="166" spans="2:7">
      <c r="B166" s="12">
        <f t="shared" si="5"/>
        <v>155</v>
      </c>
      <c r="C166" s="20" t="s">
        <v>80</v>
      </c>
      <c r="D166" s="20" t="s">
        <v>64</v>
      </c>
      <c r="E166" s="21">
        <v>925</v>
      </c>
      <c r="F166" s="15"/>
      <c r="G166" s="21">
        <f t="shared" si="4"/>
        <v>925</v>
      </c>
    </row>
    <row r="167" spans="2:7" ht="16.2" customHeight="1">
      <c r="B167" s="12">
        <f t="shared" si="5"/>
        <v>156</v>
      </c>
      <c r="C167" s="16" t="s">
        <v>75</v>
      </c>
      <c r="D167" s="13" t="s">
        <v>68</v>
      </c>
      <c r="E167" s="15">
        <v>925</v>
      </c>
      <c r="F167" s="15"/>
      <c r="G167" s="15">
        <f t="shared" si="4"/>
        <v>925</v>
      </c>
    </row>
    <row r="168" spans="2:7">
      <c r="B168" s="12">
        <f t="shared" si="5"/>
        <v>157</v>
      </c>
      <c r="C168" s="13" t="s">
        <v>40</v>
      </c>
      <c r="D168" s="13" t="s">
        <v>69</v>
      </c>
      <c r="E168" s="15">
        <v>540</v>
      </c>
      <c r="F168" s="15"/>
      <c r="G168" s="15">
        <f t="shared" si="4"/>
        <v>540</v>
      </c>
    </row>
    <row r="169" spans="2:7">
      <c r="B169" s="12">
        <f t="shared" si="5"/>
        <v>158</v>
      </c>
      <c r="C169" s="13" t="s">
        <v>32</v>
      </c>
      <c r="D169" s="13" t="s">
        <v>70</v>
      </c>
      <c r="E169" s="15">
        <v>385</v>
      </c>
      <c r="F169" s="15"/>
      <c r="G169" s="15">
        <f t="shared" si="4"/>
        <v>385</v>
      </c>
    </row>
    <row r="170" spans="2:7">
      <c r="B170" s="12">
        <f t="shared" si="5"/>
        <v>159</v>
      </c>
      <c r="C170" s="30" t="s">
        <v>81</v>
      </c>
      <c r="D170" s="29" t="s">
        <v>64</v>
      </c>
      <c r="E170" s="21">
        <v>3050</v>
      </c>
      <c r="F170" s="15"/>
      <c r="G170" s="21">
        <f t="shared" si="4"/>
        <v>3050</v>
      </c>
    </row>
    <row r="171" spans="2:7">
      <c r="B171" s="12">
        <f t="shared" si="5"/>
        <v>160</v>
      </c>
      <c r="C171" s="20" t="s">
        <v>144</v>
      </c>
      <c r="D171" s="20" t="s">
        <v>64</v>
      </c>
      <c r="E171" s="21">
        <v>3050</v>
      </c>
      <c r="F171" s="15"/>
      <c r="G171" s="21">
        <f t="shared" si="4"/>
        <v>3050</v>
      </c>
    </row>
    <row r="172" spans="2:7">
      <c r="B172" s="12">
        <f t="shared" si="5"/>
        <v>161</v>
      </c>
      <c r="C172" s="13" t="s">
        <v>82</v>
      </c>
      <c r="D172" s="13" t="s">
        <v>83</v>
      </c>
      <c r="E172" s="15">
        <v>3050</v>
      </c>
      <c r="F172" s="15"/>
      <c r="G172" s="15">
        <f t="shared" si="4"/>
        <v>3050</v>
      </c>
    </row>
    <row r="173" spans="2:7">
      <c r="B173" s="12">
        <f t="shared" si="5"/>
        <v>162</v>
      </c>
      <c r="C173" s="20" t="s">
        <v>145</v>
      </c>
      <c r="D173" s="20" t="s">
        <v>64</v>
      </c>
      <c r="E173" s="21">
        <v>3650</v>
      </c>
      <c r="F173" s="15"/>
      <c r="G173" s="21">
        <f t="shared" si="4"/>
        <v>3650</v>
      </c>
    </row>
    <row r="174" spans="2:7">
      <c r="B174" s="12">
        <f t="shared" si="5"/>
        <v>163</v>
      </c>
      <c r="C174" s="20" t="s">
        <v>146</v>
      </c>
      <c r="D174" s="20" t="s">
        <v>64</v>
      </c>
      <c r="E174" s="21">
        <v>1250</v>
      </c>
      <c r="F174" s="15"/>
      <c r="G174" s="21">
        <f t="shared" si="4"/>
        <v>1250</v>
      </c>
    </row>
    <row r="175" spans="2:7">
      <c r="B175" s="12">
        <f t="shared" si="5"/>
        <v>164</v>
      </c>
      <c r="C175" s="13" t="s">
        <v>82</v>
      </c>
      <c r="D175" s="13" t="s">
        <v>83</v>
      </c>
      <c r="E175" s="15">
        <v>1250</v>
      </c>
      <c r="F175" s="15"/>
      <c r="G175" s="15">
        <f t="shared" si="4"/>
        <v>1250</v>
      </c>
    </row>
    <row r="176" spans="2:7">
      <c r="B176" s="12">
        <f t="shared" si="5"/>
        <v>165</v>
      </c>
      <c r="C176" s="20" t="s">
        <v>147</v>
      </c>
      <c r="D176" s="20" t="s">
        <v>64</v>
      </c>
      <c r="E176" s="21">
        <v>1200</v>
      </c>
      <c r="F176" s="15"/>
      <c r="G176" s="21">
        <f t="shared" si="4"/>
        <v>1200</v>
      </c>
    </row>
    <row r="177" spans="2:7">
      <c r="B177" s="12">
        <f t="shared" si="5"/>
        <v>166</v>
      </c>
      <c r="C177" s="13" t="s">
        <v>82</v>
      </c>
      <c r="D177" s="13" t="s">
        <v>83</v>
      </c>
      <c r="E177" s="15">
        <v>1200</v>
      </c>
      <c r="F177" s="15"/>
      <c r="G177" s="15">
        <f t="shared" si="4"/>
        <v>1200</v>
      </c>
    </row>
    <row r="178" spans="2:7">
      <c r="B178" s="12">
        <f t="shared" si="5"/>
        <v>167</v>
      </c>
      <c r="C178" s="20" t="s">
        <v>148</v>
      </c>
      <c r="D178" s="20" t="s">
        <v>64</v>
      </c>
      <c r="E178" s="21">
        <v>1200</v>
      </c>
      <c r="F178" s="15"/>
      <c r="G178" s="21">
        <f t="shared" si="4"/>
        <v>1200</v>
      </c>
    </row>
    <row r="179" spans="2:7">
      <c r="B179" s="12">
        <f t="shared" si="5"/>
        <v>168</v>
      </c>
      <c r="C179" s="13" t="s">
        <v>82</v>
      </c>
      <c r="D179" s="13" t="s">
        <v>83</v>
      </c>
      <c r="E179" s="15">
        <v>1200</v>
      </c>
      <c r="F179" s="15"/>
      <c r="G179" s="15">
        <f t="shared" si="4"/>
        <v>1200</v>
      </c>
    </row>
    <row r="180" spans="2:7">
      <c r="B180" s="12">
        <f t="shared" si="5"/>
        <v>169</v>
      </c>
      <c r="C180" s="23" t="s">
        <v>84</v>
      </c>
      <c r="D180" s="20" t="s">
        <v>85</v>
      </c>
      <c r="E180" s="21">
        <v>209874.99</v>
      </c>
      <c r="F180" s="15"/>
      <c r="G180" s="21">
        <f t="shared" si="4"/>
        <v>209874.99</v>
      </c>
    </row>
    <row r="181" spans="2:7" ht="25.8" customHeight="1">
      <c r="B181" s="12">
        <f t="shared" si="5"/>
        <v>170</v>
      </c>
      <c r="C181" s="23" t="s">
        <v>86</v>
      </c>
      <c r="D181" s="20" t="s">
        <v>87</v>
      </c>
      <c r="E181" s="21">
        <v>210686.59</v>
      </c>
      <c r="F181" s="15"/>
      <c r="G181" s="21">
        <f t="shared" si="4"/>
        <v>210686.59</v>
      </c>
    </row>
    <row r="182" spans="2:7">
      <c r="B182" s="12">
        <f t="shared" si="5"/>
        <v>171</v>
      </c>
      <c r="C182" s="13" t="s">
        <v>40</v>
      </c>
      <c r="D182" s="13" t="s">
        <v>88</v>
      </c>
      <c r="E182" s="15">
        <v>127781.09</v>
      </c>
      <c r="F182" s="15"/>
      <c r="G182" s="15">
        <f t="shared" si="4"/>
        <v>127781.09</v>
      </c>
    </row>
    <row r="183" spans="2:7">
      <c r="B183" s="12">
        <f t="shared" si="5"/>
        <v>172</v>
      </c>
      <c r="C183" s="13" t="s">
        <v>32</v>
      </c>
      <c r="D183" s="13" t="s">
        <v>89</v>
      </c>
      <c r="E183" s="15">
        <v>52605.5</v>
      </c>
      <c r="F183" s="15"/>
      <c r="G183" s="15">
        <f t="shared" si="4"/>
        <v>52605.5</v>
      </c>
    </row>
    <row r="184" spans="2:7" ht="16.2" customHeight="1">
      <c r="B184" s="12">
        <f t="shared" si="5"/>
        <v>173</v>
      </c>
      <c r="C184" s="13" t="s">
        <v>174</v>
      </c>
      <c r="D184" s="13" t="s">
        <v>175</v>
      </c>
      <c r="E184" s="15">
        <v>28800</v>
      </c>
      <c r="F184" s="15"/>
      <c r="G184" s="15">
        <f t="shared" si="4"/>
        <v>28800</v>
      </c>
    </row>
    <row r="185" spans="2:7" ht="17.399999999999999" customHeight="1">
      <c r="B185" s="12">
        <f t="shared" si="5"/>
        <v>174</v>
      </c>
      <c r="C185" s="16" t="s">
        <v>119</v>
      </c>
      <c r="D185" s="18" t="s">
        <v>124</v>
      </c>
      <c r="E185" s="15">
        <v>1500</v>
      </c>
      <c r="F185" s="15"/>
      <c r="G185" s="15">
        <f t="shared" si="4"/>
        <v>1500</v>
      </c>
    </row>
    <row r="186" spans="2:7" ht="17.399999999999999" customHeight="1">
      <c r="B186" s="12">
        <f t="shared" si="5"/>
        <v>175</v>
      </c>
      <c r="C186" s="20" t="s">
        <v>194</v>
      </c>
      <c r="D186" s="20" t="s">
        <v>195</v>
      </c>
      <c r="E186" s="21">
        <v>-811.6</v>
      </c>
      <c r="F186" s="15"/>
      <c r="G186" s="21">
        <f t="shared" si="4"/>
        <v>-811.6</v>
      </c>
    </row>
    <row r="187" spans="2:7">
      <c r="B187" s="12">
        <f t="shared" si="5"/>
        <v>176</v>
      </c>
      <c r="C187" s="23" t="s">
        <v>125</v>
      </c>
      <c r="D187" s="20" t="s">
        <v>120</v>
      </c>
      <c r="E187" s="21">
        <v>29856.030000000002</v>
      </c>
      <c r="F187" s="15"/>
      <c r="G187" s="21">
        <f t="shared" si="4"/>
        <v>29856.030000000002</v>
      </c>
    </row>
    <row r="188" spans="2:7">
      <c r="B188" s="12">
        <f t="shared" si="5"/>
        <v>177</v>
      </c>
      <c r="C188" s="13" t="s">
        <v>121</v>
      </c>
      <c r="D188" s="13" t="s">
        <v>122</v>
      </c>
      <c r="E188" s="15">
        <v>29856.030000000002</v>
      </c>
      <c r="F188" s="15"/>
      <c r="G188" s="15">
        <f t="shared" si="4"/>
        <v>29856.030000000002</v>
      </c>
    </row>
    <row r="189" spans="2:7">
      <c r="B189" s="12">
        <f t="shared" si="5"/>
        <v>178</v>
      </c>
      <c r="C189" s="23" t="s">
        <v>152</v>
      </c>
      <c r="D189" s="20" t="s">
        <v>153</v>
      </c>
      <c r="E189" s="21">
        <v>6311</v>
      </c>
      <c r="F189" s="15"/>
      <c r="G189" s="21">
        <f t="shared" si="4"/>
        <v>6311</v>
      </c>
    </row>
    <row r="190" spans="2:7">
      <c r="B190" s="12">
        <f t="shared" si="5"/>
        <v>179</v>
      </c>
      <c r="C190" s="13" t="s">
        <v>164</v>
      </c>
      <c r="D190" s="13" t="s">
        <v>154</v>
      </c>
      <c r="E190" s="15">
        <v>6372</v>
      </c>
      <c r="F190" s="15"/>
      <c r="G190" s="15">
        <f t="shared" si="4"/>
        <v>6372</v>
      </c>
    </row>
    <row r="191" spans="2:7">
      <c r="B191" s="12">
        <f t="shared" si="5"/>
        <v>180</v>
      </c>
      <c r="C191" s="13" t="s">
        <v>194</v>
      </c>
      <c r="D191" s="13" t="s">
        <v>198</v>
      </c>
      <c r="E191" s="15">
        <v>-61</v>
      </c>
      <c r="F191" s="15"/>
      <c r="G191" s="15">
        <f t="shared" si="4"/>
        <v>-61</v>
      </c>
    </row>
    <row r="192" spans="2:7">
      <c r="B192" s="12">
        <f t="shared" si="5"/>
        <v>181</v>
      </c>
      <c r="C192" s="23" t="s">
        <v>156</v>
      </c>
      <c r="D192" s="20" t="s">
        <v>157</v>
      </c>
      <c r="E192" s="21">
        <v>8714.65</v>
      </c>
      <c r="F192" s="15"/>
      <c r="G192" s="21">
        <f t="shared" si="4"/>
        <v>8714.65</v>
      </c>
    </row>
    <row r="193" spans="2:7">
      <c r="B193" s="12">
        <f t="shared" si="5"/>
        <v>182</v>
      </c>
      <c r="C193" s="23" t="s">
        <v>162</v>
      </c>
      <c r="D193" s="20" t="s">
        <v>163</v>
      </c>
      <c r="E193" s="21">
        <v>8714.65</v>
      </c>
      <c r="F193" s="15"/>
      <c r="G193" s="21">
        <f t="shared" si="4"/>
        <v>8714.65</v>
      </c>
    </row>
    <row r="194" spans="2:7">
      <c r="B194" s="12">
        <f t="shared" si="5"/>
        <v>183</v>
      </c>
      <c r="C194" s="23" t="s">
        <v>202</v>
      </c>
      <c r="D194" s="20" t="s">
        <v>203</v>
      </c>
      <c r="E194" s="21">
        <v>72.930000000000007</v>
      </c>
      <c r="F194" s="15"/>
      <c r="G194" s="21">
        <f t="shared" si="4"/>
        <v>72.930000000000007</v>
      </c>
    </row>
    <row r="195" spans="2:7">
      <c r="B195" s="12">
        <f t="shared" si="5"/>
        <v>184</v>
      </c>
      <c r="C195" s="13" t="s">
        <v>32</v>
      </c>
      <c r="D195" s="13" t="s">
        <v>204</v>
      </c>
      <c r="E195" s="15">
        <v>72.930000000000007</v>
      </c>
      <c r="F195" s="15"/>
      <c r="G195" s="15">
        <f t="shared" si="4"/>
        <v>72.930000000000007</v>
      </c>
    </row>
    <row r="196" spans="2:7">
      <c r="B196" s="12">
        <f t="shared" si="5"/>
        <v>185</v>
      </c>
      <c r="C196" s="20" t="s">
        <v>90</v>
      </c>
      <c r="D196" s="20" t="s">
        <v>91</v>
      </c>
      <c r="E196" s="21">
        <v>65868.2</v>
      </c>
      <c r="F196" s="15"/>
      <c r="G196" s="21">
        <f t="shared" si="4"/>
        <v>65868.2</v>
      </c>
    </row>
    <row r="197" spans="2:7">
      <c r="B197" s="12">
        <f t="shared" si="5"/>
        <v>186</v>
      </c>
      <c r="C197" s="20" t="s">
        <v>112</v>
      </c>
      <c r="D197" s="20" t="s">
        <v>91</v>
      </c>
      <c r="E197" s="21">
        <v>65870</v>
      </c>
      <c r="F197" s="15"/>
      <c r="G197" s="21">
        <f t="shared" si="4"/>
        <v>65870</v>
      </c>
    </row>
    <row r="198" spans="2:7">
      <c r="B198" s="12">
        <f t="shared" si="5"/>
        <v>187</v>
      </c>
      <c r="C198" s="13" t="s">
        <v>32</v>
      </c>
      <c r="D198" s="13" t="s">
        <v>113</v>
      </c>
      <c r="E198" s="15">
        <v>65870</v>
      </c>
      <c r="F198" s="15"/>
      <c r="G198" s="15">
        <f t="shared" si="4"/>
        <v>65870</v>
      </c>
    </row>
    <row r="199" spans="2:7" ht="17.399999999999999" customHeight="1">
      <c r="B199" s="12">
        <f t="shared" si="5"/>
        <v>188</v>
      </c>
      <c r="C199" s="20" t="s">
        <v>194</v>
      </c>
      <c r="D199" s="20" t="s">
        <v>199</v>
      </c>
      <c r="E199" s="21">
        <v>-1.8</v>
      </c>
      <c r="F199" s="15"/>
      <c r="G199" s="21">
        <f t="shared" si="4"/>
        <v>-1.8</v>
      </c>
    </row>
    <row r="200" spans="2:7" ht="17.399999999999999" customHeight="1">
      <c r="B200" s="31"/>
      <c r="C200" s="3"/>
      <c r="D200" s="3"/>
      <c r="E200" s="35"/>
    </row>
    <row r="201" spans="2:7">
      <c r="B201" s="31"/>
      <c r="C201" s="32" t="s">
        <v>142</v>
      </c>
      <c r="D201" s="36" t="s">
        <v>177</v>
      </c>
      <c r="E201" s="36"/>
      <c r="F201" s="36"/>
      <c r="G201" s="36"/>
    </row>
    <row r="202" spans="2:7">
      <c r="B202" s="31"/>
      <c r="C202" s="5"/>
      <c r="D202" s="36" t="s">
        <v>178</v>
      </c>
      <c r="E202" s="36"/>
      <c r="F202" s="36"/>
      <c r="G202" s="36"/>
    </row>
    <row r="203" spans="2:7">
      <c r="B203" s="31"/>
      <c r="C203" s="32" t="s">
        <v>143</v>
      </c>
      <c r="D203" s="36" t="s">
        <v>179</v>
      </c>
      <c r="E203" s="36"/>
      <c r="F203" s="36"/>
      <c r="G203" s="36"/>
    </row>
    <row r="204" spans="2:7">
      <c r="B204" s="33"/>
      <c r="C204" s="33"/>
      <c r="D204" s="33"/>
    </row>
    <row r="205" spans="2:7">
      <c r="B205" s="33"/>
      <c r="C205" s="1"/>
      <c r="D205" s="32"/>
    </row>
    <row r="206" spans="2:7">
      <c r="B206" s="33"/>
      <c r="C206" s="42"/>
      <c r="D206" s="42"/>
    </row>
    <row r="207" spans="2:7">
      <c r="B207" s="33"/>
      <c r="C207" s="1"/>
      <c r="D207" s="36"/>
      <c r="E207" s="36"/>
    </row>
  </sheetData>
  <mergeCells count="19">
    <mergeCell ref="D207:E207"/>
    <mergeCell ref="C206:D206"/>
    <mergeCell ref="E8:E11"/>
    <mergeCell ref="D8:D11"/>
    <mergeCell ref="D1:E1"/>
    <mergeCell ref="B1:C1"/>
    <mergeCell ref="B2:C2"/>
    <mergeCell ref="B3:C3"/>
    <mergeCell ref="B8:B11"/>
    <mergeCell ref="C8:C11"/>
    <mergeCell ref="C5:G5"/>
    <mergeCell ref="D201:G201"/>
    <mergeCell ref="D202:G202"/>
    <mergeCell ref="D203:G203"/>
    <mergeCell ref="F8:F11"/>
    <mergeCell ref="G8:G11"/>
    <mergeCell ref="F1:G1"/>
    <mergeCell ref="D2:G2"/>
    <mergeCell ref="C6:F6"/>
  </mergeCells>
  <phoneticPr fontId="0" type="noConversion"/>
  <pageMargins left="0.27559055118110237" right="0.35433070866141736" top="0" bottom="0" header="0.23622047244094491" footer="0"/>
  <pageSetup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cjc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Simona.Tatomir</dc:creator>
  <cp:lastModifiedBy>Anca Oltean</cp:lastModifiedBy>
  <cp:lastPrinted>2026-04-28T15:50:06Z</cp:lastPrinted>
  <dcterms:created xsi:type="dcterms:W3CDTF">2011-02-07T14:42:14Z</dcterms:created>
  <dcterms:modified xsi:type="dcterms:W3CDTF">2026-09-25T09:37:51Z</dcterms:modified>
</cp:coreProperties>
</file>