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vr\cajt\ANUL 2026\PROIECTE Hotarari CJC 2026\Proiect APROBARE TARIFE  Licitatia 3 Asociere Et.1\Tarife calatorie licitatia 3\"/>
    </mc:Choice>
  </mc:AlternateContent>
  <xr:revisionPtr revIDLastSave="0" documentId="13_ncr:1_{A78FBF75-14A6-4404-BFE4-8F4ADEC8AA54}" xr6:coauthVersionLast="47" xr6:coauthVersionMax="47" xr10:uidLastSave="{00000000-0000-0000-0000-000000000000}"/>
  <bookViews>
    <workbookView xWindow="-108" yWindow="-108" windowWidth="30936" windowHeight="16896" xr2:uid="{3E4D5A36-E285-45A4-91D2-09A360BC5C1C}"/>
  </bookViews>
  <sheets>
    <sheet name="T03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1" l="1"/>
  <c r="C73" i="1" s="1"/>
  <c r="D27" i="1" s="1"/>
  <c r="T11" i="1" s="1"/>
  <c r="D14" i="1" l="1"/>
  <c r="G11" i="1" s="1"/>
  <c r="D16" i="1"/>
  <c r="I11" i="1" s="1"/>
  <c r="D12" i="1"/>
  <c r="E11" i="1" s="1"/>
  <c r="D18" i="1"/>
  <c r="K11" i="1" s="1"/>
  <c r="D20" i="1"/>
  <c r="M11" i="1" s="1"/>
  <c r="D22" i="1"/>
  <c r="O11" i="1" s="1"/>
  <c r="D24" i="1"/>
  <c r="Q11" i="1" s="1"/>
  <c r="D26" i="1"/>
  <c r="S11" i="1" s="1"/>
  <c r="C13" i="1"/>
  <c r="C15" i="1"/>
  <c r="C17" i="1"/>
  <c r="C19" i="1"/>
  <c r="C21" i="1"/>
  <c r="C25" i="1"/>
  <c r="C27" i="1"/>
  <c r="D13" i="1"/>
  <c r="F11" i="1" s="1"/>
  <c r="D15" i="1"/>
  <c r="H11" i="1" s="1"/>
  <c r="D17" i="1"/>
  <c r="J11" i="1" s="1"/>
  <c r="D19" i="1"/>
  <c r="L11" i="1" s="1"/>
  <c r="D21" i="1"/>
  <c r="N11" i="1" s="1"/>
  <c r="D23" i="1"/>
  <c r="P11" i="1" s="1"/>
  <c r="D25" i="1"/>
  <c r="R11" i="1" s="1"/>
  <c r="C28" i="1"/>
  <c r="N28" i="1" s="1"/>
  <c r="U21" i="1" s="1"/>
  <c r="C12" i="1"/>
  <c r="C14" i="1"/>
  <c r="G21" i="1" s="1"/>
  <c r="N14" i="1" s="1"/>
  <c r="C16" i="1"/>
  <c r="C18" i="1"/>
  <c r="C20" i="1"/>
  <c r="C22" i="1"/>
  <c r="N22" i="1" s="1"/>
  <c r="O21" i="1" s="1"/>
  <c r="C24" i="1"/>
  <c r="C26" i="1"/>
  <c r="D28" i="1"/>
  <c r="U11" i="1" s="1"/>
  <c r="C23" i="1"/>
  <c r="O23" i="1" s="1"/>
  <c r="P22" i="1" s="1"/>
  <c r="D30" i="1"/>
  <c r="W11" i="1" s="1"/>
  <c r="D29" i="1"/>
  <c r="V11" i="1" s="1"/>
  <c r="C30" i="1"/>
  <c r="C29" i="1"/>
  <c r="I21" i="1" l="1"/>
  <c r="N16" i="1" s="1"/>
  <c r="F15" i="1"/>
  <c r="H13" i="1" s="1"/>
  <c r="E19" i="1"/>
  <c r="L12" i="1" s="1"/>
  <c r="G27" i="1"/>
  <c r="T14" i="1" s="1"/>
  <c r="S28" i="1"/>
  <c r="U26" i="1" s="1"/>
  <c r="O27" i="1"/>
  <c r="T22" i="1" s="1"/>
  <c r="P27" i="1"/>
  <c r="T23" i="1" s="1"/>
  <c r="J27" i="1"/>
  <c r="T17" i="1" s="1"/>
  <c r="K27" i="1"/>
  <c r="T18" i="1" s="1"/>
  <c r="F14" i="1"/>
  <c r="G13" i="1" s="1"/>
  <c r="H22" i="1"/>
  <c r="O15" i="1" s="1"/>
  <c r="K21" i="1"/>
  <c r="N18" i="1" s="1"/>
  <c r="F22" i="1"/>
  <c r="O13" i="1" s="1"/>
  <c r="F23" i="1"/>
  <c r="P13" i="1" s="1"/>
  <c r="L23" i="1"/>
  <c r="P19" i="1" s="1"/>
  <c r="N26" i="1"/>
  <c r="S21" i="1" s="1"/>
  <c r="F18" i="1"/>
  <c r="K13" i="1" s="1"/>
  <c r="P28" i="1"/>
  <c r="U23" i="1" s="1"/>
  <c r="E27" i="1"/>
  <c r="T12" i="1" s="1"/>
  <c r="G17" i="1"/>
  <c r="J14" i="1" s="1"/>
  <c r="R27" i="1"/>
  <c r="T25" i="1" s="1"/>
  <c r="K26" i="1"/>
  <c r="S18" i="1" s="1"/>
  <c r="J22" i="1"/>
  <c r="O17" i="1" s="1"/>
  <c r="K24" i="1"/>
  <c r="Q18" i="1" s="1"/>
  <c r="S27" i="1"/>
  <c r="T26" i="1" s="1"/>
  <c r="F28" i="1"/>
  <c r="U13" i="1" s="1"/>
  <c r="K28" i="1"/>
  <c r="U18" i="1" s="1"/>
  <c r="T28" i="1"/>
  <c r="U27" i="1" s="1"/>
  <c r="J21" i="1"/>
  <c r="N17" i="1" s="1"/>
  <c r="I18" i="1"/>
  <c r="K16" i="1" s="1"/>
  <c r="J18" i="1"/>
  <c r="K17" i="1" s="1"/>
  <c r="K22" i="1"/>
  <c r="O18" i="1" s="1"/>
  <c r="F27" i="1"/>
  <c r="T13" i="1" s="1"/>
  <c r="N23" i="1"/>
  <c r="P21" i="1" s="1"/>
  <c r="J28" i="1"/>
  <c r="U17" i="1" s="1"/>
  <c r="O28" i="1"/>
  <c r="U22" i="1" s="1"/>
  <c r="H24" i="1"/>
  <c r="Q15" i="1" s="1"/>
  <c r="G18" i="1"/>
  <c r="K14" i="1" s="1"/>
  <c r="K20" i="1"/>
  <c r="M18" i="1" s="1"/>
  <c r="L26" i="1"/>
  <c r="S19" i="1" s="1"/>
  <c r="G23" i="1"/>
  <c r="P14" i="1" s="1"/>
  <c r="L22" i="1"/>
  <c r="O19" i="1" s="1"/>
  <c r="K23" i="1"/>
  <c r="P18" i="1" s="1"/>
  <c r="J20" i="1"/>
  <c r="M17" i="1" s="1"/>
  <c r="E17" i="1"/>
  <c r="J12" i="1" s="1"/>
  <c r="L27" i="1"/>
  <c r="T19" i="1" s="1"/>
  <c r="E26" i="1"/>
  <c r="S12" i="1" s="1"/>
  <c r="F26" i="1"/>
  <c r="S13" i="1" s="1"/>
  <c r="M28" i="1"/>
  <c r="U20" i="1" s="1"/>
  <c r="G28" i="1"/>
  <c r="U14" i="1" s="1"/>
  <c r="J26" i="1"/>
  <c r="S17" i="1" s="1"/>
  <c r="P26" i="1"/>
  <c r="S23" i="1" s="1"/>
  <c r="E23" i="1"/>
  <c r="P12" i="1" s="1"/>
  <c r="E28" i="1"/>
  <c r="U12" i="1" s="1"/>
  <c r="L20" i="1"/>
  <c r="M19" i="1" s="1"/>
  <c r="G19" i="1"/>
  <c r="L14" i="1" s="1"/>
  <c r="E18" i="1"/>
  <c r="K12" i="1" s="1"/>
  <c r="M26" i="1"/>
  <c r="S20" i="1" s="1"/>
  <c r="E22" i="1"/>
  <c r="O12" i="1" s="1"/>
  <c r="K19" i="1"/>
  <c r="L18" i="1" s="1"/>
  <c r="E25" i="1"/>
  <c r="R12" i="1" s="1"/>
  <c r="H18" i="1"/>
  <c r="K15" i="1" s="1"/>
  <c r="F19" i="1"/>
  <c r="L13" i="1" s="1"/>
  <c r="M21" i="1"/>
  <c r="N20" i="1" s="1"/>
  <c r="E14" i="1"/>
  <c r="G12" i="1" s="1"/>
  <c r="F20" i="1"/>
  <c r="M13" i="1" s="1"/>
  <c r="M23" i="1"/>
  <c r="P20" i="1" s="1"/>
  <c r="M22" i="1"/>
  <c r="O20" i="1" s="1"/>
  <c r="E21" i="1"/>
  <c r="N12" i="1" s="1"/>
  <c r="O26" i="1"/>
  <c r="S22" i="1" s="1"/>
  <c r="G26" i="1"/>
  <c r="S14" i="1" s="1"/>
  <c r="E20" i="1"/>
  <c r="M12" i="1" s="1"/>
  <c r="H27" i="1"/>
  <c r="T15" i="1" s="1"/>
  <c r="P25" i="1"/>
  <c r="R23" i="1" s="1"/>
  <c r="R28" i="1"/>
  <c r="U25" i="1" s="1"/>
  <c r="L21" i="1"/>
  <c r="N19" i="1" s="1"/>
  <c r="E13" i="1"/>
  <c r="F12" i="1" s="1"/>
  <c r="H19" i="1"/>
  <c r="L15" i="1" s="1"/>
  <c r="I26" i="1"/>
  <c r="S16" i="1" s="1"/>
  <c r="I25" i="1"/>
  <c r="R16" i="1" s="1"/>
  <c r="H16" i="1"/>
  <c r="I15" i="1" s="1"/>
  <c r="I19" i="1"/>
  <c r="L16" i="1" s="1"/>
  <c r="H23" i="1"/>
  <c r="P15" i="1" s="1"/>
  <c r="F25" i="1"/>
  <c r="R13" i="1" s="1"/>
  <c r="O24" i="1"/>
  <c r="Q22" i="1" s="1"/>
  <c r="H28" i="1"/>
  <c r="U15" i="1" s="1"/>
  <c r="Q27" i="1"/>
  <c r="T24" i="1" s="1"/>
  <c r="J24" i="1"/>
  <c r="Q17" i="1" s="1"/>
  <c r="M25" i="1"/>
  <c r="R20" i="1" s="1"/>
  <c r="N25" i="1"/>
  <c r="R21" i="1" s="1"/>
  <c r="H21" i="1"/>
  <c r="N15" i="1" s="1"/>
  <c r="H17" i="1"/>
  <c r="J15" i="1" s="1"/>
  <c r="G25" i="1"/>
  <c r="R14" i="1" s="1"/>
  <c r="H20" i="1"/>
  <c r="M15" i="1" s="1"/>
  <c r="I17" i="1"/>
  <c r="J16" i="1" s="1"/>
  <c r="O25" i="1"/>
  <c r="R22" i="1" s="1"/>
  <c r="E24" i="1"/>
  <c r="Q12" i="1" s="1"/>
  <c r="Q25" i="1"/>
  <c r="R24" i="1" s="1"/>
  <c r="I28" i="1"/>
  <c r="U16" i="1" s="1"/>
  <c r="L25" i="1"/>
  <c r="R19" i="1" s="1"/>
  <c r="M27" i="1"/>
  <c r="T20" i="1" s="1"/>
  <c r="N27" i="1"/>
  <c r="T21" i="1" s="1"/>
  <c r="I24" i="1"/>
  <c r="Q16" i="1" s="1"/>
  <c r="J23" i="1"/>
  <c r="P17" i="1" s="1"/>
  <c r="J19" i="1"/>
  <c r="L17" i="1" s="1"/>
  <c r="L28" i="1"/>
  <c r="U19" i="1" s="1"/>
  <c r="M24" i="1"/>
  <c r="Q20" i="1" s="1"/>
  <c r="N24" i="1"/>
  <c r="Q21" i="1" s="1"/>
  <c r="H25" i="1"/>
  <c r="R15" i="1" s="1"/>
  <c r="G24" i="1"/>
  <c r="Q14" i="1" s="1"/>
  <c r="F21" i="1"/>
  <c r="N13" i="1" s="1"/>
  <c r="F17" i="1"/>
  <c r="J13" i="1" s="1"/>
  <c r="I23" i="1"/>
  <c r="P16" i="1" s="1"/>
  <c r="K25" i="1"/>
  <c r="R18" i="1" s="1"/>
  <c r="G20" i="1"/>
  <c r="M14" i="1" s="1"/>
  <c r="Q26" i="1"/>
  <c r="S24" i="1" s="1"/>
  <c r="R26" i="1"/>
  <c r="S25" i="1" s="1"/>
  <c r="G16" i="1"/>
  <c r="I14" i="1" s="1"/>
  <c r="I22" i="1"/>
  <c r="O16" i="1" s="1"/>
  <c r="G22" i="1"/>
  <c r="O14" i="1" s="1"/>
  <c r="E15" i="1"/>
  <c r="H12" i="1" s="1"/>
  <c r="P24" i="1"/>
  <c r="Q23" i="1" s="1"/>
  <c r="H26" i="1"/>
  <c r="S15" i="1" s="1"/>
  <c r="E16" i="1"/>
  <c r="I12" i="1" s="1"/>
  <c r="L24" i="1"/>
  <c r="Q19" i="1" s="1"/>
  <c r="Q28" i="1"/>
  <c r="U24" i="1" s="1"/>
  <c r="F24" i="1"/>
  <c r="Q13" i="1" s="1"/>
  <c r="J25" i="1"/>
  <c r="R17" i="1" s="1"/>
  <c r="I20" i="1"/>
  <c r="M16" i="1" s="1"/>
  <c r="F16" i="1"/>
  <c r="I13" i="1" s="1"/>
  <c r="I27" i="1"/>
  <c r="T16" i="1" s="1"/>
  <c r="G15" i="1"/>
  <c r="H14" i="1" s="1"/>
  <c r="T30" i="1"/>
  <c r="W27" i="1" s="1"/>
  <c r="P30" i="1"/>
  <c r="W23" i="1" s="1"/>
  <c r="L30" i="1"/>
  <c r="W19" i="1" s="1"/>
  <c r="H30" i="1"/>
  <c r="W15" i="1" s="1"/>
  <c r="S30" i="1"/>
  <c r="W26" i="1" s="1"/>
  <c r="O30" i="1"/>
  <c r="W22" i="1" s="1"/>
  <c r="K30" i="1"/>
  <c r="W18" i="1" s="1"/>
  <c r="G30" i="1"/>
  <c r="W14" i="1" s="1"/>
  <c r="V30" i="1"/>
  <c r="W29" i="1" s="1"/>
  <c r="R30" i="1"/>
  <c r="W25" i="1" s="1"/>
  <c r="N30" i="1"/>
  <c r="W21" i="1" s="1"/>
  <c r="J30" i="1"/>
  <c r="W17" i="1" s="1"/>
  <c r="F30" i="1"/>
  <c r="W13" i="1" s="1"/>
  <c r="I30" i="1"/>
  <c r="W16" i="1" s="1"/>
  <c r="U30" i="1"/>
  <c r="W28" i="1" s="1"/>
  <c r="E30" i="1"/>
  <c r="W12" i="1" s="1"/>
  <c r="Q30" i="1"/>
  <c r="W24" i="1" s="1"/>
  <c r="M30" i="1"/>
  <c r="W20" i="1" s="1"/>
  <c r="T29" i="1"/>
  <c r="V27" i="1" s="1"/>
  <c r="P29" i="1"/>
  <c r="V23" i="1" s="1"/>
  <c r="L29" i="1"/>
  <c r="V19" i="1" s="1"/>
  <c r="H29" i="1"/>
  <c r="V15" i="1" s="1"/>
  <c r="S29" i="1"/>
  <c r="V26" i="1" s="1"/>
  <c r="O29" i="1"/>
  <c r="V22" i="1" s="1"/>
  <c r="K29" i="1"/>
  <c r="V18" i="1" s="1"/>
  <c r="G29" i="1"/>
  <c r="V14" i="1" s="1"/>
  <c r="R29" i="1"/>
  <c r="V25" i="1" s="1"/>
  <c r="N29" i="1"/>
  <c r="V21" i="1" s="1"/>
  <c r="J29" i="1"/>
  <c r="V17" i="1" s="1"/>
  <c r="F29" i="1"/>
  <c r="V13" i="1" s="1"/>
  <c r="M29" i="1"/>
  <c r="V20" i="1" s="1"/>
  <c r="I29" i="1"/>
  <c r="V16" i="1" s="1"/>
  <c r="U29" i="1"/>
  <c r="V28" i="1" s="1"/>
  <c r="E29" i="1"/>
  <c r="V12" i="1" s="1"/>
  <c r="Q29" i="1"/>
  <c r="V24" i="1" s="1"/>
</calcChain>
</file>

<file path=xl/sharedStrings.xml><?xml version="1.0" encoding="utf-8"?>
<sst xmlns="http://schemas.openxmlformats.org/spreadsheetml/2006/main" count="59" uniqueCount="38">
  <si>
    <t>Bilete de călătorie</t>
  </si>
  <si>
    <t>km</t>
  </si>
  <si>
    <t>Nr. transă de distanță</t>
  </si>
  <si>
    <t>Zonă kilometrică inițială</t>
  </si>
  <si>
    <t>Zonă kilometrică finala</t>
  </si>
  <si>
    <t>Coeficient alfa</t>
  </si>
  <si>
    <t>lei/loc/km</t>
  </si>
  <si>
    <t xml:space="preserve">TVA                                                   </t>
  </si>
  <si>
    <t xml:space="preserve">Tarif mediu cu TVA                         </t>
  </si>
  <si>
    <t>Ofertant: FELDIBERC TRANS, MAREXVAL TRANS.LIVIO DARIO, AUTOTRUST CORPORATION</t>
  </si>
  <si>
    <t xml:space="preserve">                                                          TARIFE DE CĂLĂTORIE PRACTICATE PE TRASEUL T 038</t>
  </si>
  <si>
    <t>Florești - Metro</t>
  </si>
  <si>
    <t xml:space="preserve">Floresti - Primărie </t>
  </si>
  <si>
    <t>Luna de sus - ramificaţie</t>
  </si>
  <si>
    <t>Maguri Racatau-ramificaţie</t>
  </si>
  <si>
    <t>Gilau - centru</t>
  </si>
  <si>
    <t>Capusu Mare DN1 nr. 261</t>
  </si>
  <si>
    <t>Capusu Mic - ramificaţie</t>
  </si>
  <si>
    <t>Dumbrava - ramificaţie</t>
  </si>
  <si>
    <t>Paniceni</t>
  </si>
  <si>
    <t>Manastireni - ramificaţie</t>
  </si>
  <si>
    <t xml:space="preserve">Izvorul Crisului </t>
  </si>
  <si>
    <t>Saula</t>
  </si>
  <si>
    <t>Huedin - Unitatea Militara</t>
  </si>
  <si>
    <t>Sâncraiu - ramificaţie</t>
  </si>
  <si>
    <t>Calata - centru</t>
  </si>
  <si>
    <t>Calatele - centru</t>
  </si>
  <si>
    <t>Dealul Negru - centru</t>
  </si>
  <si>
    <t>Belis -Primărie</t>
  </si>
  <si>
    <t>Fântânele - centru</t>
  </si>
  <si>
    <t>Cluj/Fany</t>
  </si>
  <si>
    <t xml:space="preserve">Tarif mediu pe traseul T038       </t>
  </si>
  <si>
    <t>Statii plecare/sosire</t>
  </si>
  <si>
    <t>Cluj/Autogară</t>
  </si>
  <si>
    <t>Anexa</t>
  </si>
  <si>
    <t>la Hotarârea nr._____________</t>
  </si>
  <si>
    <t>GRUPA 19</t>
  </si>
  <si>
    <t xml:space="preserve">Cod Traseu: T038 CLUJ NAPOCA - HUEDIN - FÂNTÂNELE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</si>
</sst>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b/>
      <sz val="11"/>
      <color rgb="FF000000"/>
      <name val="Montserrat Light"/>
      <family val="3"/>
    </font>
    <font>
      <sz val="10"/>
      <color rgb="FF000000"/>
      <name val="Montserrat Light"/>
    </font>
    <font>
      <sz val="11"/>
      <color rgb="FF000000"/>
      <name val="Montserrat Light"/>
      <family val="3"/>
    </font>
    <font>
      <sz val="10"/>
      <color rgb="FF000000"/>
      <name val="Montserrat Light"/>
      <family val="3"/>
    </font>
    <font>
      <sz val="11"/>
      <name val="Montserrat Light"/>
      <charset val="238"/>
    </font>
    <font>
      <sz val="10"/>
      <color rgb="FF000000"/>
      <name val="Montserrat Light"/>
      <charset val="238"/>
    </font>
    <font>
      <sz val="11"/>
      <name val="Montserrat Light"/>
      <family val="3"/>
    </font>
    <font>
      <sz val="10"/>
      <color theme="0" tint="-4.9989318521683403E-2"/>
      <name val="Montserrat Light"/>
      <family val="3"/>
    </font>
    <font>
      <b/>
      <sz val="11"/>
      <color rgb="FF000000"/>
      <name val="Montserrat Light"/>
      <charset val="238"/>
    </font>
    <font>
      <b/>
      <sz val="10"/>
      <color rgb="FF000000"/>
      <name val="Montserrat Light"/>
      <charset val="238"/>
    </font>
  </fonts>
  <fills count="6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8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FAA0-2EA1-4539-A159-DD823CD581B6}">
  <sheetPr>
    <pageSetUpPr fitToPage="1"/>
  </sheetPr>
  <dimension ref="A1:W78"/>
  <sheetViews>
    <sheetView tabSelected="1" topLeftCell="A4" workbookViewId="0">
      <selection activeCell="Z17" sqref="Z17"/>
    </sheetView>
  </sheetViews>
  <sheetFormatPr defaultRowHeight="15.6" x14ac:dyDescent="0.3"/>
  <cols>
    <col min="1" max="1" width="28.09765625" customWidth="1"/>
    <col min="2" max="2" width="11" customWidth="1"/>
    <col min="3" max="3" width="11.69921875" customWidth="1"/>
    <col min="4" max="4" width="10.19921875" customWidth="1"/>
    <col min="5" max="5" width="5.8984375" customWidth="1"/>
    <col min="6" max="6" width="5.5" customWidth="1"/>
    <col min="7" max="7" width="6.19921875" customWidth="1"/>
    <col min="8" max="8" width="7.59765625" customWidth="1"/>
    <col min="9" max="9" width="6.09765625" customWidth="1"/>
    <col min="10" max="10" width="7.09765625" customWidth="1"/>
    <col min="11" max="11" width="6.59765625" customWidth="1"/>
    <col min="12" max="12" width="6.19921875" customWidth="1"/>
    <col min="13" max="13" width="6.59765625" customWidth="1"/>
    <col min="14" max="14" width="5.69921875" customWidth="1"/>
    <col min="15" max="15" width="5.5" customWidth="1"/>
    <col min="16" max="16" width="6" customWidth="1"/>
    <col min="17" max="17" width="7.09765625" customWidth="1"/>
    <col min="18" max="18" width="5.5" customWidth="1"/>
    <col min="19" max="19" width="6" customWidth="1"/>
    <col min="20" max="20" width="5.69921875" customWidth="1"/>
    <col min="21" max="21" width="6" customWidth="1"/>
    <col min="22" max="22" width="6.19921875" customWidth="1"/>
    <col min="23" max="23" width="7.19921875" customWidth="1"/>
  </cols>
  <sheetData>
    <row r="1" spans="1:23" x14ac:dyDescent="0.3">
      <c r="U1" t="s">
        <v>34</v>
      </c>
    </row>
    <row r="2" spans="1:23" x14ac:dyDescent="0.3">
      <c r="U2" t="s">
        <v>35</v>
      </c>
    </row>
    <row r="4" spans="1:23" ht="16.8" x14ac:dyDescent="0.4">
      <c r="A4" s="28" t="s">
        <v>10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"/>
    </row>
    <row r="5" spans="1:23" ht="16.8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"/>
    </row>
    <row r="6" spans="1:23" ht="16.8" x14ac:dyDescent="0.4">
      <c r="A6" s="24" t="s">
        <v>36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8" x14ac:dyDescent="0.4">
      <c r="A7" s="25" t="s">
        <v>37</v>
      </c>
      <c r="B7" s="26"/>
      <c r="C7" s="26"/>
      <c r="D7" s="2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8" x14ac:dyDescent="0.4">
      <c r="A8" s="2" t="s">
        <v>9</v>
      </c>
      <c r="B8" s="3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2" x14ac:dyDescent="0.3">
      <c r="A9" s="29" t="s">
        <v>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72" customHeight="1" x14ac:dyDescent="0.3">
      <c r="A10" s="6" t="s">
        <v>32</v>
      </c>
      <c r="B10" s="16" t="s">
        <v>1</v>
      </c>
      <c r="C10" s="16"/>
      <c r="D10" s="22" t="s">
        <v>30</v>
      </c>
      <c r="E10" s="23" t="s">
        <v>11</v>
      </c>
      <c r="F10" s="22" t="s">
        <v>12</v>
      </c>
      <c r="G10" s="22" t="s">
        <v>13</v>
      </c>
      <c r="H10" s="23" t="s">
        <v>14</v>
      </c>
      <c r="I10" s="23" t="s">
        <v>15</v>
      </c>
      <c r="J10" s="22" t="s">
        <v>16</v>
      </c>
      <c r="K10" s="22" t="s">
        <v>17</v>
      </c>
      <c r="L10" s="22" t="s">
        <v>18</v>
      </c>
      <c r="M10" s="22" t="s">
        <v>19</v>
      </c>
      <c r="N10" s="22" t="s">
        <v>20</v>
      </c>
      <c r="O10" s="22" t="s">
        <v>21</v>
      </c>
      <c r="P10" s="22" t="s">
        <v>22</v>
      </c>
      <c r="Q10" s="22" t="s">
        <v>23</v>
      </c>
      <c r="R10" s="22" t="s">
        <v>24</v>
      </c>
      <c r="S10" s="22" t="s">
        <v>25</v>
      </c>
      <c r="T10" s="23" t="s">
        <v>26</v>
      </c>
      <c r="U10" s="22" t="s">
        <v>27</v>
      </c>
      <c r="V10" s="22" t="s">
        <v>28</v>
      </c>
      <c r="W10" s="23" t="s">
        <v>29</v>
      </c>
    </row>
    <row r="11" spans="1:23" ht="16.8" x14ac:dyDescent="0.4">
      <c r="A11" s="12" t="s">
        <v>33</v>
      </c>
      <c r="B11" s="13">
        <v>0</v>
      </c>
      <c r="C11" s="14"/>
      <c r="D11" s="5"/>
      <c r="E11" s="4">
        <f>D12</f>
        <v>3</v>
      </c>
      <c r="F11" s="4">
        <f>D13</f>
        <v>7.5</v>
      </c>
      <c r="G11" s="4">
        <f>D14</f>
        <v>8.5</v>
      </c>
      <c r="H11" s="4">
        <f>D15</f>
        <v>11</v>
      </c>
      <c r="I11" s="4">
        <f>D16</f>
        <v>11.5</v>
      </c>
      <c r="J11" s="4">
        <f>D17</f>
        <v>16.5</v>
      </c>
      <c r="K11" s="4">
        <f>D18</f>
        <v>18</v>
      </c>
      <c r="L11" s="4">
        <f>D19</f>
        <v>20.5</v>
      </c>
      <c r="M11" s="4">
        <f>D20</f>
        <v>21.5</v>
      </c>
      <c r="N11" s="4">
        <f>D21</f>
        <v>22.5</v>
      </c>
      <c r="O11" s="4">
        <f>D22</f>
        <v>25</v>
      </c>
      <c r="P11" s="4">
        <f>D23</f>
        <v>26.5</v>
      </c>
      <c r="Q11" s="4">
        <f>D24</f>
        <v>28.5</v>
      </c>
      <c r="R11" s="4">
        <f>D25</f>
        <v>31.5</v>
      </c>
      <c r="S11" s="4">
        <f>D26</f>
        <v>33.5</v>
      </c>
      <c r="T11" s="4">
        <f>D27</f>
        <v>36</v>
      </c>
      <c r="U11" s="4">
        <f>D28</f>
        <v>40.5</v>
      </c>
      <c r="V11" s="4">
        <f>D29</f>
        <v>42</v>
      </c>
      <c r="W11" s="4">
        <f>D30</f>
        <v>43</v>
      </c>
    </row>
    <row r="12" spans="1:23" ht="16.8" x14ac:dyDescent="0.4">
      <c r="A12" s="11" t="s">
        <v>11</v>
      </c>
      <c r="B12" s="13">
        <v>5</v>
      </c>
      <c r="C12" s="14">
        <f>IF(B12&lt;=C51,B12*C73*D51,IF(AND(B12&gt;C51,B12&lt;=C52),(C51-B51)*D51*C73+(B12-C51)*C73*D52,IF(AND(B12&gt;C52,B12&lt;=C53),C51*C73*D51+(C52-C51)*C73*D52+(B12 -C52)*C73*D53,IF(AND(B12&gt;C53,B12&lt;=C54),C51*C73*D51+(C52-C51)*C73*D52+(C53-C52)*C73*D53+(B12 -C53)*C73*D54,IF(AND(B12&gt;C54,B12&lt;=C55),C51*C73*D51+(C52-C51)*C73*D52+(C53-C52)*C73*D53+(C54-C53)*C73*D54+(B12 -C54)*C73*D55,IF(AND(B12&gt;C55,B12&lt;=C56),C51*C73*D51+(C52-C51)*C73*D52+(C53-C52)*C73*D53+(C54-C53)*C73*D54+(C55-C54)*C73*D55+(B12 -C55)*C73*D56,IF(AND(B12&gt;C56,B12&lt;=C57),C51*C73*D51+(C52-C51)*C73*D52+(C53-C52)*C73*D53+(C54-C53)*C73*D54+(C55-C54)*C73*D55+(C56-C55)*C73*D56+(B12-C56)*C73*D57,IF(AND(B12&gt;C57,B12&lt;=C58),C51*C73*D51+(C52-C51)*C73*D52+(C53-C52)*C73*D53+(C54-C53)*C73*D54+(C55-C54)*C73*D55+(C56-C55)*C73*D56+(C55-C56)*C73*D57+(B12-C57)*C73*D58,0))))))))</f>
        <v>3.0599999999999996</v>
      </c>
      <c r="D12" s="4">
        <f>MROUND(IF(B12&lt;=C51,B12*C73*D51,IF(AND(B12&gt;C51,B12&lt;=C52),(C51-B51)*D51*C73+(B12-C51)*C73*D52,IF(AND(B12&gt;C52,B12&lt;=C53),C51*C73*D51+(C52-C51)*C73*D52+(B12 -C52)*C73*D53,IF(AND(B12&gt;C53,B12&lt;=C54),C51*C73*D51+(C52-C51)*C73*D52+(C53-C52)*C73*D53+(B12 -C53)*C73*D54,IF(AND(B12&gt;C54,B12&lt;=C55),C51*C73*D51+(C52-C51)*C73*D52+(C53-C52)*C73*D53+(C54-C53)*C73*D54+(B12 -C54)*C73*D55,IF(AND(B12&gt;C55,B12&lt;=C56),C51*C73*D51+(C52-C51)*C73*D52+(C53-C52)*C73*D53+(C54-C53)*C73*D54+(C55-C54)*C73*D55+(B12 -C55)*C73*D56,IF(AND(B12&gt;C56,B12&lt;=C57),C51*C73*D51+(C52-C51)*C73*D52+(C53-C52)*C73*D53+(C54-C53)*C73*D54+(C55-C54)*C73*D55+(C56-C55)*C73*D56+(B12-C56)*C73*D57,IF(AND(B12&gt;C57,B12&lt;=C58),C51*C73*D51+(C52-C51)*C73*D52+(C53-C52)*C73*D53+(C54-C53)*C73*D54+(C55-C54)*C73*D55+(C56-C55)*C73*D56+(C55-C56)*C73*D57+(B12-C57)*C73*D58,0)))))))),0.5)</f>
        <v>3</v>
      </c>
      <c r="E12" s="5"/>
      <c r="F12" s="4">
        <f>E13</f>
        <v>4.5</v>
      </c>
      <c r="G12" s="4">
        <f>E14</f>
        <v>5.5</v>
      </c>
      <c r="H12" s="4">
        <f>E15</f>
        <v>8</v>
      </c>
      <c r="I12" s="4">
        <f>E16</f>
        <v>8.5</v>
      </c>
      <c r="J12" s="4">
        <f>E17</f>
        <v>13.5</v>
      </c>
      <c r="K12" s="4">
        <f>E18</f>
        <v>15</v>
      </c>
      <c r="L12" s="4">
        <f>E19</f>
        <v>17.5</v>
      </c>
      <c r="M12" s="4">
        <f>E20</f>
        <v>18.5</v>
      </c>
      <c r="N12" s="4">
        <f>E21</f>
        <v>19.5</v>
      </c>
      <c r="O12" s="4">
        <f>E22</f>
        <v>22</v>
      </c>
      <c r="P12" s="4">
        <f>E23</f>
        <v>23.5</v>
      </c>
      <c r="Q12" s="4">
        <f>E24</f>
        <v>25.5</v>
      </c>
      <c r="R12" s="4">
        <f>E25</f>
        <v>28.5</v>
      </c>
      <c r="S12" s="4">
        <f>E26</f>
        <v>30.5</v>
      </c>
      <c r="T12" s="4">
        <f>E27</f>
        <v>33</v>
      </c>
      <c r="U12" s="4">
        <f>E28</f>
        <v>37.5</v>
      </c>
      <c r="V12" s="4">
        <f>E29</f>
        <v>39</v>
      </c>
      <c r="W12" s="4">
        <f>E30</f>
        <v>40</v>
      </c>
    </row>
    <row r="13" spans="1:23" ht="16.8" x14ac:dyDescent="0.4">
      <c r="A13" s="12" t="s">
        <v>12</v>
      </c>
      <c r="B13" s="13">
        <v>12</v>
      </c>
      <c r="C13" s="14">
        <f>IF(B13&lt;=C51,B13*C73*D51,IF(AND(B13&gt;C51,B13&lt;=C52),(C51-B51)*D51*C73+(B13-C51)*C73*D52,IF(AND(B13&gt;C52,B13&lt;=C53),C51*C73*D51+(C52-C51)*C73*D52+(B13 -C52)*C73*D53,IF(AND(B13&gt;C53,B13&lt;=C54),C51*C73*D51+(C52-C51)*C73*D52+(C53-C52)*C73*D53+(B13 -C53)*C73*D54,IF(AND(B13&gt;C54,B13&lt;=C55),C51*C73*D51+(C52-C51)*C73*D52+(C53-C52)*C73*D53+(C54-C53)*C73*D54+(B13 -C54)*C73*D55,IF(AND(B13&gt;C55,B13&lt;=C56),C51*C73*D51+(C52-C51)*C73*D52+(C53-C52)*C73*D53+(C54-C53)*C73*D54+(C55-C54)*C73*D55+(B13 -C55)*C73*D56,IF(AND(B13&gt;C56,B13&lt;=C57),C51*C73*D51+(C52-C51)*C73*D52+(C53-C52)*C73*D53+(C54-C53)*C73*D54+(C55-C54)*C73*D55+(C56-C55)*C73*D56+(B13-C56)*C73*D57,IF(AND(B13&gt;C57,B13&lt;=C58),C51*C73*D51+(C52-C51)*C73*D52+(C53-C52)*C73*D53+(C54-C53)*C73*D54+(C55-C54)*C73*D55+(C56-C55)*C73*D56+(C55-C56)*C73*D57+(B13-C57)*C73*D58,0))))))))</f>
        <v>7.3439999999999994</v>
      </c>
      <c r="D13" s="4">
        <f>MROUND(IF(B13&lt;=C51,B13*C73*D51,IF(AND(B13&gt;C51,B13&lt;=C52),(C51-B51)*D51*C73+(B13-C51)*C73*D52,IF(AND(B13&gt;C52,B13&lt;=C53),C51*C73*D51+(C52-C51)*C73*D52+(B13 -C52)*C73*D53,IF(AND(B13&gt;C53,B13&lt;=C54),C51*C73*D51+(C52-C51)*C73*D52+(C53-C52)*C73*D53+(B13 -C53)*C73*D54,IF(AND(B13&gt;C54,B13&lt;=C55),C51*C73*D51+(C52-C51)*C73*D52+(C53-C52)*C73*D53+(C54-C53)*C73*D54+(B13 -C54)*C73*D55,IF(AND(B13&gt;C55,B13&lt;=C56),C51*C73*D51+(C52-C51)*C73*D52+(C53-C52)*C73*D53+(C54-C53)*C73*D54+(C55-C54)*C73*D55+(B13 -C55)*C73*D56,IF(AND(B13&gt;C56,B13&lt;=C57),C51*C73*D51+(C52-C51)*C73*D52+(C53-C52)*C73*D53+(C54-C53)*C73*D54+(C55-C54)*C73*D55+(C56-C55)*C73*D56+(B13-C56)*C73*D57,IF(AND(B13&gt;C57,B13&lt;=C58),C51*C73*D51+(C52-C51)*C73*D52+(C53-C52)*C73*D53+(C54-C53)*C73*D54+(C55-C54)*C73*D55+(C56-C55)*C73*D56+(C55-C56)*C73*D57+(B13-C57)*C73*D58,0)))))))),0.5)</f>
        <v>7.5</v>
      </c>
      <c r="E13" s="4">
        <f>IF(MROUND(C13-C12,0.5)=0,0.5,MROUND(C13-C12,0.5))</f>
        <v>4.5</v>
      </c>
      <c r="F13" s="5"/>
      <c r="G13" s="4">
        <f>F14</f>
        <v>1</v>
      </c>
      <c r="H13" s="4">
        <f>F15</f>
        <v>4</v>
      </c>
      <c r="I13" s="4">
        <f>F16</f>
        <v>4.5</v>
      </c>
      <c r="J13" s="4">
        <f>F17</f>
        <v>9</v>
      </c>
      <c r="K13" s="4">
        <f>F18</f>
        <v>10.5</v>
      </c>
      <c r="L13" s="4">
        <f>F19</f>
        <v>13</v>
      </c>
      <c r="M13" s="4">
        <f>F20</f>
        <v>14</v>
      </c>
      <c r="N13" s="4">
        <f>F21</f>
        <v>15</v>
      </c>
      <c r="O13" s="4">
        <f>F22</f>
        <v>17.5</v>
      </c>
      <c r="P13" s="4">
        <f>F23</f>
        <v>19</v>
      </c>
      <c r="Q13" s="4">
        <f>F24</f>
        <v>21</v>
      </c>
      <c r="R13" s="4">
        <f>F25</f>
        <v>24.5</v>
      </c>
      <c r="S13" s="4">
        <f>F26</f>
        <v>26.5</v>
      </c>
      <c r="T13" s="4">
        <f>F27</f>
        <v>29</v>
      </c>
      <c r="U13" s="4">
        <f>F28</f>
        <v>33.5</v>
      </c>
      <c r="V13" s="4">
        <f>F29</f>
        <v>34.5</v>
      </c>
      <c r="W13" s="4">
        <f>F30</f>
        <v>35.5</v>
      </c>
    </row>
    <row r="14" spans="1:23" ht="16.8" x14ac:dyDescent="0.4">
      <c r="A14" s="12" t="s">
        <v>13</v>
      </c>
      <c r="B14" s="13">
        <v>14</v>
      </c>
      <c r="C14" s="14">
        <f>IF(B14&lt;=C51,B14*C73*D51,IF(AND(B14&gt;C51,B14&lt;=C52),(C51-B51)*D51*C73+(B14-C51)*C73*D52,IF(AND(B14&gt;C52,B14&lt;=C53),C51*C73*D51+(C52-C51)*C73*D52+(B14 -C52)*C73*D53,IF(AND(B14&gt;C53,B14&lt;=C54),C51*C73*D51+(C52-C51)*C73*D52+(C53-C52)*C73*D53+(B14 -C53)*C73*D54,IF(AND(B14&gt;C54,B14&lt;=C55),C51*C73*D51+(C52-C51)*C73*D52+(C53-C52)*C73*D53+(C54-C53)*C73*D54+(B14 -C54)*C73*D55,IF(AND(B14&gt;C55,B14&lt;=C56),C51*C73*D51+(C52-C51)*C73*D52+(C53-C52)*C73*D53+(C54-C53)*C73*D54+(C55-C54)*C73*D55+(B14 -C55)*C73*D56,IF(AND(B14&gt;C56,B14&lt;=C57),C51*C73*D51+(C52-C51)*C73*D52+(C53-C52)*C73*D53+(C54-C53)*C73*D54+(C55-C54)*C73*D55+(C56-C55)*C73*D56+(B14-C56)*C73*D57,IF(AND(B14&gt;C57,B14&lt;=C58),C51*C73*D51+(C52-C51)*C73*D52+(C53-C52)*C73*D53+(C54-C53)*C73*D54+(C55-C54)*C73*D55+(C56-C55)*C73*D56+(C55-C56)*C73*D57+(B14-C57)*C73*D58,0))))))))</f>
        <v>8.5679999999999996</v>
      </c>
      <c r="D14" s="4">
        <f>MROUND(IF(B14&lt;=C51,B14*C73*D51,IF(AND(B14&gt;C51,B14&lt;=C52),(C51-B51)*D51*C73+(B14-C51)*C73*D52,IF(AND(B14&gt;C52,B14&lt;=C53),C51*C73*D51+(C52-C51)*C73*D52+(B14 -C52)*C73*D53,IF(AND(B14&gt;C53,B14&lt;=C54),C51*C73*D51+(C52-C51)*C73*D52+(C53-C52)*C73*D53+(B14 -C53)*C73*D54,IF(AND(B14&gt;C54,B14&lt;=C55),C51*C73*D51+(C52-C51)*C73*D52+(C53-C52)*C73*D53+(C54-C53)*C73*D54+(B14 -C54)*C73*D55,IF(AND(B14&gt;C55,B14&lt;=C56),C51*C73*D51+(C52-C51)*C73*D52+(C53-C52)*C73*D53+(C54-C53)*C73*D54+(C55-C54)*C73*D55+(B14 -C55)*C73*D56,IF(AND(B14&gt;C56,B14&lt;=C57),C51*C73*D51+(C52-C51)*C73*D52+(C53-C52)*C73*D53+(C54-C53)*C73*D54+(C55-C54)*C73*D55+(C56-C55)*C73*D56+(B14-C56)*C73*D57,IF(AND(B14&gt;C57,B14&lt;=C58),C51*C73*D51+(C52-C51)*C73*D52+(C53-C52)*C73*D53+(C54-C53)*C73*D54+(C55-C54)*C73*D55+(C56-C55)*C73*D56+(C55-C56)*C73*D57+(B14-C57)*C73*D58,0)))))))),0.5)</f>
        <v>8.5</v>
      </c>
      <c r="E14" s="4">
        <f>MROUND(C14-C12,0.5)</f>
        <v>5.5</v>
      </c>
      <c r="F14" s="4">
        <f>IF(MROUND(C14-C13,0.5)=0,0.5,MROUND(C14-C13,0.5))</f>
        <v>1</v>
      </c>
      <c r="G14" s="7"/>
      <c r="H14" s="8">
        <f>G15</f>
        <v>2.5</v>
      </c>
      <c r="I14" s="4">
        <f>G16</f>
        <v>3</v>
      </c>
      <c r="J14" s="4">
        <f>G17</f>
        <v>8</v>
      </c>
      <c r="K14" s="4">
        <f>G18</f>
        <v>9.5</v>
      </c>
      <c r="L14" s="4">
        <f>G19</f>
        <v>12</v>
      </c>
      <c r="M14" s="4">
        <f>G20</f>
        <v>13</v>
      </c>
      <c r="N14" s="4">
        <f>G21</f>
        <v>14</v>
      </c>
      <c r="O14" s="4">
        <f>G22</f>
        <v>16.5</v>
      </c>
      <c r="P14" s="4">
        <f>G23</f>
        <v>18</v>
      </c>
      <c r="Q14" s="4">
        <f>G24</f>
        <v>20</v>
      </c>
      <c r="R14" s="4">
        <f>G25</f>
        <v>23</v>
      </c>
      <c r="S14" s="4">
        <f>G26</f>
        <v>25</v>
      </c>
      <c r="T14" s="4">
        <f>G27</f>
        <v>27.5</v>
      </c>
      <c r="U14" s="4">
        <f>G28</f>
        <v>32</v>
      </c>
      <c r="V14" s="4">
        <f>G29</f>
        <v>33.5</v>
      </c>
      <c r="W14" s="4">
        <f>G30</f>
        <v>34.5</v>
      </c>
    </row>
    <row r="15" spans="1:23" ht="16.8" x14ac:dyDescent="0.4">
      <c r="A15" s="11" t="s">
        <v>14</v>
      </c>
      <c r="B15" s="13">
        <v>19</v>
      </c>
      <c r="C15" s="14">
        <f>IF(B15&lt;=C51,B15*C73*D51,IF(AND(B15&gt;C51,B15&lt;=C52),(C51-B51)*D51*C73+(B15-C51)*C73*D52,IF(AND(B15&gt;C52,B15&lt;=C53),C51*C73*D51+(C52-C51)*C73*D52+(B15 -C52)*C73*D53,IF(AND(B15&gt;C53,B15&lt;=C54),C51*C73*D51+(C52-C51)*C73*D52+(C53-C52)*C73*D53+(B15 -C53)*C73*D54,IF(AND(B15&gt;C54,B15&lt;=C55),C51*C73*D51+(C52-C51)*C73*D52+(C53-C52)*C73*D53+(C54-C53)*C73*D54+(B15 -C54)*C73*D55,IF(AND(B15&gt;C55,B15&lt;=C56),C51*C73*D51+(C52-C51)*C73*D52+(C53-C52)*C73*D53+(C54-C53)*C73*D54+(C55-C54)*C73*D55+(B15 -C55)*C73*D56,IF(AND(B15&gt;C56,B15&lt;=C57),C51*C73*D51+(C52-C51)*C73*D52+(C53-C52)*C73*D53+(C54-C53)*C73*D54+(C55-C54)*C73*D55+(C56-C55)*C73*D56+(B15-C56)*C73*D57,IF(AND(B15&gt;C57,B15&lt;=C58),C51*C73*D51+(C52-C51)*C73*D52+(C53-C52)*C73*D53+(C54-C53)*C73*D54+(C55-C54)*C73*D55+(C56-C55)*C73*D56+(C55-C56)*C73*D57+(B15-C57)*C73*D58,0))))))))</f>
        <v>11.219999999999999</v>
      </c>
      <c r="D15" s="4">
        <f>MROUND(IF(B15&lt;=C51,B15*C73*D51,IF(AND(B15&gt;C51,B15&lt;=C52),(C51-B51)*D51*C73+(B15-C51)*C73*D52,IF(AND(B15&gt;C52,B15&lt;=C53),C51*C73*D51+(C52-C51)*C73*D52+(B15 -C52)*C73*D53,IF(AND(B15&gt;C53,B15&lt;=C54),C51*C73*D51+(C52-C51)*C73*D52+(C53-C52)*C73*D53+(B15 -C53)*C73*D54,IF(AND(B15&gt;C54,B15&lt;=C55),C51*C73*D51+(C52-C51)*C73*D52+(C53-C52)*C73*D53+(C54-C53)*C73*D54+(B15 -C54)*C73*D55,IF(AND(B15&gt;C55,B15&lt;=C56),C51*C73*D51+(C52-C51)*C73*D52+(C53-C52)*C73*D53+(C54-C53)*C73*D54+(C55-C54)*C73*D55+(B15 -C55)*C73*D56,IF(AND(B15&gt;C56,B15&lt;=C57),C51*C73*D51+(C52-C51)*C73*D52+(C53-C52)*C73*D53+(C54-C53)*C73*D54+(C55-C54)*C73*D55+(C56-C55)*C73*D56+(B15-C56)*C73*D57,IF(AND(B15&gt;C57,B15&lt;=C58),C51*C73*D51+(C52-C51)*C73*D52+(C53-C52)*C73*D53+(C54-C53)*C73*D54+(C55-C54)*C73*D55+(C56-C55)*C73*D56+(C55-C56)*C73*D57+(B15-C57)*C73*D58,0)))))))),0.5)</f>
        <v>11</v>
      </c>
      <c r="E15" s="4">
        <f>MROUND(C15-C12,0.5)</f>
        <v>8</v>
      </c>
      <c r="F15" s="4">
        <f>MROUND(C15-C13,0.5)</f>
        <v>4</v>
      </c>
      <c r="G15" s="8">
        <f>IF(MROUND(C15-C14,0.5)=0,0.5,MROUND(C15-C14,0.5))</f>
        <v>2.5</v>
      </c>
      <c r="H15" s="7"/>
      <c r="I15" s="4">
        <f>H16</f>
        <v>0.5</v>
      </c>
      <c r="J15" s="4">
        <f>H17</f>
        <v>5</v>
      </c>
      <c r="K15" s="4">
        <f>H18</f>
        <v>6.5</v>
      </c>
      <c r="L15" s="4">
        <f>H19</f>
        <v>9</v>
      </c>
      <c r="M15" s="4">
        <f>H20</f>
        <v>10</v>
      </c>
      <c r="N15" s="4">
        <f>H21</f>
        <v>11</v>
      </c>
      <c r="O15" s="4">
        <f>H22</f>
        <v>14</v>
      </c>
      <c r="P15" s="4">
        <f>H23</f>
        <v>15.5</v>
      </c>
      <c r="Q15" s="4">
        <f>H24</f>
        <v>17.5</v>
      </c>
      <c r="R15" s="4">
        <f>H25</f>
        <v>20.5</v>
      </c>
      <c r="S15" s="4">
        <f>H26</f>
        <v>22.5</v>
      </c>
      <c r="T15" s="4">
        <f>H27</f>
        <v>25</v>
      </c>
      <c r="U15" s="4">
        <f>H28</f>
        <v>29.5</v>
      </c>
      <c r="V15" s="4">
        <f>H29</f>
        <v>30.5</v>
      </c>
      <c r="W15" s="4">
        <f>H30</f>
        <v>32</v>
      </c>
    </row>
    <row r="16" spans="1:23" ht="16.8" x14ac:dyDescent="0.4">
      <c r="A16" s="11" t="s">
        <v>15</v>
      </c>
      <c r="B16" s="13">
        <v>20</v>
      </c>
      <c r="C16" s="14">
        <f>IF(B16&lt;=C51,B16*C73*D51,IF(AND(B16&gt;C51,B16&lt;=C52),(C51-B51)*D51*C73+(B16-C51)*C73*D52,IF(AND(B16&gt;C52,B16&lt;=C53),C51*C73*D51+(C52-C51)*C73*D52+(B16 -C52)*C73*D53,IF(AND(B16&gt;C53,B16&lt;=C54),C51*C73*D51+(C52-C51)*C73*D52+(C53-C52)*C73*D53+(B16 -C53)*C73*D54,IF(AND(B16&gt;C54,B16&lt;=C55),C51*C73*D51+(C52-C51)*C73*D52+(C53-C52)*C73*D53+(C54-C53)*C73*D54+(B16 -C54)*C73*D55,IF(AND(B16&gt;C55,B16&lt;=C56),C51*C73*D51+(C52-C51)*C73*D52+(C53-C52)*C73*D53+(C54-C53)*C73*D54+(C55-C54)*C73*D55+(B16 -C55)*C73*D56,IF(AND(B16&gt;C56,B16&lt;=C57),C51*C73*D51+(C52-C51)*C73*D52+(C53-C52)*C73*D53+(C54-C53)*C73*D54+(C55-C54)*C73*D55+(C56-C55)*C73*D56+(B16-C56)*C73*D57,IF(AND(B16&gt;C57,B16&lt;=C58),C51*C73*D51+(C52-C51)*C73*D52+(C53-C52)*C73*D53+(C54-C53)*C73*D54+(C55-C54)*C73*D55+(C56-C55)*C73*D56+(C55-C56)*C73*D57+(B16-C57)*C73*D58,0))))))))</f>
        <v>11.73</v>
      </c>
      <c r="D16" s="4">
        <f>MROUND(IF(B16&lt;=C51,B16*C73*D51,IF(AND(B16&gt;C51,B16&lt;=C52),(C51-B51)*D51*C73+(B16-C51)*C73*D52,IF(AND(B16&gt;C52,B16&lt;=C53),C51*C73*D51+(C52-C51)*C73*D52+(B16 -C52)*C73*D53,IF(AND(B16&gt;C53,B16&lt;=C54),C51*C73*D51+(C52-C51)*C73*D52+(C53-C52)*C73*D53+(B16 -C53)*C73*D54,IF(AND(B16&gt;C54,B16&lt;=C55),C51*C73*D51+(C52-C51)*C73*D52+(C53-C52)*C73*D53+(C54-C53)*C73*D54+(B16 -C54)*C73*D55,IF(AND(B16&gt;C55,B16&lt;=C56),C51*C73*D51+(C52-C51)*C73*D52+(C53-C52)*C73*D53+(C54-C53)*C73*D54+(C55-C54)*C73*D55+(B16 -C55)*C73*D56,IF(AND(B16&gt;C56,B16&lt;=C57),C51*C73*D51+(C52-C51)*C73*D52+(C53-C52)*C73*D53+(C54-C53)*C73*D54+(C55-C54)*C73*D55+(C56-C55)*C73*D56+(B16-C56)*C73*D57,IF(AND(B16&gt;C57,B16&lt;=C58),C51*C73*D51+(C52-C51)*C73*D52+(C53-C52)*C73*D53+(C54-C53)*C73*D54+(C55-C54)*C73*D55+(C56-C55)*C73*D56+(C55-C56)*C73*D57+(B16-C57)*C73*D58,0)))))))),0.5)</f>
        <v>11.5</v>
      </c>
      <c r="E16" s="4">
        <f>MROUND(C16-C12,0.5)</f>
        <v>8.5</v>
      </c>
      <c r="F16" s="4">
        <f>MROUND(C16-C13,0.5)</f>
        <v>4.5</v>
      </c>
      <c r="G16" s="4">
        <f>MROUND(C16-C14,0.5)</f>
        <v>3</v>
      </c>
      <c r="H16" s="4">
        <f>IF(MROUND(C16-C15,0.5)=0,0.5,MROUND(C16-C15,0.5))</f>
        <v>0.5</v>
      </c>
      <c r="I16" s="5"/>
      <c r="J16" s="4">
        <f>I17</f>
        <v>4.5</v>
      </c>
      <c r="K16" s="4">
        <f>I18</f>
        <v>6</v>
      </c>
      <c r="L16" s="4">
        <f>I19</f>
        <v>8.5</v>
      </c>
      <c r="M16" s="4">
        <f>I20</f>
        <v>9.5</v>
      </c>
      <c r="N16" s="4">
        <f>I21</f>
        <v>10.5</v>
      </c>
      <c r="O16" s="4">
        <f>I22</f>
        <v>13.5</v>
      </c>
      <c r="P16" s="4">
        <f>I23</f>
        <v>15</v>
      </c>
      <c r="Q16" s="4">
        <f>I24</f>
        <v>17</v>
      </c>
      <c r="R16" s="4">
        <f>I25</f>
        <v>20</v>
      </c>
      <c r="S16" s="4">
        <f>I26</f>
        <v>22</v>
      </c>
      <c r="T16" s="4">
        <f>I27</f>
        <v>24.5</v>
      </c>
      <c r="U16" s="4">
        <f>I28</f>
        <v>29</v>
      </c>
      <c r="V16" s="4">
        <f>I29</f>
        <v>30</v>
      </c>
      <c r="W16" s="4">
        <f>I30</f>
        <v>31.5</v>
      </c>
    </row>
    <row r="17" spans="1:23" ht="16.8" x14ac:dyDescent="0.4">
      <c r="A17" s="12" t="s">
        <v>16</v>
      </c>
      <c r="B17" s="13">
        <v>29</v>
      </c>
      <c r="C17" s="14">
        <f>IF(B17&lt;=C51,B17*C73*D51,IF(AND(B17&gt;C51,B17&lt;=C52),(C51-B51)*D51*C73+(B17-C51)*C73*D52,IF(AND(B17&gt;C52,B17&lt;=C53),C51*C73*D51+(C52-C51)*C73*D52+(B17 -C52)*C73*D53,IF(AND(B17&gt;C53,B17&lt;=C54),C51*C73*D51+(C52-C51)*C73*D52+(C53-C52)*C73*D53+(B17 -C53)*C73*D54,IF(AND(B17&gt;C54,B17&lt;=C55),C51*C73*D51+(C52-C51)*C73*D52+(C53-C52)*C73*D53+(C54-C53)*C73*D54+(B17 -C54)*C73*D55,IF(AND(B17&gt;C55,B17&lt;=C56),C51*C73*D51+(C52-C51)*C73*D52+(C53-C52)*C73*D53+(C54-C53)*C73*D54+(C55-C54)*C73*D55+(B17 -C55)*C73*D56,IF(AND(B17&gt;C56,B17&lt;=C57),C51*C73*D51+(C52-C51)*C73*D52+(C53-C52)*C73*D53+(C54-C53)*C73*D54+(C55-C54)*C73*D55+(C56-C55)*C73*D56+(B17-C56)*C73*D57,IF(AND(B17&gt;C57,B17&lt;=C58),C51*C73*D51+(C52-C51)*C73*D52+(C53-C52)*C73*D53+(C54-C53)*C73*D54+(C55-C54)*C73*D55+(C56-C55)*C73*D56+(C55-C56)*C73*D57+(B17-C57)*C73*D58,0))))))))</f>
        <v>16.32</v>
      </c>
      <c r="D17" s="4">
        <f>MROUND(IF(B17&lt;=C51,B17*C73*D51,IF(AND(B17&gt;C51,B17&lt;=C52),(C51-B51)*D51*C73+(B17-C51)*C73*D52,IF(AND(B17&gt;C52,B17&lt;=C53),C51*C73*D51+(C52-C51)*C73*D52+(B17 -C52)*C73*D53,IF(AND(B17&gt;C53,B17&lt;=C54),C51*C73*D51+(C52-C51)*C73*D52+(C53-C52)*C73*D53+(B17 -C53)*C73*D54,IF(AND(B17&gt;C54,B17&lt;=C55),C51*C73*D51+(C52-C51)*C73*D52+(C53-C52)*C73*D53+(C54-C53)*C73*D54+(B17 -C54)*C73*D55,IF(AND(B17&gt;C55,B17&lt;=C56),C51*C73*D51+(C52-C51)*C73*D52+(C53-C52)*C73*D53+(C54-C53)*C73*D54+(C55-C54)*C73*D55+(B17 -C55)*C73*D56,IF(AND(B17&gt;C56,B17&lt;=C57),C51*C73*D51+(C52-C51)*C73*D52+(C53-C52)*C73*D53+(C54-C53)*C73*D54+(C55-C54)*C73*D55+(C56-C55)*C73*D56+(B17-C56)*C73*D57,IF(AND(B17&gt;C57,B17&lt;=C58),C51*C73*D51+(C52-C51)*C73*D52+(C53-C52)*C73*D53+(C54-C53)*C73*D54+(C55-C54)*C73*D55+(C56-C55)*C73*D56+(C55-C56)*C73*D57+(B17-C57)*C73*D58,0)))))))),0.5)</f>
        <v>16.5</v>
      </c>
      <c r="E17" s="4">
        <f>MROUND(C17-C12,0.5)</f>
        <v>13.5</v>
      </c>
      <c r="F17" s="4">
        <f>MROUND(C17-C13,0.5)</f>
        <v>9</v>
      </c>
      <c r="G17" s="8">
        <f>MROUND(C17-C14,0.5)</f>
        <v>8</v>
      </c>
      <c r="H17" s="8">
        <f>MROUND(C17-C15,0.5)</f>
        <v>5</v>
      </c>
      <c r="I17" s="4">
        <f>IF(MROUND(C17-C16,0.5)=0,0.5,MROUND(C17-C16,0.5))</f>
        <v>4.5</v>
      </c>
      <c r="J17" s="5"/>
      <c r="K17" s="4">
        <f>J18</f>
        <v>1.5</v>
      </c>
      <c r="L17" s="4">
        <f>J19</f>
        <v>4</v>
      </c>
      <c r="M17" s="4">
        <f>J20</f>
        <v>5</v>
      </c>
      <c r="N17" s="4">
        <f>J21</f>
        <v>6</v>
      </c>
      <c r="O17" s="4">
        <f>J22</f>
        <v>8.5</v>
      </c>
      <c r="P17" s="4">
        <f>J23</f>
        <v>10</v>
      </c>
      <c r="Q17" s="4">
        <f>J24</f>
        <v>12</v>
      </c>
      <c r="R17" s="4">
        <f>J25</f>
        <v>15.5</v>
      </c>
      <c r="S17" s="4">
        <f>J26</f>
        <v>17.5</v>
      </c>
      <c r="T17" s="4">
        <f>J27</f>
        <v>20</v>
      </c>
      <c r="U17" s="4">
        <f>J28</f>
        <v>24.5</v>
      </c>
      <c r="V17" s="4">
        <f>J29</f>
        <v>25.5</v>
      </c>
      <c r="W17" s="4">
        <f>J30</f>
        <v>26.5</v>
      </c>
    </row>
    <row r="18" spans="1:23" ht="16.8" x14ac:dyDescent="0.4">
      <c r="A18" s="12" t="s">
        <v>17</v>
      </c>
      <c r="B18" s="13">
        <v>32</v>
      </c>
      <c r="C18" s="14">
        <f>IF(B18&lt;=C51,B18*C73*D51,IF(AND(B18&gt;C51,B18&lt;=C52),(C51-B51)*D51*C73+(B18-C51)*C73*D52,IF(AND(B18&gt;C52,B18&lt;=C53),C51*C73*D51+(C52-C51)*C73*D52+(B18 -C52)*C73*D53,IF(AND(B18&gt;C53,B18&lt;=C54),C51*C73*D51+(C52-C51)*C73*D52+(C53-C52)*C73*D53+(B18 -C53)*C73*D54,IF(AND(B18&gt;C54,B18&lt;=C55),C51*C73*D51+(C52-C51)*C73*D52+(C53-C52)*C73*D53+(C54-C53)*C73*D54+(B18 -C54)*C73*D55,IF(AND(B18&gt;C55,B18&lt;=C56),C51*C73*D51+(C52-C51)*C73*D52+(C53-C52)*C73*D53+(C54-C53)*C73*D54+(C55-C54)*C73*D55+(B18 -C55)*C73*D56,IF(AND(B18&gt;C56,B18&lt;=C57),C51*C73*D51+(C52-C51)*C73*D52+(C53-C52)*C73*D53+(C54-C53)*C73*D54+(C55-C54)*C73*D55+(C56-C55)*C73*D56+(B18-C56)*C73*D57,IF(AND(B18&gt;C57,B18&lt;=C58),C51*C73*D51+(C52-C51)*C73*D52+(C53-C52)*C73*D53+(C54-C53)*C73*D54+(C55-C54)*C73*D55+(C56-C55)*C73*D56+(C55-C56)*C73*D57+(B18-C57)*C73*D58,0))))))))</f>
        <v>17.849999999999998</v>
      </c>
      <c r="D18" s="4">
        <f>MROUND(IF(B18&lt;=C51,B18*C73*D51,IF(AND(B18&gt;C51,B18&lt;=C52),(C51-B51)*D51*C73+(B18-C51)*C73*D52,IF(AND(B18&gt;C52,B18&lt;=C53),C51*C73*D51+(C52-C51)*C73*D52+(B18 -C52)*C73*D53,IF(AND(B18&gt;C53,B18&lt;=C54),C51*C73*D51+(C52-C51)*C73*D52+(C53-C52)*C73*D53+(B18 -C53)*C73*D54,IF(AND(B18&gt;C54,B18&lt;=C55),C51*C73*D51+(C52-C51)*C73*D52+(C53-C52)*C73*D53+(C54-C53)*C73*D54+(B18 -C54)*C73*D55,IF(AND(B18&gt;C55,B18&lt;=C56),C51*C73*D51+(C52-C51)*C73*D52+(C53-C52)*C73*D53+(C54-C53)*C73*D54+(C55-C54)*C73*D55+(B18 -C55)*C73*D56,IF(AND(B18&gt;C56,B18&lt;=C57),C51*C73*D51+(C52-C51)*C73*D52+(C53-C52)*C73*D53+(C54-C53)*C73*D54+(C55-C54)*C73*D55+(C56-C55)*C73*D56+(B18-C56)*C73*D57,IF(AND(B18&gt;C57,B18&lt;=C58),C51*C73*D51+(C52-C51)*C73*D52+(C53-C52)*C73*D53+(C54-C53)*C73*D54+(C55-C54)*C73*D55+(C56-C55)*C73*D56+(C55-C56)*C73*D57+(B18-C57)*C73*D58,0)))))))),0.5)</f>
        <v>18</v>
      </c>
      <c r="E18" s="4">
        <f>MROUND(C18-C12,0.5)</f>
        <v>15</v>
      </c>
      <c r="F18" s="4">
        <f>MROUND(C18-C13,0.5)</f>
        <v>10.5</v>
      </c>
      <c r="G18" s="4">
        <f>MROUND(C18-C14,0.5)</f>
        <v>9.5</v>
      </c>
      <c r="H18" s="4">
        <f>MROUND(C18-C15,0.5)</f>
        <v>6.5</v>
      </c>
      <c r="I18" s="4">
        <f>MROUND(C18-C16,0.5)</f>
        <v>6</v>
      </c>
      <c r="J18" s="4">
        <f>IF(MROUND(C18-C17,0.5)=0,0.5,MROUND(C18-C17,0.5))</f>
        <v>1.5</v>
      </c>
      <c r="K18" s="5"/>
      <c r="L18" s="4">
        <f>K19</f>
        <v>2.5</v>
      </c>
      <c r="M18" s="4">
        <f>K20</f>
        <v>3.5</v>
      </c>
      <c r="N18" s="4">
        <f>K21</f>
        <v>4.5</v>
      </c>
      <c r="O18" s="4">
        <f>K22</f>
        <v>7</v>
      </c>
      <c r="P18" s="4">
        <f>K23</f>
        <v>8.5</v>
      </c>
      <c r="Q18" s="4">
        <f>K24</f>
        <v>10.5</v>
      </c>
      <c r="R18" s="4">
        <f>K25</f>
        <v>14</v>
      </c>
      <c r="S18" s="4">
        <f>K26</f>
        <v>16</v>
      </c>
      <c r="T18" s="4">
        <f>K27</f>
        <v>18.5</v>
      </c>
      <c r="U18" s="4">
        <f>K28</f>
        <v>22.5</v>
      </c>
      <c r="V18" s="4">
        <f>K29</f>
        <v>24</v>
      </c>
      <c r="W18" s="4">
        <f>K30</f>
        <v>25</v>
      </c>
    </row>
    <row r="19" spans="1:23" ht="16.8" x14ac:dyDescent="0.4">
      <c r="A19" s="12" t="s">
        <v>18</v>
      </c>
      <c r="B19" s="13">
        <v>37</v>
      </c>
      <c r="C19" s="14">
        <f>IF(B19&lt;=C51,B19*C73*D51,IF(AND(B19&gt;C51,B19&lt;=C52),(C51-B51)*D51*C73+(B19-C51)*C73*D52,IF(AND(B19&gt;C52,B19&lt;=C53),C51*C73*D51+(C52-C51)*C73*D52+(B19 -C52)*C73*D53,IF(AND(B19&gt;C53,B19&lt;=C54),C51*C73*D51+(C52-C51)*C73*D52+(C53-C52)*C73*D53+(B19 -C53)*C73*D54,IF(AND(B19&gt;C54,B19&lt;=C55),C51*C73*D51+(C52-C51)*C73*D52+(C53-C52)*C73*D53+(C54-C53)*C73*D54+(B19 -C54)*C73*D55,IF(AND(B19&gt;C55,B19&lt;=C56),C51*C73*D51+(C52-C51)*C73*D52+(C53-C52)*C73*D53+(C54-C53)*C73*D54+(C55-C54)*C73*D55+(B19 -C55)*C73*D56,IF(AND(B19&gt;C56,B19&lt;=C57),C51*C73*D51+(C52-C51)*C73*D52+(C53-C52)*C73*D53+(C54-C53)*C73*D54+(C55-C54)*C73*D55+(C56-C55)*C73*D56+(B19-C56)*C73*D57,IF(AND(B19&gt;C57,B19&lt;=C58),C51*C73*D51+(C52-C51)*C73*D52+(C53-C52)*C73*D53+(C54-C53)*C73*D54+(C55-C54)*C73*D55+(C56-C55)*C73*D56+(C55-C56)*C73*D57+(B19-C57)*C73*D58,0))))))))</f>
        <v>20.399999999999999</v>
      </c>
      <c r="D19" s="4">
        <f>MROUND(IF(B19&lt;=C51,B19*C73*D51,IF(AND(B19&gt;C51,B19&lt;=C52),(C51-B51)*D51*C73+(B19-C51)*C73*D52,IF(AND(B19&gt;C52,B19&lt;=C53),C51*C73*D51+(C52-C51)*C73*D52+(B19 -C52)*C73*D53,IF(AND(B19&gt;C53,B19&lt;=C54),C51*C73*D51+(C52-C51)*C73*D52+(C53-C52)*C73*D53+(B19 -C53)*C73*D54,IF(AND(B19&gt;C54,B19&lt;=C55),C51*C73*D51+(C52-C51)*C73*D52+(C53-C52)*C73*D53+(C54-C53)*C73*D54+(B19 -C54)*C73*D55,IF(AND(B19&gt;C55,B19&lt;=C56),C51*C73*D51+(C52-C51)*C73*D52+(C53-C52)*C73*D53+(C54-C53)*C73*D54+(C55-C54)*C73*D55+(B19 -C55)*C73*D56,IF(AND(B19&gt;C56,B19&lt;=C57),C51*C73*D51+(C52-C51)*C73*D52+(C53-C52)*C73*D53+(C54-C53)*C73*D54+(C55-C54)*C73*D55+(C56-C55)*C73*D56+(B19-C56)*C73*D57,IF(AND(B19&gt;C57,B19&lt;=C58),C51*C73*D51+(C52-C51)*C73*D52+(C53-C52)*C73*D53+(C54-C53)*C73*D54+(C55-C54)*C73*D55+(C56-C55)*C73*D56+(C55-C56)*C73*D57+(B19-C57)*C73*D58,0)))))))),0.5)</f>
        <v>20.5</v>
      </c>
      <c r="E19" s="4">
        <f>MROUND(C19-C12,0.5)</f>
        <v>17.5</v>
      </c>
      <c r="F19" s="4">
        <f>MROUND(C19-C13,0.5)</f>
        <v>13</v>
      </c>
      <c r="G19" s="8">
        <f>MROUND(C19-C14,0.5)</f>
        <v>12</v>
      </c>
      <c r="H19" s="8">
        <f>MROUND(C19-C15,0.5)</f>
        <v>9</v>
      </c>
      <c r="I19" s="4">
        <f>MROUND(C19-C16,0.5)</f>
        <v>8.5</v>
      </c>
      <c r="J19" s="4">
        <f>MROUND(C19-C17,0.5)</f>
        <v>4</v>
      </c>
      <c r="K19" s="4">
        <f>IF(MROUND(C19-C18,0.5)=0,0.5,MROUND(C19-C18,0.5))</f>
        <v>2.5</v>
      </c>
      <c r="L19" s="5"/>
      <c r="M19" s="4">
        <f>L20</f>
        <v>1</v>
      </c>
      <c r="N19" s="4">
        <f>L21</f>
        <v>2</v>
      </c>
      <c r="O19" s="4">
        <f>L22</f>
        <v>4.5</v>
      </c>
      <c r="P19" s="4">
        <f>L23</f>
        <v>6</v>
      </c>
      <c r="Q19" s="4">
        <f>L24</f>
        <v>8</v>
      </c>
      <c r="R19" s="4">
        <f>L25</f>
        <v>11</v>
      </c>
      <c r="S19" s="4">
        <f>L26</f>
        <v>13.5</v>
      </c>
      <c r="T19" s="4">
        <f>L27</f>
        <v>16</v>
      </c>
      <c r="U19" s="4">
        <f>L28</f>
        <v>20</v>
      </c>
      <c r="V19" s="4">
        <f>L29</f>
        <v>21.5</v>
      </c>
      <c r="W19" s="4">
        <f>L30</f>
        <v>22.5</v>
      </c>
    </row>
    <row r="20" spans="1:23" ht="16.8" x14ac:dyDescent="0.4">
      <c r="A20" s="12" t="s">
        <v>19</v>
      </c>
      <c r="B20" s="13">
        <v>39</v>
      </c>
      <c r="C20" s="14">
        <f>IF(B20&lt;=C51,B20*C73*D51,IF(AND(B20&gt;C51,B20&lt;=C52),(C51-B51)*D51*C73+(B20-C51)*C73*D52,IF(AND(B20&gt;C52,B20&lt;=C53),C51*C73*D51+(C52-C51)*C73*D52+(B20 -C52)*C73*D53,IF(AND(B20&gt;C53,B20&lt;=C54),C51*C73*D51+(C52-C51)*C73*D52+(C53-C52)*C73*D53+(B20 -C53)*C73*D54,IF(AND(B20&gt;C54,B20&lt;=C55),C51*C73*D51+(C52-C51)*C73*D52+(C53-C52)*C73*D53+(C54-C53)*C73*D54+(B20 -C54)*C73*D55,IF(AND(B20&gt;C55,B20&lt;=C56),C51*C73*D51+(C52-C51)*C73*D52+(C53-C52)*C73*D53+(C54-C53)*C73*D54+(C55-C54)*C73*D55+(B20 -C55)*C73*D56,IF(AND(B20&gt;C56,B20&lt;=C57),C51*C73*D51+(C52-C51)*C73*D52+(C53-C52)*C73*D53+(C54-C53)*C73*D54+(C55-C54)*C73*D55+(C56-C55)*C73*D56+(B20-C56)*C73*D57,IF(AND(B20&gt;C57,B20&lt;=C58),C51*C73*D51+(C52-C51)*C73*D52+(C53-C52)*C73*D53+(C54-C53)*C73*D54+(C55-C54)*C73*D55+(C56-C55)*C73*D56+(C55-C56)*C73*D57+(B20-C57)*C73*D58,0))))))))</f>
        <v>21.419999999999998</v>
      </c>
      <c r="D20" s="4">
        <f>MROUND(IF(B20&lt;=C51,B20*C73*D51,IF(AND(B20&gt;C51,B20&lt;=C52),(C51-B51)*D51*C73+(B20-C51)*C73*D52,IF(AND(B20&gt;C52,B20&lt;=C53),C51*C73*D51+(C52-C51)*C73*D52+(B20 -C52)*C73*D53,IF(AND(B20&gt;C53,B20&lt;=C54),C51*C73*D51+(C52-C51)*C73*D52+(C53-C52)*C73*D53+(B20 -C53)*C73*D54,IF(AND(B20&gt;C54,B20&lt;=C55),C51*C73*D51+(C52-C51)*C73*D52+(C53-C52)*C73*D53+(C54-C53)*C73*D54+(B20 -C54)*C73*D55,IF(AND(B20&gt;C55,B20&lt;=C56),C51*C73*D51+(C52-C51)*C73*D52+(C53-C52)*C73*D53+(C54-C53)*C73*D54+(C55-C54)*C73*D55+(B20 -C55)*C73*D56,IF(AND(B20&gt;C56,B20&lt;=C57),C51*C73*D51+(C52-C51)*C73*D52+(C53-C52)*C73*D53+(C54-C53)*C73*D54+(C55-C54)*C73*D55+(C56-C55)*C73*D56+(B20-C56)*C73*D57,IF(AND(B20&gt;C57,B20&lt;=C58),C51*C73*D51+(C52-C51)*C73*D52+(C53-C52)*C73*D53+(C54-C53)*C73*D54+(C55-C54)*C73*D55+(C56-C55)*C73*D56+(C55-C56)*C73*D57+(B20-C57)*C73*D58,0)))))))),0.5)</f>
        <v>21.5</v>
      </c>
      <c r="E20" s="4">
        <f>MROUND(C20-C12,0.5)</f>
        <v>18.5</v>
      </c>
      <c r="F20" s="4">
        <f>MROUND(C20-C13,0.5)</f>
        <v>14</v>
      </c>
      <c r="G20" s="4">
        <f>MROUND(C20-C14,0.5)</f>
        <v>13</v>
      </c>
      <c r="H20" s="4">
        <f>MROUND(C20-C15,0.5)</f>
        <v>10</v>
      </c>
      <c r="I20" s="4">
        <f>MROUND(C20-C16,0.5)</f>
        <v>9.5</v>
      </c>
      <c r="J20" s="4">
        <f>MROUND(C20-C17,0.5)</f>
        <v>5</v>
      </c>
      <c r="K20" s="4">
        <f>MROUND(C20-C18,0.5)</f>
        <v>3.5</v>
      </c>
      <c r="L20" s="4">
        <f>IF(MROUND(C20-C19,0.5)=0,0.5,MROUND(C20-C19,0.5))</f>
        <v>1</v>
      </c>
      <c r="M20" s="5"/>
      <c r="N20" s="4">
        <f>M21</f>
        <v>1</v>
      </c>
      <c r="O20" s="4">
        <f>M22</f>
        <v>3.5</v>
      </c>
      <c r="P20" s="4">
        <f>M23</f>
        <v>5</v>
      </c>
      <c r="Q20" s="4">
        <f>M24</f>
        <v>7</v>
      </c>
      <c r="R20" s="4">
        <f>M25</f>
        <v>10</v>
      </c>
      <c r="S20" s="4">
        <f>M26</f>
        <v>12</v>
      </c>
      <c r="T20" s="4">
        <f>M27</f>
        <v>15</v>
      </c>
      <c r="U20" s="4">
        <f>M28</f>
        <v>19</v>
      </c>
      <c r="V20" s="4">
        <f>M29</f>
        <v>20.5</v>
      </c>
      <c r="W20" s="4">
        <f>M30</f>
        <v>21.5</v>
      </c>
    </row>
    <row r="21" spans="1:23" ht="16.8" x14ac:dyDescent="0.4">
      <c r="A21" s="12" t="s">
        <v>20</v>
      </c>
      <c r="B21" s="13">
        <v>41</v>
      </c>
      <c r="C21" s="14">
        <f>IF(B21&lt;=C51,B21*C73*D51,IF(AND(B21&gt;C51,B21&lt;=C52),(C51-B51)*D51*C73+(B21-C51)*C73*D52,IF(AND(B21&gt;C52,B21&lt;=C53),C51*C73*D51+(C52-C51)*C73*D52+(B21 -C52)*C73*D53,IF(AND(B21&gt;C53,B21&lt;=C54),C51*C73*D51+(C52-C51)*C73*D52+(C53-C52)*C73*D53+(B21 -C53)*C73*D54,IF(AND(B21&gt;C54,B21&lt;=C55),C51*C73*D51+(C52-C51)*C73*D52+(C53-C52)*C73*D53+(C54-C53)*C73*D54+(B21 -C54)*C73*D55,IF(AND(B21&gt;C55,B21&lt;=C56),C51*C73*D51+(C52-C51)*C73*D52+(C53-C52)*C73*D53+(C54-C53)*C73*D54+(C55-C54)*C73*D55+(B21 -C55)*C73*D56,IF(AND(B21&gt;C56,B21&lt;=C57),C51*C73*D51+(C52-C51)*C73*D52+(C53-C52)*C73*D53+(C54-C53)*C73*D54+(C55-C54)*C73*D55+(C56-C55)*C73*D56+(B21-C56)*C73*D57,IF(AND(B21&gt;C57,B21&lt;=C58),C51*C73*D51+(C52-C51)*C73*D52+(C53-C52)*C73*D53+(C54-C53)*C73*D54+(C55-C54)*C73*D55+(C56-C55)*C73*D56+(C55-C56)*C73*D57+(B21-C57)*C73*D58,0))))))))</f>
        <v>22.439999999999998</v>
      </c>
      <c r="D21" s="4">
        <f>MROUND(IF(B21&lt;=C51,B21*C73*D51,IF(AND(B21&gt;C51,B21&lt;=C52),(C51-B51)*D51*C73+(B21-C51)*C73*D52,IF(AND(B21&gt;C52,B21&lt;=C53),C51*C73*D51+(C52-C51)*C73*D52+(B21 -C52)*C73*D53,IF(AND(B21&gt;C53,B21&lt;=C54),C51*C73*D51+(C52-C51)*C73*D52+(C53-C52)*C73*D53+(B21 -C53)*C73*D54,IF(AND(B21&gt;C54,B21&lt;=C55),C51*C73*D51+(C52-C51)*C73*D52+(C53-C52)*C73*D53+(C54-C53)*C73*D54+(B21 -C54)*C73*D55,IF(AND(B21&gt;C55,B21&lt;=C56),C51*C73*D51+(C52-C51)*C73*D52+(C53-C52)*C73*D53+(C54-C53)*C73*D54+(C55-C54)*C73*D55+(B21 -C55)*C73*D56,IF(AND(B21&gt;C56,B21&lt;=C57),C51*C73*D51+(C52-C51)*C73*D52+(C53-C52)*C73*D53+(C54-C53)*C73*D54+(C55-C54)*C73*D55+(C56-C55)*C73*D56+(B21-C56)*C73*D57,IF(AND(B21&gt;C57,B21&lt;=C58),C51*C73*D51+(C52-C51)*C73*D52+(C53-C52)*C73*D53+(C54-C53)*C73*D54+(C55-C54)*C73*D55+(C56-C55)*C73*D56+(C55-C56)*C73*D57+(B21-C57)*C73*D58,0)))))))),0.5)</f>
        <v>22.5</v>
      </c>
      <c r="E21" s="4">
        <f>MROUND(C21-C12,0.5)</f>
        <v>19.5</v>
      </c>
      <c r="F21" s="4">
        <f>MROUND(C21-C13,0.5)</f>
        <v>15</v>
      </c>
      <c r="G21" s="8">
        <f>MROUND(C21-C14,0.5)</f>
        <v>14</v>
      </c>
      <c r="H21" s="8">
        <f>MROUND(C21-C15,0.5)</f>
        <v>11</v>
      </c>
      <c r="I21" s="4">
        <f>MROUND(C21-C16,0.5)</f>
        <v>10.5</v>
      </c>
      <c r="J21" s="4">
        <f>MROUND(C21-C17,0.5)</f>
        <v>6</v>
      </c>
      <c r="K21" s="4">
        <f>MROUND(C21-C18,0.5)</f>
        <v>4.5</v>
      </c>
      <c r="L21" s="4">
        <f>MROUND(C21-C19,0.5)</f>
        <v>2</v>
      </c>
      <c r="M21" s="4">
        <f>IF(MROUND(C21-C20,0.5)=0,0.5,MROUND(C21-C20,0.5))</f>
        <v>1</v>
      </c>
      <c r="N21" s="5"/>
      <c r="O21" s="8">
        <f>N22</f>
        <v>2.5</v>
      </c>
      <c r="P21" s="4">
        <f>N23</f>
        <v>4</v>
      </c>
      <c r="Q21" s="4">
        <f>N24</f>
        <v>6</v>
      </c>
      <c r="R21" s="4">
        <f>N25</f>
        <v>9</v>
      </c>
      <c r="S21" s="4">
        <f>N26</f>
        <v>11</v>
      </c>
      <c r="T21" s="4">
        <f>N27</f>
        <v>14</v>
      </c>
      <c r="U21" s="4">
        <f>N28</f>
        <v>18</v>
      </c>
      <c r="V21" s="4">
        <f>N29</f>
        <v>19.5</v>
      </c>
      <c r="W21" s="4">
        <f>N30</f>
        <v>20.5</v>
      </c>
    </row>
    <row r="22" spans="1:23" ht="16.8" x14ac:dyDescent="0.4">
      <c r="A22" s="12" t="s">
        <v>21</v>
      </c>
      <c r="B22" s="13">
        <v>46</v>
      </c>
      <c r="C22" s="14">
        <f>IF(B22&lt;=C51,B22*C73*D51,IF(AND(B22&gt;C51,B22&lt;=C52),(C51-B51)*D51*C73+(B22-C51)*C73*D52,IF(AND(B22&gt;C52,B22&lt;=C53),C51*C73*D51+(C52-C51)*C73*D52+(B22 -C52)*C73*D53,IF(AND(B22&gt;C53,B22&lt;=C54),C51*C73*D51+(C52-C51)*C73*D52+(C53-C52)*C73*D53+(B22 -C53)*C73*D54,IF(AND(B22&gt;C54,B22&lt;=C55),C51*C73*D51+(C52-C51)*C73*D52+(C53-C52)*C73*D53+(C54-C53)*C73*D54+(B22 -C54)*C73*D55,IF(AND(B22&gt;C55,B22&lt;=C56),C51*C73*D51+(C52-C51)*C73*D52+(C53-C52)*C73*D53+(C54-C53)*C73*D54+(C55-C54)*C73*D55+(B22 -C55)*C73*D56,IF(AND(B22&gt;C56,B22&lt;=C57),C51*C73*D51+(C52-C51)*C73*D52+(C53-C52)*C73*D53+(C54-C53)*C73*D54+(C55-C54)*C73*D55+(C56-C55)*C73*D56+(B22-C56)*C73*D57,IF(AND(B22&gt;C57,B22&lt;=C58),C51*C73*D51+(C52-C51)*C73*D52+(C53-C52)*C73*D53+(C54-C53)*C73*D54+(C55-C54)*C73*D55+(C56-C55)*C73*D56+(C55-C56)*C73*D57+(B22-C57)*C73*D58,0))))))))</f>
        <v>24.99</v>
      </c>
      <c r="D22" s="4">
        <f>MROUND(IF(B22&lt;=C51,B22*C73*D51,IF(AND(B22&gt;C51,B22&lt;=C52),(C51-B51)*D51*C73+(B22-C51)*C73*D52,IF(AND(B22&gt;C52,B22&lt;=C53),C51*C73*D51+(C52-C51)*C73*D52+(B22 -C52)*C73*D53,IF(AND(B22&gt;C53,B22&lt;=C54),C51*C73*D51+(C52-C51)*C73*D52+(C53-C52)*C73*D53+(B22 -C53)*C73*D54,IF(AND(B22&gt;C54,B22&lt;=C55),C51*C73*D51+(C52-C51)*C73*D52+(C53-C52)*C73*D53+(C54-C53)*C73*D54+(B22 -C54)*C73*D55,IF(AND(B22&gt;C55,B22&lt;=C56),C51*C73*D51+(C52-C51)*C73*D52+(C53-C52)*C73*D53+(C54-C53)*C73*D54+(C55-C54)*C73*D55+(B22 -C55)*C73*D56,IF(AND(B22&gt;C56,B22&lt;=C57),C51*C73*D51+(C52-C51)*C73*D52+(C53-C52)*C73*D53+(C54-C53)*C73*D54+(C55-C54)*C73*D55+(C56-C55)*C73*D56+(B22-C56)*C73*D57,IF(AND(B22&gt;C57,B22&lt;=C58),C51*C73*D51+(C52-C51)*C73*D52+(C53-C52)*C73*D53+(C54-C53)*C73*D54+(C55-C54)*C73*D55+(C56-C55)*C73*D56+(C55-C56)*C73*D57+(B22-C57)*C73*D58,0)))))))),0.5)</f>
        <v>25</v>
      </c>
      <c r="E22" s="4">
        <f>MROUND(C22-C12,0.5)</f>
        <v>22</v>
      </c>
      <c r="F22" s="4">
        <f>MROUND(C22-C13,0.5)</f>
        <v>17.5</v>
      </c>
      <c r="G22" s="4">
        <f>MROUND(C22-C14,0.5)</f>
        <v>16.5</v>
      </c>
      <c r="H22" s="4">
        <f>MROUND(C22-C15,0.5)</f>
        <v>14</v>
      </c>
      <c r="I22" s="4">
        <f>MROUND(C22-C16,0.5)</f>
        <v>13.5</v>
      </c>
      <c r="J22" s="4">
        <f>MROUND(C22-C17,0.5)</f>
        <v>8.5</v>
      </c>
      <c r="K22" s="4">
        <f>MROUND(C22-C18,0.5)</f>
        <v>7</v>
      </c>
      <c r="L22" s="4">
        <f>MROUND(C22-C19,0.5)</f>
        <v>4.5</v>
      </c>
      <c r="M22" s="4">
        <f>MROUND(C22-C20,0.5)</f>
        <v>3.5</v>
      </c>
      <c r="N22" s="8">
        <f>IF(MROUND(C22-C21,0.5)=0,0.5,MROUND(C22-C21,0.5))</f>
        <v>2.5</v>
      </c>
      <c r="O22" s="5"/>
      <c r="P22" s="8">
        <f>O23</f>
        <v>1.5</v>
      </c>
      <c r="Q22" s="4">
        <f>O24</f>
        <v>3.5</v>
      </c>
      <c r="R22" s="4">
        <f>O25</f>
        <v>6.5</v>
      </c>
      <c r="S22" s="4">
        <f>O26</f>
        <v>8.5</v>
      </c>
      <c r="T22" s="4">
        <f>O27</f>
        <v>11</v>
      </c>
      <c r="U22" s="4">
        <f>O28</f>
        <v>15.5</v>
      </c>
      <c r="V22" s="4">
        <f>O29</f>
        <v>17</v>
      </c>
      <c r="W22" s="4">
        <f>O30</f>
        <v>18</v>
      </c>
    </row>
    <row r="23" spans="1:23" ht="16.8" x14ac:dyDescent="0.4">
      <c r="A23" s="12" t="s">
        <v>22</v>
      </c>
      <c r="B23" s="13">
        <v>49</v>
      </c>
      <c r="C23" s="14">
        <f>IF(B23&lt;=C51,B23*C73*D51,IF(AND(B23&gt;C51,B23&lt;=C52),(C51-B51)*D51*C73+(B23-C51)*C73*D52,IF(AND(B23&gt;C52,B23&lt;=C53),C51*C73*D51+(C52-C51)*C73*D52+(B23 -C52)*C73*D53,IF(AND(B23&gt;C53,B23&lt;=C54),C51*C73*D51+(C52-C51)*C73*D52+(C53-C52)*C73*D53+(B23 -C53)*C73*D54,IF(AND(B23&gt;C54,B23&lt;=C55),C51*C73*D51+(C52-C51)*C73*D52+(C53-C52)*C73*D53+(C54-C53)*C73*D54+(B23 -C54)*C73*D55,IF(AND(B23&gt;C55,B23&lt;=C56),C51*C73*D51+(C52-C51)*C73*D52+(C53-C52)*C73*D53+(C54-C53)*C73*D54+(C55-C54)*C73*D55+(B23 -C55)*C73*D56,IF(AND(B23&gt;C56,B23&lt;=C57),C51*C73*D51+(C52-C51)*C73*D52+(C53-C52)*C73*D53+(C54-C53)*C73*D54+(C55-C54)*C73*D55+(C56-C55)*C73*D56+(B23-C56)*C73*D57,IF(AND(B23&gt;C57,B23&lt;=C58),C51*C73*D51+(C52-C51)*C73*D52+(C53-C52)*C73*D53+(C54-C53)*C73*D54+(C55-C54)*C73*D55+(C56-C55)*C73*D56+(C55-C56)*C73*D57+(B23-C57)*C73*D58,0))))))))</f>
        <v>26.519999999999996</v>
      </c>
      <c r="D23" s="4">
        <f>MROUND(IF(B23&lt;=C51,B23*C73*D51,IF(AND(B23&gt;C51,B23&lt;=C52),(C51-B51)*D51*C73+(B23-C51)*C73*D52,IF(AND(B23&gt;C52,B23&lt;=C53),C51*C73*D51+(C52-C51)*C73*D52+(B23 -C52)*C73*D53,IF(AND(B23&gt;C53,B23&lt;=C54),C51*C73*D51+(C52-C51)*C73*D52+(C53-C52)*C73*D53+(B23 -C53)*C73*D54,IF(AND(B23&gt;C54,B23&lt;=C55),C51*C73*D51+(C52-C51)*C73*D52+(C53-C52)*C73*D53+(C54-C53)*C73*D54+(B23 -C54)*C73*D55,IF(AND(B23&gt;C55,B23&lt;=C56),C51*C73*D51+(C52-C51)*C73*D52+(C53-C52)*C73*D53+(C54-C53)*C73*D54+(C55-C54)*C73*D55+(B23 -C55)*C73*D56,IF(AND(B23&gt;C56,B23&lt;=C57),C51*C73*D51+(C52-C51)*C73*D52+(C53-C52)*C73*D53+(C54-C53)*C73*D54+(C55-C54)*C73*D55+(C56-C55)*C73*D56+(B23-C56)*C73*D57,IF(AND(B23&gt;C57,B23&lt;=C58),C51*C73*D51+(C52-C51)*C73*D52+(C53-C52)*C73*D53+(C54-C53)*C73*D54+(C55-C54)*C73*D55+(C56-C55)*C73*D56+(C55-C56)*C73*D57+(B23-C57)*C73*D58,0)))))))),0.5)</f>
        <v>26.5</v>
      </c>
      <c r="E23" s="4">
        <f>MROUND(C23-C12,0.5)</f>
        <v>23.5</v>
      </c>
      <c r="F23" s="4">
        <f>MROUND(C23-C13,0.5)</f>
        <v>19</v>
      </c>
      <c r="G23" s="8">
        <f>MROUND(C23-C14,0.5)</f>
        <v>18</v>
      </c>
      <c r="H23" s="8">
        <f>MROUND(C23-C15,0.5)</f>
        <v>15.5</v>
      </c>
      <c r="I23" s="4">
        <f>MROUND(C23-C16,0.5)</f>
        <v>15</v>
      </c>
      <c r="J23" s="4">
        <f>MROUND(C23-C17,0.5)</f>
        <v>10</v>
      </c>
      <c r="K23" s="4">
        <f>MROUND(C23-C18,0.5)</f>
        <v>8.5</v>
      </c>
      <c r="L23" s="4">
        <f>MROUND(C23-C19,0.5)</f>
        <v>6</v>
      </c>
      <c r="M23" s="4">
        <f>MROUND(C23-C20,0.5)</f>
        <v>5</v>
      </c>
      <c r="N23" s="4">
        <f>MROUND(C23-C21,0.5)</f>
        <v>4</v>
      </c>
      <c r="O23" s="8">
        <f>IF(MROUND(C23-C22,0.5)=0,0.5,MROUND(C23-C22,0.5))</f>
        <v>1.5</v>
      </c>
      <c r="P23" s="5"/>
      <c r="Q23" s="4">
        <f>P24</f>
        <v>2</v>
      </c>
      <c r="R23" s="4">
        <f>P25</f>
        <v>5</v>
      </c>
      <c r="S23" s="4">
        <f>P26</f>
        <v>7</v>
      </c>
      <c r="T23" s="4">
        <f>P27</f>
        <v>9.5</v>
      </c>
      <c r="U23" s="4">
        <f>P28</f>
        <v>14</v>
      </c>
      <c r="V23" s="4">
        <f>P29</f>
        <v>15.5</v>
      </c>
      <c r="W23" s="4">
        <f>P30</f>
        <v>16.5</v>
      </c>
    </row>
    <row r="24" spans="1:23" ht="16.8" x14ac:dyDescent="0.4">
      <c r="A24" s="12" t="s">
        <v>23</v>
      </c>
      <c r="B24" s="13">
        <v>53</v>
      </c>
      <c r="C24" s="14">
        <f>IF(B24&lt;=C51,B24*C73*D51,IF(AND(B24&gt;C51,B24&lt;=C52),(C51-B51)*D51*C73+(B24-C51)*C73*D52,IF(AND(B24&gt;C52,B24&lt;=C53),C51*C73*D51+(C52-C51)*C73*D52+(B24 -C52)*C73*D53,IF(AND(B24&gt;C53,B24&lt;=C54),C51*C73*D51+(C52-C51)*C73*D52+(C53-C52)*C73*D53+(B24 -C53)*C73*D54,IF(AND(B24&gt;C54,B24&lt;=C55),C51*C73*D51+(C52-C51)*C73*D52+(C53-C52)*C73*D53+(C54-C53)*C73*D54+(B24 -C54)*C73*D55,IF(AND(B24&gt;C55,B24&lt;=C56),C51*C73*D51+(C52-C51)*C73*D52+(C53-C52)*C73*D53+(C54-C53)*C73*D54+(C55-C54)*C73*D55+(B24 -C55)*C73*D56,IF(AND(B24&gt;C56,B24&lt;=C57),C51*C73*D51+(C52-C51)*C73*D52+(C53-C52)*C73*D53+(C54-C53)*C73*D54+(C55-C54)*C73*D55+(C56-C55)*C73*D56+(B24-C56)*C73*D57,IF(AND(B24&gt;C57,B24&lt;=C58),C51*C73*D51+(C52-C51)*C73*D52+(C53-C52)*C73*D53+(C54-C53)*C73*D54+(C55-C54)*C73*D55+(C56-C55)*C73*D56+(C55-C56)*C73*D57+(B24-C57)*C73*D58,0))))))))</f>
        <v>28.559999999999995</v>
      </c>
      <c r="D24" s="4">
        <f>MROUND(IF(B24&lt;=C51,B24*C73*D51,IF(AND(B24&gt;C51,B24&lt;=C52),(C51-B51)*D51*C73+(B24-C51)*C73*D52,IF(AND(B24&gt;C52,B24&lt;=C53),C51*C73*D51+(C52-C51)*C73*D52+(B24 -C52)*C73*D53,IF(AND(B24&gt;C53,B24&lt;=C54),C51*C73*D51+(C52-C51)*C73*D52+(C53-C52)*C73*D53+(B24 -C53)*C73*D54,IF(AND(B24&gt;C54,B24&lt;=C55),C51*C73*D51+(C52-C51)*C73*D52+(C53-C52)*C73*D53+(C54-C53)*C73*D54+(B24 -C54)*C73*D55,IF(AND(B24&gt;C55,B24&lt;=C56),C51*C73*D51+(C52-C51)*C73*D52+(C53-C52)*C73*D53+(C54-C53)*C73*D54+(C55-C54)*C73*D55+(B24 -C55)*C73*D56,IF(AND(B24&gt;C56,B24&lt;=C57),C51*C73*D51+(C52-C51)*C73*D52+(C53-C52)*C73*D53+(C54-C53)*C73*D54+(C55-C54)*C73*D55+(C56-C55)*C73*D56+(B24-C56)*C73*D57,IF(AND(B24&gt;C57,B24&lt;=C58),C51*C73*D51+(C52-C51)*C73*D52+(C53-C52)*C73*D53+(C54-C53)*C73*D54+(C55-C54)*C73*D55+(C56-C55)*C73*D56+(C55-C56)*C73*D57+(B24-C57)*C73*D58,0)))))))),0.5)</f>
        <v>28.5</v>
      </c>
      <c r="E24" s="4">
        <f>MROUND(C24-C12,0.5)</f>
        <v>25.5</v>
      </c>
      <c r="F24" s="4">
        <f>MROUND(C24-C13,0.5)</f>
        <v>21</v>
      </c>
      <c r="G24" s="4">
        <f>MROUND(C24-C14,0.5)</f>
        <v>20</v>
      </c>
      <c r="H24" s="4">
        <f>MROUND(C24-C15,0.5)</f>
        <v>17.5</v>
      </c>
      <c r="I24" s="4">
        <f>MROUND(C24-C16,0.5)</f>
        <v>17</v>
      </c>
      <c r="J24" s="4">
        <f>MROUND(C24-C17,0.5)</f>
        <v>12</v>
      </c>
      <c r="K24" s="4">
        <f>MROUND(C24-C18,0.5)</f>
        <v>10.5</v>
      </c>
      <c r="L24" s="4">
        <f>MROUND(C24-C19,0.5)</f>
        <v>8</v>
      </c>
      <c r="M24" s="4">
        <f>MROUND(C24-C20,0.5)</f>
        <v>7</v>
      </c>
      <c r="N24" s="4">
        <f>MROUND(C24-C21,0.5)</f>
        <v>6</v>
      </c>
      <c r="O24" s="4">
        <f>MROUND(C24-C22,0.5)</f>
        <v>3.5</v>
      </c>
      <c r="P24" s="4">
        <f>IF(MROUND(C24-C23,0.5)=0,0.5,MROUND(C24-C23,0.5))</f>
        <v>2</v>
      </c>
      <c r="Q24" s="5"/>
      <c r="R24" s="4">
        <f>Q25</f>
        <v>3</v>
      </c>
      <c r="S24" s="4">
        <f>Q26</f>
        <v>5</v>
      </c>
      <c r="T24" s="4">
        <f>Q27</f>
        <v>7.5</v>
      </c>
      <c r="U24" s="4">
        <f>Q28</f>
        <v>12</v>
      </c>
      <c r="V24" s="4">
        <f>Q29</f>
        <v>13.5</v>
      </c>
      <c r="W24" s="4">
        <f>Q30</f>
        <v>14.5</v>
      </c>
    </row>
    <row r="25" spans="1:23" ht="16.8" x14ac:dyDescent="0.4">
      <c r="A25" s="12" t="s">
        <v>24</v>
      </c>
      <c r="B25" s="13">
        <v>59</v>
      </c>
      <c r="C25" s="14">
        <f>IF(B25&lt;=C51,B25*C73*D51,IF(AND(B25&gt;C51,B25&lt;=C52),(C51-B51)*D51*C73+(B25-C51)*C73*D52,IF(AND(B25&gt;C52,B25&lt;=C53),C51*C73*D51+(C52-C51)*C73*D52+(B25 -C52)*C73*D53,IF(AND(B25&gt;C53,B25&lt;=C54),C51*C73*D51+(C52-C51)*C73*D52+(C53-C52)*C73*D53+(B25 -C53)*C73*D54,IF(AND(B25&gt;C54,B25&lt;=C55),C51*C73*D51+(C52-C51)*C73*D52+(C53-C52)*C73*D53+(C54-C53)*C73*D54+(B25 -C54)*C73*D55,IF(AND(B25&gt;C55,B25&lt;=C56),C51*C73*D51+(C52-C51)*C73*D52+(C53-C52)*C73*D53+(C54-C53)*C73*D54+(C55-C54)*C73*D55+(B25 -C55)*C73*D56,IF(AND(B25&gt;C56,B25&lt;=C57),C51*C73*D51+(C52-C51)*C73*D52+(C53-C52)*C73*D53+(C54-C53)*C73*D54+(C55-C54)*C73*D55+(C56-C55)*C73*D56+(B25-C56)*C73*D57,IF(AND(B25&gt;C57,B25&lt;=C58),C51*C73*D51+(C52-C51)*C73*D52+(C53-C52)*C73*D53+(C54-C53)*C73*D54+(C55-C54)*C73*D55+(C56-C55)*C73*D56+(C55-C56)*C73*D57+(B25-C57)*C73*D58,0))))))))</f>
        <v>31.619999999999997</v>
      </c>
      <c r="D25" s="4">
        <f>MROUND(IF(B25&lt;=C51,B25*C73*D51,IF(AND(B25&gt;C51,B25&lt;=C52),(C51-B51)*D51*C73+(B25-C51)*C73*D52,IF(AND(B25&gt;C52,B25&lt;=C53),C51*C73*D51+(C52-C51)*C73*D52+(B25 -C52)*C73*D53,IF(AND(B25&gt;C53,B25&lt;=C54),C51*C73*D51+(C52-C51)*C73*D52+(C53-C52)*C73*D53+(B25 -C53)*C73*D54,IF(AND(B25&gt;C54,B25&lt;=C55),C51*C73*D51+(C52-C51)*C73*D52+(C53-C52)*C73*D53+(C54-C53)*C73*D54+(B25 -C54)*C73*D55,IF(AND(B25&gt;C55,B25&lt;=C56),C51*C73*D51+(C52-C51)*C73*D52+(C53-C52)*C73*D53+(C54-C53)*C73*D54+(C55-C54)*C73*D55+(B25 -C55)*C73*D56,IF(AND(B25&gt;C56,B25&lt;=C57),C51*C73*D51+(C52-C51)*C73*D52+(C53-C52)*C73*D53+(C54-C53)*C73*D54+(C55-C54)*C73*D55+(C56-C55)*C73*D56+(B25-C56)*C73*D57,IF(AND(B25&gt;C57,B25&lt;=C58),C51*C73*D51+(C52-C51)*C73*D52+(C53-C52)*C73*D53+(C54-C53)*C73*D54+(C55-C54)*C73*D55+(C56-C55)*C73*D56+(C55-C56)*C73*D57+(B25-C57)*C73*D58,0)))))))),0.5)</f>
        <v>31.5</v>
      </c>
      <c r="E25" s="4">
        <f>MROUND(C25-C12,0.5)</f>
        <v>28.5</v>
      </c>
      <c r="F25" s="4">
        <f>MROUND(C25-C13,0.5)</f>
        <v>24.5</v>
      </c>
      <c r="G25" s="8">
        <f>MROUND(C25-C14,0.5)</f>
        <v>23</v>
      </c>
      <c r="H25" s="8">
        <f>MROUND(C25-C15,0.5)</f>
        <v>20.5</v>
      </c>
      <c r="I25" s="4">
        <f>MROUND(C25-C16,0.5)</f>
        <v>20</v>
      </c>
      <c r="J25" s="4">
        <f>MROUND(C25-C17,0.5)</f>
        <v>15.5</v>
      </c>
      <c r="K25" s="4">
        <f>MROUND(C25-C18,0.5)</f>
        <v>14</v>
      </c>
      <c r="L25" s="4">
        <f>MROUND(C25-C19,0.5)</f>
        <v>11</v>
      </c>
      <c r="M25" s="4">
        <f>MROUND(C25-C20,0.5)</f>
        <v>10</v>
      </c>
      <c r="N25" s="4">
        <f>MROUND(C25-C21,0.5)</f>
        <v>9</v>
      </c>
      <c r="O25" s="4">
        <f>MROUND(C25-C22,0.5)</f>
        <v>6.5</v>
      </c>
      <c r="P25" s="4">
        <f>MROUND(C25-C23,0.5)</f>
        <v>5</v>
      </c>
      <c r="Q25" s="4">
        <f>IF(MROUND(C25-C24,0.5)=0,0.5,MROUND(C25-C24,0.5))</f>
        <v>3</v>
      </c>
      <c r="R25" s="5"/>
      <c r="S25" s="4">
        <f>R26</f>
        <v>2</v>
      </c>
      <c r="T25" s="4">
        <f>R27</f>
        <v>4.5</v>
      </c>
      <c r="U25" s="4">
        <f>R28</f>
        <v>9</v>
      </c>
      <c r="V25" s="4">
        <f>R29</f>
        <v>10</v>
      </c>
      <c r="W25" s="4">
        <f>R30</f>
        <v>11.5</v>
      </c>
    </row>
    <row r="26" spans="1:23" ht="16.8" x14ac:dyDescent="0.4">
      <c r="A26" s="12" t="s">
        <v>25</v>
      </c>
      <c r="B26" s="13">
        <v>63</v>
      </c>
      <c r="C26" s="14">
        <f>IF(B26&lt;=C51,B26*C73*D51,IF(AND(B26&gt;C51,B26&lt;=C52),(C51-B51)*D51*C73+(B26-C51)*C73*D52,IF(AND(B26&gt;C52,B26&lt;=C53),C51*C73*D51+(C52-C51)*C73*D52+(B26 -C52)*C73*D53,IF(AND(B26&gt;C53,B26&lt;=C54),C51*C73*D51+(C52-C51)*C73*D52+(C53-C52)*C73*D53+(B26 -C53)*C73*D54,IF(AND(B26&gt;C54,B26&lt;=C55),C51*C73*D51+(C52-C51)*C73*D52+(C53-C52)*C73*D53+(C54-C53)*C73*D54+(B26 -C54)*C73*D55,IF(AND(B26&gt;C55,B26&lt;=C56),C51*C73*D51+(C52-C51)*C73*D52+(C53-C52)*C73*D53+(C54-C53)*C73*D54+(C55-C54)*C73*D55+(B26 -C55)*C73*D56,IF(AND(B26&gt;C56,B26&lt;=C57),C51*C73*D51+(C52-C51)*C73*D52+(C53-C52)*C73*D53+(C54-C53)*C73*D54+(C55-C54)*C73*D55+(C56-C55)*C73*D56+(B26-C56)*C73*D57,IF(AND(B26&gt;C57,B26&lt;=C58),C51*C73*D51+(C52-C51)*C73*D52+(C53-C52)*C73*D53+(C54-C53)*C73*D54+(C55-C54)*C73*D55+(C56-C55)*C73*D56+(C55-C56)*C73*D57+(B26-C57)*C73*D58,0))))))))</f>
        <v>33.659999999999997</v>
      </c>
      <c r="D26" s="4">
        <f>MROUND(IF(B26&lt;=C51,B26*C73*D51,IF(AND(B26&gt;C51,B26&lt;=C52),(C51-B51)*D51*C73+(B26-C51)*C73*D52,IF(AND(B26&gt;C52,B26&lt;=C53),C51*C73*D51+(C52-C51)*C73*D52+(B26 -C52)*C73*D53,IF(AND(B26&gt;C53,B26&lt;=C54),C51*C73*D51+(C52-C51)*C73*D52+(C53-C52)*C73*D53+(B26 -C53)*C73*D54,IF(AND(B26&gt;C54,B26&lt;=C55),C51*C73*D51+(C52-C51)*C73*D52+(C53-C52)*C73*D53+(C54-C53)*C73*D54+(B26 -C54)*C73*D55,IF(AND(B26&gt;C55,B26&lt;=C56),C51*C73*D51+(C52-C51)*C73*D52+(C53-C52)*C73*D53+(C54-C53)*C73*D54+(C55-C54)*C73*D55+(B26 -C55)*C73*D56,IF(AND(B26&gt;C56,B26&lt;=C57),C51*C73*D51+(C52-C51)*C73*D52+(C53-C52)*C73*D53+(C54-C53)*C73*D54+(C55-C54)*C73*D55+(C56-C55)*C73*D56+(B26-C56)*C73*D57,IF(AND(B26&gt;C57,B26&lt;=C58),C51*C73*D51+(C52-C51)*C73*D52+(C53-C52)*C73*D53+(C54-C53)*C73*D54+(C55-C54)*C73*D55+(C56-C55)*C73*D56+(C55-C56)*C73*D57+(B26-C57)*C73*D58,0)))))))),0.5)</f>
        <v>33.5</v>
      </c>
      <c r="E26" s="4">
        <f>MROUND(C26-C12,0.5)</f>
        <v>30.5</v>
      </c>
      <c r="F26" s="4">
        <f>MROUND(C26-C13,0.5)</f>
        <v>26.5</v>
      </c>
      <c r="G26" s="4">
        <f>MROUND(C26-C14,0.5)</f>
        <v>25</v>
      </c>
      <c r="H26" s="4">
        <f>MROUND(C26-C15,0.5)</f>
        <v>22.5</v>
      </c>
      <c r="I26" s="4">
        <f>MROUND(C26-C16,0.5)</f>
        <v>22</v>
      </c>
      <c r="J26" s="4">
        <f>MROUND(C26-C17,0.5)</f>
        <v>17.5</v>
      </c>
      <c r="K26" s="4">
        <f>MROUND(C26-C18,0.5)</f>
        <v>16</v>
      </c>
      <c r="L26" s="4">
        <f>MROUND(C26-C19,0.5)</f>
        <v>13.5</v>
      </c>
      <c r="M26" s="4">
        <f>MROUND(C26-C20,0.5)</f>
        <v>12</v>
      </c>
      <c r="N26" s="4">
        <f>MROUND(C26-C21,0.5)</f>
        <v>11</v>
      </c>
      <c r="O26" s="4">
        <f>MROUND(C26-C22,0.5)</f>
        <v>8.5</v>
      </c>
      <c r="P26" s="4">
        <f>MROUND(C26-C23,0.5)</f>
        <v>7</v>
      </c>
      <c r="Q26" s="4">
        <f>MROUND(C26-C24,0.5)</f>
        <v>5</v>
      </c>
      <c r="R26" s="4">
        <f>IF(MROUND(C26-C25,0.5)=0,0.5,MROUND(C26-C25,0.5))</f>
        <v>2</v>
      </c>
      <c r="S26" s="5"/>
      <c r="T26" s="4">
        <f>S27</f>
        <v>2.5</v>
      </c>
      <c r="U26" s="4">
        <f>S28</f>
        <v>7</v>
      </c>
      <c r="V26" s="4">
        <f>S29</f>
        <v>8</v>
      </c>
      <c r="W26" s="4">
        <f>S30</f>
        <v>9.5</v>
      </c>
    </row>
    <row r="27" spans="1:23" ht="16.8" x14ac:dyDescent="0.4">
      <c r="A27" s="11" t="s">
        <v>26</v>
      </c>
      <c r="B27" s="13">
        <v>68</v>
      </c>
      <c r="C27" s="14">
        <f>IF(B27&lt;=C51,B27*C73*D51,IF(AND(B27&gt;C51,B27&lt;=C52),(C51-B51)*D51*C73+(B27-C51)*C73*D52,IF(AND(B27&gt;C52,B27&lt;=C53),C51*C73*D51+(C52-C51)*C73*D52+(B27 -C52)*C73*D53,IF(AND(B27&gt;C53,B27&lt;=C54),C51*C73*D51+(C52-C51)*C73*D52+(C53-C52)*C73*D53+(B27 -C53)*C73*D54,IF(AND(B27&gt;C54,B27&lt;=C55),C51*C73*D51+(C52-C51)*C73*D52+(C53-C52)*C73*D53+(C54-C53)*C73*D54+(B27 -C54)*C73*D55,IF(AND(B27&gt;C55,B27&lt;=C56),C51*C73*D51+(C52-C51)*C73*D52+(C53-C52)*C73*D53+(C54-C53)*C73*D54+(C55-C54)*C73*D55+(B27 -C55)*C73*D56,IF(AND(B27&gt;C56,B27&lt;=C57),C51*C73*D51+(C52-C51)*C73*D52+(C53-C52)*C73*D53+(C54-C53)*C73*D54+(C55-C54)*C73*D55+(C56-C55)*C73*D56+(B27-C56)*C73*D57,IF(AND(B27&gt;C57,B27&lt;=C58),C51*C73*D51+(C52-C51)*C73*D52+(C53-C52)*C73*D53+(C54-C53)*C73*D54+(C55-C54)*C73*D55+(C56-C55)*C73*D56+(C55-C56)*C73*D57+(B27-C57)*C73*D58,0))))))))</f>
        <v>36.209999999999994</v>
      </c>
      <c r="D27" s="4">
        <f>MROUND(IF(B27&lt;=C51,B27*C73*D51,IF(AND(B27&gt;C51,B27&lt;=C52),(C51-B51)*D51*C73+(B27-C51)*C73*D52,IF(AND(B27&gt;C52,B27&lt;=C53),C51*C73*D51+(C52-C51)*C73*D52+(B27 -C52)*C73*D53,IF(AND(B27&gt;C53,B27&lt;=C54),C51*C73*D51+(C52-C51)*C73*D52+(C53-C52)*C73*D53+(B27 -C53)*C73*D54,IF(AND(B27&gt;C54,B27&lt;=C55),C51*C73*D51+(C52-C51)*C73*D52+(C53-C52)*C73*D53+(C54-C53)*C73*D54+(B27 -C54)*C73*D55,IF(AND(B27&gt;C55,B27&lt;=C56),C51*C73*D51+(C52-C51)*C73*D52+(C53-C52)*C73*D53+(C54-C53)*C73*D54+(C55-C54)*C73*D55+(B27 -C55)*C73*D56,IF(AND(B27&gt;C56,B27&lt;=C57),C51*C73*D51+(C52-C51)*C73*D52+(C53-C52)*C73*D53+(C54-C53)*C73*D54+(C55-C54)*C73*D55+(C56-C55)*C73*D56+(B27-C56)*C73*D57,IF(AND(B27&gt;C57,B27&lt;=C58),C51*C73*D51+(C52-C51)*C73*D52+(C53-C52)*C73*D53+(C54-C53)*C73*D54+(C55-C54)*C73*D55+(C56-C55)*C73*D56+(C55-C56)*C73*D57+(B27-C57)*C73*D58,0)))))))),0.5)</f>
        <v>36</v>
      </c>
      <c r="E27" s="4">
        <f>MROUND(C27-C12,0.5)</f>
        <v>33</v>
      </c>
      <c r="F27" s="4">
        <f>MROUND(C27-C13,0.5)</f>
        <v>29</v>
      </c>
      <c r="G27" s="8">
        <f>MROUND(C27-C14,0.5)</f>
        <v>27.5</v>
      </c>
      <c r="H27" s="8">
        <f>MROUND(C27-C15,0.5)</f>
        <v>25</v>
      </c>
      <c r="I27" s="4">
        <f>MROUND(C27-C16,0.5)</f>
        <v>24.5</v>
      </c>
      <c r="J27" s="4">
        <f>MROUND(C27-C17,0.5)</f>
        <v>20</v>
      </c>
      <c r="K27" s="4">
        <f>MROUND(C27-C18,0.5)</f>
        <v>18.5</v>
      </c>
      <c r="L27" s="4">
        <f>MROUND(C27-C19,0.5)</f>
        <v>16</v>
      </c>
      <c r="M27" s="4">
        <f>MROUND(C27-C20,0.5)</f>
        <v>15</v>
      </c>
      <c r="N27" s="4">
        <f>MROUND(C27-C21,0.5)</f>
        <v>14</v>
      </c>
      <c r="O27" s="4">
        <f>MROUND(C27-C22,0.5)</f>
        <v>11</v>
      </c>
      <c r="P27" s="4">
        <f>MROUND(C27-C23,0.5)</f>
        <v>9.5</v>
      </c>
      <c r="Q27" s="4">
        <f>MROUND(C27-C24,0.5)</f>
        <v>7.5</v>
      </c>
      <c r="R27" s="4">
        <f>MROUND(C27-C25,0.5)</f>
        <v>4.5</v>
      </c>
      <c r="S27" s="4">
        <f>IF(MROUND(C27-C26,0.5)=0,0.5,MROUND(C27-C26,0.5))</f>
        <v>2.5</v>
      </c>
      <c r="T27" s="5"/>
      <c r="U27" s="4">
        <f>T28</f>
        <v>4.5</v>
      </c>
      <c r="V27" s="4">
        <f>T29</f>
        <v>5.5</v>
      </c>
      <c r="W27" s="4">
        <f>T30</f>
        <v>7</v>
      </c>
    </row>
    <row r="28" spans="1:23" ht="16.8" x14ac:dyDescent="0.4">
      <c r="A28" s="12" t="s">
        <v>27</v>
      </c>
      <c r="B28" s="13">
        <v>77</v>
      </c>
      <c r="C28" s="14">
        <f>IF(B28&lt;=C51,B28*C73*D51,IF(AND(B28&gt;C51,B28&lt;=C52),(C51-B51)*D51*C73+(B28-C51)*C73*D52,IF(AND(B28&gt;C52,B28&lt;=C53),C51*C73*D51+(C52-C51)*C73*D52+(B28 -C52)*C73*D53,IF(AND(B28&gt;C53,B28&lt;=C54),C51*C73*D51+(C52-C51)*C73*D52+(C53-C52)*C73*D53+(B28 -C53)*C73*D54,IF(AND(B28&gt;C54,B28&lt;=C55),C51*C73*D51+(C52-C51)*C73*D52+(C53-C52)*C73*D53+(C54-C53)*C73*D54+(B28 -C54)*C73*D55,IF(AND(B28&gt;C55,B28&lt;=C56),C51*C73*D51+(C52-C51)*C73*D52+(C53-C52)*C73*D53+(C54-C53)*C73*D54+(C55-C54)*C73*D55+(B28 -C55)*C73*D56,IF(AND(B28&gt;C56,B28&lt;=C57),C51*C73*D51+(C52-C51)*C73*D52+(C53-C52)*C73*D53+(C54-C53)*C73*D54+(C55-C54)*C73*D55+(C56-C55)*C73*D56+(B28-C56)*C73*D57,IF(AND(B28&gt;C57,B28&lt;=C58),C51*C73*D51+(C52-C51)*C73*D52+(C53-C52)*C73*D53+(C54-C53)*C73*D54+(C55-C54)*C73*D55+(C56-C55)*C73*D56+(C55-C56)*C73*D57+(B28-C57)*C73*D58,0))))))))</f>
        <v>40.595999999999997</v>
      </c>
      <c r="D28" s="4">
        <f>MROUND(IF(B28&lt;=C51,B28*C73*D51,IF(AND(B28&gt;C51,B28&lt;=C52),(C51-B51)*D51*C73+(B28-C51)*C73*D52,IF(AND(B28&gt;C52,B28&lt;=C53),C51*C73*D51+(C52-C51)*C73*D52+(B28 -C52)*C73*D53,IF(AND(B28&gt;C53,B28&lt;=C54),C51*C73*D51+(C52-C51)*C73*D52+(C53-C52)*C73*D53+(B28 -C53)*C73*D54,IF(AND(B28&gt;C54,B28&lt;=C55),C51*C73*D51+(C52-C51)*C73*D52+(C53-C52)*C73*D53+(C54-C53)*C73*D54+(B28 -C54)*C73*D55,IF(AND(B28&gt;C55,B28&lt;=C56),C51*C73*D51+(C52-C51)*C73*D52+(C53-C52)*C73*D53+(C54-C53)*C73*D54+(C55-C54)*C73*D55+(B28 -C55)*C73*D56,IF(AND(B28&gt;C56,B28&lt;=C57),C51*C73*D51+(C52-C51)*C73*D52+(C53-C52)*C73*D53+(C54-C53)*C73*D54+(C55-C54)*C73*D55+(C56-C55)*C73*D56+(B28-C56)*C73*D57,IF(AND(B28&gt;C57,B28&lt;=C58),C51*C73*D51+(C52-C51)*C73*D52+(C53-C52)*C73*D53+(C54-C53)*C73*D54+(C55-C54)*C73*D55+(C56-C55)*C73*D56+(C55-C56)*C73*D57+(B28-C57)*C73*D58,0)))))))),0.5)</f>
        <v>40.5</v>
      </c>
      <c r="E28" s="4">
        <f>MROUND(C28-C12,0.5)</f>
        <v>37.5</v>
      </c>
      <c r="F28" s="4">
        <f>MROUND(C28-C13,0.5)</f>
        <v>33.5</v>
      </c>
      <c r="G28" s="4">
        <f>MROUND(C28-C14,0.5)</f>
        <v>32</v>
      </c>
      <c r="H28" s="4">
        <f>MROUND(C28-C15,0.5)</f>
        <v>29.5</v>
      </c>
      <c r="I28" s="4">
        <f>MROUND(C28-C16,0.5)</f>
        <v>29</v>
      </c>
      <c r="J28" s="4">
        <f>MROUND(C28-C17,0.5)</f>
        <v>24.5</v>
      </c>
      <c r="K28" s="4">
        <f>MROUND(C28-C18,0.5)</f>
        <v>22.5</v>
      </c>
      <c r="L28" s="4">
        <f>MROUND(C28-C19,0.5)</f>
        <v>20</v>
      </c>
      <c r="M28" s="4">
        <f>MROUND(C28-C20,0.5)</f>
        <v>19</v>
      </c>
      <c r="N28" s="4">
        <f>MROUND(C28-C21,0.5)</f>
        <v>18</v>
      </c>
      <c r="O28" s="4">
        <f>MROUND(C28-C22,0.5)</f>
        <v>15.5</v>
      </c>
      <c r="P28" s="4">
        <f>MROUND(C28-C23,0.5)</f>
        <v>14</v>
      </c>
      <c r="Q28" s="4">
        <f>MROUND(C28-C24,0.5)</f>
        <v>12</v>
      </c>
      <c r="R28" s="4">
        <f>MROUND(C28-C25,0.5)</f>
        <v>9</v>
      </c>
      <c r="S28" s="4">
        <f>MROUND(C28-C26,0.5)</f>
        <v>7</v>
      </c>
      <c r="T28" s="4">
        <f>IF(MROUND(C28-C27,0.5)=0,0.5,MROUND(C28-C27,0.5))</f>
        <v>4.5</v>
      </c>
      <c r="U28" s="5"/>
      <c r="V28" s="4">
        <f>U29</f>
        <v>1</v>
      </c>
      <c r="W28" s="4">
        <f>U30</f>
        <v>2.5</v>
      </c>
    </row>
    <row r="29" spans="1:23" ht="16.8" x14ac:dyDescent="0.4">
      <c r="A29" s="12" t="s">
        <v>28</v>
      </c>
      <c r="B29" s="13">
        <v>80</v>
      </c>
      <c r="C29" s="14">
        <f>IF(B29&lt;=C51,B29*C73*D51,IF(AND(B29&gt;C51,B29&lt;=C52),(C51-B51)*D51*C73+(B29-C51)*C73*D52,IF(AND(B29&gt;C52,B29&lt;=C53),C51*C73*D51+(C52-C51)*C73*D52+(B29 -C52)*C73*D53,IF(AND(B29&gt;C53,B29&lt;=C54),C51*C73*D51+(C52-C51)*C73*D52+(C53-C52)*C73*D53+(B29 -C53)*C73*D54,IF(AND(B29&gt;C54,B29&lt;=C55),C51*C73*D51+(C52-C51)*C73*D52+(C53-C52)*C73*D53+(C54-C53)*C73*D54+(B29 -C54)*C73*D55,IF(AND(B29&gt;C55,B29&lt;=C56),C51*C73*D51+(C52-C51)*C73*D52+(C53-C52)*C73*D53+(C54-C53)*C73*D54+(C55-C54)*C73*D55+(B29 -C55)*C73*D56,IF(AND(B29&gt;C56,B29&lt;=C57),C51*C73*D51+(C52-C51)*C73*D52+(C53-C52)*C73*D53+(C54-C53)*C73*D54+(C55-C54)*C73*D55+(C56-C55)*C73*D56+(B29-C56)*C73*D57,IF(AND(B29&gt;C57,B29&lt;=C58),C51*C73*D51+(C52-C51)*C73*D52+(C53-C52)*C73*D53+(C54-C53)*C73*D54+(C55-C54)*C73*D55+(C56-C55)*C73*D56+(C55-C56)*C73*D57+(B29-C57)*C73*D58,0))))))))</f>
        <v>41.819999999999993</v>
      </c>
      <c r="D29" s="4">
        <f>MROUND(IF(B29&lt;=C51,B29*C73*D51,IF(AND(B29&gt;C51,B29&lt;=C52),(C51-B51)*D51*C73+(B29-C51)*C73*D52,IF(AND(B29&gt;C52,B29&lt;=C53),C51*C73*D51+(C52-C51)*C73*D52+(B29 -C52)*C73*D53,IF(AND(B29&gt;C53,B29&lt;=C54),C51*C73*D51+(C52-C51)*C73*D52+(C53-C52)*C73*D53+(B29 -C53)*C73*D54,IF(AND(B29&gt;C54,B29&lt;=C55),C51*C73*D51+(C52-C51)*C73*D52+(C53-C52)*C73*D53+(C54-C53)*C73*D54+(B29 -C54)*C73*D55,IF(AND(B29&gt;C55,B29&lt;=C56),C51*C73*D51+(C52-C51)*C73*D52+(C53-C52)*C73*D53+(C54-C53)*C73*D54+(C55-C54)*C73*D55+(B29 -C55)*C73*D56,IF(AND(B29&gt;C56,B29&lt;=C57),C51*C73*D51+(C52-C51)*C73*D52+(C53-C52)*C73*D53+(C54-C53)*C73*D54+(C55-C54)*C73*D55+(C56-C55)*C73*D56+(B29-C56)*C73*D57,IF(AND(B29&gt;C57,B29&lt;=C58),C51*C73*D51+(C52-C51)*C73*D52+(C53-C52)*C73*D53+(C54-C53)*C73*D54+(C55-C54)*C73*D55+(C56-C55)*C73*D56+(C55-C56)*C73*D57+(B29-C57)*C73*D58,0)))))))),0.5)</f>
        <v>42</v>
      </c>
      <c r="E29" s="4">
        <f>MROUND(C29-C12,0.5)</f>
        <v>39</v>
      </c>
      <c r="F29" s="4">
        <f>MROUND(C29-C13,0.5)</f>
        <v>34.5</v>
      </c>
      <c r="G29" s="8">
        <f>MROUND(C29-C14,0.5)</f>
        <v>33.5</v>
      </c>
      <c r="H29" s="8">
        <f>MROUND(C29-C15,0.5)</f>
        <v>30.5</v>
      </c>
      <c r="I29" s="4">
        <f>MROUND(C29-C16,0.5)</f>
        <v>30</v>
      </c>
      <c r="J29" s="4">
        <f>MROUND(C29-C17,0.5)</f>
        <v>25.5</v>
      </c>
      <c r="K29" s="4">
        <f>MROUND(C29-C18,0.5)</f>
        <v>24</v>
      </c>
      <c r="L29" s="4">
        <f>MROUND(C29-C19,0.5)</f>
        <v>21.5</v>
      </c>
      <c r="M29" s="4">
        <f>MROUND(C29-C20,0.5)</f>
        <v>20.5</v>
      </c>
      <c r="N29" s="4">
        <f>MROUND(C29-C21,0.5)</f>
        <v>19.5</v>
      </c>
      <c r="O29" s="4">
        <f>MROUND(C29-C22,0.5)</f>
        <v>17</v>
      </c>
      <c r="P29" s="4">
        <f>MROUND(C29-C23,0.5)</f>
        <v>15.5</v>
      </c>
      <c r="Q29" s="4">
        <f>MROUND(C29-C24,0.5)</f>
        <v>13.5</v>
      </c>
      <c r="R29" s="4">
        <f>MROUND(C29-C25,0.5)</f>
        <v>10</v>
      </c>
      <c r="S29" s="4">
        <f>MROUND(C29-C26,0.5)</f>
        <v>8</v>
      </c>
      <c r="T29" s="4">
        <f>MROUND(C29-C27,0.5)</f>
        <v>5.5</v>
      </c>
      <c r="U29" s="4">
        <f>IF(MROUND(C29-C28,0.5)=0,0.5,MROUND(C29-C28,0.5))</f>
        <v>1</v>
      </c>
      <c r="V29" s="5"/>
      <c r="W29" s="4">
        <f>V30</f>
        <v>1</v>
      </c>
    </row>
    <row r="30" spans="1:23" ht="16.8" x14ac:dyDescent="0.4">
      <c r="A30" s="11" t="s">
        <v>29</v>
      </c>
      <c r="B30" s="13">
        <v>83</v>
      </c>
      <c r="C30" s="14">
        <f>IF(B30&lt;=C51,B30*C73*D51,IF(AND(B30&gt;C51,B30&lt;=C52),(C51-B51)*D51*C73+(B30-C51)*C73*D52,IF(AND(B30&gt;C52,B30&lt;=C53),C51*C73*D51+(C52-C51)*C73*D52+(B30 -C52)*C73*D53,IF(AND(B30&gt;C53,B30&lt;=C54),C51*C73*D51+(C52-C51)*C73*D52+(C53-C52)*C73*D53+(B30 -C53)*C73*D54,IF(AND(B30&gt;C54,B30&lt;=C55),C51*C73*D51+(C52-C51)*C73*D52+(C53-C52)*C73*D53+(C54-C53)*C73*D54+(B30 -C54)*C73*D55,IF(AND(B30&gt;C55,B30&lt;=C56),C51*C73*D51+(C52-C51)*C73*D52+(C53-C52)*C73*D53+(C54-C53)*C73*D54+(C55-C54)*C73*D55+(B30 -C55)*C73*D56,IF(AND(B30&gt;C56,B30&lt;=C57),C51*C73*D51+(C52-C51)*C73*D52+(C53-C52)*C73*D53+(C54-C53)*C73*D54+(C55-C54)*C73*D55+(C56-C55)*C73*D56+(B30-C56)*C73*D57,IF(AND(B30&gt;C57,B30&lt;=C58),C51*C73*D51+(C52-C51)*C73*D52+(C53-C52)*C73*D53+(C54-C53)*C73*D54+(C55-C54)*C73*D55+(C56-C55)*C73*D56+(C55-C56)*C73*D57+(B30-C57)*C73*D58,0))))))))</f>
        <v>43.043999999999997</v>
      </c>
      <c r="D30" s="4">
        <f>MROUND(IF(B30&lt;=C51,B30*C73*D51,IF(AND(B30&gt;C51,B30&lt;=C52),(C51-B51)*D51*C73+(B30-C51)*C73*D52,IF(AND(B30&gt;C52,B30&lt;=C53),C51*C73*D51+(C52-C51)*C73*D52+(B30 -C52)*C73*D53,IF(AND(B30&gt;C53,B30&lt;=C54),C51*C73*D51+(C52-C51)*C73*D52+(C53-C52)*C73*D53+(B30 -C53)*C73*D54,IF(AND(B30&gt;C54,B30&lt;=C55),C51*C73*D51+(C52-C51)*C73*D52+(C53-C52)*C73*D53+(C54-C53)*C73*D54+(B30 -C54)*C73*D55,IF(AND(B30&gt;C55,B30&lt;=C56),C51*C73*D51+(C52-C51)*C73*D52+(C53-C52)*C73*D53+(C54-C53)*C73*D54+(C55-C54)*C73*D55+(B30 -C55)*C73*D56,IF(AND(B30&gt;C56,B30&lt;=C57),C51*C73*D51+(C52-C51)*C73*D52+(C53-C52)*C73*D53+(C54-C53)*C73*D54+(C55-C54)*C73*D55+(C56-C55)*C73*D56+(B30-C56)*C73*D57,IF(AND(B30&gt;C57,B30&lt;=C58),C51*C73*D51+(C52-C51)*C73*D52+(C53-C52)*C73*D53+(C54-C53)*C73*D54+(C55-C54)*C73*D55+(C56-C55)*C73*D56+(C55-C56)*C73*D57+(B30-C57)*C73*D58,0)))))))),0.5)</f>
        <v>43</v>
      </c>
      <c r="E30" s="4">
        <f>MROUND(C30-C12,0.5)</f>
        <v>40</v>
      </c>
      <c r="F30" s="4">
        <f>MROUND(C30-C13,0.5)</f>
        <v>35.5</v>
      </c>
      <c r="G30" s="4">
        <f>MROUND(C30-C14,0.5)</f>
        <v>34.5</v>
      </c>
      <c r="H30" s="4">
        <f>MROUND(C30-C15,0.5)</f>
        <v>32</v>
      </c>
      <c r="I30" s="4">
        <f>MROUND(C30-C16,0.5)</f>
        <v>31.5</v>
      </c>
      <c r="J30" s="4">
        <f>MROUND(C30-C17,0.5)</f>
        <v>26.5</v>
      </c>
      <c r="K30" s="4">
        <f>MROUND(C30-C18,0.5)</f>
        <v>25</v>
      </c>
      <c r="L30" s="4">
        <f>MROUND(C30-C19,0.5)</f>
        <v>22.5</v>
      </c>
      <c r="M30" s="4">
        <f>MROUND(C30-C20,0.5)</f>
        <v>21.5</v>
      </c>
      <c r="N30" s="4">
        <f>MROUND(C30-C21,0.5)</f>
        <v>20.5</v>
      </c>
      <c r="O30" s="4">
        <f>MROUND(C30-C22,0.5)</f>
        <v>18</v>
      </c>
      <c r="P30" s="4">
        <f>MROUND(C30-C23,0.5)</f>
        <v>16.5</v>
      </c>
      <c r="Q30" s="4">
        <f>MROUND(C30-C24,0.5)</f>
        <v>14.5</v>
      </c>
      <c r="R30" s="4">
        <f>MROUND(C30-C25,0.5)</f>
        <v>11.5</v>
      </c>
      <c r="S30" s="4">
        <f>MROUND(C30-C26,0.5)</f>
        <v>9.5</v>
      </c>
      <c r="T30" s="4">
        <f>MROUND(C30-C27,0.5)</f>
        <v>7</v>
      </c>
      <c r="U30" s="4">
        <f>MROUND(C30-C28,0.5)</f>
        <v>2.5</v>
      </c>
      <c r="V30" s="4">
        <f>IF(MROUND(C30-C29,0.5)=0,0.5,MROUND(C30-C29,0.5))</f>
        <v>1</v>
      </c>
      <c r="W30" s="5"/>
    </row>
    <row r="31" spans="1:23" ht="16.8" x14ac:dyDescent="0.4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6.8" x14ac:dyDescent="0.4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6.8" x14ac:dyDescent="0.4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6.8" hidden="1" x14ac:dyDescent="0.4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6.8" hidden="1" x14ac:dyDescent="0.4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6.8" hidden="1" x14ac:dyDescent="0.4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6.8" hidden="1" x14ac:dyDescent="0.4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6.8" hidden="1" x14ac:dyDescent="0.4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6.8" hidden="1" x14ac:dyDescent="0.4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6.8" hidden="1" x14ac:dyDescent="0.4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6.8" hidden="1" x14ac:dyDescent="0.4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6.8" hidden="1" x14ac:dyDescent="0.4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6.8" hidden="1" x14ac:dyDescent="0.4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6.8" hidden="1" x14ac:dyDescent="0.4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6.8" hidden="1" x14ac:dyDescent="0.4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6.8" x14ac:dyDescent="0.4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6.8" x14ac:dyDescent="0.4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6.8" x14ac:dyDescent="0.4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6.8" x14ac:dyDescent="0.4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8.6" x14ac:dyDescent="0.4">
      <c r="A50" s="21" t="s">
        <v>2</v>
      </c>
      <c r="B50" s="21" t="s">
        <v>3</v>
      </c>
      <c r="C50" s="21" t="s">
        <v>4</v>
      </c>
      <c r="D50" s="21" t="s">
        <v>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3" ht="16.8" x14ac:dyDescent="0.4">
      <c r="A51" s="21">
        <v>1</v>
      </c>
      <c r="B51" s="21">
        <v>0</v>
      </c>
      <c r="C51" s="21">
        <v>15</v>
      </c>
      <c r="D51" s="21">
        <v>1.2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3" ht="16.8" x14ac:dyDescent="0.4">
      <c r="A52" s="21">
        <v>2</v>
      </c>
      <c r="B52" s="21">
        <v>15.01</v>
      </c>
      <c r="C52" s="21">
        <v>30</v>
      </c>
      <c r="D52" s="21">
        <v>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3" ht="16.8" x14ac:dyDescent="0.4">
      <c r="A53" s="21">
        <v>3</v>
      </c>
      <c r="B53" s="21">
        <v>30.01</v>
      </c>
      <c r="C53" s="21">
        <v>45</v>
      </c>
      <c r="D53" s="21">
        <v>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3" ht="16.8" x14ac:dyDescent="0.4">
      <c r="A54" s="21">
        <v>4</v>
      </c>
      <c r="B54" s="21">
        <v>45.01</v>
      </c>
      <c r="C54" s="21">
        <v>60</v>
      </c>
      <c r="D54" s="21">
        <v>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3" ht="16.8" x14ac:dyDescent="0.4">
      <c r="A55" s="21">
        <v>5</v>
      </c>
      <c r="B55" s="21">
        <v>60.01</v>
      </c>
      <c r="C55" s="21">
        <v>75</v>
      </c>
      <c r="D55" s="21">
        <v>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3" ht="16.8" x14ac:dyDescent="0.4">
      <c r="A56" s="21">
        <v>6</v>
      </c>
      <c r="B56" s="21">
        <v>75.010000000000005</v>
      </c>
      <c r="C56" s="21">
        <v>83</v>
      </c>
      <c r="D56" s="21">
        <v>0.8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3" ht="16.8" x14ac:dyDescent="0.4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6.8" x14ac:dyDescent="0.4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6.8" hidden="1" x14ac:dyDescent="0.4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6.8" hidden="1" x14ac:dyDescent="0.4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6.8" hidden="1" x14ac:dyDescent="0.4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6.8" hidden="1" x14ac:dyDescent="0.4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6.8" hidden="1" x14ac:dyDescent="0.4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6.8" hidden="1" x14ac:dyDescent="0.4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6.8" hidden="1" x14ac:dyDescent="0.4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6.8" hidden="1" x14ac:dyDescent="0.4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6.8" x14ac:dyDescent="0.4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6.8" x14ac:dyDescent="0.4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6.8" x14ac:dyDescent="0.4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6.8" x14ac:dyDescent="0.4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6.8" x14ac:dyDescent="0.4">
      <c r="A71" s="17" t="s">
        <v>31</v>
      </c>
      <c r="B71" s="10"/>
      <c r="C71" s="18">
        <v>0.42</v>
      </c>
      <c r="D71" s="19" t="s">
        <v>6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3" ht="16.8" x14ac:dyDescent="0.4">
      <c r="A72" s="20" t="s">
        <v>7</v>
      </c>
      <c r="B72" s="10"/>
      <c r="C72" s="6">
        <f>ROUND(C71*0.21,2)</f>
        <v>0.09</v>
      </c>
      <c r="D72" s="19" t="s">
        <v>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3" ht="16.8" x14ac:dyDescent="0.4">
      <c r="A73" s="20" t="s">
        <v>8</v>
      </c>
      <c r="B73" s="10"/>
      <c r="C73" s="6">
        <f>C71+C72</f>
        <v>0.51</v>
      </c>
      <c r="D73" s="19" t="s">
        <v>6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3" ht="16.8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6.8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6.8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6.8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6.8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</sheetData>
  <mergeCells count="2">
    <mergeCell ref="A4:V4"/>
    <mergeCell ref="A9:W9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Selesiu</dc:creator>
  <cp:lastModifiedBy>Dan Selesiu</cp:lastModifiedBy>
  <cp:lastPrinted>2026-10-12T11:48:31Z</cp:lastPrinted>
  <dcterms:created xsi:type="dcterms:W3CDTF">2025-03-18T11:00:31Z</dcterms:created>
  <dcterms:modified xsi:type="dcterms:W3CDTF">2026-10-12T11:48:33Z</dcterms:modified>
</cp:coreProperties>
</file>