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vr\cajt\ANUL 2026\PROIECTE Hotarari CJC 2026\Proiect APROBARE TARIFE  Licitatia 3 Asociere Et.1\Tarife calatorie licitatia 3\"/>
    </mc:Choice>
  </mc:AlternateContent>
  <xr:revisionPtr revIDLastSave="0" documentId="13_ncr:1_{2D370D19-49B0-46F8-8567-C144D0E0A4E2}" xr6:coauthVersionLast="47" xr6:coauthVersionMax="47" xr10:uidLastSave="{00000000-0000-0000-0000-000000000000}"/>
  <bookViews>
    <workbookView xWindow="-108" yWindow="-108" windowWidth="30936" windowHeight="16896" xr2:uid="{8E4993A6-3EB3-4C8F-9398-C26CA64374B2}"/>
  </bookViews>
  <sheets>
    <sheet name="T08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1" i="1" l="1"/>
  <c r="C72" i="1" l="1"/>
  <c r="D30" i="1" l="1"/>
  <c r="Z8" i="1" s="1"/>
  <c r="C28" i="1"/>
  <c r="D26" i="1"/>
  <c r="V8" i="1" s="1"/>
  <c r="D24" i="1"/>
  <c r="T8" i="1" s="1"/>
  <c r="D22" i="1"/>
  <c r="R8" i="1" s="1"/>
  <c r="D21" i="1"/>
  <c r="Q8" i="1" s="1"/>
  <c r="D17" i="1"/>
  <c r="M8" i="1" s="1"/>
  <c r="D15" i="1"/>
  <c r="K8" i="1" s="1"/>
  <c r="D14" i="1"/>
  <c r="J8" i="1" s="1"/>
  <c r="D9" i="1"/>
  <c r="E8" i="1" s="1"/>
  <c r="C9" i="1"/>
  <c r="C27" i="1"/>
  <c r="C13" i="1"/>
  <c r="C10" i="1"/>
  <c r="C30" i="1"/>
  <c r="C26" i="1"/>
  <c r="C24" i="1"/>
  <c r="C22" i="1"/>
  <c r="C21" i="1"/>
  <c r="D20" i="1"/>
  <c r="P8" i="1" s="1"/>
  <c r="D19" i="1"/>
  <c r="O8" i="1" s="1"/>
  <c r="D18" i="1"/>
  <c r="N8" i="1" s="1"/>
  <c r="C17" i="1"/>
  <c r="C15" i="1"/>
  <c r="C14" i="1"/>
  <c r="D12" i="1"/>
  <c r="H8" i="1" s="1"/>
  <c r="C29" i="1"/>
  <c r="C23" i="1"/>
  <c r="C16" i="1"/>
  <c r="C11" i="1"/>
  <c r="D29" i="1"/>
  <c r="Y8" i="1" s="1"/>
  <c r="D27" i="1"/>
  <c r="W8" i="1" s="1"/>
  <c r="D25" i="1"/>
  <c r="U8" i="1" s="1"/>
  <c r="D23" i="1"/>
  <c r="S8" i="1" s="1"/>
  <c r="C20" i="1"/>
  <c r="C19" i="1"/>
  <c r="C18" i="1"/>
  <c r="D16" i="1"/>
  <c r="L8" i="1" s="1"/>
  <c r="D13" i="1"/>
  <c r="I8" i="1" s="1"/>
  <c r="C12" i="1"/>
  <c r="D11" i="1"/>
  <c r="G8" i="1" s="1"/>
  <c r="D10" i="1"/>
  <c r="F8" i="1" s="1"/>
  <c r="D28" i="1"/>
  <c r="X8" i="1" s="1"/>
  <c r="C25" i="1"/>
  <c r="Q22" i="1" l="1"/>
  <c r="R21" i="1" s="1"/>
  <c r="J22" i="1"/>
  <c r="R14" i="1" s="1"/>
  <c r="M22" i="1"/>
  <c r="R17" i="1" s="1"/>
  <c r="P22" i="1"/>
  <c r="R20" i="1" s="1"/>
  <c r="K22" i="1"/>
  <c r="R15" i="1" s="1"/>
  <c r="F22" i="1"/>
  <c r="R10" i="1" s="1"/>
  <c r="L22" i="1"/>
  <c r="R16" i="1" s="1"/>
  <c r="N22" i="1"/>
  <c r="R18" i="1" s="1"/>
  <c r="G22" i="1"/>
  <c r="R11" i="1" s="1"/>
  <c r="H22" i="1"/>
  <c r="R12" i="1" s="1"/>
  <c r="O22" i="1"/>
  <c r="R19" i="1" s="1"/>
  <c r="I22" i="1"/>
  <c r="R13" i="1" s="1"/>
  <c r="E22" i="1"/>
  <c r="R9" i="1" s="1"/>
  <c r="E16" i="1"/>
  <c r="L9" i="1" s="1"/>
  <c r="J16" i="1"/>
  <c r="L14" i="1" s="1"/>
  <c r="K16" i="1"/>
  <c r="L15" i="1" s="1"/>
  <c r="I16" i="1"/>
  <c r="L13" i="1" s="1"/>
  <c r="F16" i="1"/>
  <c r="L10" i="1" s="1"/>
  <c r="H16" i="1"/>
  <c r="L12" i="1" s="1"/>
  <c r="G16" i="1"/>
  <c r="L11" i="1" s="1"/>
  <c r="J25" i="1"/>
  <c r="U14" i="1" s="1"/>
  <c r="H14" i="1"/>
  <c r="J12" i="1" s="1"/>
  <c r="E14" i="1"/>
  <c r="J9" i="1" s="1"/>
  <c r="G14" i="1"/>
  <c r="J11" i="1" s="1"/>
  <c r="I14" i="1"/>
  <c r="J13" i="1" s="1"/>
  <c r="F14" i="1"/>
  <c r="J10" i="1" s="1"/>
  <c r="Q24" i="1"/>
  <c r="T21" i="1" s="1"/>
  <c r="P24" i="1"/>
  <c r="T20" i="1" s="1"/>
  <c r="L24" i="1"/>
  <c r="T16" i="1" s="1"/>
  <c r="M24" i="1"/>
  <c r="T17" i="1" s="1"/>
  <c r="E24" i="1"/>
  <c r="T9" i="1" s="1"/>
  <c r="I24" i="1"/>
  <c r="T13" i="1" s="1"/>
  <c r="R24" i="1"/>
  <c r="T22" i="1" s="1"/>
  <c r="N24" i="1"/>
  <c r="T18" i="1" s="1"/>
  <c r="K24" i="1"/>
  <c r="T15" i="1" s="1"/>
  <c r="J24" i="1"/>
  <c r="T14" i="1" s="1"/>
  <c r="O24" i="1"/>
  <c r="T19" i="1" s="1"/>
  <c r="S24" i="1"/>
  <c r="T23" i="1" s="1"/>
  <c r="F24" i="1"/>
  <c r="T10" i="1" s="1"/>
  <c r="G24" i="1"/>
  <c r="T11" i="1" s="1"/>
  <c r="I29" i="1"/>
  <c r="Y13" i="1" s="1"/>
  <c r="G13" i="1"/>
  <c r="I11" i="1" s="1"/>
  <c r="E13" i="1"/>
  <c r="I9" i="1" s="1"/>
  <c r="F13" i="1"/>
  <c r="I10" i="1" s="1"/>
  <c r="H13" i="1"/>
  <c r="I12" i="1" s="1"/>
  <c r="T25" i="1"/>
  <c r="U24" i="1" s="1"/>
  <c r="M25" i="1"/>
  <c r="U17" i="1" s="1"/>
  <c r="F25" i="1"/>
  <c r="U10" i="1" s="1"/>
  <c r="N25" i="1"/>
  <c r="U18" i="1" s="1"/>
  <c r="Q25" i="1"/>
  <c r="U21" i="1" s="1"/>
  <c r="O25" i="1"/>
  <c r="U19" i="1" s="1"/>
  <c r="H25" i="1"/>
  <c r="U12" i="1" s="1"/>
  <c r="R25" i="1"/>
  <c r="U22" i="1" s="1"/>
  <c r="S25" i="1"/>
  <c r="U23" i="1" s="1"/>
  <c r="I25" i="1"/>
  <c r="U13" i="1" s="1"/>
  <c r="G25" i="1"/>
  <c r="U11" i="1" s="1"/>
  <c r="L25" i="1"/>
  <c r="U16" i="1" s="1"/>
  <c r="K25" i="1"/>
  <c r="U15" i="1" s="1"/>
  <c r="P25" i="1"/>
  <c r="U20" i="1" s="1"/>
  <c r="H24" i="1"/>
  <c r="T12" i="1" s="1"/>
  <c r="F12" i="1"/>
  <c r="H10" i="1" s="1"/>
  <c r="E12" i="1"/>
  <c r="H9" i="1" s="1"/>
  <c r="G12" i="1"/>
  <c r="H11" i="1" s="1"/>
  <c r="G19" i="1"/>
  <c r="O11" i="1" s="1"/>
  <c r="L19" i="1"/>
  <c r="O16" i="1" s="1"/>
  <c r="F19" i="1"/>
  <c r="O10" i="1" s="1"/>
  <c r="K19" i="1"/>
  <c r="O15" i="1" s="1"/>
  <c r="M19" i="1"/>
  <c r="O17" i="1" s="1"/>
  <c r="I19" i="1"/>
  <c r="O13" i="1" s="1"/>
  <c r="H19" i="1"/>
  <c r="O12" i="1" s="1"/>
  <c r="E19" i="1"/>
  <c r="O9" i="1" s="1"/>
  <c r="N19" i="1"/>
  <c r="O18" i="1" s="1"/>
  <c r="J19" i="1"/>
  <c r="O14" i="1" s="1"/>
  <c r="O23" i="1"/>
  <c r="S19" i="1" s="1"/>
  <c r="N23" i="1"/>
  <c r="S18" i="1" s="1"/>
  <c r="M23" i="1"/>
  <c r="S17" i="1" s="1"/>
  <c r="H23" i="1"/>
  <c r="S12" i="1" s="1"/>
  <c r="K23" i="1"/>
  <c r="S15" i="1" s="1"/>
  <c r="J23" i="1"/>
  <c r="S14" i="1" s="1"/>
  <c r="I23" i="1"/>
  <c r="S13" i="1" s="1"/>
  <c r="P23" i="1"/>
  <c r="S20" i="1" s="1"/>
  <c r="F23" i="1"/>
  <c r="S10" i="1" s="1"/>
  <c r="L23" i="1"/>
  <c r="S16" i="1" s="1"/>
  <c r="G23" i="1"/>
  <c r="S11" i="1" s="1"/>
  <c r="Q23" i="1"/>
  <c r="S21" i="1" s="1"/>
  <c r="E23" i="1"/>
  <c r="S9" i="1" s="1"/>
  <c r="R23" i="1"/>
  <c r="S22" i="1" s="1"/>
  <c r="F15" i="1"/>
  <c r="K10" i="1" s="1"/>
  <c r="I15" i="1"/>
  <c r="K13" i="1" s="1"/>
  <c r="H15" i="1"/>
  <c r="K12" i="1" s="1"/>
  <c r="E15" i="1"/>
  <c r="K9" i="1" s="1"/>
  <c r="G15" i="1"/>
  <c r="K11" i="1" s="1"/>
  <c r="J15" i="1"/>
  <c r="K14" i="1" s="1"/>
  <c r="O26" i="1"/>
  <c r="V19" i="1" s="1"/>
  <c r="N26" i="1"/>
  <c r="V18" i="1" s="1"/>
  <c r="F26" i="1"/>
  <c r="V10" i="1" s="1"/>
  <c r="G26" i="1"/>
  <c r="V11" i="1" s="1"/>
  <c r="M26" i="1"/>
  <c r="V17" i="1" s="1"/>
  <c r="T26" i="1"/>
  <c r="V24" i="1" s="1"/>
  <c r="J26" i="1"/>
  <c r="V14" i="1" s="1"/>
  <c r="I26" i="1"/>
  <c r="V13" i="1" s="1"/>
  <c r="P26" i="1"/>
  <c r="V20" i="1" s="1"/>
  <c r="R26" i="1"/>
  <c r="V22" i="1" s="1"/>
  <c r="E26" i="1"/>
  <c r="V9" i="1" s="1"/>
  <c r="U26" i="1"/>
  <c r="V25" i="1" s="1"/>
  <c r="L26" i="1"/>
  <c r="V16" i="1" s="1"/>
  <c r="K26" i="1"/>
  <c r="V15" i="1" s="1"/>
  <c r="Q26" i="1"/>
  <c r="V21" i="1" s="1"/>
  <c r="H26" i="1"/>
  <c r="V12" i="1" s="1"/>
  <c r="S26" i="1"/>
  <c r="V23" i="1" s="1"/>
  <c r="L27" i="1"/>
  <c r="W16" i="1" s="1"/>
  <c r="O27" i="1"/>
  <c r="W19" i="1" s="1"/>
  <c r="T27" i="1"/>
  <c r="W24" i="1" s="1"/>
  <c r="G27" i="1"/>
  <c r="W11" i="1" s="1"/>
  <c r="P27" i="1"/>
  <c r="W20" i="1" s="1"/>
  <c r="N27" i="1"/>
  <c r="W18" i="1" s="1"/>
  <c r="Q27" i="1"/>
  <c r="W21" i="1" s="1"/>
  <c r="K27" i="1"/>
  <c r="W15" i="1" s="1"/>
  <c r="J27" i="1"/>
  <c r="W14" i="1" s="1"/>
  <c r="M27" i="1"/>
  <c r="W17" i="1" s="1"/>
  <c r="S27" i="1"/>
  <c r="W23" i="1" s="1"/>
  <c r="V27" i="1"/>
  <c r="W26" i="1" s="1"/>
  <c r="I27" i="1"/>
  <c r="W13" i="1" s="1"/>
  <c r="R27" i="1"/>
  <c r="W22" i="1" s="1"/>
  <c r="E27" i="1"/>
  <c r="W9" i="1" s="1"/>
  <c r="H27" i="1"/>
  <c r="W12" i="1" s="1"/>
  <c r="F27" i="1"/>
  <c r="W10" i="1" s="1"/>
  <c r="U27" i="1"/>
  <c r="W25" i="1" s="1"/>
  <c r="L20" i="1"/>
  <c r="P16" i="1" s="1"/>
  <c r="M20" i="1"/>
  <c r="P17" i="1" s="1"/>
  <c r="H20" i="1"/>
  <c r="P12" i="1" s="1"/>
  <c r="J20" i="1"/>
  <c r="P14" i="1" s="1"/>
  <c r="O20" i="1"/>
  <c r="P19" i="1" s="1"/>
  <c r="N20" i="1"/>
  <c r="P18" i="1" s="1"/>
  <c r="G20" i="1"/>
  <c r="P11" i="1" s="1"/>
  <c r="K20" i="1"/>
  <c r="P15" i="1" s="1"/>
  <c r="I20" i="1"/>
  <c r="P13" i="1" s="1"/>
  <c r="E20" i="1"/>
  <c r="P9" i="1" s="1"/>
  <c r="F20" i="1"/>
  <c r="P10" i="1" s="1"/>
  <c r="X29" i="1"/>
  <c r="Y28" i="1" s="1"/>
  <c r="M29" i="1"/>
  <c r="Y17" i="1" s="1"/>
  <c r="J29" i="1"/>
  <c r="Y14" i="1" s="1"/>
  <c r="U29" i="1"/>
  <c r="Y25" i="1" s="1"/>
  <c r="Q29" i="1"/>
  <c r="Y21" i="1" s="1"/>
  <c r="N29" i="1"/>
  <c r="Y18" i="1" s="1"/>
  <c r="E29" i="1"/>
  <c r="Y9" i="1" s="1"/>
  <c r="O29" i="1"/>
  <c r="Y19" i="1" s="1"/>
  <c r="L29" i="1"/>
  <c r="Y16" i="1" s="1"/>
  <c r="V29" i="1"/>
  <c r="Y26" i="1" s="1"/>
  <c r="S29" i="1"/>
  <c r="Y23" i="1" s="1"/>
  <c r="G29" i="1"/>
  <c r="Y11" i="1" s="1"/>
  <c r="P29" i="1"/>
  <c r="Y20" i="1" s="1"/>
  <c r="K29" i="1"/>
  <c r="Y15" i="1" s="1"/>
  <c r="T29" i="1"/>
  <c r="Y24" i="1" s="1"/>
  <c r="R29" i="1"/>
  <c r="Y22" i="1" s="1"/>
  <c r="W29" i="1"/>
  <c r="Y27" i="1" s="1"/>
  <c r="H29" i="1"/>
  <c r="Y12" i="1" s="1"/>
  <c r="L17" i="1"/>
  <c r="M16" i="1" s="1"/>
  <c r="F17" i="1"/>
  <c r="M10" i="1" s="1"/>
  <c r="H17" i="1"/>
  <c r="M12" i="1" s="1"/>
  <c r="J17" i="1"/>
  <c r="M14" i="1" s="1"/>
  <c r="G17" i="1"/>
  <c r="M11" i="1" s="1"/>
  <c r="I17" i="1"/>
  <c r="M13" i="1" s="1"/>
  <c r="K17" i="1"/>
  <c r="M15" i="1" s="1"/>
  <c r="E17" i="1"/>
  <c r="M9" i="1" s="1"/>
  <c r="P21" i="1"/>
  <c r="Q20" i="1" s="1"/>
  <c r="J21" i="1"/>
  <c r="Q14" i="1" s="1"/>
  <c r="M21" i="1"/>
  <c r="Q17" i="1" s="1"/>
  <c r="N21" i="1"/>
  <c r="Q18" i="1" s="1"/>
  <c r="O21" i="1"/>
  <c r="Q19" i="1" s="1"/>
  <c r="L21" i="1"/>
  <c r="Q16" i="1" s="1"/>
  <c r="E21" i="1"/>
  <c r="Q9" i="1" s="1"/>
  <c r="I21" i="1"/>
  <c r="Q13" i="1" s="1"/>
  <c r="G21" i="1"/>
  <c r="Q11" i="1" s="1"/>
  <c r="K21" i="1"/>
  <c r="Q15" i="1" s="1"/>
  <c r="H21" i="1"/>
  <c r="Q12" i="1" s="1"/>
  <c r="F21" i="1"/>
  <c r="Q10" i="1" s="1"/>
  <c r="V30" i="1"/>
  <c r="Z26" i="1" s="1"/>
  <c r="S30" i="1"/>
  <c r="Z23" i="1" s="1"/>
  <c r="Q30" i="1"/>
  <c r="Z21" i="1" s="1"/>
  <c r="X30" i="1"/>
  <c r="Z28" i="1" s="1"/>
  <c r="H30" i="1"/>
  <c r="Z12" i="1" s="1"/>
  <c r="G30" i="1"/>
  <c r="Z11" i="1" s="1"/>
  <c r="M30" i="1"/>
  <c r="Z17" i="1" s="1"/>
  <c r="T30" i="1"/>
  <c r="Z24" i="1" s="1"/>
  <c r="R30" i="1"/>
  <c r="Z22" i="1" s="1"/>
  <c r="K30" i="1"/>
  <c r="Z15" i="1" s="1"/>
  <c r="O30" i="1"/>
  <c r="Z19" i="1" s="1"/>
  <c r="F30" i="1"/>
  <c r="Z10" i="1" s="1"/>
  <c r="Y30" i="1"/>
  <c r="Z29" i="1" s="1"/>
  <c r="P30" i="1"/>
  <c r="Z20" i="1" s="1"/>
  <c r="W30" i="1"/>
  <c r="Z27" i="1" s="1"/>
  <c r="N30" i="1"/>
  <c r="Z18" i="1" s="1"/>
  <c r="U30" i="1"/>
  <c r="Z25" i="1" s="1"/>
  <c r="L30" i="1"/>
  <c r="Z16" i="1" s="1"/>
  <c r="I30" i="1"/>
  <c r="Z13" i="1" s="1"/>
  <c r="J30" i="1"/>
  <c r="Z14" i="1" s="1"/>
  <c r="E30" i="1"/>
  <c r="Z9" i="1" s="1"/>
  <c r="E25" i="1"/>
  <c r="U9" i="1" s="1"/>
  <c r="F11" i="1"/>
  <c r="G10" i="1" s="1"/>
  <c r="E11" i="1"/>
  <c r="G9" i="1" s="1"/>
  <c r="F29" i="1"/>
  <c r="Y10" i="1" s="1"/>
  <c r="E10" i="1"/>
  <c r="F9" i="1" s="1"/>
  <c r="P28" i="1"/>
  <c r="X20" i="1" s="1"/>
  <c r="Q28" i="1"/>
  <c r="X21" i="1" s="1"/>
  <c r="U28" i="1"/>
  <c r="X25" i="1" s="1"/>
  <c r="M28" i="1"/>
  <c r="X17" i="1" s="1"/>
  <c r="T28" i="1"/>
  <c r="X24" i="1" s="1"/>
  <c r="L28" i="1"/>
  <c r="X16" i="1" s="1"/>
  <c r="R28" i="1"/>
  <c r="X22" i="1" s="1"/>
  <c r="K28" i="1"/>
  <c r="X15" i="1" s="1"/>
  <c r="N28" i="1"/>
  <c r="X18" i="1" s="1"/>
  <c r="E28" i="1"/>
  <c r="X9" i="1" s="1"/>
  <c r="J28" i="1"/>
  <c r="X14" i="1" s="1"/>
  <c r="G28" i="1"/>
  <c r="X11" i="1" s="1"/>
  <c r="V28" i="1"/>
  <c r="X26" i="1" s="1"/>
  <c r="O28" i="1"/>
  <c r="X19" i="1" s="1"/>
  <c r="W28" i="1"/>
  <c r="X27" i="1" s="1"/>
  <c r="F28" i="1"/>
  <c r="X10" i="1" s="1"/>
  <c r="S28" i="1"/>
  <c r="X23" i="1" s="1"/>
  <c r="H28" i="1"/>
  <c r="X12" i="1" s="1"/>
  <c r="I28" i="1"/>
  <c r="X13" i="1" s="1"/>
  <c r="F18" i="1"/>
  <c r="N10" i="1" s="1"/>
  <c r="G18" i="1"/>
  <c r="N11" i="1" s="1"/>
  <c r="E18" i="1"/>
  <c r="N9" i="1" s="1"/>
  <c r="H18" i="1"/>
  <c r="N12" i="1" s="1"/>
  <c r="K18" i="1"/>
  <c r="N15" i="1" s="1"/>
  <c r="J18" i="1"/>
  <c r="N14" i="1" s="1"/>
  <c r="L18" i="1"/>
  <c r="N16" i="1" s="1"/>
  <c r="M18" i="1"/>
  <c r="N17" i="1" s="1"/>
  <c r="I18" i="1"/>
  <c r="N13" i="1" s="1"/>
</calcChain>
</file>

<file path=xl/sharedStrings.xml><?xml version="1.0" encoding="utf-8"?>
<sst xmlns="http://schemas.openxmlformats.org/spreadsheetml/2006/main" count="64" uniqueCount="41">
  <si>
    <t xml:space="preserve">Ofertant: ASOCIEREA: FELDIBERC TRANS, MAREXVAL TRANS.LIVIO DARIO, AUTOTRUST CORPORATION </t>
  </si>
  <si>
    <t>Bilete de călătorie</t>
  </si>
  <si>
    <t>km</t>
  </si>
  <si>
    <t>Dej- Autogara Costrans - valori nerotunjite</t>
  </si>
  <si>
    <t>Nr.transă de distanță</t>
  </si>
  <si>
    <t>Zonă kilometrică initiala</t>
  </si>
  <si>
    <t>Zonă kilometrică finala</t>
  </si>
  <si>
    <t>Coeficient alfa</t>
  </si>
  <si>
    <t>lei/loc/km</t>
  </si>
  <si>
    <t xml:space="preserve">TVA                                                   </t>
  </si>
  <si>
    <t xml:space="preserve">Tarif mediu cu TVA                        </t>
  </si>
  <si>
    <t>Dej  - U.M.</t>
  </si>
  <si>
    <t>Dej - parc</t>
  </si>
  <si>
    <t>Viile Dejului str. Somcut</t>
  </si>
  <si>
    <t>Tarpiu - ramificţie</t>
  </si>
  <si>
    <t>Somcutu Mic - centru</t>
  </si>
  <si>
    <t xml:space="preserve">Maia - centru </t>
  </si>
  <si>
    <t>Răzbuneni - centru</t>
  </si>
  <si>
    <t>Bobâlna - centru</t>
  </si>
  <si>
    <t>Oşorhel - ramificaţie</t>
  </si>
  <si>
    <t>Pustuţa - centru</t>
  </si>
  <si>
    <t>Jurca - ramificaţie</t>
  </si>
  <si>
    <t>Căprioara - centru</t>
  </si>
  <si>
    <t>Recea Cristur - centru</t>
  </si>
  <si>
    <t>Vultureni  - ramificaţie</t>
  </si>
  <si>
    <t>Şoimeni - ramificaíe</t>
  </si>
  <si>
    <t>Băbuţiu - magazin</t>
  </si>
  <si>
    <t>Făureni  - ramificaţie</t>
  </si>
  <si>
    <t>Deuşu - magazin</t>
  </si>
  <si>
    <t>Chinteni- DJ109A nr.221</t>
  </si>
  <si>
    <t>Valea Chinteni</t>
  </si>
  <si>
    <t xml:space="preserve">   Panticeu - centru     </t>
  </si>
  <si>
    <t>TARIFE DE CĂLĂTORIE PRACTICATE PE TRASEUL T 085</t>
  </si>
  <si>
    <t xml:space="preserve">Tarif mediu pe traseul T085        </t>
  </si>
  <si>
    <t>Statii plecare/sosire</t>
  </si>
  <si>
    <t>Dej/Autogară</t>
  </si>
  <si>
    <t>Cluj/Autpgară</t>
  </si>
  <si>
    <t>Cluj/Autogară</t>
  </si>
  <si>
    <t xml:space="preserve"> Panticeu - centru     </t>
  </si>
  <si>
    <t xml:space="preserve">GRUPA 37 </t>
  </si>
  <si>
    <t xml:space="preserve">Cod Traseu: T085 DEJ -RECEA CRISTUR - CLUJ NAPOCA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</si>
</sst>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Montserrat Light"/>
      <family val="3"/>
    </font>
    <font>
      <sz val="11"/>
      <color rgb="FF000000"/>
      <name val="Montserrat Light"/>
      <family val="3"/>
    </font>
    <font>
      <sz val="11"/>
      <color rgb="FF000000"/>
      <name val="Calibri"/>
      <family val="2"/>
    </font>
    <font>
      <sz val="11"/>
      <name val="Montserrat Light"/>
      <family val="3"/>
    </font>
    <font>
      <sz val="11"/>
      <color rgb="FF000000"/>
      <name val="Calibri"/>
      <family val="2"/>
      <charset val="238"/>
    </font>
    <font>
      <sz val="10"/>
      <color theme="1"/>
      <name val="Montserrat Light"/>
      <family val="3"/>
    </font>
    <font>
      <sz val="11"/>
      <color theme="1"/>
      <name val="Montserrat Light"/>
      <family val="3"/>
    </font>
    <font>
      <sz val="11"/>
      <color theme="0"/>
      <name val="Montserrat Light"/>
      <family val="3"/>
    </font>
    <font>
      <sz val="10"/>
      <color theme="0"/>
      <name val="Montserrat Light"/>
      <family val="3"/>
    </font>
    <font>
      <b/>
      <sz val="11"/>
      <color rgb="FF000000"/>
      <name val="Montserrat Light"/>
      <charset val="238"/>
    </font>
    <font>
      <b/>
      <sz val="11"/>
      <color rgb="FF000000"/>
      <name val="Montserrat Light"/>
      <family val="3"/>
      <charset val="238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2" fontId="1" fillId="0" borderId="0" xfId="0" applyNumberFormat="1" applyFont="1" applyAlignment="1">
      <alignment horizontal="center" vertical="center"/>
    </xf>
    <xf numFmtId="0" fontId="3" fillId="0" borderId="0" xfId="0" applyFont="1"/>
    <xf numFmtId="2" fontId="3" fillId="0" borderId="0" xfId="0" applyNumberFormat="1" applyFo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0" xfId="0" applyFont="1"/>
    <xf numFmtId="0" fontId="2" fillId="0" borderId="15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3" fillId="0" borderId="7" xfId="0" applyFont="1" applyBorder="1"/>
    <xf numFmtId="2" fontId="2" fillId="0" borderId="8" xfId="0" applyNumberFormat="1" applyFont="1" applyBorder="1"/>
    <xf numFmtId="0" fontId="2" fillId="0" borderId="9" xfId="0" applyFont="1" applyBorder="1" applyAlignment="1">
      <alignment vertical="center"/>
    </xf>
    <xf numFmtId="0" fontId="3" fillId="0" borderId="10" xfId="0" applyFont="1" applyBorder="1"/>
    <xf numFmtId="2" fontId="2" fillId="0" borderId="10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/>
    <xf numFmtId="0" fontId="2" fillId="0" borderId="12" xfId="0" applyFont="1" applyBorder="1" applyAlignment="1">
      <alignment vertical="center"/>
    </xf>
    <xf numFmtId="0" fontId="3" fillId="0" borderId="13" xfId="0" applyFont="1" applyBorder="1"/>
    <xf numFmtId="2" fontId="4" fillId="2" borderId="13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Border="1"/>
    <xf numFmtId="0" fontId="2" fillId="0" borderId="16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  <xf numFmtId="49" fontId="4" fillId="0" borderId="19" xfId="0" applyNumberFormat="1" applyFont="1" applyBorder="1" applyAlignment="1">
      <alignment horizontal="center" vertical="center" textRotation="90" wrapText="1"/>
    </xf>
    <xf numFmtId="49" fontId="4" fillId="0" borderId="20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4" fillId="0" borderId="21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horizontal="left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5" borderId="10" xfId="0" applyNumberFormat="1" applyFont="1" applyFill="1" applyBorder="1" applyAlignment="1">
      <alignment horizontal="center" vertical="center" wrapText="1"/>
    </xf>
    <xf numFmtId="2" fontId="6" fillId="6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2" fontId="7" fillId="4" borderId="10" xfId="0" applyNumberFormat="1" applyFont="1" applyFill="1" applyBorder="1" applyAlignment="1">
      <alignment horizontal="center"/>
    </xf>
    <xf numFmtId="2" fontId="6" fillId="4" borderId="7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6" fillId="3" borderId="13" xfId="0" applyNumberFormat="1" applyFont="1" applyFill="1" applyBorder="1" applyAlignment="1">
      <alignment horizontal="center" vertical="center" wrapText="1"/>
    </xf>
    <xf numFmtId="2" fontId="7" fillId="4" borderId="14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2" fontId="2" fillId="7" borderId="7" xfId="0" applyNumberFormat="1" applyFont="1" applyFill="1" applyBorder="1" applyAlignment="1">
      <alignment horizontal="center" vertical="center" wrapText="1"/>
    </xf>
    <xf numFmtId="2" fontId="8" fillId="7" borderId="16" xfId="0" applyNumberFormat="1" applyFont="1" applyFill="1" applyBorder="1" applyAlignment="1">
      <alignment horizontal="center" vertical="center" textRotation="90" wrapText="1"/>
    </xf>
    <xf numFmtId="2" fontId="9" fillId="3" borderId="7" xfId="0" applyNumberFormat="1" applyFont="1" applyFill="1" applyBorder="1" applyAlignment="1">
      <alignment horizontal="center" vertical="center" wrapText="1"/>
    </xf>
    <xf numFmtId="2" fontId="9" fillId="3" borderId="10" xfId="0" applyNumberFormat="1" applyFont="1" applyFill="1" applyBorder="1" applyAlignment="1">
      <alignment horizontal="center" vertical="center" wrapText="1"/>
    </xf>
    <xf numFmtId="2" fontId="9" fillId="3" borderId="1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/>
    <xf numFmtId="2" fontId="12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419F5-7E3D-47F2-B200-9BCE2896EE2D}">
  <sheetPr>
    <pageSetUpPr fitToPage="1"/>
  </sheetPr>
  <dimension ref="A1:Z77"/>
  <sheetViews>
    <sheetView tabSelected="1" workbookViewId="0">
      <selection activeCell="A4" sqref="A4:XFD4"/>
    </sheetView>
  </sheetViews>
  <sheetFormatPr defaultRowHeight="14.4" x14ac:dyDescent="0.3"/>
  <cols>
    <col min="1" max="1" width="34.6640625" customWidth="1"/>
    <col min="2" max="2" width="13.44140625" bestFit="1" customWidth="1"/>
    <col min="3" max="3" width="13.5546875" customWidth="1"/>
    <col min="4" max="4" width="11.88671875" customWidth="1"/>
    <col min="5" max="5" width="8.5546875" customWidth="1"/>
    <col min="6" max="6" width="8.33203125" customWidth="1"/>
    <col min="7" max="7" width="9.5546875" customWidth="1"/>
    <col min="8" max="26" width="7.6640625" customWidth="1"/>
  </cols>
  <sheetData>
    <row r="1" spans="1:26" ht="16.8" x14ac:dyDescent="0.3">
      <c r="A1" s="67" t="s">
        <v>32</v>
      </c>
      <c r="B1" s="67"/>
      <c r="C1" s="67"/>
      <c r="D1" s="67"/>
      <c r="E1" s="67"/>
      <c r="F1" s="67"/>
      <c r="G1" s="67"/>
      <c r="H1" s="67"/>
      <c r="I1" s="67"/>
      <c r="J1" s="6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8" x14ac:dyDescent="0.3">
      <c r="A3" s="63" t="s">
        <v>39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8" x14ac:dyDescent="0.3">
      <c r="A4" s="64" t="s">
        <v>40</v>
      </c>
      <c r="B4" s="65"/>
      <c r="C4" s="6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399999999999999" thickBot="1" x14ac:dyDescent="0.35">
      <c r="A5" s="4" t="s">
        <v>0</v>
      </c>
      <c r="B5" s="2"/>
      <c r="C5" s="2"/>
      <c r="D5" s="2"/>
      <c r="E5" s="2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.399999999999999" thickBot="1" x14ac:dyDescent="0.35">
      <c r="A6" s="68" t="s">
        <v>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0"/>
    </row>
    <row r="7" spans="1:26" ht="86.25" customHeight="1" thickBot="1" x14ac:dyDescent="0.35">
      <c r="A7" s="14" t="s">
        <v>34</v>
      </c>
      <c r="B7" s="31" t="s">
        <v>2</v>
      </c>
      <c r="C7" s="59" t="s">
        <v>3</v>
      </c>
      <c r="D7" s="33" t="s">
        <v>35</v>
      </c>
      <c r="E7" s="32" t="s">
        <v>11</v>
      </c>
      <c r="F7" s="33" t="s">
        <v>12</v>
      </c>
      <c r="G7" s="33" t="s">
        <v>13</v>
      </c>
      <c r="H7" s="32" t="s">
        <v>14</v>
      </c>
      <c r="I7" s="32" t="s">
        <v>15</v>
      </c>
      <c r="J7" s="33" t="s">
        <v>16</v>
      </c>
      <c r="K7" s="33" t="s">
        <v>17</v>
      </c>
      <c r="L7" s="33" t="s">
        <v>18</v>
      </c>
      <c r="M7" s="33" t="s">
        <v>19</v>
      </c>
      <c r="N7" s="33" t="s">
        <v>20</v>
      </c>
      <c r="O7" s="33" t="s">
        <v>21</v>
      </c>
      <c r="P7" s="33" t="s">
        <v>22</v>
      </c>
      <c r="Q7" s="33" t="s">
        <v>23</v>
      </c>
      <c r="R7" s="33" t="s">
        <v>31</v>
      </c>
      <c r="S7" s="33" t="s">
        <v>24</v>
      </c>
      <c r="T7" s="33" t="s">
        <v>25</v>
      </c>
      <c r="U7" s="33" t="s">
        <v>26</v>
      </c>
      <c r="V7" s="33" t="s">
        <v>27</v>
      </c>
      <c r="W7" s="33" t="s">
        <v>28</v>
      </c>
      <c r="X7" s="33" t="s">
        <v>29</v>
      </c>
      <c r="Y7" s="33" t="s">
        <v>30</v>
      </c>
      <c r="Z7" s="34" t="s">
        <v>36</v>
      </c>
    </row>
    <row r="8" spans="1:26" ht="16.8" x14ac:dyDescent="0.4">
      <c r="A8" s="35" t="s">
        <v>35</v>
      </c>
      <c r="B8" s="53">
        <v>0</v>
      </c>
      <c r="C8" s="60"/>
      <c r="D8" s="45"/>
      <c r="E8" s="46">
        <f>D9</f>
        <v>0.5</v>
      </c>
      <c r="F8" s="46">
        <f>D10</f>
        <v>0.5</v>
      </c>
      <c r="G8" s="46">
        <f>D11</f>
        <v>1.5</v>
      </c>
      <c r="H8" s="46">
        <f>D12</f>
        <v>2.5</v>
      </c>
      <c r="I8" s="46">
        <f>D13</f>
        <v>3.5</v>
      </c>
      <c r="J8" s="46">
        <f>D14</f>
        <v>4.5</v>
      </c>
      <c r="K8" s="46">
        <f>D15</f>
        <v>4.5</v>
      </c>
      <c r="L8" s="46">
        <f>D16</f>
        <v>6.5</v>
      </c>
      <c r="M8" s="46">
        <f>D17</f>
        <v>8</v>
      </c>
      <c r="N8" s="46">
        <f>D18</f>
        <v>8.5</v>
      </c>
      <c r="O8" s="46">
        <f>D19</f>
        <v>9</v>
      </c>
      <c r="P8" s="46">
        <f>D20</f>
        <v>10</v>
      </c>
      <c r="Q8" s="46">
        <f>D21</f>
        <v>11</v>
      </c>
      <c r="R8" s="46">
        <f>D22</f>
        <v>12.5</v>
      </c>
      <c r="S8" s="46">
        <f>D23</f>
        <v>16</v>
      </c>
      <c r="T8" s="46">
        <f>D24</f>
        <v>17</v>
      </c>
      <c r="U8" s="46">
        <f>D25</f>
        <v>17.5</v>
      </c>
      <c r="V8" s="46">
        <f>D26</f>
        <v>18</v>
      </c>
      <c r="W8" s="46">
        <f>D27</f>
        <v>18.5</v>
      </c>
      <c r="X8" s="46">
        <f>D28</f>
        <v>19.5</v>
      </c>
      <c r="Y8" s="46">
        <f>D29</f>
        <v>21</v>
      </c>
      <c r="Z8" s="47">
        <f>D30</f>
        <v>23</v>
      </c>
    </row>
    <row r="9" spans="1:26" ht="16.8" x14ac:dyDescent="0.4">
      <c r="A9" s="7" t="s">
        <v>11</v>
      </c>
      <c r="B9" s="54">
        <v>1</v>
      </c>
      <c r="C9" s="61">
        <f>IF(B9&lt;=C50,B9*C72*D50,IF(AND(B9&gt;C50,B9&lt;=C51),(C50-B50)*D50*C72+(B9-C50)*C72*D51,IF(AND(B9&gt;C51,B9&lt;=C52),C50*C72*D50+(C51-C50)*C72*D51+(B9 -C51)*C72*D52,IF(AND(B9&gt;C52,B9&lt;=C53),C50*C72*D50+(C51-C50)*C72*D51+(C52-C51)*C72*D52+(B9 -C52)*C72*D53,IF(AND(B9&gt;C53,B9&lt;=C54),C50*C72*D50+(C51-C50)*C72*D51+(C52-C51)*C72*D52+(C53-C52)*C72*D53+(B9 -C53)*C72*D54,IF(AND(B9&gt;C54,B9&lt;=C55),C50*C72*D50+(C51-C50)*C72*D51+(C52-C51)*C72*D52+(C53-C52)*C72*D53+(C54-C53)*C72*D54+(B9 -C54)*C72*D55,IF(AND(B9&gt;C55,B9&lt;=C56),C50*C72*D50+(C51-C50)*C72*D51+(C52-C51)*C72*D52+(C53-C52)*C72*D53+(C54-C53)*C72*D54+(C55-C54)*C72*D55+(B9-C55)*C72*D56,IF(AND(B9&gt;C56,B9&lt;=C57),C50*C72*D50+(C51-C50)*C72*D51+(C52-C51)*C72*D52+(C53-C52)*C72*D53+(C54-C53)*C72*D54+(C55-C54)*C72*D55+(C54-C55)*C72*D56+(B9-C56)*C72*D57,0))))))))</f>
        <v>0.33600000000000002</v>
      </c>
      <c r="D9" s="40">
        <f>MROUND(IF(B9&lt;=C50,B9*C72*D50,IF(AND(B9&gt;C50,B9&lt;=C51),(C50-B50)*D50*C72+(B9-C50)*C72*D51,IF(AND(B9&gt;C51,B9&lt;=C52),C50*C72*D50+(C51-C50)*C72*D51+(B9 -C51)*C72*D52,IF(AND(B9&gt;C52,B9&lt;=C53),C50*C72*D50+(C51-C50)*C72*D51+(C52-C51)*C72*D52+(B9 -C52)*C72*D53,IF(AND(B9&gt;C53,B9&lt;=C54),C50*C72*D50+(C51-C50)*C72*D51+(C52-C51)*C72*D52+(C53-C52)*C72*D53+(B9 -C53)*C72*D54,IF(AND(B9&gt;C54,B9&lt;=C55),C50*C72*D50+(C51-C50)*C72*D51+(C52-C51)*C72*D52+(C53-C52)*C72*D53+(C54-C53)*C72*D54+(B9 -C54)*C72*D55,IF(AND(B9&gt;C55,B9&lt;=C56),C50*C72*D50+(C51-C50)*C72*D51+(C52-C51)*C72*D52+(C53-C52)*C72*D53+(C54-C53)*C72*D54+(C55-C54)*C72*D55+(B9-C55)*C72*D56,IF(AND(B9&gt;C56,B9&lt;=C57),C50*C72*D50+(C51-C50)*C72*D51+(C52-C51)*C72*D52+(C53-C52)*C72*D53+(C54-C53)*C72*D54+(C55-C54)*C72*D55+(C54-C55)*C72*D56+(B9-C56)*C72*D57,0)))))))),0.5)</f>
        <v>0.5</v>
      </c>
      <c r="E9" s="41"/>
      <c r="F9" s="40">
        <f>E10</f>
        <v>0.5</v>
      </c>
      <c r="G9" s="40">
        <f>E11</f>
        <v>1</v>
      </c>
      <c r="H9" s="40">
        <f>E12</f>
        <v>2.5</v>
      </c>
      <c r="I9" s="40">
        <f>E13</f>
        <v>3</v>
      </c>
      <c r="J9" s="40">
        <f>E14</f>
        <v>4</v>
      </c>
      <c r="K9" s="40">
        <f>E15</f>
        <v>4.5</v>
      </c>
      <c r="L9" s="40">
        <f>E16</f>
        <v>6.5</v>
      </c>
      <c r="M9" s="40">
        <f>E17</f>
        <v>7.5</v>
      </c>
      <c r="N9" s="40">
        <f>E18</f>
        <v>8.5</v>
      </c>
      <c r="O9" s="40">
        <f>E19</f>
        <v>9</v>
      </c>
      <c r="P9" s="40">
        <f>E20</f>
        <v>9.5</v>
      </c>
      <c r="Q9" s="40">
        <f>E21</f>
        <v>10.5</v>
      </c>
      <c r="R9" s="40">
        <f>E22</f>
        <v>12.5</v>
      </c>
      <c r="S9" s="40">
        <f>E23</f>
        <v>15.5</v>
      </c>
      <c r="T9" s="40">
        <f>E24</f>
        <v>16.5</v>
      </c>
      <c r="U9" s="40">
        <f>E25</f>
        <v>17</v>
      </c>
      <c r="V9" s="40">
        <f>E26</f>
        <v>18</v>
      </c>
      <c r="W9" s="40">
        <f>E27</f>
        <v>18.5</v>
      </c>
      <c r="X9" s="39">
        <f>E28</f>
        <v>19.5</v>
      </c>
      <c r="Y9" s="39">
        <f>E29</f>
        <v>20.5</v>
      </c>
      <c r="Z9" s="48">
        <f>E30</f>
        <v>22.5</v>
      </c>
    </row>
    <row r="10" spans="1:26" ht="16.8" x14ac:dyDescent="0.4">
      <c r="A10" s="36" t="s">
        <v>12</v>
      </c>
      <c r="B10" s="54">
        <v>1</v>
      </c>
      <c r="C10" s="61">
        <f>IF(B10&lt;=C50,B10*C72*D50,IF(AND(B10&gt;C50,B10&lt;=C51),(C50-B50)*D50*C72+(B10-C50)*C72*D51,IF(AND(B10&gt;C51,B10&lt;=C52),C50*C72*D50+(C51-C50)*C72*D51+(B10 -C51)*C72*D52,IF(AND(B10&gt;C52,B10&lt;=C53),C50*C72*D50+(C51-C50)*C72*D51+(C52-C51)*C72*D52+(B10 -C52)*C72*D53,IF(AND(B10&gt;C53,B10&lt;=C54),C50*C72*D50+(C51-C50)*C72*D51+(C52-C51)*C72*D52+(C53-C52)*C72*D53+(B10 -C53)*C72*D54,IF(AND(B10&gt;C54,B10&lt;=C55),C50*C72*D50+(C51-C50)*C72*D51+(C52-C51)*C72*D52+(C53-C52)*C72*D53+(C54-C53)*C72*D54+(B10 -C54)*C72*D55,IF(AND(B10&gt;C55,B10&lt;=C56),C50*C72*D50+(C51-C50)*C72*D51+(C52-C51)*C72*D52+(C53-C52)*C72*D53+(C54-C53)*C72*D54+(C55-C54)*C72*D55+(B10-C55)*C72*D56,IF(AND(B10&gt;C56,B10&lt;=C57),C50*C72*D50+(C51-C50)*C72*D51+(C52-C51)*C72*D52+(C53-C52)*C72*D53+(C54-C53)*C72*D54+(C55-C54)*C72*D55+(C54-C55)*C72*D56+(B10-C56)*C72*D57,0))))))))</f>
        <v>0.33600000000000002</v>
      </c>
      <c r="D10" s="40">
        <f>MROUND(IF(B10&lt;=C50,B10*C72*D50,IF(AND(B10&gt;C50,B10&lt;=C51),(C50-B50)*D50*C72+(B10-C50)*C72*D51,IF(AND(B10&gt;C51,B10&lt;=C52),C50*C72*D50+(C51-C50)*C72*D51+(B10 -C51)*C72*D52,IF(AND(B10&gt;C52,B10&lt;=C53),C50*C72*D50+(C51-C50)*C72*D51+(C52-C51)*C72*D52+(B10 -C52)*C72*D53,IF(AND(B10&gt;C53,B10&lt;=C54),C50*C72*D50+(C51-C50)*C72*D51+(C52-C51)*C72*D52+(C53-C52)*C72*D53+(B10 -C53)*C72*D54,IF(AND(B10&gt;C54,B10&lt;=C55),C50*C72*D50+(C51-C50)*C72*D51+(C52-C51)*C72*D52+(C53-C52)*C72*D53+(C54-C53)*C72*D54+(B10 -C54)*C72*D55,IF(AND(B10&gt;C55,B10&lt;=C56),C50*C72*D50+(C51-C50)*C72*D51+(C52-C51)*C72*D52+(C53-C52)*C72*D53+(C54-C53)*C72*D54+(C55-C54)*C72*D55+(B10-C55)*C72*D56,IF(AND(B10&gt;C56,B10&lt;=C57),C50*C72*D50+(C51-C50)*C72*D51+(C52-C51)*C72*D52+(C53-C52)*C72*D53+(C54-C53)*C72*D54+(C55-C54)*C72*D55+(C54-C55)*C72*D56+(B10-C56)*C72*D57,0)))))))),0.5)</f>
        <v>0.5</v>
      </c>
      <c r="E10" s="40">
        <f>IF(MROUND(C10-C9,0.5)=0,0.5,MROUND(C10-C9,0.5))</f>
        <v>0.5</v>
      </c>
      <c r="F10" s="41"/>
      <c r="G10" s="40">
        <f>F11</f>
        <v>1</v>
      </c>
      <c r="H10" s="40">
        <f>F12</f>
        <v>2.5</v>
      </c>
      <c r="I10" s="40">
        <f>F13</f>
        <v>3</v>
      </c>
      <c r="J10" s="40">
        <f>F14</f>
        <v>4</v>
      </c>
      <c r="K10" s="40">
        <f>F15</f>
        <v>4.5</v>
      </c>
      <c r="L10" s="40">
        <f>F16</f>
        <v>6.5</v>
      </c>
      <c r="M10" s="40">
        <f>F17</f>
        <v>7.5</v>
      </c>
      <c r="N10" s="40">
        <f>F18</f>
        <v>8.5</v>
      </c>
      <c r="O10" s="40">
        <f>F19</f>
        <v>9</v>
      </c>
      <c r="P10" s="40">
        <f>F20</f>
        <v>9.5</v>
      </c>
      <c r="Q10" s="40">
        <f>F21</f>
        <v>10.5</v>
      </c>
      <c r="R10" s="40">
        <f>F22</f>
        <v>12.5</v>
      </c>
      <c r="S10" s="40">
        <f>F23</f>
        <v>15.5</v>
      </c>
      <c r="T10" s="40">
        <f>F24</f>
        <v>16.5</v>
      </c>
      <c r="U10" s="40">
        <f>F25</f>
        <v>17</v>
      </c>
      <c r="V10" s="40">
        <f>F26</f>
        <v>18</v>
      </c>
      <c r="W10" s="40">
        <f>F27</f>
        <v>18.5</v>
      </c>
      <c r="X10" s="40">
        <f>F28</f>
        <v>19.5</v>
      </c>
      <c r="Y10" s="39">
        <f>F29</f>
        <v>20.5</v>
      </c>
      <c r="Z10" s="48">
        <f>F30</f>
        <v>22.5</v>
      </c>
    </row>
    <row r="11" spans="1:26" ht="16.8" x14ac:dyDescent="0.4">
      <c r="A11" s="36" t="s">
        <v>13</v>
      </c>
      <c r="B11" s="54">
        <v>4</v>
      </c>
      <c r="C11" s="61">
        <f>IF(B11&lt;=C50,B11*C72*D50,IF(AND(B11&gt;C50,B11&lt;=C51),(C50-B50)*D50*C72+(B11-C50)*C72*D51,IF(AND(B11&gt;C51,B11&lt;=C52),C50*C72*D50+(C51-C50)*C72*D51+(B11 -C51)*C72*D52,IF(AND(B11&gt;C52,B11&lt;=C53),C50*C72*D50+(C51-C50)*C72*D51+(C52-C51)*C72*D52+(B11 -C52)*C72*D53,IF(AND(B11&gt;C53,B11&lt;=C54),C50*C72*D50+(C51-C50)*C72*D51+(C52-C51)*C72*D52+(C53-C52)*C72*D53+(B11 -C53)*C72*D54,IF(AND(B11&gt;C54,B11&lt;=C55),C50*C72*D50+(C51-C50)*C72*D51+(C52-C51)*C72*D52+(C53-C52)*C72*D53+(C54-C53)*C72*D54+(B11 -C54)*C72*D55,IF(AND(B11&gt;C55,B11&lt;=C56),C50*C72*D50+(C51-C50)*C72*D51+(C52-C51)*C72*D52+(C53-C52)*C72*D53+(C54-C53)*C72*D54+(C55-C54)*C72*D55+(B11-C55)*C72*D56,IF(AND(B11&gt;C56,B11&lt;=C57),C50*C72*D50+(C51-C50)*C72*D51+(C52-C51)*C72*D52+(C53-C52)*C72*D53+(C54-C53)*C72*D54+(C55-C54)*C72*D55+(C54-C55)*C72*D56+(B11-C56)*C72*D57,0))))))))</f>
        <v>1.3440000000000001</v>
      </c>
      <c r="D11" s="40">
        <f>MROUND(IF(B11&lt;=C50,B11*C72*D50,IF(AND(B11&gt;C50,B11&lt;=C51),(C50-B50)*D50*C72+(B11-C50)*C72*D51,IF(AND(B11&gt;C51,B11&lt;=C52),C50*C72*D50+(C51-C50)*C72*D51+(B11 -C51)*C72*D52,IF(AND(B11&gt;C52,B11&lt;=C53),C50*C72*D50+(C51-C50)*C72*D51+(C52-C51)*C72*D52+(B11 -C52)*C72*D53,IF(AND(B11&gt;C53,B11&lt;=C54),C50*C72*D50+(C51-C50)*C72*D51+(C52-C51)*C72*D52+(C53-C52)*C72*D53+(B11 -C53)*C72*D54,IF(AND(B11&gt;C54,B11&lt;=C55),C50*C72*D50+(C51-C50)*C72*D51+(C52-C51)*C72*D52+(C53-C52)*C72*D53+(C54-C53)*C72*D54+(B11 -C54)*C72*D55,IF(AND(B11&gt;C55,B11&lt;=C56),C50*C72*D50+(C51-C50)*C72*D51+(C52-C51)*C72*D52+(C53-C52)*C72*D53+(C54-C53)*C72*D54+(C55-C54)*C72*D55+(B11-C55)*C72*D56,IF(AND(B11&gt;C56,B11&lt;=C57),C50*C72*D50+(C51-C50)*C72*D51+(C52-C51)*C72*D52+(C53-C52)*C72*D53+(C54-C53)*C72*D54+(C55-C54)*C72*D55+(C54-C55)*C72*D56+(B11-C56)*C72*D57,0)))))))),0.5)</f>
        <v>1.5</v>
      </c>
      <c r="E11" s="40">
        <f>MROUND(C11-C9,0.5)</f>
        <v>1</v>
      </c>
      <c r="F11" s="40">
        <f>IF(MROUND(C11-C10,0.5)=0,0.5,MROUND(C11-C10,0.5))</f>
        <v>1</v>
      </c>
      <c r="G11" s="42"/>
      <c r="H11" s="43">
        <f>G12</f>
        <v>1.5</v>
      </c>
      <c r="I11" s="40">
        <f>G13</f>
        <v>2</v>
      </c>
      <c r="J11" s="40">
        <f>G14</f>
        <v>3</v>
      </c>
      <c r="K11" s="40">
        <f>G15</f>
        <v>3.5</v>
      </c>
      <c r="L11" s="40">
        <f>G16</f>
        <v>5.5</v>
      </c>
      <c r="M11" s="40">
        <f>G17</f>
        <v>6.5</v>
      </c>
      <c r="N11" s="40">
        <f>G18</f>
        <v>7.5</v>
      </c>
      <c r="O11" s="40">
        <f>G19</f>
        <v>8</v>
      </c>
      <c r="P11" s="40">
        <f>G20</f>
        <v>8.5</v>
      </c>
      <c r="Q11" s="40">
        <f>G21</f>
        <v>9.5</v>
      </c>
      <c r="R11" s="40">
        <f>G22</f>
        <v>11.5</v>
      </c>
      <c r="S11" s="40">
        <f>G23</f>
        <v>14.5</v>
      </c>
      <c r="T11" s="40">
        <f>G24</f>
        <v>15.5</v>
      </c>
      <c r="U11" s="40">
        <f>G25</f>
        <v>16</v>
      </c>
      <c r="V11" s="40">
        <f>G26</f>
        <v>17</v>
      </c>
      <c r="W11" s="40">
        <f>G27</f>
        <v>17</v>
      </c>
      <c r="X11" s="40">
        <f>G28</f>
        <v>18.5</v>
      </c>
      <c r="Y11" s="40">
        <f>G29</f>
        <v>19.5</v>
      </c>
      <c r="Z11" s="48">
        <f>G30</f>
        <v>21.5</v>
      </c>
    </row>
    <row r="12" spans="1:26" ht="16.8" x14ac:dyDescent="0.4">
      <c r="A12" s="7" t="s">
        <v>14</v>
      </c>
      <c r="B12" s="54">
        <v>8</v>
      </c>
      <c r="C12" s="61">
        <f>IF(B12&lt;=C50,B12*C72*D50,IF(AND(B12&gt;C50,B12&lt;=C51),(C50-B50)*D50*C72+(B12-C50)*C72*D51,IF(AND(B12&gt;C51,B12&lt;=C52),C50*C72*D50+(C51-C50)*C72*D51+(B12 -C51)*C72*D52,IF(AND(B12&gt;C52,B12&lt;=C53),C50*C72*D50+(C51-C50)*C72*D51+(C52-C51)*C72*D52+(B12 -C52)*C72*D53,IF(AND(B12&gt;C53,B12&lt;=C54),C50*C72*D50+(C51-C50)*C72*D51+(C52-C51)*C72*D52+(C53-C52)*C72*D53+(B12 -C53)*C72*D54,IF(AND(B12&gt;C54,B12&lt;=C55),C50*C72*D50+(C51-C50)*C72*D51+(C52-C51)*C72*D52+(C53-C52)*C72*D53+(C54-C53)*C72*D54+(B12 -C54)*C72*D55,IF(AND(B12&gt;C55,B12&lt;=C56),C50*C72*D50+(C51-C50)*C72*D51+(C52-C51)*C72*D52+(C53-C52)*C72*D53+(C54-C53)*C72*D54+(C55-C54)*C72*D55+(B12-C55)*C72*D56,IF(AND(B12&gt;C56,B12&lt;=C57),C50*C72*D50+(C51-C50)*C72*D51+(C52-C51)*C72*D52+(C53-C52)*C72*D53+(C54-C53)*C72*D54+(C55-C54)*C72*D55+(C54-C55)*C72*D56+(B12-C56)*C72*D57,0))))))))</f>
        <v>2.6880000000000002</v>
      </c>
      <c r="D12" s="40">
        <f>MROUND(IF(B12&lt;=C50,B12*C72*D50,IF(AND(B12&gt;C50,B12&lt;=C51),(C50-B50)*D50*C72+(B12-C50)*C72*D51,IF(AND(B12&gt;C51,B12&lt;=C52),C50*C72*D50+(C51-C50)*C72*D51+(B12 -C51)*C72*D52,IF(AND(B12&gt;C52,B12&lt;=C53),C50*C72*D50+(C51-C50)*C72*D51+(C52-C51)*C72*D52+(B12 -C52)*C72*D53,IF(AND(B12&gt;C53,B12&lt;=C54),C50*C72*D50+(C51-C50)*C72*D51+(C52-C51)*C72*D52+(C53-C52)*C72*D53+(B12 -C53)*C72*D54,IF(AND(B12&gt;C54,B12&lt;=C55),C50*C72*D50+(C51-C50)*C72*D51+(C52-C51)*C72*D52+(C53-C52)*C72*D53+(C54-C53)*C72*D54+(B12 -C54)*C72*D55,IF(AND(B12&gt;C55,B12&lt;=C56),C50*C72*D50+(C51-C50)*C72*D51+(C52-C51)*C72*D52+(C53-C52)*C72*D53+(C54-C53)*C72*D54+(C55-C54)*C72*D55+(B12-C55)*C72*D56,IF(AND(B12&gt;C56,B12&lt;=C57),C50*C72*D50+(C51-C50)*C72*D51+(C52-C51)*C72*D52+(C53-C52)*C72*D53+(C54-C53)*C72*D54+(C55-C54)*C72*D55+(C54-C55)*C72*D56+(B12-C56)*C72*D57,0)))))))),0.5)</f>
        <v>2.5</v>
      </c>
      <c r="E12" s="40">
        <f>MROUND(C12-C9,0.5)</f>
        <v>2.5</v>
      </c>
      <c r="F12" s="40">
        <f>MROUND(C12-C10,0.5)</f>
        <v>2.5</v>
      </c>
      <c r="G12" s="43">
        <f>IF(MROUND(C12-C11,0.5)=0,0.5,MROUND(C12-C11,0.5))</f>
        <v>1.5</v>
      </c>
      <c r="H12" s="42"/>
      <c r="I12" s="40">
        <f>H13</f>
        <v>0.5</v>
      </c>
      <c r="J12" s="40">
        <f>H14</f>
        <v>1.5</v>
      </c>
      <c r="K12" s="40">
        <f>H15</f>
        <v>2</v>
      </c>
      <c r="L12" s="40">
        <f>H16</f>
        <v>4</v>
      </c>
      <c r="M12" s="40">
        <f>H17</f>
        <v>5</v>
      </c>
      <c r="N12" s="40">
        <f>H18</f>
        <v>6</v>
      </c>
      <c r="O12" s="40">
        <f>H19</f>
        <v>6.5</v>
      </c>
      <c r="P12" s="40">
        <f>H20</f>
        <v>7.5</v>
      </c>
      <c r="Q12" s="40">
        <f>H21</f>
        <v>8</v>
      </c>
      <c r="R12" s="40">
        <f>H22</f>
        <v>10</v>
      </c>
      <c r="S12" s="40">
        <f>H23</f>
        <v>13.5</v>
      </c>
      <c r="T12" s="40">
        <f>H24</f>
        <v>14</v>
      </c>
      <c r="U12" s="40">
        <f>H25</f>
        <v>14.5</v>
      </c>
      <c r="V12" s="40">
        <f>H26</f>
        <v>15.5</v>
      </c>
      <c r="W12" s="40">
        <f>H27</f>
        <v>16</v>
      </c>
      <c r="X12" s="40">
        <f>H28</f>
        <v>17</v>
      </c>
      <c r="Y12" s="40">
        <f>H29</f>
        <v>18</v>
      </c>
      <c r="Z12" s="49">
        <f>H30</f>
        <v>20.5</v>
      </c>
    </row>
    <row r="13" spans="1:26" ht="16.8" x14ac:dyDescent="0.4">
      <c r="A13" s="7" t="s">
        <v>15</v>
      </c>
      <c r="B13" s="54">
        <v>10</v>
      </c>
      <c r="C13" s="61">
        <f>IF(B13&lt;=C50,B13*C72*D50,IF(AND(B13&gt;C50,B13&lt;=C51),(C50-B50)*D50*C72+(B13-C50)*C72*D51,IF(AND(B13&gt;C51,B13&lt;=C52),C50*C72*D50+(C51-C50)*C72*D51+(B13 -C51)*C72*D52,IF(AND(B13&gt;C52,B13&lt;=C53),C50*C72*D50+(C51-C50)*C72*D51+(C52-C51)*C72*D52+(B13 -C52)*C72*D53,IF(AND(B13&gt;C53,B13&lt;=C54),C50*C72*D50+(C51-C50)*C72*D51+(C52-C51)*C72*D52+(C53-C52)*C72*D53+(B13 -C53)*C72*D54,IF(AND(B13&gt;C54,B13&lt;=C55),C50*C72*D50+(C51-C50)*C72*D51+(C52-C51)*C72*D52+(C53-C52)*C72*D53+(C54-C53)*C72*D54+(B13 -C54)*C72*D55,IF(AND(B13&gt;C55,B13&lt;=C56),C50*C72*D50+(C51-C50)*C72*D51+(C52-C51)*C72*D52+(C53-C52)*C72*D53+(C54-C53)*C72*D54+(C55-C54)*C72*D55+(B13-C55)*C72*D56,IF(AND(B13&gt;C56,B13&lt;=C57),C50*C72*D50+(C51-C50)*C72*D51+(C52-C51)*C72*D52+(C53-C52)*C72*D53+(C54-C53)*C72*D54+(C55-C54)*C72*D55+(C54-C55)*C72*D56+(B13-C56)*C72*D57,0))))))))</f>
        <v>3.3600000000000003</v>
      </c>
      <c r="D13" s="40">
        <f>MROUND(IF(B13&lt;=C50,B13*C72*D50,IF(AND(B13&gt;C50,B13&lt;=C51),(C50-B50)*D50*C72+(B13-C50)*C72*D51,IF(AND(B13&gt;C51,B13&lt;=C52),C50*C72*D50+(C51-C50)*C72*D51+(B13 -C51)*C72*D52,IF(AND(B13&gt;C52,B13&lt;=C53),C50*C72*D50+(C51-C50)*C72*D51+(C52-C51)*C72*D52+(B13 -C52)*C72*D53,IF(AND(B13&gt;C53,B13&lt;=C54),C50*C72*D50+(C51-C50)*C72*D51+(C52-C51)*C72*D52+(C53-C52)*C72*D53+(B13 -C53)*C72*D54,IF(AND(B13&gt;C54,B13&lt;=C55),C50*C72*D50+(C51-C50)*C72*D51+(C52-C51)*C72*D52+(C53-C52)*C72*D53+(C54-C53)*C72*D54+(B13 -C54)*C72*D55,IF(AND(B13&gt;C55,B13&lt;=C56),C50*C72*D50+(C51-C50)*C72*D51+(C52-C51)*C72*D52+(C53-C52)*C72*D53+(C54-C53)*C72*D54+(C55-C54)*C72*D55+(B13-C55)*C72*D56,IF(AND(B13&gt;C56,B13&lt;=C57),C50*C72*D50+(C51-C50)*C72*D51+(C52-C51)*C72*D52+(C53-C52)*C72*D53+(C54-C53)*C72*D54+(C55-C54)*C72*D55+(C54-C55)*C72*D56+(B13-C56)*C72*D57,0)))))))),0.5)</f>
        <v>3.5</v>
      </c>
      <c r="E13" s="40">
        <f>MROUND(C13-C9,0.5)</f>
        <v>3</v>
      </c>
      <c r="F13" s="40">
        <f>MROUND(C13-C10,0.5)</f>
        <v>3</v>
      </c>
      <c r="G13" s="40">
        <f>MROUND(C13-C11,0.5)</f>
        <v>2</v>
      </c>
      <c r="H13" s="40">
        <f>IF(MROUND(C13-C12,0.5)=0,0.5,MROUND(C13-C12,0.5))</f>
        <v>0.5</v>
      </c>
      <c r="I13" s="41"/>
      <c r="J13" s="40">
        <f>I14</f>
        <v>1</v>
      </c>
      <c r="K13" s="40">
        <f>I15</f>
        <v>1.5</v>
      </c>
      <c r="L13" s="40">
        <f>I16</f>
        <v>3.5</v>
      </c>
      <c r="M13" s="40">
        <f>I17</f>
        <v>4.5</v>
      </c>
      <c r="N13" s="40">
        <f>I18</f>
        <v>5.5</v>
      </c>
      <c r="O13" s="40">
        <f>I19</f>
        <v>6</v>
      </c>
      <c r="P13" s="40">
        <f>I20</f>
        <v>6.5</v>
      </c>
      <c r="Q13" s="40">
        <f>I21</f>
        <v>7.5</v>
      </c>
      <c r="R13" s="40">
        <f>I22</f>
        <v>9</v>
      </c>
      <c r="S13" s="40">
        <f>I23</f>
        <v>12.5</v>
      </c>
      <c r="T13" s="40">
        <f>I24</f>
        <v>13.5</v>
      </c>
      <c r="U13" s="40">
        <f>I25</f>
        <v>14</v>
      </c>
      <c r="V13" s="40">
        <f>I26</f>
        <v>15</v>
      </c>
      <c r="W13" s="40">
        <f>I27</f>
        <v>15</v>
      </c>
      <c r="X13" s="40">
        <f>I28</f>
        <v>16.5</v>
      </c>
      <c r="Y13" s="40">
        <f>I29</f>
        <v>17.5</v>
      </c>
      <c r="Z13" s="49">
        <f>I30</f>
        <v>19.5</v>
      </c>
    </row>
    <row r="14" spans="1:26" ht="16.8" x14ac:dyDescent="0.4">
      <c r="A14" s="36" t="s">
        <v>16</v>
      </c>
      <c r="B14" s="54">
        <v>13</v>
      </c>
      <c r="C14" s="61">
        <f>IF(B14&lt;=C50,B14*C72*D50,IF(AND(B14&gt;C50,B14&lt;=C51),(C50-B50)*D50*C72+(B14-C50)*C72*D51,IF(AND(B14&gt;C51,B14&lt;=C52),C50*C72*D50+(C51-C50)*C72*D51+(B14 -C51)*C72*D52,IF(AND(B14&gt;C52,B14&lt;=C53),C50*C72*D50+(C51-C50)*C72*D51+(C52-C51)*C72*D52+(B14 -C52)*C72*D53,IF(AND(B14&gt;C53,B14&lt;=C54),C50*C72*D50+(C51-C50)*C72*D51+(C52-C51)*C72*D52+(C53-C52)*C72*D53+(B14 -C53)*C72*D54,IF(AND(B14&gt;C54,B14&lt;=C55),C50*C72*D50+(C51-C50)*C72*D51+(C52-C51)*C72*D52+(C53-C52)*C72*D53+(C54-C53)*C72*D54+(B14 -C54)*C72*D55,IF(AND(B14&gt;C55,B14&lt;=C56),C50*C72*D50+(C51-C50)*C72*D51+(C52-C51)*C72*D52+(C53-C52)*C72*D53+(C54-C53)*C72*D54+(C55-C54)*C72*D55+(B14-C55)*C72*D56,IF(AND(B14&gt;C56,B14&lt;=C57),C50*C72*D50+(C51-C50)*C72*D51+(C52-C51)*C72*D52+(C53-C52)*C72*D53+(C54-C53)*C72*D54+(C55-C54)*C72*D55+(C54-C55)*C72*D56+(B14-C56)*C72*D57,0))))))))</f>
        <v>4.3680000000000003</v>
      </c>
      <c r="D14" s="40">
        <f>MROUND(IF(B14&lt;=C50,B14*C72*D50,IF(AND(B14&gt;C50,B14&lt;=C51),(C50-B50)*D50*C72+(B14-C50)*C72*D51,IF(AND(B14&gt;C51,B14&lt;=C52),C50*C72*D50+(C51-C50)*C72*D51+(B14 -C51)*C72*D52,IF(AND(B14&gt;C52,B14&lt;=C53),C50*C72*D50+(C51-C50)*C72*D51+(C52-C51)*C72*D52+(B14 -C52)*C72*D53,IF(AND(B14&gt;C53,B14&lt;=C54),C50*C72*D50+(C51-C50)*C72*D51+(C52-C51)*C72*D52+(C53-C52)*C72*D53+(B14 -C53)*C72*D54,IF(AND(B14&gt;C54,B14&lt;=C55),C50*C72*D50+(C51-C50)*C72*D51+(C52-C51)*C72*D52+(C53-C52)*C72*D53+(C54-C53)*C72*D54+(B14 -C54)*C72*D55,IF(AND(B14&gt;C55,B14&lt;=C56),C50*C72*D50+(C51-C50)*C72*D51+(C52-C51)*C72*D52+(C53-C52)*C72*D53+(C54-C53)*C72*D54+(C55-C54)*C72*D55+(B14-C55)*C72*D56,IF(AND(B14&gt;C56,B14&lt;=C57),C50*C72*D50+(C51-C50)*C72*D51+(C52-C51)*C72*D52+(C53-C52)*C72*D53+(C54-C53)*C72*D54+(C55-C54)*C72*D55+(C54-C55)*C72*D56+(B14-C56)*C72*D57,0)))))))),0.5)</f>
        <v>4.5</v>
      </c>
      <c r="E14" s="40">
        <f>MROUND(C14-C9,0.5)</f>
        <v>4</v>
      </c>
      <c r="F14" s="40">
        <f>MROUND(C14-C10,0.5)</f>
        <v>4</v>
      </c>
      <c r="G14" s="43">
        <f>MROUND(C14-C11,0.5)</f>
        <v>3</v>
      </c>
      <c r="H14" s="43">
        <f>MROUND(C14-C12,0.5)</f>
        <v>1.5</v>
      </c>
      <c r="I14" s="40">
        <f>IF(MROUND(C14-C13,0.5)=0,0.5,MROUND(C14-C13,0.5))</f>
        <v>1</v>
      </c>
      <c r="J14" s="41"/>
      <c r="K14" s="40">
        <f>J15</f>
        <v>0.5</v>
      </c>
      <c r="L14" s="40">
        <f>J16</f>
        <v>2.5</v>
      </c>
      <c r="M14" s="40">
        <f>J17</f>
        <v>3.5</v>
      </c>
      <c r="N14" s="40">
        <f>J18</f>
        <v>4.5</v>
      </c>
      <c r="O14" s="40">
        <f>J19</f>
        <v>5</v>
      </c>
      <c r="P14" s="40">
        <f>J20</f>
        <v>5.5</v>
      </c>
      <c r="Q14" s="40">
        <f>J21</f>
        <v>6.5</v>
      </c>
      <c r="R14" s="40">
        <f>J22</f>
        <v>8</v>
      </c>
      <c r="S14" s="40">
        <f>J23</f>
        <v>11.5</v>
      </c>
      <c r="T14" s="40">
        <f>J24</f>
        <v>12.5</v>
      </c>
      <c r="U14" s="40">
        <f>J25</f>
        <v>13</v>
      </c>
      <c r="V14" s="40">
        <f>J26</f>
        <v>14</v>
      </c>
      <c r="W14" s="40">
        <f>J27</f>
        <v>14</v>
      </c>
      <c r="X14" s="40">
        <f>J28</f>
        <v>15.5</v>
      </c>
      <c r="Y14" s="40">
        <f>J29</f>
        <v>16.5</v>
      </c>
      <c r="Z14" s="49">
        <f>J30</f>
        <v>18.5</v>
      </c>
    </row>
    <row r="15" spans="1:26" ht="16.8" x14ac:dyDescent="0.4">
      <c r="A15" s="36" t="s">
        <v>17</v>
      </c>
      <c r="B15" s="54">
        <v>14</v>
      </c>
      <c r="C15" s="61">
        <f>IF(B15&lt;=C50,B15*C72*D50,IF(AND(B15&gt;C50,B15&lt;=C51),(C50-B50)*D50*C72+(B15-C50)*C72*D51,IF(AND(B15&gt;C51,B15&lt;=C52),C50*C72*D50+(C51-C50)*C72*D51+(B15 -C51)*C72*D52,IF(AND(B15&gt;C52,B15&lt;=C53),C50*C72*D50+(C51-C50)*C72*D51+(C52-C51)*C72*D52+(B15 -C52)*C72*D53,IF(AND(B15&gt;C53,B15&lt;=C54),C50*C72*D50+(C51-C50)*C72*D51+(C52-C51)*C72*D52+(C53-C52)*C72*D53+(B15 -C53)*C72*D54,IF(AND(B15&gt;C54,B15&lt;=C55),C50*C72*D50+(C51-C50)*C72*D51+(C52-C51)*C72*D52+(C53-C52)*C72*D53+(C54-C53)*C72*D54+(B15 -C54)*C72*D55,IF(AND(B15&gt;C55,B15&lt;=C56),C50*C72*D50+(C51-C50)*C72*D51+(C52-C51)*C72*D52+(C53-C52)*C72*D53+(C54-C53)*C72*D54+(C55-C54)*C72*D55+(B15-C55)*C72*D56,IF(AND(B15&gt;C56,B15&lt;=C57),C50*C72*D50+(C51-C50)*C72*D51+(C52-C51)*C72*D52+(C53-C52)*C72*D53+(C54-C53)*C72*D54+(C55-C54)*C72*D55+(C54-C55)*C72*D56+(B15-C56)*C72*D57,0))))))))</f>
        <v>4.7040000000000006</v>
      </c>
      <c r="D15" s="40">
        <f>MROUND(IF(B15&lt;=C50,B15*C72*D50,IF(AND(B15&gt;C50,B15&lt;=C51),(C50-B50)*D50*C72+(B15-C50)*C72*D51,IF(AND(B15&gt;C51,B15&lt;=C52),C50*C72*D50+(C51-C50)*C72*D51+(B15 -C51)*C72*D52,IF(AND(B15&gt;C52,B15&lt;=C53),C50*C72*D50+(C51-C50)*C72*D51+(C52-C51)*C72*D52+(B15 -C52)*C72*D53,IF(AND(B15&gt;C53,B15&lt;=C54),C50*C72*D50+(C51-C50)*C72*D51+(C52-C51)*C72*D52+(C53-C52)*C72*D53+(B15 -C53)*C72*D54,IF(AND(B15&gt;C54,B15&lt;=C55),C50*C72*D50+(C51-C50)*C72*D51+(C52-C51)*C72*D52+(C53-C52)*C72*D53+(C54-C53)*C72*D54+(B15 -C54)*C72*D55,IF(AND(B15&gt;C55,B15&lt;=C56),C50*C72*D50+(C51-C50)*C72*D51+(C52-C51)*C72*D52+(C53-C52)*C72*D53+(C54-C53)*C72*D54+(C55-C54)*C72*D55+(B15-C55)*C72*D56,IF(AND(B15&gt;C56,B15&lt;=C57),C50*C72*D50+(C51-C50)*C72*D51+(C52-C51)*C72*D52+(C53-C52)*C72*D53+(C54-C53)*C72*D54+(C55-C54)*C72*D55+(C54-C55)*C72*D56+(B15-C56)*C72*D57,0)))))))),0.5)</f>
        <v>4.5</v>
      </c>
      <c r="E15" s="40">
        <f>MROUND(C15-C9,0.5)</f>
        <v>4.5</v>
      </c>
      <c r="F15" s="40">
        <f>MROUND(C15-C10,0.5)</f>
        <v>4.5</v>
      </c>
      <c r="G15" s="40">
        <f>MROUND(C15-C11,0.5)</f>
        <v>3.5</v>
      </c>
      <c r="H15" s="40">
        <f>MROUND(C15-C12,0.5)</f>
        <v>2</v>
      </c>
      <c r="I15" s="40">
        <f>MROUND(C15-C13,0.5)</f>
        <v>1.5</v>
      </c>
      <c r="J15" s="40">
        <f>IF(MROUND(C15-C14,0.5)=0,0.5,MROUND(C15-C14,0.5))</f>
        <v>0.5</v>
      </c>
      <c r="K15" s="41"/>
      <c r="L15" s="40">
        <f>K16</f>
        <v>2</v>
      </c>
      <c r="M15" s="40">
        <f>K17</f>
        <v>3</v>
      </c>
      <c r="N15" s="40">
        <f>K18</f>
        <v>4</v>
      </c>
      <c r="O15" s="40">
        <f>K19</f>
        <v>4.5</v>
      </c>
      <c r="P15" s="40">
        <f>K20</f>
        <v>5.5</v>
      </c>
      <c r="Q15" s="40">
        <f>K21</f>
        <v>6</v>
      </c>
      <c r="R15" s="40">
        <f>K22</f>
        <v>8</v>
      </c>
      <c r="S15" s="40">
        <f>K23</f>
        <v>11.5</v>
      </c>
      <c r="T15" s="40">
        <f>K24</f>
        <v>12</v>
      </c>
      <c r="U15" s="40">
        <f>K25</f>
        <v>12.5</v>
      </c>
      <c r="V15" s="40">
        <f>K26</f>
        <v>13.5</v>
      </c>
      <c r="W15" s="40">
        <f>K27</f>
        <v>14</v>
      </c>
      <c r="X15" s="40">
        <f>K28</f>
        <v>15</v>
      </c>
      <c r="Y15" s="40">
        <f>K29</f>
        <v>16</v>
      </c>
      <c r="Z15" s="49">
        <f>K30</f>
        <v>18.5</v>
      </c>
    </row>
    <row r="16" spans="1:26" ht="16.8" x14ac:dyDescent="0.4">
      <c r="A16" s="36" t="s">
        <v>18</v>
      </c>
      <c r="B16" s="54">
        <v>20</v>
      </c>
      <c r="C16" s="61">
        <f>IF(B16&lt;=C50,B16*C72*D50,IF(AND(B16&gt;C50,B16&lt;=C51),(C50-B50)*D50*C72+(B16-C50)*C72*D51,IF(AND(B16&gt;C51,B16&lt;=C52),C50*C72*D50+(C51-C50)*C72*D51+(B16 -C51)*C72*D52,IF(AND(B16&gt;C52,B16&lt;=C53),C50*C72*D50+(C51-C50)*C72*D51+(C52-C51)*C72*D52+(B16 -C52)*C72*D53,IF(AND(B16&gt;C53,B16&lt;=C54),C50*C72*D50+(C51-C50)*C72*D51+(C52-C51)*C72*D52+(C53-C52)*C72*D53+(B16 -C53)*C72*D54,IF(AND(B16&gt;C54,B16&lt;=C55),C50*C72*D50+(C51-C50)*C72*D51+(C52-C51)*C72*D52+(C53-C52)*C72*D53+(C54-C53)*C72*D54+(B16 -C54)*C72*D55,IF(AND(B16&gt;C55,B16&lt;=C56),C50*C72*D50+(C51-C50)*C72*D51+(C52-C51)*C72*D52+(C53-C52)*C72*D53+(C54-C53)*C72*D54+(C55-C54)*C72*D55+(B16-C55)*C72*D56,IF(AND(B16&gt;C56,B16&lt;=C57),C50*C72*D50+(C51-C50)*C72*D51+(C52-C51)*C72*D52+(C53-C52)*C72*D53+(C54-C53)*C72*D54+(C55-C54)*C72*D55+(C54-C55)*C72*D56+(B16-C56)*C72*D57,0))))))))</f>
        <v>6.7200000000000006</v>
      </c>
      <c r="D16" s="40">
        <f>MROUND(IF(B16&lt;=C50,B16*C72*D50,IF(AND(B16&gt;C50,B16&lt;=C51),(C50-B50)*D50*C72+(B16-C50)*C72*D51,IF(AND(B16&gt;C51,B16&lt;=C52),C50*C72*D50+(C51-C50)*C72*D51+(B16 -C51)*C72*D52,IF(AND(B16&gt;C52,B16&lt;=C53),C50*C72*D50+(C51-C50)*C72*D51+(C52-C51)*C72*D52+(B16 -C52)*C72*D53,IF(AND(B16&gt;C53,B16&lt;=C54),C50*C72*D50+(C51-C50)*C72*D51+(C52-C51)*C72*D52+(C53-C52)*C72*D53+(B16 -C53)*C72*D54,IF(AND(B16&gt;C54,B16&lt;=C55),C50*C72*D50+(C51-C50)*C72*D51+(C52-C51)*C72*D52+(C53-C52)*C72*D53+(C54-C53)*C72*D54+(B16 -C54)*C72*D55,IF(AND(B16&gt;C55,B16&lt;=C56),C50*C72*D50+(C51-C50)*C72*D51+(C52-C51)*C72*D52+(C53-C52)*C72*D53+(C54-C53)*C72*D54+(C55-C54)*C72*D55+(B16-C55)*C72*D56,IF(AND(B16&gt;C56,B16&lt;=C57),C50*C72*D50+(C51-C50)*C72*D51+(C52-C51)*C72*D52+(C53-C52)*C72*D53+(C54-C53)*C72*D54+(C55-C54)*C72*D55+(C54-C55)*C72*D56+(B16-C56)*C72*D57,0)))))))),0.5)</f>
        <v>6.5</v>
      </c>
      <c r="E16" s="40">
        <f>MROUND(C16-C9,0.5)</f>
        <v>6.5</v>
      </c>
      <c r="F16" s="40">
        <f>MROUND(C16-C10,0.5)</f>
        <v>6.5</v>
      </c>
      <c r="G16" s="43">
        <f>MROUND(C16-C11,0.5)</f>
        <v>5.5</v>
      </c>
      <c r="H16" s="43">
        <f>MROUND(C16-C12,0.5)</f>
        <v>4</v>
      </c>
      <c r="I16" s="40">
        <f>MROUND(C16-C13,0.5)</f>
        <v>3.5</v>
      </c>
      <c r="J16" s="40">
        <f>MROUND(C16-C14,0.5)</f>
        <v>2.5</v>
      </c>
      <c r="K16" s="40">
        <f>IF(MROUND(C16-C15,0.5)=0,0.5,MROUND(C16-C15,0.5))</f>
        <v>2</v>
      </c>
      <c r="L16" s="41"/>
      <c r="M16" s="40">
        <f>L17</f>
        <v>1</v>
      </c>
      <c r="N16" s="40">
        <f>L18</f>
        <v>2</v>
      </c>
      <c r="O16" s="40">
        <f>L19</f>
        <v>2.5</v>
      </c>
      <c r="P16" s="40">
        <f>L20</f>
        <v>3.5</v>
      </c>
      <c r="Q16" s="40">
        <f>L21</f>
        <v>4</v>
      </c>
      <c r="R16" s="40">
        <f>L22</f>
        <v>6</v>
      </c>
      <c r="S16" s="40">
        <f>L23</f>
        <v>9</v>
      </c>
      <c r="T16" s="40">
        <f>L24</f>
        <v>10</v>
      </c>
      <c r="U16" s="40">
        <f>L25</f>
        <v>10.5</v>
      </c>
      <c r="V16" s="40">
        <f>L26</f>
        <v>11.5</v>
      </c>
      <c r="W16" s="40">
        <f>L27</f>
        <v>12</v>
      </c>
      <c r="X16" s="40">
        <f>L28</f>
        <v>13</v>
      </c>
      <c r="Y16" s="40">
        <f>L29</f>
        <v>14</v>
      </c>
      <c r="Z16" s="49">
        <f>L30</f>
        <v>16.5</v>
      </c>
    </row>
    <row r="17" spans="1:26" ht="16.8" x14ac:dyDescent="0.4">
      <c r="A17" s="36" t="s">
        <v>19</v>
      </c>
      <c r="B17" s="54">
        <v>24</v>
      </c>
      <c r="C17" s="61">
        <f>IF(B17&lt;=C50,B17*C72*D50,IF(AND(B17&gt;C50,B17&lt;=C51),(C50-B50)*D50*C72+(B17-C50)*C72*D51,IF(AND(B17&gt;C51,B17&lt;=C52),C50*C72*D50+(C51-C50)*C72*D51+(B17 -C51)*C72*D52,IF(AND(B17&gt;C52,B17&lt;=C53),C50*C72*D50+(C51-C50)*C72*D51+(C52-C51)*C72*D52+(B17 -C52)*C72*D53,IF(AND(B17&gt;C53,B17&lt;=C54),C50*C72*D50+(C51-C50)*C72*D51+(C52-C51)*C72*D52+(C53-C52)*C72*D53+(B17 -C53)*C72*D54,IF(AND(B17&gt;C54,B17&lt;=C55),C50*C72*D50+(C51-C50)*C72*D51+(C52-C51)*C72*D52+(C53-C52)*C72*D53+(C54-C53)*C72*D54+(B17 -C54)*C72*D55,IF(AND(B17&gt;C55,B17&lt;=C56),C50*C72*D50+(C51-C50)*C72*D51+(C52-C51)*C72*D52+(C53-C52)*C72*D53+(C54-C53)*C72*D54+(C55-C54)*C72*D55+(B17-C55)*C72*D56,IF(AND(B17&gt;C56,B17&lt;=C57),C50*C72*D50+(C51-C50)*C72*D51+(C52-C51)*C72*D52+(C53-C52)*C72*D53+(C54-C53)*C72*D54+(C55-C54)*C72*D55+(C54-C55)*C72*D56+(B17-C56)*C72*D57,0))))))))</f>
        <v>7.8400000000000007</v>
      </c>
      <c r="D17" s="40">
        <f>MROUND(IF(B17&lt;=C50,B17*C72*D50,IF(AND(B17&gt;C50,B17&lt;=C51),(C50-B50)*D50*C72+(B17-C50)*C72*D51,IF(AND(B17&gt;C51,B17&lt;=C52),C50*C72*D50+(C51-C50)*C72*D51+(B17 -C51)*C72*D52,IF(AND(B17&gt;C52,B17&lt;=C53),C50*C72*D50+(C51-C50)*C72*D51+(C52-C51)*C72*D52+(B17 -C52)*C72*D53,IF(AND(B17&gt;C53,B17&lt;=C54),C50*C72*D50+(C51-C50)*C72*D51+(C52-C51)*C72*D52+(C53-C52)*C72*D53+(B17 -C53)*C72*D54,IF(AND(B17&gt;C54,B17&lt;=C55),C50*C72*D50+(C51-C50)*C72*D51+(C52-C51)*C72*D52+(C53-C52)*C72*D53+(C54-C53)*C72*D54+(B17 -C54)*C72*D55,IF(AND(B17&gt;C55,B17&lt;=C56),C50*C72*D50+(C51-C50)*C72*D51+(C52-C51)*C72*D52+(C53-C52)*C72*D53+(C54-C53)*C72*D54+(C55-C54)*C72*D55+(B17-C55)*C72*D56,IF(AND(B17&gt;C56,B17&lt;=C57),C50*C72*D50+(C51-C50)*C72*D51+(C52-C51)*C72*D52+(C53-C52)*C72*D53+(C54-C53)*C72*D54+(C55-C54)*C72*D55+(C54-C55)*C72*D56+(B17-C56)*C72*D57,0)))))))),0.5)</f>
        <v>8</v>
      </c>
      <c r="E17" s="40">
        <f>MROUND(C17-C9,0.5)</f>
        <v>7.5</v>
      </c>
      <c r="F17" s="40">
        <f>MROUND(C17-C10,0.5)</f>
        <v>7.5</v>
      </c>
      <c r="G17" s="40">
        <f>MROUND(C17-C11,0.5)</f>
        <v>6.5</v>
      </c>
      <c r="H17" s="40">
        <f>MROUND(C17-C12,0.5)</f>
        <v>5</v>
      </c>
      <c r="I17" s="40">
        <f>MROUND(C17-C13,0.5)</f>
        <v>4.5</v>
      </c>
      <c r="J17" s="40">
        <f>MROUND(C17-C14,0.5)</f>
        <v>3.5</v>
      </c>
      <c r="K17" s="40">
        <f>MROUND(C17-C15,0.5)</f>
        <v>3</v>
      </c>
      <c r="L17" s="40">
        <f>IF(MROUND(C17-C16,0.5)=0,0.5,MROUND(C17-C16,0.5))</f>
        <v>1</v>
      </c>
      <c r="M17" s="41"/>
      <c r="N17" s="40">
        <f>M18</f>
        <v>1</v>
      </c>
      <c r="O17" s="40">
        <f>M19</f>
        <v>1.5</v>
      </c>
      <c r="P17" s="40">
        <f>M20</f>
        <v>2</v>
      </c>
      <c r="Q17" s="40">
        <f>M21</f>
        <v>3</v>
      </c>
      <c r="R17" s="40">
        <f>M22</f>
        <v>5</v>
      </c>
      <c r="S17" s="40">
        <f>M23</f>
        <v>8</v>
      </c>
      <c r="T17" s="40">
        <f>M24</f>
        <v>9</v>
      </c>
      <c r="U17" s="40">
        <f>M25</f>
        <v>9.5</v>
      </c>
      <c r="V17" s="40">
        <f>M26</f>
        <v>10.5</v>
      </c>
      <c r="W17" s="40">
        <f>M27</f>
        <v>11</v>
      </c>
      <c r="X17" s="40">
        <f>M28</f>
        <v>12</v>
      </c>
      <c r="Y17" s="40">
        <f>M29</f>
        <v>13</v>
      </c>
      <c r="Z17" s="49">
        <f>M30</f>
        <v>15</v>
      </c>
    </row>
    <row r="18" spans="1:26" ht="16.8" x14ac:dyDescent="0.4">
      <c r="A18" s="37" t="s">
        <v>20</v>
      </c>
      <c r="B18" s="55">
        <v>27</v>
      </c>
      <c r="C18" s="61">
        <f>IF(B18&lt;=C50,B18*C72*D50,IF(AND(B18&gt;C50,B18&lt;=C51),(C50-B50)*D50*C72+(B18-C50)*C72*D51,IF(AND(B18&gt;C51,B18&lt;=C52),C50*C72*D50+(C51-C50)*C72*D51+(B18 -C51)*C72*D52,IF(AND(B18&gt;C52,B18&lt;=C53),C50*C72*D50+(C51-C50)*C72*D51+(C52-C51)*C72*D52+(B18 -C52)*C72*D53,IF(AND(B18&gt;C53,B18&lt;=C54),C50*C72*D50+(C51-C50)*C72*D51+(C52-C51)*C72*D52+(C53-C52)*C72*D53+(B18 -C53)*C72*D54,IF(AND(B18&gt;C54,B18&lt;=C55),C50*C72*D50+(C51-C50)*C72*D51+(C52-C51)*C72*D52+(C53-C52)*C72*D53+(C54-C53)*C72*D54+(B18 -C54)*C72*D55,IF(AND(B18&gt;C55,B18&lt;=C56),C50*C72*D50+(C51-C50)*C72*D51+(C52-C51)*C72*D52+(C53-C52)*C72*D53+(C54-C53)*C72*D54+(C55-C54)*C72*D55+(B18-C55)*C72*D56,IF(AND(B18&gt;C56,B18&lt;=C57),C50*C72*D50+(C51-C50)*C72*D51+(C52-C51)*C72*D52+(C53-C52)*C72*D53+(C54-C53)*C72*D54+(C55-C54)*C72*D55+(C54-C55)*C72*D56+(B18-C56)*C72*D57,0))))))))</f>
        <v>8.6800000000000015</v>
      </c>
      <c r="D18" s="40">
        <f>MROUND(IF(B18&lt;=C50,B18*C72*D50,IF(AND(B18&gt;C50,B18&lt;=C51),(C50-B50)*D50*C72+(B18-C50)*C72*D51,IF(AND(B18&gt;C51,B18&lt;=C52),C50*C72*D50+(C51-C50)*C72*D51+(B18 -C51)*C72*D52,IF(AND(B18&gt;C52,B18&lt;=C53),C50*C72*D50+(C51-C50)*C72*D51+(C52-C51)*C72*D52+(B18 -C52)*C72*D53,IF(AND(B18&gt;C53,B18&lt;=C54),C50*C72*D50+(C51-C50)*C72*D51+(C52-C51)*C72*D52+(C53-C52)*C72*D53+(B18 -C53)*C72*D54,IF(AND(B18&gt;C54,B18&lt;=C55),C50*C72*D50+(C51-C50)*C72*D51+(C52-C51)*C72*D52+(C53-C52)*C72*D53+(C54-C53)*C72*D54+(B18 -C54)*C72*D55,IF(AND(B18&gt;C55,B18&lt;=C56),C50*C72*D50+(C51-C50)*C72*D51+(C52-C51)*C72*D52+(C53-C52)*C72*D53+(C54-C53)*C72*D54+(C55-C54)*C72*D55+(B18-C55)*C72*D56,IF(AND(B18&gt;C56,B18&lt;=C57),C50*C72*D50+(C51-C50)*C72*D51+(C52-C51)*C72*D52+(C53-C52)*C72*D53+(C54-C53)*C72*D54+(C55-C54)*C72*D55+(C54-C55)*C72*D56+(B18-C56)*C72*D57,0)))))))),0.5)</f>
        <v>8.5</v>
      </c>
      <c r="E18" s="40">
        <f>MROUND(C18-C9,0.5)</f>
        <v>8.5</v>
      </c>
      <c r="F18" s="40">
        <f>MROUND(C18-C10,0.5)</f>
        <v>8.5</v>
      </c>
      <c r="G18" s="43">
        <f>MROUND(C18-C11,0.5)</f>
        <v>7.5</v>
      </c>
      <c r="H18" s="43">
        <f>MROUND(C18-C12,0.5)</f>
        <v>6</v>
      </c>
      <c r="I18" s="40">
        <f>MROUND(C18-C13,0.5)</f>
        <v>5.5</v>
      </c>
      <c r="J18" s="40">
        <f>MROUND(C18-C14,0.5)</f>
        <v>4.5</v>
      </c>
      <c r="K18" s="40">
        <f>MROUND(C18-C15,0.5)</f>
        <v>4</v>
      </c>
      <c r="L18" s="40">
        <f>MROUND(C18-C16,0.5)</f>
        <v>2</v>
      </c>
      <c r="M18" s="40">
        <f>IF(MROUND(C18-C17,0.5)=0,0.5,MROUND(C18-C17,0.5))</f>
        <v>1</v>
      </c>
      <c r="N18" s="41"/>
      <c r="O18" s="43">
        <f>N19</f>
        <v>0.5</v>
      </c>
      <c r="P18" s="40">
        <f>N20</f>
        <v>1.5</v>
      </c>
      <c r="Q18" s="40">
        <f>N21</f>
        <v>2</v>
      </c>
      <c r="R18" s="40">
        <f>N22</f>
        <v>4</v>
      </c>
      <c r="S18" s="40">
        <f>N23</f>
        <v>7.5</v>
      </c>
      <c r="T18" s="40">
        <f>N24</f>
        <v>8</v>
      </c>
      <c r="U18" s="40">
        <f>N25</f>
        <v>8.5</v>
      </c>
      <c r="V18" s="40">
        <f>N26</f>
        <v>9.5</v>
      </c>
      <c r="W18" s="40">
        <f>N27</f>
        <v>10</v>
      </c>
      <c r="X18" s="40">
        <f>N28</f>
        <v>11</v>
      </c>
      <c r="Y18" s="40">
        <f>N29</f>
        <v>12</v>
      </c>
      <c r="Z18" s="49">
        <f>N30</f>
        <v>14.5</v>
      </c>
    </row>
    <row r="19" spans="1:26" ht="16.8" x14ac:dyDescent="0.4">
      <c r="A19" s="37" t="s">
        <v>21</v>
      </c>
      <c r="B19" s="55">
        <v>29</v>
      </c>
      <c r="C19" s="61">
        <f>IF(B19&lt;=C50,B19*C72*D50,IF(AND(B19&gt;C50,B19&lt;=C51),(C50-B50)*D50*C72+(B19-C50)*C72*D51,IF(AND(B19&gt;C51,B19&lt;=C52),C50*C72*D50+(C51-C50)*C72*D51+(B19 -C51)*C72*D52,IF(AND(B19&gt;C52,B19&lt;=C53),C50*C72*D50+(C51-C50)*C72*D51+(C52-C51)*C72*D52+(B19 -C52)*C72*D53,IF(AND(B19&gt;C53,B19&lt;=C54),C50*C72*D50+(C51-C50)*C72*D51+(C52-C51)*C72*D52+(C53-C52)*C72*D53+(B19 -C53)*C72*D54,IF(AND(B19&gt;C54,B19&lt;=C55),C50*C72*D50+(C51-C50)*C72*D51+(C52-C51)*C72*D52+(C53-C52)*C72*D53+(C54-C53)*C72*D54+(B19 -C54)*C72*D55,IF(AND(B19&gt;C55,B19&lt;=C56),C50*C72*D50+(C51-C50)*C72*D51+(C52-C51)*C72*D52+(C53-C52)*C72*D53+(C54-C53)*C72*D54+(C55-C54)*C72*D55+(B19-C55)*C72*D56,IF(AND(B19&gt;C56,B19&lt;=C57),C50*C72*D50+(C51-C50)*C72*D51+(C52-C51)*C72*D52+(C53-C52)*C72*D53+(C54-C53)*C72*D54+(C55-C54)*C72*D55+(C54-C55)*C72*D56+(B19-C56)*C72*D57,0))))))))</f>
        <v>9.240000000000002</v>
      </c>
      <c r="D19" s="40">
        <f>MROUND(IF(B19&lt;=C50,B19*C72*D50,IF(AND(B19&gt;C50,B19&lt;=C51),(C50-B50)*D50*C72+(B19-C50)*C72*D51,IF(AND(B19&gt;C51,B19&lt;=C52),C50*C72*D50+(C51-C50)*C72*D51+(B19 -C51)*C72*D52,IF(AND(B19&gt;C52,B19&lt;=C53),C50*C72*D50+(C51-C50)*C72*D51+(C52-C51)*C72*D52+(B19 -C52)*C72*D53,IF(AND(B19&gt;C53,B19&lt;=C54),C50*C72*D50+(C51-C50)*C72*D51+(C52-C51)*C72*D52+(C53-C52)*C72*D53+(B19 -C53)*C72*D54,IF(AND(B19&gt;C54,B19&lt;=C55),C50*C72*D50+(C51-C50)*C72*D51+(C52-C51)*C72*D52+(C53-C52)*C72*D53+(C54-C53)*C72*D54+(B19 -C54)*C72*D55,IF(AND(B19&gt;C55,B19&lt;=C56),C50*C72*D50+(C51-C50)*C72*D51+(C52-C51)*C72*D52+(C53-C52)*C72*D53+(C54-C53)*C72*D54+(C55-C54)*C72*D55+(B19-C55)*C72*D56,IF(AND(B19&gt;C56,B19&lt;=C57),C50*C72*D50+(C51-C50)*C72*D51+(C52-C51)*C72*D52+(C53-C52)*C72*D53+(C54-C53)*C72*D54+(C55-C54)*C72*D55+(C54-C55)*C72*D56+(B19-C56)*C72*D57,0)))))))),0.5)</f>
        <v>9</v>
      </c>
      <c r="E19" s="40">
        <f>MROUND(C19-C9,0.5)</f>
        <v>9</v>
      </c>
      <c r="F19" s="40">
        <f>MROUND(C19-C10,0.5)</f>
        <v>9</v>
      </c>
      <c r="G19" s="40">
        <f>MROUND(C19-C11,0.5)</f>
        <v>8</v>
      </c>
      <c r="H19" s="40">
        <f>MROUND(C19-C12,0.5)</f>
        <v>6.5</v>
      </c>
      <c r="I19" s="40">
        <f>MROUND(C19-C13,0.5)</f>
        <v>6</v>
      </c>
      <c r="J19" s="40">
        <f>MROUND(C19-C14,0.5)</f>
        <v>5</v>
      </c>
      <c r="K19" s="40">
        <f>MROUND(C19-C15,0.5)</f>
        <v>4.5</v>
      </c>
      <c r="L19" s="40">
        <f>MROUND(C19-C16,0.5)</f>
        <v>2.5</v>
      </c>
      <c r="M19" s="40">
        <f>MROUND(C19-C17,0.5)</f>
        <v>1.5</v>
      </c>
      <c r="N19" s="43">
        <f>IF(MROUND(C19-C18,0.5)=0,0.5,MROUND(C19-C18,0.5))</f>
        <v>0.5</v>
      </c>
      <c r="O19" s="41"/>
      <c r="P19" s="43">
        <f>O20</f>
        <v>1</v>
      </c>
      <c r="Q19" s="40">
        <f>O21</f>
        <v>1.5</v>
      </c>
      <c r="R19" s="40">
        <f>O22</f>
        <v>3.5</v>
      </c>
      <c r="S19" s="40">
        <f>O23</f>
        <v>6.5</v>
      </c>
      <c r="T19" s="40">
        <f>O24</f>
        <v>7.5</v>
      </c>
      <c r="U19" s="40">
        <f>O25</f>
        <v>8</v>
      </c>
      <c r="V19" s="40">
        <f>O26</f>
        <v>9</v>
      </c>
      <c r="W19" s="40">
        <f>O27</f>
        <v>9.5</v>
      </c>
      <c r="X19" s="40">
        <f>O28</f>
        <v>10.5</v>
      </c>
      <c r="Y19" s="40">
        <f>O29</f>
        <v>11.5</v>
      </c>
      <c r="Z19" s="49">
        <f>O30</f>
        <v>14</v>
      </c>
    </row>
    <row r="20" spans="1:26" ht="16.8" x14ac:dyDescent="0.4">
      <c r="A20" s="37" t="s">
        <v>22</v>
      </c>
      <c r="B20" s="55">
        <v>32</v>
      </c>
      <c r="C20" s="61">
        <f>IF(B20&lt;=C50,B20*C72*D50,IF(AND(B20&gt;C50,B20&lt;=C51),(C50-B50)*D50*C72+(B20-C50)*C72*D51,IF(AND(B20&gt;C51,B20&lt;=C52),C50*C72*D50+(C51-C50)*C72*D51+(B20 -C51)*C72*D52,IF(AND(B20&gt;C52,B20&lt;=C53),C50*C72*D50+(C51-C50)*C72*D51+(C52-C51)*C72*D52+(B20 -C52)*C72*D53,IF(AND(B20&gt;C53,B20&lt;=C54),C50*C72*D50+(C51-C50)*C72*D51+(C52-C51)*C72*D52+(C53-C52)*C72*D53+(B20 -C53)*C72*D54,IF(AND(B20&gt;C54,B20&lt;=C55),C50*C72*D50+(C51-C50)*C72*D51+(C52-C51)*C72*D52+(C53-C52)*C72*D53+(C54-C53)*C72*D54+(B20 -C54)*C72*D55,IF(AND(B20&gt;C55,B20&lt;=C56),C50*C72*D50+(C51-C50)*C72*D51+(C52-C51)*C72*D52+(C53-C52)*C72*D53+(C54-C53)*C72*D54+(C55-C54)*C72*D55+(B20-C55)*C72*D56,IF(AND(B20&gt;C56,B20&lt;=C57),C50*C72*D50+(C51-C50)*C72*D51+(C52-C51)*C72*D52+(C53-C52)*C72*D53+(C54-C53)*C72*D54+(C55-C54)*C72*D55+(C54-C55)*C72*D56+(B20-C56)*C72*D57,0))))))))</f>
        <v>10.080000000000002</v>
      </c>
      <c r="D20" s="40">
        <f>MROUND(IF(B20&lt;=C50,B20*C72*D50,IF(AND(B20&gt;C50,B20&lt;=C51),(C50-B50)*D50*C72+(B20-C50)*C72*D51,IF(AND(B20&gt;C51,B20&lt;=C52),C50*C72*D50+(C51-C50)*C72*D51+(B20 -C51)*C72*D52,IF(AND(B20&gt;C52,B20&lt;=C53),C50*C72*D50+(C51-C50)*C72*D51+(C52-C51)*C72*D52+(B20 -C52)*C72*D53,IF(AND(B20&gt;C53,B20&lt;=C54),C50*C72*D50+(C51-C50)*C72*D51+(C52-C51)*C72*D52+(C53-C52)*C72*D53+(B20 -C53)*C72*D54,IF(AND(B20&gt;C54,B20&lt;=C55),C50*C72*D50+(C51-C50)*C72*D51+(C52-C51)*C72*D52+(C53-C52)*C72*D53+(C54-C53)*C72*D54+(B20 -C54)*C72*D55,IF(AND(B20&gt;C55,B20&lt;=C56),C50*C72*D50+(C51-C50)*C72*D51+(C52-C51)*C72*D52+(C53-C52)*C72*D53+(C54-C53)*C72*D54+(C55-C54)*C72*D55+(B20-C55)*C72*D56,IF(AND(B20&gt;C56,B20&lt;=C57),C50*C72*D50+(C51-C50)*C72*D51+(C52-C51)*C72*D52+(C53-C52)*C72*D53+(C54-C53)*C72*D54+(C55-C54)*C72*D55+(C54-C55)*C72*D56+(B20-C56)*C72*D57,0)))))))),0.5)</f>
        <v>10</v>
      </c>
      <c r="E20" s="40">
        <f>MROUND(C20-C9,0.5)</f>
        <v>9.5</v>
      </c>
      <c r="F20" s="40">
        <f>MROUND(C20-C10,0.5)</f>
        <v>9.5</v>
      </c>
      <c r="G20" s="43">
        <f>MROUND(C20-C11,0.5)</f>
        <v>8.5</v>
      </c>
      <c r="H20" s="43">
        <f>MROUND(C20-C12,0.5)</f>
        <v>7.5</v>
      </c>
      <c r="I20" s="40">
        <f>MROUND(C20-C13,0.5)</f>
        <v>6.5</v>
      </c>
      <c r="J20" s="40">
        <f>MROUND(C20-C14,0.5)</f>
        <v>5.5</v>
      </c>
      <c r="K20" s="40">
        <f>MROUND(C20-C15,0.5)</f>
        <v>5.5</v>
      </c>
      <c r="L20" s="40">
        <f>MROUND(C20-C16,0.5)</f>
        <v>3.5</v>
      </c>
      <c r="M20" s="40">
        <f>MROUND(C20-C17,0.5)</f>
        <v>2</v>
      </c>
      <c r="N20" s="40">
        <f>MROUND(C20-C18,0.5)</f>
        <v>1.5</v>
      </c>
      <c r="O20" s="43">
        <f>IF(MROUND(C20-C19,0.5)=0,0.5,MROUND(C20-C19,0.5))</f>
        <v>1</v>
      </c>
      <c r="P20" s="41"/>
      <c r="Q20" s="40">
        <f>P21</f>
        <v>1</v>
      </c>
      <c r="R20" s="40">
        <f>P22</f>
        <v>2.5</v>
      </c>
      <c r="S20" s="40">
        <f>P23</f>
        <v>6</v>
      </c>
      <c r="T20" s="40">
        <f>P24</f>
        <v>6.5</v>
      </c>
      <c r="U20" s="40">
        <f>P25</f>
        <v>7.5</v>
      </c>
      <c r="V20" s="40">
        <f>P26</f>
        <v>8</v>
      </c>
      <c r="W20" s="40">
        <f>P27</f>
        <v>8.5</v>
      </c>
      <c r="X20" s="40">
        <f>P28</f>
        <v>9.5</v>
      </c>
      <c r="Y20" s="40">
        <f>P29</f>
        <v>11</v>
      </c>
      <c r="Z20" s="49">
        <f>P30</f>
        <v>13</v>
      </c>
    </row>
    <row r="21" spans="1:26" ht="16.8" x14ac:dyDescent="0.4">
      <c r="A21" s="37" t="s">
        <v>23</v>
      </c>
      <c r="B21" s="55">
        <v>35</v>
      </c>
      <c r="C21" s="61">
        <f>IF(B21&lt;=C50,B21*C72*D50,IF(AND(B21&gt;C50,B21&lt;=C51),(C50-B50)*D50*C72+(B21-C50)*C72*D51,IF(AND(B21&gt;C51,B21&lt;=C52),C50*C72*D50+(C51-C50)*C72*D51+(B21 -C51)*C72*D52,IF(AND(B21&gt;C52,B21&lt;=C53),C50*C72*D50+(C51-C50)*C72*D51+(C52-C51)*C72*D52+(B21 -C52)*C72*D53,IF(AND(B21&gt;C53,B21&lt;=C54),C50*C72*D50+(C51-C50)*C72*D51+(C52-C51)*C72*D52+(C53-C52)*C72*D53+(B21 -C53)*C72*D54,IF(AND(B21&gt;C54,B21&lt;=C55),C50*C72*D50+(C51-C50)*C72*D51+(C52-C51)*C72*D52+(C53-C52)*C72*D53+(C54-C53)*C72*D54+(B21 -C54)*C72*D55,IF(AND(B21&gt;C55,B21&lt;=C56),C50*C72*D50+(C51-C50)*C72*D51+(C52-C51)*C72*D52+(C53-C52)*C72*D53+(C54-C53)*C72*D54+(C55-C54)*C72*D55+(B21-C55)*C72*D56,IF(AND(B21&gt;C56,B21&lt;=C57),C50*C72*D50+(C51-C50)*C72*D51+(C52-C51)*C72*D52+(C53-C52)*C72*D53+(C54-C53)*C72*D54+(C55-C54)*C72*D55+(C54-C55)*C72*D56+(B21-C56)*C72*D57,0))))))))</f>
        <v>10.920000000000002</v>
      </c>
      <c r="D21" s="40">
        <f>MROUND(IF(B21&lt;=C50,B21*C72*D50,IF(AND(B21&gt;C50,B21&lt;=C51),(C50-B50)*D50*C72+(B21-C50)*C72*D51,IF(AND(B21&gt;C51,B21&lt;=C52),C50*C72*D50+(C51-C50)*C72*D51+(B21 -C51)*C72*D52,IF(AND(B21&gt;C52,B21&lt;=C53),C50*C72*D50+(C51-C50)*C72*D51+(C52-C51)*C72*D52+(B21 -C52)*C72*D53,IF(AND(B21&gt;C53,B21&lt;=C54),C50*C72*D50+(C51-C50)*C72*D51+(C52-C51)*C72*D52+(C53-C52)*C72*D53+(B21 -C53)*C72*D54,IF(AND(B21&gt;C54,B21&lt;=C55),C50*C72*D50+(C51-C50)*C72*D51+(C52-C51)*C72*D52+(C53-C52)*C72*D53+(C54-C53)*C72*D54+(B21 -C54)*C72*D55,IF(AND(B21&gt;C55,B21&lt;=C56),C50*C72*D50+(C51-C50)*C72*D51+(C52-C51)*C72*D52+(C53-C52)*C72*D53+(C54-C53)*C72*D54+(C55-C54)*C72*D55+(B21-C55)*C72*D56,IF(AND(B21&gt;C56,B21&lt;=C57),C50*C72*D50+(C51-C50)*C72*D51+(C52-C51)*C72*D52+(C53-C52)*C72*D53+(C54-C53)*C72*D54+(C55-C54)*C72*D55+(C54-C55)*C72*D56+(B21-C56)*C72*D57,0)))))))),0.5)</f>
        <v>11</v>
      </c>
      <c r="E21" s="40">
        <f>MROUND(C21-C9,0.5)</f>
        <v>10.5</v>
      </c>
      <c r="F21" s="40">
        <f>MROUND(C21-C10,0.5)</f>
        <v>10.5</v>
      </c>
      <c r="G21" s="40">
        <f>MROUND(C21-C11,0.5)</f>
        <v>9.5</v>
      </c>
      <c r="H21" s="40">
        <f>MROUND(C21-C12,0.5)</f>
        <v>8</v>
      </c>
      <c r="I21" s="40">
        <f>MROUND(C21-C13,0.5)</f>
        <v>7.5</v>
      </c>
      <c r="J21" s="40">
        <f>MROUND(C21-C14,0.5)</f>
        <v>6.5</v>
      </c>
      <c r="K21" s="40">
        <f>MROUND(C21-C15,0.5)</f>
        <v>6</v>
      </c>
      <c r="L21" s="40">
        <f>MROUND(C21-C16,0.5)</f>
        <v>4</v>
      </c>
      <c r="M21" s="40">
        <f>MROUND(C21-C17,0.5)</f>
        <v>3</v>
      </c>
      <c r="N21" s="40">
        <f>MROUND(C21-C18,0.5)</f>
        <v>2</v>
      </c>
      <c r="O21" s="40">
        <f>MROUND(C21-C19,0.5)</f>
        <v>1.5</v>
      </c>
      <c r="P21" s="40">
        <f>IF(MROUND(C21-C20,0.5)=0,0.5,MROUND(C21-C20,0.5))</f>
        <v>1</v>
      </c>
      <c r="Q21" s="41"/>
      <c r="R21" s="40">
        <f>Q22</f>
        <v>1.5</v>
      </c>
      <c r="S21" s="40">
        <f>Q23</f>
        <v>5</v>
      </c>
      <c r="T21" s="40">
        <f>Q24</f>
        <v>6</v>
      </c>
      <c r="U21" s="40">
        <f>Q25</f>
        <v>6.5</v>
      </c>
      <c r="V21" s="40">
        <f>Q26</f>
        <v>7</v>
      </c>
      <c r="W21" s="40">
        <f>Q27</f>
        <v>7.5</v>
      </c>
      <c r="X21" s="40">
        <f>Q28</f>
        <v>9</v>
      </c>
      <c r="Y21" s="40">
        <f>Q29</f>
        <v>10</v>
      </c>
      <c r="Z21" s="49">
        <f>Q30</f>
        <v>12</v>
      </c>
    </row>
    <row r="22" spans="1:26" ht="16.8" x14ac:dyDescent="0.4">
      <c r="A22" s="37" t="s">
        <v>38</v>
      </c>
      <c r="B22" s="55">
        <v>41</v>
      </c>
      <c r="C22" s="61">
        <f>IF(B22&lt;=C50,B22*C72*D50,IF(AND(B22&gt;C50,B22&lt;=C51),(C50-B50)*D50*C72+(B22-C50)*C72*D51,IF(AND(B22&gt;C51,B22&lt;=C52),C50*C72*D50+(C51-C50)*C72*D51+(B22 -C51)*C72*D52,IF(AND(B22&gt;C52,B22&lt;=C53),C50*C72*D50+(C51-C50)*C72*D51+(C52-C51)*C72*D52+(B22 -C52)*C72*D53,IF(AND(B22&gt;C53,B22&lt;=C54),C50*C72*D50+(C51-C50)*C72*D51+(C52-C51)*C72*D52+(C53-C52)*C72*D53+(B22 -C53)*C72*D54,IF(AND(B22&gt;C54,B22&lt;=C55),C50*C72*D50+(C51-C50)*C72*D51+(C52-C51)*C72*D52+(C53-C52)*C72*D53+(C54-C53)*C72*D54+(B22 -C54)*C72*D55,IF(AND(B22&gt;C55,B22&lt;=C56),C50*C72*D50+(C51-C50)*C72*D51+(C52-C51)*C72*D52+(C53-C52)*C72*D53+(C54-C53)*C72*D54+(C55-C54)*C72*D55+(B22-C55)*C72*D56,IF(AND(B22&gt;C56,B22&lt;=C57),C50*C72*D50+(C51-C50)*C72*D51+(C52-C51)*C72*D52+(C53-C52)*C72*D53+(C54-C53)*C72*D54+(C55-C54)*C72*D55+(C54-C55)*C72*D56+(B22-C56)*C72*D57,0))))))))</f>
        <v>12.6</v>
      </c>
      <c r="D22" s="40">
        <f>MROUND(IF(B22&lt;=C50,B22*C72*D50,IF(AND(B22&gt;C50,B22&lt;=C51),(C50-B50)*D50*C72+(B22-C50)*C72*D51,IF(AND(B22&gt;C51,B22&lt;=C52),C50*C72*D50+(C51-C50)*C72*D51+(B22 -C51)*C72*D52,IF(AND(B22&gt;C52,B22&lt;=C53),C50*C72*D50+(C51-C50)*C72*D51+(C52-C51)*C72*D52+(B22 -C52)*C72*D53,IF(AND(B22&gt;C53,B22&lt;=C54),C50*C72*D50+(C51-C50)*C72*D51+(C52-C51)*C72*D52+(C53-C52)*C72*D53+(B22 -C53)*C72*D54,IF(AND(B22&gt;C54,B22&lt;=C55),C50*C72*D50+(C51-C50)*C72*D51+(C52-C51)*C72*D52+(C53-C52)*C72*D53+(C54-C53)*C72*D54+(B22 -C54)*C72*D55,IF(AND(B22&gt;C55,B22&lt;=C56),C50*C72*D50+(C51-C50)*C72*D51+(C52-C51)*C72*D52+(C53-C52)*C72*D53+(C54-C53)*C72*D54+(C55-C54)*C72*D55+(B22-C55)*C72*D56,IF(AND(B22&gt;C56,B22&lt;=C57),C50*C72*D50+(C51-C50)*C72*D51+(C52-C51)*C72*D52+(C53-C52)*C72*D53+(C54-C53)*C72*D54+(C55-C54)*C72*D55+(C54-C55)*C72*D56+(B22-C56)*C72*D57,0)))))))),0.5)</f>
        <v>12.5</v>
      </c>
      <c r="E22" s="40">
        <f>MROUND(C22-C9,0.5)</f>
        <v>12.5</v>
      </c>
      <c r="F22" s="40">
        <f>MROUND(C22-C10,0.5)</f>
        <v>12.5</v>
      </c>
      <c r="G22" s="43">
        <f>MROUND(C22-C11,0.5)</f>
        <v>11.5</v>
      </c>
      <c r="H22" s="43">
        <f>MROUND(C22-C12,0.5)</f>
        <v>10</v>
      </c>
      <c r="I22" s="40">
        <f>MROUND(C22-C13,0.5)</f>
        <v>9</v>
      </c>
      <c r="J22" s="40">
        <f>MROUND(C22-C14,0.5)</f>
        <v>8</v>
      </c>
      <c r="K22" s="40">
        <f>MROUND(C22-C15,0.5)</f>
        <v>8</v>
      </c>
      <c r="L22" s="40">
        <f>MROUND(C22-C16,0.5)</f>
        <v>6</v>
      </c>
      <c r="M22" s="40">
        <f>MROUND(C22-C17,0.5)</f>
        <v>5</v>
      </c>
      <c r="N22" s="40">
        <f>MROUND(C22-C18,0.5)</f>
        <v>4</v>
      </c>
      <c r="O22" s="40">
        <f>MROUND(C22-C19,0.5)</f>
        <v>3.5</v>
      </c>
      <c r="P22" s="40">
        <f>MROUND(C22-C20,0.5)</f>
        <v>2.5</v>
      </c>
      <c r="Q22" s="40">
        <f>IF(MROUND(C22-C21,0.5)=0,0.5,MROUND(C22-C21,0.5))</f>
        <v>1.5</v>
      </c>
      <c r="R22" s="41"/>
      <c r="S22" s="40">
        <f>R23</f>
        <v>3.5</v>
      </c>
      <c r="T22" s="40">
        <f>R24</f>
        <v>4</v>
      </c>
      <c r="U22" s="40">
        <f>R25</f>
        <v>5</v>
      </c>
      <c r="V22" s="40">
        <f>R26</f>
        <v>5.5</v>
      </c>
      <c r="W22" s="40">
        <f>R27</f>
        <v>6</v>
      </c>
      <c r="X22" s="40">
        <f>R28</f>
        <v>7</v>
      </c>
      <c r="Y22" s="40">
        <f>R29</f>
        <v>8</v>
      </c>
      <c r="Z22" s="49">
        <f>R30</f>
        <v>10.5</v>
      </c>
    </row>
    <row r="23" spans="1:26" ht="16.8" x14ac:dyDescent="0.4">
      <c r="A23" s="37" t="s">
        <v>24</v>
      </c>
      <c r="B23" s="55">
        <v>53</v>
      </c>
      <c r="C23" s="61">
        <f>IF(B23&lt;=C50,B23*C72*D50,IF(AND(B23&gt;C50,B23&lt;=C51),(C50-B50)*D50*C72+(B23-C50)*C72*D51,IF(AND(B23&gt;C51,B23&lt;=C52),C50*C72*D50+(C51-C50)*C72*D51+(B23 -C51)*C72*D52,IF(AND(B23&gt;C52,B23&lt;=C53),C50*C72*D50+(C51-C50)*C72*D51+(C52-C51)*C72*D52+(B23 -C52)*C72*D53,IF(AND(B23&gt;C53,B23&lt;=C54),C50*C72*D50+(C51-C50)*C72*D51+(C52-C51)*C72*D52+(C53-C52)*C72*D53+(B23 -C53)*C72*D54,IF(AND(B23&gt;C54,B23&lt;=C55),C50*C72*D50+(C51-C50)*C72*D51+(C52-C51)*C72*D52+(C53-C52)*C72*D53+(C54-C53)*C72*D54+(B23 -C54)*C72*D55,IF(AND(B23&gt;C55,B23&lt;=C56),C50*C72*D50+(C51-C50)*C72*D51+(C52-C51)*C72*D52+(C53-C52)*C72*D53+(C54-C53)*C72*D54+(C55-C54)*C72*D55+(B23-C55)*C72*D56,IF(AND(B23&gt;C56,B23&lt;=C57),C50*C72*D50+(C51-C50)*C72*D51+(C52-C51)*C72*D52+(C53-C52)*C72*D53+(C54-C53)*C72*D54+(C55-C54)*C72*D55+(C54-C55)*C72*D56+(B23-C56)*C72*D57,0))))))))</f>
        <v>15.96</v>
      </c>
      <c r="D23" s="40">
        <f>MROUND(IF(B23&lt;=C50,B23*C72*D50,IF(AND(B23&gt;C50,B23&lt;=C51),(C50-B50)*D50*C72+(B23-C50)*C72*D51,IF(AND(B23&gt;C51,B23&lt;=C52),C50*C72*D50+(C51-C50)*C72*D51+(B23 -C51)*C72*D52,IF(AND(B23&gt;C52,B23&lt;=C53),C50*C72*D50+(C51-C50)*C72*D51+(C52-C51)*C72*D52+(B23 -C52)*C72*D53,IF(AND(B23&gt;C53,B23&lt;=C54),C50*C72*D50+(C51-C50)*C72*D51+(C52-C51)*C72*D52+(C53-C52)*C72*D53+(B23 -C53)*C72*D54,IF(AND(B23&gt;C54,B23&lt;=C55),C50*C72*D50+(C51-C50)*C72*D51+(C52-C51)*C72*D52+(C53-C52)*C72*D53+(C54-C53)*C72*D54+(B23 -C54)*C72*D55,IF(AND(B23&gt;C55,B23&lt;=C56),C50*C72*D50+(C51-C50)*C72*D51+(C52-C51)*C72*D52+(C53-C52)*C72*D53+(C54-C53)*C72*D54+(C55-C54)*C72*D55+(B23-C55)*C72*D56,IF(AND(B23&gt;C56,B23&lt;=C57),C50*C72*D50+(C51-C50)*C72*D51+(C52-C51)*C72*D52+(C53-C52)*C72*D53+(C54-C53)*C72*D54+(C55-C54)*C72*D55+(C54-C55)*C72*D56+(B23-C56)*C72*D57,0)))))))),0.5)</f>
        <v>16</v>
      </c>
      <c r="E23" s="40">
        <f>MROUND(C23-C9,0.5)</f>
        <v>15.5</v>
      </c>
      <c r="F23" s="40">
        <f>MROUND(C23-C10,0.5)</f>
        <v>15.5</v>
      </c>
      <c r="G23" s="40">
        <f>MROUND(C23-C11,0.5)</f>
        <v>14.5</v>
      </c>
      <c r="H23" s="40">
        <f>MROUND(C23-C12,0.5)</f>
        <v>13.5</v>
      </c>
      <c r="I23" s="40">
        <f>MROUND(C23-C13,0.5)</f>
        <v>12.5</v>
      </c>
      <c r="J23" s="40">
        <f>MROUND(C23-C14,0.5)</f>
        <v>11.5</v>
      </c>
      <c r="K23" s="40">
        <f>MROUND(C23-C15,0.5)</f>
        <v>11.5</v>
      </c>
      <c r="L23" s="40">
        <f>MROUND(C23-C16,0.5)</f>
        <v>9</v>
      </c>
      <c r="M23" s="40">
        <f>MROUND(C23-C17,0.5)</f>
        <v>8</v>
      </c>
      <c r="N23" s="40">
        <f>MROUND(C23-C18,0.5)</f>
        <v>7.5</v>
      </c>
      <c r="O23" s="40">
        <f>MROUND(C23-C19,0.5)</f>
        <v>6.5</v>
      </c>
      <c r="P23" s="40">
        <f>MROUND(C23-C20,0.5)</f>
        <v>6</v>
      </c>
      <c r="Q23" s="40">
        <f>MROUND(C23-C21,0.5)</f>
        <v>5</v>
      </c>
      <c r="R23" s="40">
        <f>IF(MROUND(C23-C22,0.5)=0,0.5,MROUND(C23-C22,0.5))</f>
        <v>3.5</v>
      </c>
      <c r="S23" s="41"/>
      <c r="T23" s="40">
        <f>S24</f>
        <v>1</v>
      </c>
      <c r="U23" s="40">
        <f>S25</f>
        <v>1.5</v>
      </c>
      <c r="V23" s="40">
        <f>S26</f>
        <v>2</v>
      </c>
      <c r="W23" s="40">
        <f>S27</f>
        <v>2.5</v>
      </c>
      <c r="X23" s="40">
        <f>S28</f>
        <v>4</v>
      </c>
      <c r="Y23" s="40">
        <f>S29</f>
        <v>5</v>
      </c>
      <c r="Z23" s="49">
        <f>S30</f>
        <v>7</v>
      </c>
    </row>
    <row r="24" spans="1:26" ht="16.8" x14ac:dyDescent="0.4">
      <c r="A24" s="37" t="s">
        <v>25</v>
      </c>
      <c r="B24" s="55">
        <v>56</v>
      </c>
      <c r="C24" s="61">
        <f>IF(B24&lt;=C50,B24*C72*D50,IF(AND(B24&gt;C50,B24&lt;=C51),(C50-B50)*D50*C72+(B24-C50)*C72*D51,IF(AND(B24&gt;C51,B24&lt;=C52),C50*C72*D50+(C51-C50)*C72*D51+(B24 -C51)*C72*D52,IF(AND(B24&gt;C52,B24&lt;=C53),C50*C72*D50+(C51-C50)*C72*D51+(C52-C51)*C72*D52+(B24 -C52)*C72*D53,IF(AND(B24&gt;C53,B24&lt;=C54),C50*C72*D50+(C51-C50)*C72*D51+(C52-C51)*C72*D52+(C53-C52)*C72*D53+(B24 -C53)*C72*D54,IF(AND(B24&gt;C54,B24&lt;=C55),C50*C72*D50+(C51-C50)*C72*D51+(C52-C51)*C72*D52+(C53-C52)*C72*D53+(C54-C53)*C72*D54+(B24 -C54)*C72*D55,IF(AND(B24&gt;C55,B24&lt;=C56),C50*C72*D50+(C51-C50)*C72*D51+(C52-C51)*C72*D52+(C53-C52)*C72*D53+(C54-C53)*C72*D54+(C55-C54)*C72*D55+(B24-C55)*C72*D56,IF(AND(B24&gt;C56,B24&lt;=C57),C50*C72*D50+(C51-C50)*C72*D51+(C52-C51)*C72*D52+(C53-C52)*C72*D53+(C54-C53)*C72*D54+(C55-C54)*C72*D55+(C54-C55)*C72*D56+(B24-C56)*C72*D57,0))))))))</f>
        <v>16.8</v>
      </c>
      <c r="D24" s="40">
        <f>MROUND(IF(B24&lt;=C50,B24*C72*D50,IF(AND(B24&gt;C50,B24&lt;=C51),(C50-B50)*D50*C72+(B24-C50)*C72*D51,IF(AND(B24&gt;C51,B24&lt;=C52),C50*C72*D50+(C51-C50)*C72*D51+(B24 -C51)*C72*D52,IF(AND(B24&gt;C52,B24&lt;=C53),C50*C72*D50+(C51-C50)*C72*D51+(C52-C51)*C72*D52+(B24 -C52)*C72*D53,IF(AND(B24&gt;C53,B24&lt;=C54),C50*C72*D50+(C51-C50)*C72*D51+(C52-C51)*C72*D52+(C53-C52)*C72*D53+(B24 -C53)*C72*D54,IF(AND(B24&gt;C54,B24&lt;=C55),C50*C72*D50+(C51-C50)*C72*D51+(C52-C51)*C72*D52+(C53-C52)*C72*D53+(C54-C53)*C72*D54+(B24 -C54)*C72*D55,IF(AND(B24&gt;C55,B24&lt;=C56),C50*C72*D50+(C51-C50)*C72*D51+(C52-C51)*C72*D52+(C53-C52)*C72*D53+(C54-C53)*C72*D54+(C55-C54)*C72*D55+(B24-C55)*C72*D56,IF(AND(B24&gt;C56,B24&lt;=C57),C50*C72*D50+(C51-C50)*C72*D51+(C52-C51)*C72*D52+(C53-C52)*C72*D53+(C54-C53)*C72*D54+(C55-C54)*C72*D55+(C54-C55)*C72*D56+(B24-C56)*C72*D57,0)))))))),0.5)</f>
        <v>17</v>
      </c>
      <c r="E24" s="40">
        <f>MROUND(C24-C9,0.5)</f>
        <v>16.5</v>
      </c>
      <c r="F24" s="40">
        <f>MROUND(C24-C10,0.5)</f>
        <v>16.5</v>
      </c>
      <c r="G24" s="43">
        <f>MROUND(C24-C11,0.5)</f>
        <v>15.5</v>
      </c>
      <c r="H24" s="43">
        <f>MROUND(C24-C12,0.5)</f>
        <v>14</v>
      </c>
      <c r="I24" s="40">
        <f>MROUND(C24-C13,0.5)</f>
        <v>13.5</v>
      </c>
      <c r="J24" s="40">
        <f>MROUND(C24-C14,0.5)</f>
        <v>12.5</v>
      </c>
      <c r="K24" s="40">
        <f>MROUND(C24-C15,0.5)</f>
        <v>12</v>
      </c>
      <c r="L24" s="40">
        <f>MROUND(C24-C16,0.5)</f>
        <v>10</v>
      </c>
      <c r="M24" s="40">
        <f>MROUND(C24-C17,0.5)</f>
        <v>9</v>
      </c>
      <c r="N24" s="40">
        <f>MROUND(C24-C18,0.5)</f>
        <v>8</v>
      </c>
      <c r="O24" s="40">
        <f>MROUND(C24-C19,0.5)</f>
        <v>7.5</v>
      </c>
      <c r="P24" s="40">
        <f>MROUND(C24-C20,0.5)</f>
        <v>6.5</v>
      </c>
      <c r="Q24" s="40">
        <f>MROUND(C24-C21,0.5)</f>
        <v>6</v>
      </c>
      <c r="R24" s="40">
        <f>MROUND(C24-C22,0.5)</f>
        <v>4</v>
      </c>
      <c r="S24" s="40">
        <f>IF(MROUND(C24-C23,0.5)=0,0.5,MROUND(C24-C23,0.5))</f>
        <v>1</v>
      </c>
      <c r="T24" s="41"/>
      <c r="U24" s="40">
        <f>T25</f>
        <v>0.5</v>
      </c>
      <c r="V24" s="40">
        <f>T26</f>
        <v>1.5</v>
      </c>
      <c r="W24" s="40">
        <f>T27</f>
        <v>2</v>
      </c>
      <c r="X24" s="40">
        <f>T28</f>
        <v>3</v>
      </c>
      <c r="Y24" s="40">
        <f>T29</f>
        <v>4</v>
      </c>
      <c r="Z24" s="49">
        <f>T30</f>
        <v>6.5</v>
      </c>
    </row>
    <row r="25" spans="1:26" ht="16.8" x14ac:dyDescent="0.4">
      <c r="A25" s="37" t="s">
        <v>26</v>
      </c>
      <c r="B25" s="55">
        <v>58</v>
      </c>
      <c r="C25" s="61">
        <f>IF(B25&lt;=C50,B25*C72*D50,IF(AND(B25&gt;C50,B25&lt;=C51),(C50-B50)*D50*C72+(B25-C50)*C72*D51,IF(AND(B25&gt;C51,B25&lt;=C52),C50*C72*D50+(C51-C50)*C72*D51+(B25 -C51)*C72*D52,IF(AND(B25&gt;C52,B25&lt;=C53),C50*C72*D50+(C51-C50)*C72*D51+(C52-C51)*C72*D52+(B25 -C52)*C72*D53,IF(AND(B25&gt;C53,B25&lt;=C54),C50*C72*D50+(C51-C50)*C72*D51+(C52-C51)*C72*D52+(C53-C52)*C72*D53+(B25 -C53)*C72*D54,IF(AND(B25&gt;C54,B25&lt;=C55),C50*C72*D50+(C51-C50)*C72*D51+(C52-C51)*C72*D52+(C53-C52)*C72*D53+(C54-C53)*C72*D54+(B25 -C54)*C72*D55,IF(AND(B25&gt;C55,B25&lt;=C56),C50*C72*D50+(C51-C50)*C72*D51+(C52-C51)*C72*D52+(C53-C52)*C72*D53+(C54-C53)*C72*D54+(C55-C54)*C72*D55+(B25-C55)*C72*D56,IF(AND(B25&gt;C56,B25&lt;=C57),C50*C72*D50+(C51-C50)*C72*D51+(C52-C51)*C72*D52+(C53-C52)*C72*D53+(C54-C53)*C72*D54+(C55-C54)*C72*D55+(C54-C55)*C72*D56+(B25-C56)*C72*D57,0))))))))</f>
        <v>17.36</v>
      </c>
      <c r="D25" s="40">
        <f>MROUND(IF(B25&lt;=C50,B25*C72*D50,IF(AND(B25&gt;C50,B25&lt;=C51),(C50-B50)*D50*C72+(B25-C50)*C72*D51,IF(AND(B25&gt;C51,B25&lt;=C52),C50*C72*D50+(C51-C50)*C72*D51+(B25 -C51)*C72*D52,IF(AND(B25&gt;C52,B25&lt;=C53),C50*C72*D50+(C51-C50)*C72*D51+(C52-C51)*C72*D52+(B25 -C52)*C72*D53,IF(AND(B25&gt;C53,B25&lt;=C54),C50*C72*D50+(C51-C50)*C72*D51+(C52-C51)*C72*D52+(C53-C52)*C72*D53+(B25 -C53)*C72*D54,IF(AND(B25&gt;C54,B25&lt;=C55),C50*C72*D50+(C51-C50)*C72*D51+(C52-C51)*C72*D52+(C53-C52)*C72*D53+(C54-C53)*C72*D54+(B25 -C54)*C72*D55,IF(AND(B25&gt;C55,B25&lt;=C56),C50*C72*D50+(C51-C50)*C72*D51+(C52-C51)*C72*D52+(C53-C52)*C72*D53+(C54-C53)*C72*D54+(C55-C54)*C72*D55+(B25-C55)*C72*D56,IF(AND(B25&gt;C56,B25&lt;=C57),C50*C72*D50+(C51-C50)*C72*D51+(C52-C51)*C72*D52+(C53-C52)*C72*D53+(C54-C53)*C72*D54+(C55-C54)*C72*D55+(C54-C55)*C72*D56+(B25-C56)*C72*D57,0)))))))),0.5)</f>
        <v>17.5</v>
      </c>
      <c r="E25" s="40">
        <f>MROUND(C25-C9,0.5)</f>
        <v>17</v>
      </c>
      <c r="F25" s="40">
        <f>MROUND(C25-C10,0.5)</f>
        <v>17</v>
      </c>
      <c r="G25" s="40">
        <f>MROUND(C25-C11,0.5)</f>
        <v>16</v>
      </c>
      <c r="H25" s="40">
        <f>MROUND(C25-C12,0.5)</f>
        <v>14.5</v>
      </c>
      <c r="I25" s="40">
        <f>MROUND(C25-C13,0.5)</f>
        <v>14</v>
      </c>
      <c r="J25" s="40">
        <f>MROUND(C25-C14,0.5)</f>
        <v>13</v>
      </c>
      <c r="K25" s="40">
        <f>MROUND(C25-C15,0.5)</f>
        <v>12.5</v>
      </c>
      <c r="L25" s="40">
        <f>MROUND(C25-C16,0.5)</f>
        <v>10.5</v>
      </c>
      <c r="M25" s="40">
        <f>MROUND(C25-C17,0.5)</f>
        <v>9.5</v>
      </c>
      <c r="N25" s="40">
        <f>MROUND(C25-C18,0.5)</f>
        <v>8.5</v>
      </c>
      <c r="O25" s="40">
        <f>MROUND(C25-C19,0.5)</f>
        <v>8</v>
      </c>
      <c r="P25" s="40">
        <f>MROUND(C25-C20,0.5)</f>
        <v>7.5</v>
      </c>
      <c r="Q25" s="40">
        <f>MROUND(C25-C21,0.5)</f>
        <v>6.5</v>
      </c>
      <c r="R25" s="40">
        <f>MROUND(C25-C22,0.5)</f>
        <v>5</v>
      </c>
      <c r="S25" s="40">
        <f>MROUND(C25-C23,0.5)</f>
        <v>1.5</v>
      </c>
      <c r="T25" s="40">
        <f>IF(MROUND(C25-C24,0.5)=0,0.5,MROUND(C25-C24,0.5))</f>
        <v>0.5</v>
      </c>
      <c r="U25" s="41"/>
      <c r="V25" s="40">
        <f>U26</f>
        <v>1</v>
      </c>
      <c r="W25" s="40">
        <f>U27</f>
        <v>1</v>
      </c>
      <c r="X25" s="40">
        <f>U28</f>
        <v>2.5</v>
      </c>
      <c r="Y25" s="40">
        <f>U29</f>
        <v>3.5</v>
      </c>
      <c r="Z25" s="49">
        <f>U30</f>
        <v>5.5</v>
      </c>
    </row>
    <row r="26" spans="1:26" ht="16.8" x14ac:dyDescent="0.4">
      <c r="A26" s="37" t="s">
        <v>27</v>
      </c>
      <c r="B26" s="55">
        <v>61</v>
      </c>
      <c r="C26" s="61">
        <f>IF(B26&lt;=C50,B26*C72*D50,IF(AND(B26&gt;C50,B26&lt;=C51),(C50-B50)*D50*C72+(B26-C50)*C72*D51,IF(AND(B26&gt;C51,B26&lt;=C52),C50*C72*D50+(C51-C50)*C72*D51+(B26 -C51)*C72*D52,IF(AND(B26&gt;C52,B26&lt;=C53),C50*C72*D50+(C51-C50)*C72*D51+(C52-C51)*C72*D52+(B26 -C52)*C72*D53,IF(AND(B26&gt;C53,B26&lt;=C54),C50*C72*D50+(C51-C50)*C72*D51+(C52-C51)*C72*D52+(C53-C52)*C72*D53+(B26 -C53)*C72*D54,IF(AND(B26&gt;C54,B26&lt;=C55),C50*C72*D50+(C51-C50)*C72*D51+(C52-C51)*C72*D52+(C53-C52)*C72*D53+(C54-C53)*C72*D54+(B26 -C54)*C72*D55,IF(AND(B26&gt;C55,B26&lt;=C56),C50*C72*D50+(C51-C50)*C72*D51+(C52-C51)*C72*D52+(C53-C52)*C72*D53+(C54-C53)*C72*D54+(C55-C54)*C72*D55+(B26-C55)*C72*D56,IF(AND(B26&gt;C56,B26&lt;=C57),C50*C72*D50+(C51-C50)*C72*D51+(C52-C51)*C72*D52+(C53-C52)*C72*D53+(C54-C53)*C72*D54+(C55-C54)*C72*D55+(C54-C55)*C72*D56+(B26-C56)*C72*D57,0))))))))</f>
        <v>18.144000000000002</v>
      </c>
      <c r="D26" s="40">
        <f>MROUND(IF(B26&lt;=C50,B26*C72*D50,IF(AND(B26&gt;C50,B26&lt;=C51),(C50-B50)*D50*C72+(B26-C50)*C72*D51,IF(AND(B26&gt;C51,B26&lt;=C52),C50*C72*D50+(C51-C50)*C72*D51+(B26 -C51)*C72*D52,IF(AND(B26&gt;C52,B26&lt;=C53),C50*C72*D50+(C51-C50)*C72*D51+(C52-C51)*C72*D52+(B26 -C52)*C72*D53,IF(AND(B26&gt;C53,B26&lt;=C54),C50*C72*D50+(C51-C50)*C72*D51+(C52-C51)*C72*D52+(C53-C52)*C72*D53+(B26 -C53)*C72*D54,IF(AND(B26&gt;C54,B26&lt;=C55),C50*C72*D50+(C51-C50)*C72*D51+(C52-C51)*C72*D52+(C53-C52)*C72*D53+(C54-C53)*C72*D54+(B26 -C54)*C72*D55,IF(AND(B26&gt;C55,B26&lt;=C56),C50*C72*D50+(C51-C50)*C72*D51+(C52-C51)*C72*D52+(C53-C52)*C72*D53+(C54-C53)*C72*D54+(C55-C54)*C72*D55+(B26-C55)*C72*D56,IF(AND(B26&gt;C56,B26&lt;=C57),C50*C72*D50+(C51-C50)*C72*D51+(C52-C51)*C72*D52+(C53-C52)*C72*D53+(C54-C53)*C72*D54+(C55-C54)*C72*D55+(C54-C55)*C72*D56+(B26-C56)*C72*D57,0)))))))),0.5)</f>
        <v>18</v>
      </c>
      <c r="E26" s="40">
        <f>MROUND(C26-C9,0.5)</f>
        <v>18</v>
      </c>
      <c r="F26" s="40">
        <f>MROUND(C26-C10,0.5)</f>
        <v>18</v>
      </c>
      <c r="G26" s="43">
        <f>MROUND(C26-C11,0.5)</f>
        <v>17</v>
      </c>
      <c r="H26" s="43">
        <f>MROUND(C26-C12,0.5)</f>
        <v>15.5</v>
      </c>
      <c r="I26" s="40">
        <f>MROUND(C26-C13,0.5)</f>
        <v>15</v>
      </c>
      <c r="J26" s="40">
        <f>MROUND(C26-C14,0.5)</f>
        <v>14</v>
      </c>
      <c r="K26" s="40">
        <f>MROUND(C26-C15,0.5)</f>
        <v>13.5</v>
      </c>
      <c r="L26" s="40">
        <f>MROUND(C26-C16,0.5)</f>
        <v>11.5</v>
      </c>
      <c r="M26" s="40">
        <f>MROUND(C26-C17,0.5)</f>
        <v>10.5</v>
      </c>
      <c r="N26" s="40">
        <f>MROUND(C26-C18,0.5)</f>
        <v>9.5</v>
      </c>
      <c r="O26" s="40">
        <f>MROUND(C26-C19,0.5)</f>
        <v>9</v>
      </c>
      <c r="P26" s="40">
        <f>MROUND(C26-C20,0.5)</f>
        <v>8</v>
      </c>
      <c r="Q26" s="40">
        <f>MROUND(C26-C21,0.5)</f>
        <v>7</v>
      </c>
      <c r="R26" s="40">
        <f>MROUND(C26-C22,0.5)</f>
        <v>5.5</v>
      </c>
      <c r="S26" s="40">
        <f>MROUND(C26-C23,0.5)</f>
        <v>2</v>
      </c>
      <c r="T26" s="40">
        <f>MROUND(C26-C24,0.5)</f>
        <v>1.5</v>
      </c>
      <c r="U26" s="40">
        <f>IF(MROUND(C26-C25,0.5)=0,0.5,MROUND(C26-C25,0.5))</f>
        <v>1</v>
      </c>
      <c r="V26" s="41"/>
      <c r="W26" s="40">
        <f>V27</f>
        <v>0.5</v>
      </c>
      <c r="X26" s="40">
        <f>V28</f>
        <v>1.5</v>
      </c>
      <c r="Y26" s="40">
        <f>V29</f>
        <v>2.5</v>
      </c>
      <c r="Z26" s="49">
        <f>V30</f>
        <v>5</v>
      </c>
    </row>
    <row r="27" spans="1:26" ht="16.8" x14ac:dyDescent="0.4">
      <c r="A27" s="37" t="s">
        <v>28</v>
      </c>
      <c r="B27" s="55">
        <v>63</v>
      </c>
      <c r="C27" s="61">
        <f>IF(B27&lt;=C50,B27*C72*D50,IF(AND(B27&gt;C50,B27&lt;=C51),(C50-B50)*D50*C72+(B27-C50)*C72*D51,IF(AND(B27&gt;C51,B27&lt;=C52),C50*C72*D50+(C51-C50)*C72*D51+(B27 -C51)*C72*D52,IF(AND(B27&gt;C52,B27&lt;=C53),C50*C72*D50+(C51-C50)*C72*D51+(C52-C51)*C72*D52+(B27 -C52)*C72*D53,IF(AND(B27&gt;C53,B27&lt;=C54),C50*C72*D50+(C51-C50)*C72*D51+(C52-C51)*C72*D52+(C53-C52)*C72*D53+(B27 -C53)*C72*D54,IF(AND(B27&gt;C54,B27&lt;=C55),C50*C72*D50+(C51-C50)*C72*D51+(C52-C51)*C72*D52+(C53-C52)*C72*D53+(C54-C53)*C72*D54+(B27 -C54)*C72*D55,IF(AND(B27&gt;C55,B27&lt;=C56),C50*C72*D50+(C51-C50)*C72*D51+(C52-C51)*C72*D52+(C53-C52)*C72*D53+(C54-C53)*C72*D54+(C55-C54)*C72*D55+(B27-C55)*C72*D56,IF(AND(B27&gt;C56,B27&lt;=C57),C50*C72*D50+(C51-C50)*C72*D51+(C52-C51)*C72*D52+(C53-C52)*C72*D53+(C54-C53)*C72*D54+(C55-C54)*C72*D55+(C54-C55)*C72*D56+(B27-C56)*C72*D57,0))))))))</f>
        <v>18.592000000000002</v>
      </c>
      <c r="D27" s="40">
        <f>MROUND(IF(B27&lt;=C50,B27*C72*D50,IF(AND(B27&gt;C50,B27&lt;=C51),(C50-B50)*D50*C72+(B27-C50)*C72*D51,IF(AND(B27&gt;C51,B27&lt;=C52),C50*C72*D50+(C51-C50)*C72*D51+(B27 -C51)*C72*D52,IF(AND(B27&gt;C52,B27&lt;=C53),C50*C72*D50+(C51-C50)*C72*D51+(C52-C51)*C72*D52+(B27 -C52)*C72*D53,IF(AND(B27&gt;C53,B27&lt;=C54),C50*C72*D50+(C51-C50)*C72*D51+(C52-C51)*C72*D52+(C53-C52)*C72*D53+(B27 -C53)*C72*D54,IF(AND(B27&gt;C54,B27&lt;=C55),C50*C72*D50+(C51-C50)*C72*D51+(C52-C51)*C72*D52+(C53-C52)*C72*D53+(C54-C53)*C72*D54+(B27 -C54)*C72*D55,IF(AND(B27&gt;C55,B27&lt;=C56),C50*C72*D50+(C51-C50)*C72*D51+(C52-C51)*C72*D52+(C53-C52)*C72*D53+(C54-C53)*C72*D54+(C55-C54)*C72*D55+(B27-C55)*C72*D56,IF(AND(B27&gt;C56,B27&lt;=C57),C50*C72*D50+(C51-C50)*C72*D51+(C52-C51)*C72*D52+(C53-C52)*C72*D53+(C54-C53)*C72*D54+(C55-C54)*C72*D55+(C54-C55)*C72*D56+(B27-C56)*C72*D57,0)))))))),0.5)</f>
        <v>18.5</v>
      </c>
      <c r="E27" s="40">
        <f>MROUND(C27-C9,0.5)</f>
        <v>18.5</v>
      </c>
      <c r="F27" s="40">
        <f>MROUND(C27-C10,0.5)</f>
        <v>18.5</v>
      </c>
      <c r="G27" s="40">
        <f>MROUND(C27-C11,0.5)</f>
        <v>17</v>
      </c>
      <c r="H27" s="40">
        <f>MROUND(C27-C12,0.5)</f>
        <v>16</v>
      </c>
      <c r="I27" s="40">
        <f>MROUND(C27-C13,0.5)</f>
        <v>15</v>
      </c>
      <c r="J27" s="40">
        <f>MROUND(C27-C14,0.5)</f>
        <v>14</v>
      </c>
      <c r="K27" s="40">
        <f>MROUND(C27-C15,0.5)</f>
        <v>14</v>
      </c>
      <c r="L27" s="40">
        <f>MROUND(C27-C16,0.5)</f>
        <v>12</v>
      </c>
      <c r="M27" s="40">
        <f>MROUND(C27-C17,0.5)</f>
        <v>11</v>
      </c>
      <c r="N27" s="40">
        <f>MROUND(C27-C18,0.5)</f>
        <v>10</v>
      </c>
      <c r="O27" s="40">
        <f>MROUND(C27-C19,0.5)</f>
        <v>9.5</v>
      </c>
      <c r="P27" s="40">
        <f>MROUND(C27-C20,0.5)</f>
        <v>8.5</v>
      </c>
      <c r="Q27" s="40">
        <f>MROUND(C27-C21,0.5)</f>
        <v>7.5</v>
      </c>
      <c r="R27" s="40">
        <f>MROUND(C27-C22,0.5)</f>
        <v>6</v>
      </c>
      <c r="S27" s="40">
        <f>MROUND(C27-C23,0.5)</f>
        <v>2.5</v>
      </c>
      <c r="T27" s="40">
        <f>MROUND(C27-C24,0.5)</f>
        <v>2</v>
      </c>
      <c r="U27" s="40">
        <f>MROUND(C27-C25,0.5)</f>
        <v>1</v>
      </c>
      <c r="V27" s="40">
        <f>IF(MROUND(C27-C26,0.5)=0,0.5,MROUND(C27-C26,0.5))</f>
        <v>0.5</v>
      </c>
      <c r="W27" s="41"/>
      <c r="X27" s="40">
        <f>W28</f>
        <v>1</v>
      </c>
      <c r="Y27" s="40">
        <f>W29</f>
        <v>2</v>
      </c>
      <c r="Z27" s="49">
        <f>W30</f>
        <v>4.5</v>
      </c>
    </row>
    <row r="28" spans="1:26" ht="16.8" x14ac:dyDescent="0.4">
      <c r="A28" s="36" t="s">
        <v>29</v>
      </c>
      <c r="B28" s="55">
        <v>68</v>
      </c>
      <c r="C28" s="61">
        <f>IF(B28&lt;=C50,B28*C72*D50,IF(AND(B28&gt;C50,B28&lt;=C51),(C50-B50)*D50*C72+(B28-C50)*C72*D51,IF(AND(B28&gt;C51,B28&lt;=C52),C50*C72*D50+(C51-C50)*C72*D51+(B28 -C51)*C72*D52,IF(AND(B28&gt;C52,B28&lt;=C53),C50*C72*D50+(C51-C50)*C72*D51+(C52-C51)*C72*D52+(B28 -C52)*C72*D53,IF(AND(B28&gt;C53,B28&lt;=C54),C50*C72*D50+(C51-C50)*C72*D51+(C52-C51)*C72*D52+(C53-C52)*C72*D53+(B28 -C53)*C72*D54,IF(AND(B28&gt;C54,B28&lt;=C55),C50*C72*D50+(C51-C50)*C72*D51+(C52-C51)*C72*D52+(C53-C52)*C72*D53+(C54-C53)*C72*D54+(B28 -C54)*C72*D55,IF(AND(B28&gt;C55,B28&lt;=C56),C50*C72*D50+(C51-C50)*C72*D51+(C52-C51)*C72*D52+(C53-C52)*C72*D53+(C54-C53)*C72*D54+(C55-C54)*C72*D55+(B28-C55)*C72*D56,IF(AND(B28&gt;C56,B28&lt;=C57),C50*C72*D50+(C51-C50)*C72*D51+(C52-C51)*C72*D52+(C53-C52)*C72*D53+(C54-C53)*C72*D54+(C55-C54)*C72*D55+(C54-C55)*C72*D56+(B28-C56)*C72*D57,0))))))))</f>
        <v>19.712000000000003</v>
      </c>
      <c r="D28" s="40">
        <f>MROUND(IF(B28&lt;=C50,B28*C72*D50,IF(AND(B28&gt;C50,B28&lt;=C51),(C50-B50)*D50*C72+(B28-C50)*C72*D51,IF(AND(B28&gt;C51,B28&lt;=C52),C50*C72*D50+(C51-C50)*C72*D51+(B28 -C51)*C72*D52,IF(AND(B28&gt;C52,B28&lt;=C53),C50*C72*D50+(C51-C50)*C72*D51+(C52-C51)*C72*D52+(B28 -C52)*C72*D53,IF(AND(B28&gt;C53,B28&lt;=C54),C50*C72*D50+(C51-C50)*C72*D51+(C52-C51)*C72*D52+(C53-C52)*C72*D53+(B28 -C53)*C72*D54,IF(AND(B28&gt;C54,B28&lt;=C55),C50*C72*D50+(C51-C50)*C72*D51+(C52-C51)*C72*D52+(C53-C52)*C72*D53+(C54-C53)*C72*D54+(B28 -C54)*C72*D55,IF(AND(B28&gt;C55,B28&lt;=C56),C50*C72*D50+(C51-C50)*C72*D51+(C52-C51)*C72*D52+(C53-C52)*C72*D53+(C54-C53)*C72*D54+(C55-C54)*C72*D55+(B28-C55)*C72*D56,IF(AND(B28&gt;C56,B28&lt;=C57),C50*C72*D50+(C51-C50)*C72*D51+(C52-C51)*C72*D52+(C53-C52)*C72*D53+(C54-C53)*C72*D54+(C55-C54)*C72*D55+(C54-C55)*C72*D56+(B28-C56)*C72*D57,0)))))))),0.5)</f>
        <v>19.5</v>
      </c>
      <c r="E28" s="40">
        <f>MROUND(C28-C9,0.5)</f>
        <v>19.5</v>
      </c>
      <c r="F28" s="40">
        <f>MROUND(C28-C10,0.5)</f>
        <v>19.5</v>
      </c>
      <c r="G28" s="43">
        <f>MROUND(C28-C11,0.5)</f>
        <v>18.5</v>
      </c>
      <c r="H28" s="43">
        <f>MROUND(C28-C12,0.5)</f>
        <v>17</v>
      </c>
      <c r="I28" s="40">
        <f>MROUND(C28-C13,0.5)</f>
        <v>16.5</v>
      </c>
      <c r="J28" s="40">
        <f>MROUND(C28-C14,0.5)</f>
        <v>15.5</v>
      </c>
      <c r="K28" s="40">
        <f>MROUND(C28-C15,0.5)</f>
        <v>15</v>
      </c>
      <c r="L28" s="40">
        <f>MROUND(C28-C16,0.5)</f>
        <v>13</v>
      </c>
      <c r="M28" s="40">
        <f>MROUND(C28-C17,0.5)</f>
        <v>12</v>
      </c>
      <c r="N28" s="40">
        <f>MROUND(C28-C18,0.5)</f>
        <v>11</v>
      </c>
      <c r="O28" s="40">
        <f>MROUND(C28-C19,0.5)</f>
        <v>10.5</v>
      </c>
      <c r="P28" s="40">
        <f>MROUND(C28-C20,0.5)</f>
        <v>9.5</v>
      </c>
      <c r="Q28" s="40">
        <f>MROUND(C28-C21,0.5)</f>
        <v>9</v>
      </c>
      <c r="R28" s="40">
        <f>MROUND(C28-C22,0.5)</f>
        <v>7</v>
      </c>
      <c r="S28" s="40">
        <f>MROUND(C28-C23,0.5)</f>
        <v>4</v>
      </c>
      <c r="T28" s="40">
        <f>MROUND(C28-C24,0.5)</f>
        <v>3</v>
      </c>
      <c r="U28" s="40">
        <f>MROUND(C28-C25,0.5)</f>
        <v>2.5</v>
      </c>
      <c r="V28" s="40">
        <f>MROUND(C28-C26,0.5)</f>
        <v>1.5</v>
      </c>
      <c r="W28" s="40">
        <f>IF(MROUND(C28-C27,0.5)=0,0.5,MROUND(C28-C27,0.5))</f>
        <v>1</v>
      </c>
      <c r="X28" s="44"/>
      <c r="Y28" s="40">
        <f>X29</f>
        <v>1</v>
      </c>
      <c r="Z28" s="49">
        <f>X30</f>
        <v>3.5</v>
      </c>
    </row>
    <row r="29" spans="1:26" ht="16.8" x14ac:dyDescent="0.4">
      <c r="A29" s="36" t="s">
        <v>30</v>
      </c>
      <c r="B29" s="55">
        <v>73</v>
      </c>
      <c r="C29" s="61">
        <f>IF(B29&lt;=C50,B29*C72*D50,IF(AND(B29&gt;C50,B29&lt;=C51),(C50-B50)*D50*C72+(B29-C50)*C72*D51,IF(AND(B29&gt;C51,B29&lt;=C52),C50*C72*D50+(C51-C50)*C72*D51+(B29 -C51)*C72*D52,IF(AND(B29&gt;C52,B29&lt;=C53),C50*C72*D50+(C51-C50)*C72*D51+(C52-C51)*C72*D52+(B29 -C52)*C72*D53,IF(AND(B29&gt;C53,B29&lt;=C54),C50*C72*D50+(C51-C50)*C72*D51+(C52-C51)*C72*D52+(C53-C52)*C72*D53+(B29 -C53)*C72*D54,IF(AND(B29&gt;C54,B29&lt;=C55),C50*C72*D50+(C51-C50)*C72*D51+(C52-C51)*C72*D52+(C53-C52)*C72*D53+(C54-C53)*C72*D54+(B29 -C54)*C72*D55,IF(AND(B29&gt;C55,B29&lt;=C56),C50*C72*D50+(C51-C50)*C72*D51+(C52-C51)*C72*D52+(C53-C52)*C72*D53+(C54-C53)*C72*D54+(C55-C54)*C72*D55+(B29-C55)*C72*D56,IF(AND(B29&gt;C56,B29&lt;=C57),C50*C72*D50+(C51-C50)*C72*D51+(C52-C51)*C72*D52+(C53-C52)*C72*D53+(C54-C53)*C72*D54+(C55-C54)*C72*D55+(C54-C55)*C72*D56+(B29-C56)*C72*D57,0))))))))</f>
        <v>20.832000000000001</v>
      </c>
      <c r="D29" s="40">
        <f>MROUND(IF(B29&lt;=C50,B29*C72*D50,IF(AND(B29&gt;C50,B29&lt;=C51),(C50-B50)*D50*C72+(B29-C50)*C72*D51,IF(AND(B29&gt;C51,B29&lt;=C52),C50*C72*D50+(C51-C50)*C72*D51+(B29 -C51)*C72*D52,IF(AND(B29&gt;C52,B29&lt;=C53),C50*C72*D50+(C51-C50)*C72*D51+(C52-C51)*C72*D52+(B29 -C52)*C72*D53,IF(AND(B29&gt;C53,B29&lt;=C54),C50*C72*D50+(C51-C50)*C72*D51+(C52-C51)*C72*D52+(C53-C52)*C72*D53+(B29 -C53)*C72*D54,IF(AND(B29&gt;C54,B29&lt;=C55),C50*C72*D50+(C51-C50)*C72*D51+(C52-C51)*C72*D52+(C53-C52)*C72*D53+(C54-C53)*C72*D54+(B29 -C54)*C72*D55,IF(AND(B29&gt;C55,B29&lt;=C56),C50*C72*D50+(C51-C50)*C72*D51+(C52-C51)*C72*D52+(C53-C52)*C72*D53+(C54-C53)*C72*D54+(C55-C54)*C72*D55+(B29-C55)*C72*D56,IF(AND(B29&gt;C56,B29&lt;=C57),C50*C72*D50+(C51-C50)*C72*D51+(C52-C51)*C72*D52+(C53-C52)*C72*D53+(C54-C53)*C72*D54+(C55-C54)*C72*D55+(C54-C55)*C72*D56+(B29-C56)*C72*D57,0)))))))),0.5)</f>
        <v>21</v>
      </c>
      <c r="E29" s="40">
        <f>MROUND(C29-C9,0.5)</f>
        <v>20.5</v>
      </c>
      <c r="F29" s="40">
        <f>MROUND(C29-C10,0.5)</f>
        <v>20.5</v>
      </c>
      <c r="G29" s="40">
        <f>MROUND(C29-C11,0.5)</f>
        <v>19.5</v>
      </c>
      <c r="H29" s="40">
        <f>MROUND(C29-C12,0.5)</f>
        <v>18</v>
      </c>
      <c r="I29" s="40">
        <f>MROUND(C29-C13,0.5)</f>
        <v>17.5</v>
      </c>
      <c r="J29" s="40">
        <f>MROUND(C29-C14,0.5)</f>
        <v>16.5</v>
      </c>
      <c r="K29" s="40">
        <f>MROUND(C29-C15,0.5)</f>
        <v>16</v>
      </c>
      <c r="L29" s="40">
        <f>MROUND(C29-C16,0.5)</f>
        <v>14</v>
      </c>
      <c r="M29" s="40">
        <f>MROUND(C29-C17,0.5)</f>
        <v>13</v>
      </c>
      <c r="N29" s="40">
        <f>MROUND(C29-C18,0.5)</f>
        <v>12</v>
      </c>
      <c r="O29" s="40">
        <f>MROUND(C29-C19,0.5)</f>
        <v>11.5</v>
      </c>
      <c r="P29" s="40">
        <f>MROUND(C29-C20,0.5)</f>
        <v>11</v>
      </c>
      <c r="Q29" s="40">
        <f>MROUND(C29-C21,0.5)</f>
        <v>10</v>
      </c>
      <c r="R29" s="40">
        <f>MROUND(C29-C22,0.5)</f>
        <v>8</v>
      </c>
      <c r="S29" s="40">
        <f>MROUND(C29-C23,0.5)</f>
        <v>5</v>
      </c>
      <c r="T29" s="40">
        <f>MROUND(C29-C24,0.5)</f>
        <v>4</v>
      </c>
      <c r="U29" s="40">
        <f>MROUND(C29-C25,0.5)</f>
        <v>3.5</v>
      </c>
      <c r="V29" s="40">
        <f>MROUND(C29-C26,0.5)</f>
        <v>2.5</v>
      </c>
      <c r="W29" s="40">
        <f>MROUND(C29-C27,0.5)</f>
        <v>2</v>
      </c>
      <c r="X29" s="40">
        <f>IF(MROUND(C29-C28,0.5)=0,0.5,MROUND(C29-C28,0.5))</f>
        <v>1</v>
      </c>
      <c r="Y29" s="44"/>
      <c r="Z29" s="49">
        <f>Y30</f>
        <v>2</v>
      </c>
    </row>
    <row r="30" spans="1:26" ht="17.399999999999999" thickBot="1" x14ac:dyDescent="0.45">
      <c r="A30" s="38" t="s">
        <v>37</v>
      </c>
      <c r="B30" s="56">
        <v>83</v>
      </c>
      <c r="C30" s="62">
        <f>IF(B30&lt;=C50,B30*C72*D50,IF(AND(B30&gt;C50,B30&lt;=C51),(C50-B50)*D50*C72+(B30-C50)*C72*D51,IF(AND(B30&gt;C51,B30&lt;=C52),C50*C72*D50+(C51-C50)*C72*D51+(B30 -C51)*C72*D52,IF(AND(B30&gt;C52,B30&lt;=C53),C50*C72*D50+(C51-C50)*C72*D51+(C52-C51)*C72*D52+(B30 -C52)*C72*D53,IF(AND(B30&gt;C53,B30&lt;=C54),C50*C72*D50+(C51-C50)*C72*D51+(C52-C51)*C72*D52+(C53-C52)*C72*D53+(B30 -C53)*C72*D54,IF(AND(B30&gt;C54,B30&lt;=C55),C50*C72*D50+(C51-C50)*C72*D51+(C52-C51)*C72*D52+(C53-C52)*C72*D53+(C54-C53)*C72*D54+(B30 -C54)*C72*D55,IF(AND(B30&gt;C55,B30&lt;=C56),C50*C72*D50+(C51-C50)*C72*D51+(C52-C51)*C72*D52+(C53-C52)*C72*D53+(C54-C53)*C72*D54+(C55-C54)*C72*D55+(B30-C55)*C72*D56,IF(AND(B30&gt;C56,B30&lt;=C57),C50*C72*D50+(C51-C50)*C72*D51+(C52-C51)*C72*D52+(C53-C52)*C72*D53+(C54-C53)*C72*D54+(C55-C54)*C72*D55+(C54-C55)*C72*D56+(B30-C56)*C72*D57,0))))))))</f>
        <v>23.072000000000003</v>
      </c>
      <c r="D30" s="50">
        <f>MROUND(IF(B30&lt;=C50,B30*C72*D50,IF(AND(B30&gt;C50,B30&lt;=C51),(C50-B50)*D50*C72+(B30-C50)*C72*D51,IF(AND(B30&gt;C51,B30&lt;=C52),C50*C72*D50+(C51-C50)*C72*D51+(B30 -C51)*C72*D52,IF(AND(B30&gt;C52,B30&lt;=C53),C50*C72*D50+(C51-C50)*C72*D51+(C52-C51)*C72*D52+(B30 -C52)*C72*D53,IF(AND(B30&gt;C53,B30&lt;=C54),C50*C72*D50+(C51-C50)*C72*D51+(C52-C51)*C72*D52+(C53-C52)*C72*D53+(B30 -C53)*C72*D54,IF(AND(B30&gt;C54,B30&lt;=C55),C50*C72*D50+(C51-C50)*C72*D51+(C52-C51)*C72*D52+(C53-C52)*C72*D53+(C54-C53)*C72*D54+(B30 -C54)*C72*D55,IF(AND(B30&gt;C55,B30&lt;=C56),C50*C72*D50+(C51-C50)*C72*D51+(C52-C51)*C72*D52+(C53-C52)*C72*D53+(C54-C53)*C72*D54+(C55-C54)*C72*D55+(B30-C55)*C72*D56,IF(AND(B30&gt;C56,B30&lt;=C57),C50*C72*D50+(C51-C50)*C72*D51+(C52-C51)*C72*D52+(C53-C52)*C72*D53+(C54-C53)*C72*D54+(C55-C54)*C72*D55+(C54-C55)*C72*D56+(B30-C56)*C72*D57,0)))))))),0.5)</f>
        <v>23</v>
      </c>
      <c r="E30" s="50">
        <f>MROUND(C30-C9,0.5)</f>
        <v>22.5</v>
      </c>
      <c r="F30" s="50">
        <f>MROUND(C30-C10,0.5)</f>
        <v>22.5</v>
      </c>
      <c r="G30" s="51">
        <f>MROUND(C30-C11,0.5)</f>
        <v>21.5</v>
      </c>
      <c r="H30" s="51">
        <f>MROUND(C30-C12,0.5)</f>
        <v>20.5</v>
      </c>
      <c r="I30" s="50">
        <f>MROUND(C30-C13,0.5)</f>
        <v>19.5</v>
      </c>
      <c r="J30" s="50">
        <f>MROUND(C30-C14,0.5)</f>
        <v>18.5</v>
      </c>
      <c r="K30" s="50">
        <f>MROUND(C30-C15,0.5)</f>
        <v>18.5</v>
      </c>
      <c r="L30" s="50">
        <f>MROUND(C30-C16,0.5)</f>
        <v>16.5</v>
      </c>
      <c r="M30" s="50">
        <f>MROUND(C30-C17,0.5)</f>
        <v>15</v>
      </c>
      <c r="N30" s="50">
        <f>MROUND(C30-C18,0.5)</f>
        <v>14.5</v>
      </c>
      <c r="O30" s="50">
        <f>MROUND(C30-C19,0.5)</f>
        <v>14</v>
      </c>
      <c r="P30" s="50">
        <f>MROUND(C30-C20,0.5)</f>
        <v>13</v>
      </c>
      <c r="Q30" s="50">
        <f>MROUND(C30-C21,0.5)</f>
        <v>12</v>
      </c>
      <c r="R30" s="50">
        <f>MROUND(C30-C22,0.5)</f>
        <v>10.5</v>
      </c>
      <c r="S30" s="50">
        <f>MROUND(C30-C23,0.5)</f>
        <v>7</v>
      </c>
      <c r="T30" s="50">
        <f>MROUND(C30-C24,0.5)</f>
        <v>6.5</v>
      </c>
      <c r="U30" s="50">
        <f>MROUND(C30-C25,0.5)</f>
        <v>5.5</v>
      </c>
      <c r="V30" s="50">
        <f>MROUND(C30-C26,0.5)</f>
        <v>5</v>
      </c>
      <c r="W30" s="50">
        <f>MROUND(C30-C27,0.5)</f>
        <v>4.5</v>
      </c>
      <c r="X30" s="50">
        <f>MROUND(C30-C28,0.5)</f>
        <v>3.5</v>
      </c>
      <c r="Y30" s="50">
        <f>IF(MROUND(C30-C29,0.5)=0,0.5,MROUND(C30-C29,0.5))</f>
        <v>2</v>
      </c>
      <c r="Z30" s="52"/>
    </row>
    <row r="31" spans="1:26" ht="16.8" x14ac:dyDescent="0.4">
      <c r="A31" s="8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2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6.8" x14ac:dyDescent="0.4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6.8" x14ac:dyDescent="0.4">
      <c r="A33" s="8"/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2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0.75" hidden="1" customHeight="1" x14ac:dyDescent="0.4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2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6.8" hidden="1" x14ac:dyDescent="0.4">
      <c r="A35" s="8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2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6.8" hidden="1" x14ac:dyDescent="0.4">
      <c r="A36" s="8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2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6.8" hidden="1" x14ac:dyDescent="0.4">
      <c r="A37" s="8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6.8" hidden="1" x14ac:dyDescent="0.4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2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6.8" hidden="1" x14ac:dyDescent="0.4">
      <c r="A39" s="8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6.8" hidden="1" x14ac:dyDescent="0.4">
      <c r="A40" s="8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6.8" hidden="1" x14ac:dyDescent="0.4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6.8" hidden="1" x14ac:dyDescent="0.4">
      <c r="A42" s="8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2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6.8" hidden="1" x14ac:dyDescent="0.4">
      <c r="A43" s="8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2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6.8" hidden="1" x14ac:dyDescent="0.4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2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6.8" hidden="1" x14ac:dyDescent="0.4">
      <c r="A45" s="8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2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6.8" hidden="1" x14ac:dyDescent="0.4">
      <c r="A46" s="8"/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2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6.8" x14ac:dyDescent="0.4">
      <c r="A47" s="8"/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2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7.399999999999999" thickBot="1" x14ac:dyDescent="0.45">
      <c r="A48" s="8"/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2"/>
      <c r="N48" s="2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51" thickBot="1" x14ac:dyDescent="0.45">
      <c r="A49" s="12" t="s">
        <v>4</v>
      </c>
      <c r="B49" s="12" t="s">
        <v>5</v>
      </c>
      <c r="C49" s="13" t="s">
        <v>6</v>
      </c>
      <c r="D49" s="13" t="s">
        <v>7</v>
      </c>
      <c r="E49" s="10"/>
      <c r="F49" s="10"/>
      <c r="G49" s="10"/>
      <c r="H49" s="10"/>
      <c r="I49" s="10"/>
      <c r="J49" s="10"/>
      <c r="K49" s="10"/>
      <c r="L49" s="10"/>
      <c r="M49" s="2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7.399999999999999" thickBot="1" x14ac:dyDescent="0.35">
      <c r="A50" s="14">
        <v>1</v>
      </c>
      <c r="B50" s="5">
        <v>0</v>
      </c>
      <c r="C50" s="15">
        <v>20</v>
      </c>
      <c r="D50" s="15">
        <v>1.2</v>
      </c>
      <c r="E50" s="3"/>
      <c r="F50" s="3"/>
      <c r="G50" s="3"/>
      <c r="H50" s="3"/>
      <c r="I50" s="3"/>
      <c r="J50" s="3"/>
      <c r="K50" s="3"/>
      <c r="L50" s="3"/>
      <c r="M50" s="2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7.399999999999999" thickBot="1" x14ac:dyDescent="0.35">
      <c r="A51" s="6">
        <v>2</v>
      </c>
      <c r="B51" s="16">
        <v>20.010000000000002</v>
      </c>
      <c r="C51" s="17">
        <v>40</v>
      </c>
      <c r="D51" s="17">
        <v>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7.399999999999999" thickBot="1" x14ac:dyDescent="0.45">
      <c r="A52" s="18">
        <v>3</v>
      </c>
      <c r="B52" s="18">
        <v>40.01</v>
      </c>
      <c r="C52" s="19">
        <v>60</v>
      </c>
      <c r="D52" s="19">
        <v>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7.399999999999999" thickBot="1" x14ac:dyDescent="0.45">
      <c r="A53" s="18">
        <v>4</v>
      </c>
      <c r="B53" s="18">
        <v>60.01</v>
      </c>
      <c r="C53" s="19">
        <v>83</v>
      </c>
      <c r="D53" s="19">
        <v>0.8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8" x14ac:dyDescent="0.3">
      <c r="A54" s="4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8" x14ac:dyDescent="0.3">
      <c r="A55" s="4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8" x14ac:dyDescent="0.3">
      <c r="A56" s="4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8" hidden="1" x14ac:dyDescent="0.3">
      <c r="A57" s="4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8" hidden="1" x14ac:dyDescent="0.3">
      <c r="A58" s="4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8" hidden="1" x14ac:dyDescent="0.3">
      <c r="A59" s="4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8" hidden="1" x14ac:dyDescent="0.3">
      <c r="A60" s="4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8" hidden="1" x14ac:dyDescent="0.3">
      <c r="A61" s="4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8" hidden="1" x14ac:dyDescent="0.3">
      <c r="A62" s="4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8" hidden="1" x14ac:dyDescent="0.3">
      <c r="A63" s="4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8" hidden="1" x14ac:dyDescent="0.3">
      <c r="A64" s="4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8" hidden="1" x14ac:dyDescent="0.3">
      <c r="A65" s="4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8" hidden="1" x14ac:dyDescent="0.3">
      <c r="A66" s="4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8" hidden="1" x14ac:dyDescent="0.3">
      <c r="A67" s="4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8" x14ac:dyDescent="0.3">
      <c r="A68" s="4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7.399999999999999" thickBot="1" x14ac:dyDescent="0.35">
      <c r="A69" s="4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8" x14ac:dyDescent="0.4">
      <c r="A70" s="20" t="s">
        <v>33</v>
      </c>
      <c r="B70" s="21"/>
      <c r="C70" s="58">
        <v>0.23</v>
      </c>
      <c r="D70" s="22" t="s">
        <v>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8" x14ac:dyDescent="0.4">
      <c r="A71" s="23" t="s">
        <v>9</v>
      </c>
      <c r="B71" s="24"/>
      <c r="C71" s="25">
        <f>ROUND(C70*0.21,2)</f>
        <v>0.05</v>
      </c>
      <c r="D71" s="26" t="s">
        <v>8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7.399999999999999" thickBot="1" x14ac:dyDescent="0.45">
      <c r="A72" s="27" t="s">
        <v>10</v>
      </c>
      <c r="B72" s="28"/>
      <c r="C72" s="29">
        <f>C70+C71</f>
        <v>0.28000000000000003</v>
      </c>
      <c r="D72" s="30" t="s">
        <v>8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</sheetData>
  <mergeCells count="2">
    <mergeCell ref="A1:J1"/>
    <mergeCell ref="A6:Z6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T085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Octavian David</dc:creator>
  <cp:lastModifiedBy>Dan Selesiu</cp:lastModifiedBy>
  <cp:lastPrinted>2026-10-12T11:49:18Z</cp:lastPrinted>
  <dcterms:created xsi:type="dcterms:W3CDTF">2025-03-20T09:20:56Z</dcterms:created>
  <dcterms:modified xsi:type="dcterms:W3CDTF">2026-10-13T07:42:59Z</dcterms:modified>
</cp:coreProperties>
</file>