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fileservervr\cajt\ANUL 2026\PROIECTE Hotarari CJC 2026\Proiect APROBARE TARIFE  Licitatia 3 Asociere Et.1\Tarife calatorie licitatia 3\"/>
    </mc:Choice>
  </mc:AlternateContent>
  <xr:revisionPtr revIDLastSave="0" documentId="13_ncr:1_{A21EF8A3-3379-46C3-8001-C77AB1E9AF80}" xr6:coauthVersionLast="47" xr6:coauthVersionMax="47" xr10:uidLastSave="{00000000-0000-0000-0000-000000000000}"/>
  <bookViews>
    <workbookView xWindow="-108" yWindow="-108" windowWidth="30936" windowHeight="16896" xr2:uid="{9DD7FFCA-968A-49C3-8E15-912742CD7620}"/>
  </bookViews>
  <sheets>
    <sheet name="T 122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50" i="1" l="1"/>
  <c r="C51" i="1" s="1"/>
  <c r="D21" i="1" s="1"/>
  <c r="Q8" i="1" s="1"/>
  <c r="D22" i="1" l="1"/>
  <c r="R8" i="1" s="1"/>
  <c r="D9" i="1"/>
  <c r="E8" i="1" s="1"/>
  <c r="D12" i="1"/>
  <c r="H8" i="1" s="1"/>
  <c r="C10" i="1"/>
  <c r="D13" i="1"/>
  <c r="I8" i="1" s="1"/>
  <c r="D10" i="1"/>
  <c r="F8" i="1" s="1"/>
  <c r="C9" i="1"/>
  <c r="D11" i="1"/>
  <c r="G8" i="1" s="1"/>
  <c r="D14" i="1"/>
  <c r="J8" i="1" s="1"/>
  <c r="D15" i="1"/>
  <c r="K8" i="1" s="1"/>
  <c r="D16" i="1"/>
  <c r="L8" i="1" s="1"/>
  <c r="D17" i="1"/>
  <c r="M8" i="1" s="1"/>
  <c r="D19" i="1"/>
  <c r="O8" i="1" s="1"/>
  <c r="D18" i="1"/>
  <c r="N8" i="1" s="1"/>
  <c r="D20" i="1"/>
  <c r="P8" i="1" s="1"/>
  <c r="D24" i="1"/>
  <c r="T8" i="1" s="1"/>
  <c r="D23" i="1"/>
  <c r="S8" i="1" s="1"/>
  <c r="C24" i="1"/>
  <c r="C23" i="1"/>
  <c r="C22" i="1"/>
  <c r="C21" i="1"/>
  <c r="C20" i="1"/>
  <c r="C19" i="1"/>
  <c r="C18" i="1"/>
  <c r="C17" i="1"/>
  <c r="C16" i="1"/>
  <c r="C15" i="1"/>
  <c r="C14" i="1"/>
  <c r="C13" i="1"/>
  <c r="C12" i="1"/>
  <c r="C11" i="1"/>
  <c r="E10" i="1" l="1"/>
  <c r="F9" i="1" s="1"/>
  <c r="G13" i="1"/>
  <c r="I11" i="1" s="1"/>
  <c r="H13" i="1"/>
  <c r="I12" i="1" s="1"/>
  <c r="F13" i="1"/>
  <c r="I10" i="1" s="1"/>
  <c r="E13" i="1"/>
  <c r="I9" i="1" s="1"/>
  <c r="O21" i="1"/>
  <c r="Q19" i="1" s="1"/>
  <c r="K21" i="1"/>
  <c r="Q15" i="1" s="1"/>
  <c r="G21" i="1"/>
  <c r="Q11" i="1" s="1"/>
  <c r="M21" i="1"/>
  <c r="Q17" i="1" s="1"/>
  <c r="H21" i="1"/>
  <c r="Q12" i="1" s="1"/>
  <c r="I21" i="1"/>
  <c r="Q13" i="1" s="1"/>
  <c r="L21" i="1"/>
  <c r="Q16" i="1" s="1"/>
  <c r="F21" i="1"/>
  <c r="Q10" i="1" s="1"/>
  <c r="N21" i="1"/>
  <c r="Q18" i="1" s="1"/>
  <c r="P21" i="1"/>
  <c r="Q20" i="1" s="1"/>
  <c r="J21" i="1"/>
  <c r="Q14" i="1" s="1"/>
  <c r="E21" i="1"/>
  <c r="Q9" i="1" s="1"/>
  <c r="G14" i="1"/>
  <c r="J11" i="1" s="1"/>
  <c r="I14" i="1"/>
  <c r="J13" i="1" s="1"/>
  <c r="E14" i="1"/>
  <c r="J9" i="1" s="1"/>
  <c r="H14" i="1"/>
  <c r="J12" i="1" s="1"/>
  <c r="F14" i="1"/>
  <c r="J10" i="1" s="1"/>
  <c r="K18" i="1"/>
  <c r="N15" i="1" s="1"/>
  <c r="G18" i="1"/>
  <c r="N11" i="1" s="1"/>
  <c r="I18" i="1"/>
  <c r="N13" i="1" s="1"/>
  <c r="E18" i="1"/>
  <c r="N9" i="1" s="1"/>
  <c r="M18" i="1"/>
  <c r="N17" i="1" s="1"/>
  <c r="H18" i="1"/>
  <c r="N12" i="1" s="1"/>
  <c r="L18" i="1"/>
  <c r="N16" i="1" s="1"/>
  <c r="F18" i="1"/>
  <c r="N10" i="1" s="1"/>
  <c r="J18" i="1"/>
  <c r="N14" i="1" s="1"/>
  <c r="O22" i="1"/>
  <c r="R19" i="1" s="1"/>
  <c r="K22" i="1"/>
  <c r="R15" i="1" s="1"/>
  <c r="G22" i="1"/>
  <c r="R11" i="1" s="1"/>
  <c r="N22" i="1"/>
  <c r="R18" i="1" s="1"/>
  <c r="I22" i="1"/>
  <c r="R13" i="1" s="1"/>
  <c r="J22" i="1"/>
  <c r="R14" i="1" s="1"/>
  <c r="M22" i="1"/>
  <c r="R17" i="1" s="1"/>
  <c r="H22" i="1"/>
  <c r="R12" i="1" s="1"/>
  <c r="P22" i="1"/>
  <c r="R20" i="1" s="1"/>
  <c r="E22" i="1"/>
  <c r="R9" i="1" s="1"/>
  <c r="Q22" i="1"/>
  <c r="R21" i="1" s="1"/>
  <c r="L22" i="1"/>
  <c r="R16" i="1" s="1"/>
  <c r="F22" i="1"/>
  <c r="R10" i="1" s="1"/>
  <c r="K17" i="1"/>
  <c r="M15" i="1" s="1"/>
  <c r="G17" i="1"/>
  <c r="M11" i="1" s="1"/>
  <c r="H17" i="1"/>
  <c r="M12" i="1" s="1"/>
  <c r="I17" i="1"/>
  <c r="M13" i="1" s="1"/>
  <c r="L17" i="1"/>
  <c r="M16" i="1" s="1"/>
  <c r="F17" i="1"/>
  <c r="M10" i="1" s="1"/>
  <c r="J17" i="1"/>
  <c r="M14" i="1" s="1"/>
  <c r="E17" i="1"/>
  <c r="M9" i="1" s="1"/>
  <c r="E11" i="1"/>
  <c r="G9" i="1" s="1"/>
  <c r="F11" i="1"/>
  <c r="G10" i="1" s="1"/>
  <c r="G15" i="1"/>
  <c r="K11" i="1" s="1"/>
  <c r="J15" i="1"/>
  <c r="K14" i="1" s="1"/>
  <c r="E15" i="1"/>
  <c r="K9" i="1" s="1"/>
  <c r="F15" i="1"/>
  <c r="K10" i="1" s="1"/>
  <c r="I15" i="1"/>
  <c r="K13" i="1" s="1"/>
  <c r="H15" i="1"/>
  <c r="K12" i="1" s="1"/>
  <c r="K19" i="1"/>
  <c r="O15" i="1" s="1"/>
  <c r="G19" i="1"/>
  <c r="O11" i="1" s="1"/>
  <c r="J19" i="1"/>
  <c r="O14" i="1" s="1"/>
  <c r="E19" i="1"/>
  <c r="O9" i="1" s="1"/>
  <c r="F19" i="1"/>
  <c r="O10" i="1" s="1"/>
  <c r="N19" i="1"/>
  <c r="O18" i="1" s="1"/>
  <c r="I19" i="1"/>
  <c r="O13" i="1" s="1"/>
  <c r="M19" i="1"/>
  <c r="O17" i="1" s="1"/>
  <c r="H19" i="1"/>
  <c r="O12" i="1" s="1"/>
  <c r="L19" i="1"/>
  <c r="O16" i="1" s="1"/>
  <c r="P23" i="1"/>
  <c r="S20" i="1" s="1"/>
  <c r="L23" i="1"/>
  <c r="S16" i="1" s="1"/>
  <c r="H23" i="1"/>
  <c r="S12" i="1" s="1"/>
  <c r="O23" i="1"/>
  <c r="S19" i="1" s="1"/>
  <c r="K23" i="1"/>
  <c r="S15" i="1" s="1"/>
  <c r="G23" i="1"/>
  <c r="S11" i="1" s="1"/>
  <c r="N23" i="1"/>
  <c r="S18" i="1" s="1"/>
  <c r="F23" i="1"/>
  <c r="S10" i="1" s="1"/>
  <c r="Q23" i="1"/>
  <c r="S21" i="1" s="1"/>
  <c r="M23" i="1"/>
  <c r="S17" i="1" s="1"/>
  <c r="E23" i="1"/>
  <c r="S9" i="1" s="1"/>
  <c r="R23" i="1"/>
  <c r="S22" i="1" s="1"/>
  <c r="J23" i="1"/>
  <c r="S14" i="1" s="1"/>
  <c r="I23" i="1"/>
  <c r="S13" i="1" s="1"/>
  <c r="G12" i="1"/>
  <c r="H11" i="1" s="1"/>
  <c r="F12" i="1"/>
  <c r="H10" i="1" s="1"/>
  <c r="E12" i="1"/>
  <c r="H9" i="1" s="1"/>
  <c r="K16" i="1"/>
  <c r="L15" i="1" s="1"/>
  <c r="G16" i="1"/>
  <c r="L11" i="1" s="1"/>
  <c r="F16" i="1"/>
  <c r="L10" i="1" s="1"/>
  <c r="H16" i="1"/>
  <c r="L12" i="1" s="1"/>
  <c r="J16" i="1"/>
  <c r="L14" i="1" s="1"/>
  <c r="E16" i="1"/>
  <c r="L9" i="1" s="1"/>
  <c r="I16" i="1"/>
  <c r="L13" i="1" s="1"/>
  <c r="O20" i="1"/>
  <c r="P19" i="1" s="1"/>
  <c r="K20" i="1"/>
  <c r="P15" i="1" s="1"/>
  <c r="G20" i="1"/>
  <c r="P11" i="1" s="1"/>
  <c r="L20" i="1"/>
  <c r="P16" i="1" s="1"/>
  <c r="F20" i="1"/>
  <c r="P10" i="1" s="1"/>
  <c r="M20" i="1"/>
  <c r="P17" i="1" s="1"/>
  <c r="J20" i="1"/>
  <c r="P14" i="1" s="1"/>
  <c r="E20" i="1"/>
  <c r="P9" i="1" s="1"/>
  <c r="N20" i="1"/>
  <c r="P18" i="1" s="1"/>
  <c r="I20" i="1"/>
  <c r="P13" i="1" s="1"/>
  <c r="H20" i="1"/>
  <c r="P12" i="1" s="1"/>
  <c r="P24" i="1"/>
  <c r="T20" i="1" s="1"/>
  <c r="L24" i="1"/>
  <c r="T16" i="1" s="1"/>
  <c r="H24" i="1"/>
  <c r="T12" i="1" s="1"/>
  <c r="S24" i="1"/>
  <c r="T23" i="1" s="1"/>
  <c r="O24" i="1"/>
  <c r="T19" i="1" s="1"/>
  <c r="K24" i="1"/>
  <c r="T15" i="1" s="1"/>
  <c r="G24" i="1"/>
  <c r="T11" i="1" s="1"/>
  <c r="R24" i="1"/>
  <c r="T22" i="1" s="1"/>
  <c r="J24" i="1"/>
  <c r="T14" i="1" s="1"/>
  <c r="M24" i="1"/>
  <c r="T17" i="1" s="1"/>
  <c r="Q24" i="1"/>
  <c r="T21" i="1" s="1"/>
  <c r="I24" i="1"/>
  <c r="T13" i="1" s="1"/>
  <c r="E24" i="1"/>
  <c r="T9" i="1" s="1"/>
  <c r="N24" i="1"/>
  <c r="T18" i="1" s="1"/>
  <c r="F24" i="1"/>
  <c r="T10" i="1" s="1"/>
</calcChain>
</file>

<file path=xl/sharedStrings.xml><?xml version="1.0" encoding="utf-8"?>
<sst xmlns="http://schemas.openxmlformats.org/spreadsheetml/2006/main" count="52" uniqueCount="34">
  <si>
    <t xml:space="preserve">Ofertant: ASOCIEREA: FELDIBERC TRANS, MAREXVAL TRANS.LIVIO DARIO, AUTOTRUST CORPORATION </t>
  </si>
  <si>
    <t>Bilete de călătorie</t>
  </si>
  <si>
    <t>km</t>
  </si>
  <si>
    <t>Dej- Autogara Costrans - valori nerotunjite</t>
  </si>
  <si>
    <t>Nr.transă de distanță</t>
  </si>
  <si>
    <t>Zonă kilometrică initiala</t>
  </si>
  <si>
    <t>Zonă kilometrică finala</t>
  </si>
  <si>
    <t>Coeficient alfa</t>
  </si>
  <si>
    <t>lei/loc/km</t>
  </si>
  <si>
    <t xml:space="preserve">TVA                                                   </t>
  </si>
  <si>
    <t xml:space="preserve">Tarif mediu cu TVA                        </t>
  </si>
  <si>
    <t>TARIFE DE CĂLĂTORIE PRACTICATE PE TRASEUL T 122</t>
  </si>
  <si>
    <t xml:space="preserve">Tarif mediu pe traseul T 122       </t>
  </si>
  <si>
    <t>HUEDIN - fosta U.M.</t>
  </si>
  <si>
    <t>Şaula</t>
  </si>
  <si>
    <t>Izvorul Crişului</t>
  </si>
  <si>
    <t>Ardeova - ramificaţie</t>
  </si>
  <si>
    <t>Leghia</t>
  </si>
  <si>
    <t>Aghireşu - halta</t>
  </si>
  <si>
    <t>Aghireşu Fabrici - gara</t>
  </si>
  <si>
    <t>Dorolțu - ramificaţie</t>
  </si>
  <si>
    <t>Macău - ramificaţie</t>
  </si>
  <si>
    <t xml:space="preserve">Gârbău - centru </t>
  </si>
  <si>
    <t>Viştea - ramificaţie</t>
  </si>
  <si>
    <t>Nădăşel - ramificaţie</t>
  </si>
  <si>
    <t>Mera -  ramificaţie</t>
  </si>
  <si>
    <t>Rădaia - halta</t>
  </si>
  <si>
    <t>Suceagu - ramificaţie</t>
  </si>
  <si>
    <t>Baciu - Magazin Regina</t>
  </si>
  <si>
    <t>Cod Traseu: T 122 HUEDIN - AGHIREȘU - CLUJ NAPOCA</t>
  </si>
  <si>
    <t>Cluj Napoca/Fany</t>
  </si>
  <si>
    <t>Statii plecare/sosire</t>
  </si>
  <si>
    <t>Cluj Napoca/Autogară</t>
  </si>
  <si>
    <t>GRUPA 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</si>
</sst>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color theme="1"/>
      <name val="Calibri"/>
      <family val="2"/>
      <charset val="238"/>
      <scheme val="minor"/>
    </font>
    <font>
      <b/>
      <sz val="11"/>
      <color rgb="FF000000"/>
      <name val="Montserrat Light"/>
      <family val="3"/>
    </font>
    <font>
      <sz val="11"/>
      <color theme="1"/>
      <name val="Calibri"/>
      <family val="2"/>
      <charset val="238"/>
    </font>
    <font>
      <sz val="11"/>
      <color rgb="FF000000"/>
      <name val="Montserrat Light"/>
      <family val="3"/>
    </font>
    <font>
      <sz val="11"/>
      <color rgb="FF000000"/>
      <name val="Calibri"/>
      <family val="2"/>
    </font>
    <font>
      <sz val="11"/>
      <name val="Montserrat Light"/>
      <family val="3"/>
    </font>
    <font>
      <sz val="10"/>
      <color rgb="FF000000"/>
      <name val="Montserrat Light"/>
      <family val="3"/>
    </font>
    <font>
      <sz val="11"/>
      <color rgb="FF000000"/>
      <name val="Calibri"/>
      <family val="2"/>
      <charset val="238"/>
    </font>
    <font>
      <sz val="11"/>
      <name val="Montserrat Light"/>
      <charset val="238"/>
    </font>
    <font>
      <sz val="11"/>
      <color theme="0"/>
      <name val="Montserrat Light"/>
      <family val="3"/>
    </font>
    <font>
      <sz val="10"/>
      <color theme="0"/>
      <name val="Montserrat Light"/>
      <family val="3"/>
    </font>
    <font>
      <b/>
      <sz val="11"/>
      <color rgb="FF000000"/>
      <name val="Montserrat Light"/>
      <charset val="238"/>
    </font>
    <font>
      <b/>
      <sz val="11"/>
      <color rgb="FF000000"/>
      <name val="Montserrat Light"/>
      <family val="3"/>
      <charset val="238"/>
    </font>
    <font>
      <b/>
      <sz val="11"/>
      <color rgb="FF000000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A6A6A6"/>
        <bgColor rgb="FF000000"/>
      </patternFill>
    </fill>
    <fill>
      <patternFill patternType="solid">
        <fgColor rgb="FFBFBFBF"/>
        <bgColor rgb="FF000000"/>
      </patternFill>
    </fill>
    <fill>
      <patternFill patternType="solid">
        <fgColor theme="0"/>
        <bgColor rgb="FF000000"/>
      </patternFill>
    </fill>
  </fills>
  <borders count="20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2" fontId="1" fillId="0" borderId="0" xfId="0" applyNumberFormat="1" applyFont="1" applyAlignment="1">
      <alignment horizontal="center" vertical="center"/>
    </xf>
    <xf numFmtId="0" fontId="2" fillId="0" borderId="0" xfId="0" applyFont="1"/>
    <xf numFmtId="0" fontId="4" fillId="0" borderId="0" xfId="0" applyFont="1"/>
    <xf numFmtId="2" fontId="4" fillId="0" borderId="0" xfId="0" applyNumberFormat="1" applyFont="1"/>
    <xf numFmtId="0" fontId="3" fillId="0" borderId="0" xfId="0" applyFont="1" applyAlignment="1">
      <alignment vertical="center"/>
    </xf>
    <xf numFmtId="2" fontId="6" fillId="3" borderId="3" xfId="0" applyNumberFormat="1" applyFont="1" applyFill="1" applyBorder="1" applyAlignment="1">
      <alignment horizontal="center" vertical="center" wrapText="1"/>
    </xf>
    <xf numFmtId="2" fontId="6" fillId="0" borderId="3" xfId="0" applyNumberFormat="1" applyFont="1" applyBorder="1" applyAlignment="1">
      <alignment horizontal="center" vertical="center" wrapText="1"/>
    </xf>
    <xf numFmtId="2" fontId="6" fillId="0" borderId="6" xfId="0" applyNumberFormat="1" applyFont="1" applyBorder="1" applyAlignment="1">
      <alignment horizontal="center" vertical="center" wrapText="1"/>
    </xf>
    <xf numFmtId="2" fontId="6" fillId="3" borderId="6" xfId="0" applyNumberFormat="1" applyFont="1" applyFill="1" applyBorder="1" applyAlignment="1">
      <alignment horizontal="center" vertical="center" wrapText="1"/>
    </xf>
    <xf numFmtId="2" fontId="6" fillId="4" borderId="6" xfId="0" applyNumberFormat="1" applyFont="1" applyFill="1" applyBorder="1" applyAlignment="1">
      <alignment horizontal="center" vertical="center" wrapText="1"/>
    </xf>
    <xf numFmtId="2" fontId="6" fillId="2" borderId="6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/>
    </xf>
    <xf numFmtId="2" fontId="3" fillId="0" borderId="0" xfId="0" applyNumberFormat="1" applyFont="1" applyAlignment="1">
      <alignment horizontal="center"/>
    </xf>
    <xf numFmtId="0" fontId="7" fillId="0" borderId="0" xfId="0" applyFont="1"/>
    <xf numFmtId="0" fontId="4" fillId="0" borderId="6" xfId="0" applyFont="1" applyBorder="1"/>
    <xf numFmtId="2" fontId="3" fillId="0" borderId="6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 wrapText="1"/>
    </xf>
    <xf numFmtId="49" fontId="8" fillId="0" borderId="16" xfId="0" applyNumberFormat="1" applyFont="1" applyBorder="1" applyAlignment="1">
      <alignment horizontal="center" vertical="center" textRotation="90" wrapText="1"/>
    </xf>
    <xf numFmtId="0" fontId="8" fillId="0" borderId="16" xfId="0" applyFont="1" applyBorder="1" applyAlignment="1">
      <alignment horizontal="center" vertical="center" textRotation="90" wrapText="1"/>
    </xf>
    <xf numFmtId="0" fontId="8" fillId="0" borderId="17" xfId="0" applyFont="1" applyBorder="1" applyAlignment="1">
      <alignment horizontal="center" vertical="center" textRotation="90" wrapText="1"/>
    </xf>
    <xf numFmtId="2" fontId="6" fillId="0" borderId="4" xfId="0" applyNumberFormat="1" applyFont="1" applyBorder="1" applyAlignment="1">
      <alignment horizontal="center" vertical="center" wrapText="1"/>
    </xf>
    <xf numFmtId="2" fontId="6" fillId="0" borderId="7" xfId="0" applyNumberFormat="1" applyFont="1" applyBorder="1" applyAlignment="1">
      <alignment horizontal="center" vertical="center" wrapText="1"/>
    </xf>
    <xf numFmtId="2" fontId="6" fillId="0" borderId="9" xfId="0" applyNumberFormat="1" applyFont="1" applyBorder="1" applyAlignment="1">
      <alignment horizontal="center" vertical="center" wrapText="1"/>
    </xf>
    <xf numFmtId="2" fontId="6" fillId="2" borderId="9" xfId="0" applyNumberFormat="1" applyFont="1" applyFill="1" applyBorder="1" applyAlignment="1">
      <alignment horizontal="center" vertical="center" wrapText="1"/>
    </xf>
    <xf numFmtId="2" fontId="6" fillId="3" borderId="10" xfId="0" applyNumberFormat="1" applyFont="1" applyFill="1" applyBorder="1" applyAlignment="1">
      <alignment horizontal="center" vertical="center" wrapText="1"/>
    </xf>
    <xf numFmtId="49" fontId="8" fillId="0" borderId="18" xfId="0" applyNumberFormat="1" applyFont="1" applyBorder="1" applyAlignment="1">
      <alignment horizontal="left"/>
    </xf>
    <xf numFmtId="0" fontId="8" fillId="0" borderId="12" xfId="0" applyFont="1" applyBorder="1" applyAlignment="1">
      <alignment horizontal="left"/>
    </xf>
    <xf numFmtId="49" fontId="8" fillId="0" borderId="12" xfId="0" applyNumberFormat="1" applyFont="1" applyBorder="1" applyAlignment="1">
      <alignment horizontal="left"/>
    </xf>
    <xf numFmtId="0" fontId="8" fillId="0" borderId="19" xfId="0" applyFont="1" applyBorder="1" applyAlignment="1">
      <alignment horizontal="left"/>
    </xf>
    <xf numFmtId="0" fontId="5" fillId="0" borderId="2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2" fontId="9" fillId="5" borderId="11" xfId="0" applyNumberFormat="1" applyFont="1" applyFill="1" applyBorder="1" applyAlignment="1">
      <alignment horizontal="center" vertical="center" textRotation="90" wrapText="1"/>
    </xf>
    <xf numFmtId="2" fontId="10" fillId="5" borderId="3" xfId="0" applyNumberFormat="1" applyFont="1" applyFill="1" applyBorder="1" applyAlignment="1">
      <alignment horizontal="center" vertical="center" wrapText="1"/>
    </xf>
    <xf numFmtId="2" fontId="10" fillId="5" borderId="6" xfId="0" applyNumberFormat="1" applyFont="1" applyFill="1" applyBorder="1" applyAlignment="1">
      <alignment horizontal="center" vertical="center" wrapText="1"/>
    </xf>
    <xf numFmtId="2" fontId="10" fillId="5" borderId="9" xfId="0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vertical="center"/>
    </xf>
    <xf numFmtId="0" fontId="13" fillId="0" borderId="0" xfId="0" applyFont="1"/>
    <xf numFmtId="2" fontId="13" fillId="0" borderId="0" xfId="0" applyNumberFormat="1" applyFont="1"/>
    <xf numFmtId="0" fontId="1" fillId="0" borderId="0" xfId="0" applyFont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/>
    </xf>
    <xf numFmtId="2" fontId="3" fillId="5" borderId="6" xfId="0" applyNumberFormat="1" applyFont="1" applyFill="1" applyBorder="1" applyAlignment="1">
      <alignment horizontal="center" vertical="center" wrapText="1"/>
    </xf>
    <xf numFmtId="2" fontId="3" fillId="0" borderId="6" xfId="0" applyNumberFormat="1" applyFont="1" applyBorder="1"/>
    <xf numFmtId="2" fontId="5" fillId="2" borderId="6" xfId="0" applyNumberFormat="1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/>
    </xf>
    <xf numFmtId="2" fontId="3" fillId="0" borderId="6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854897-5CD0-4A12-A0A8-524A16B18C86}">
  <sheetPr>
    <pageSetUpPr fitToPage="1"/>
  </sheetPr>
  <dimension ref="A1:Y57"/>
  <sheetViews>
    <sheetView tabSelected="1" topLeftCell="A7" workbookViewId="0">
      <selection activeCell="H39" sqref="H39"/>
    </sheetView>
  </sheetViews>
  <sheetFormatPr defaultRowHeight="15.6" x14ac:dyDescent="0.3"/>
  <cols>
    <col min="1" max="1" width="31.8984375" customWidth="1"/>
    <col min="2" max="2" width="12.3984375" bestFit="1" customWidth="1"/>
    <col min="3" max="4" width="12.3984375" customWidth="1"/>
    <col min="5" max="5" width="11.19921875" customWidth="1"/>
    <col min="6" max="6" width="7.59765625" customWidth="1"/>
    <col min="7" max="7" width="8.69921875" customWidth="1"/>
    <col min="8" max="8" width="7.09765625" customWidth="1"/>
    <col min="9" max="9" width="8.09765625" customWidth="1"/>
    <col min="10" max="10" width="7.09765625" customWidth="1"/>
    <col min="11" max="11" width="7.796875" customWidth="1"/>
    <col min="12" max="12" width="7.8984375" customWidth="1"/>
    <col min="13" max="18" width="7.09765625" customWidth="1"/>
    <col min="19" max="19" width="9.09765625" customWidth="1"/>
    <col min="20" max="20" width="8.69921875" customWidth="1"/>
    <col min="21" max="23" width="7.09765625" customWidth="1"/>
  </cols>
  <sheetData>
    <row r="1" spans="1:25" ht="16.8" x14ac:dyDescent="0.3">
      <c r="A1" s="45" t="s">
        <v>11</v>
      </c>
      <c r="B1" s="45"/>
      <c r="C1" s="45"/>
      <c r="D1" s="45"/>
      <c r="E1" s="45"/>
      <c r="F1" s="45"/>
      <c r="G1" s="45"/>
      <c r="H1" s="45"/>
      <c r="I1" s="45"/>
      <c r="J1" s="45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2"/>
      <c r="Y1" s="2"/>
    </row>
    <row r="2" spans="1:25" ht="16.8" x14ac:dyDescent="0.3">
      <c r="A2" s="36"/>
      <c r="B2" s="36"/>
      <c r="C2" s="36"/>
      <c r="D2" s="36"/>
      <c r="E2" s="36"/>
      <c r="F2" s="36"/>
      <c r="G2" s="36"/>
      <c r="H2" s="36"/>
      <c r="I2" s="36"/>
      <c r="J2" s="36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2"/>
      <c r="Y2" s="2"/>
    </row>
    <row r="3" spans="1:25" ht="16.8" x14ac:dyDescent="0.3">
      <c r="A3" s="41" t="s">
        <v>33</v>
      </c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2"/>
      <c r="Y3" s="2"/>
    </row>
    <row r="4" spans="1:25" ht="16.8" x14ac:dyDescent="0.3">
      <c r="A4" s="42" t="s">
        <v>29</v>
      </c>
      <c r="B4" s="43"/>
      <c r="C4" s="4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2"/>
      <c r="Y4" s="2"/>
    </row>
    <row r="5" spans="1:25" ht="17.399999999999999" thickBot="1" x14ac:dyDescent="0.35">
      <c r="A5" s="5" t="s">
        <v>0</v>
      </c>
      <c r="B5" s="3"/>
      <c r="C5" s="3"/>
      <c r="D5" s="3"/>
      <c r="E5" s="3"/>
      <c r="F5" s="3"/>
      <c r="G5" s="3"/>
      <c r="H5" s="3"/>
      <c r="I5" s="3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2"/>
      <c r="Y5" s="2"/>
    </row>
    <row r="6" spans="1:25" ht="17.399999999999999" thickBot="1" x14ac:dyDescent="0.35">
      <c r="A6" s="46" t="s">
        <v>1</v>
      </c>
      <c r="B6" s="47"/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8"/>
      <c r="U6" s="18"/>
      <c r="V6" s="18"/>
      <c r="W6" s="18"/>
      <c r="X6" s="2"/>
      <c r="Y6" s="2"/>
    </row>
    <row r="7" spans="1:25" ht="84.75" customHeight="1" thickBot="1" x14ac:dyDescent="0.35">
      <c r="A7" s="19" t="s">
        <v>31</v>
      </c>
      <c r="B7" s="20" t="s">
        <v>2</v>
      </c>
      <c r="C7" s="37" t="s">
        <v>3</v>
      </c>
      <c r="D7" s="21" t="s">
        <v>13</v>
      </c>
      <c r="E7" s="22" t="s">
        <v>14</v>
      </c>
      <c r="F7" s="22" t="s">
        <v>15</v>
      </c>
      <c r="G7" s="22" t="s">
        <v>16</v>
      </c>
      <c r="H7" s="22" t="s">
        <v>17</v>
      </c>
      <c r="I7" s="22" t="s">
        <v>18</v>
      </c>
      <c r="J7" s="22" t="s">
        <v>19</v>
      </c>
      <c r="K7" s="22" t="s">
        <v>20</v>
      </c>
      <c r="L7" s="22" t="s">
        <v>21</v>
      </c>
      <c r="M7" s="22" t="s">
        <v>22</v>
      </c>
      <c r="N7" s="22" t="s">
        <v>23</v>
      </c>
      <c r="O7" s="22" t="s">
        <v>24</v>
      </c>
      <c r="P7" s="22" t="s">
        <v>25</v>
      </c>
      <c r="Q7" s="21" t="s">
        <v>26</v>
      </c>
      <c r="R7" s="21" t="s">
        <v>27</v>
      </c>
      <c r="S7" s="21" t="s">
        <v>28</v>
      </c>
      <c r="T7" s="23" t="s">
        <v>30</v>
      </c>
      <c r="U7" s="2"/>
      <c r="V7" s="2"/>
    </row>
    <row r="8" spans="1:25" ht="16.8" x14ac:dyDescent="0.4">
      <c r="A8" s="29" t="s">
        <v>13</v>
      </c>
      <c r="B8" s="33">
        <v>0</v>
      </c>
      <c r="C8" s="38"/>
      <c r="D8" s="6"/>
      <c r="E8" s="7">
        <f>D9</f>
        <v>2.5</v>
      </c>
      <c r="F8" s="7">
        <f>D10</f>
        <v>4.5</v>
      </c>
      <c r="G8" s="7">
        <f>D11</f>
        <v>7.5</v>
      </c>
      <c r="H8" s="7">
        <f>D12</f>
        <v>12</v>
      </c>
      <c r="I8" s="7">
        <f>D13</f>
        <v>15</v>
      </c>
      <c r="J8" s="7">
        <f>D14</f>
        <v>17</v>
      </c>
      <c r="K8" s="7">
        <f>D15</f>
        <v>18.5</v>
      </c>
      <c r="L8" s="7">
        <f>D16</f>
        <v>20</v>
      </c>
      <c r="M8" s="7">
        <f>D17</f>
        <v>22.5</v>
      </c>
      <c r="N8" s="7">
        <f>D18</f>
        <v>26.5</v>
      </c>
      <c r="O8" s="7">
        <f>D19</f>
        <v>28</v>
      </c>
      <c r="P8" s="7">
        <f>D20</f>
        <v>30</v>
      </c>
      <c r="Q8" s="7">
        <f>D21</f>
        <v>30.5</v>
      </c>
      <c r="R8" s="7">
        <f>D22</f>
        <v>32</v>
      </c>
      <c r="S8" s="7">
        <f>D23</f>
        <v>33</v>
      </c>
      <c r="T8" s="24">
        <f>D24</f>
        <v>37</v>
      </c>
      <c r="U8" s="2"/>
      <c r="V8" s="2"/>
    </row>
    <row r="9" spans="1:25" ht="16.8" x14ac:dyDescent="0.4">
      <c r="A9" s="30" t="s">
        <v>14</v>
      </c>
      <c r="B9" s="34">
        <v>4</v>
      </c>
      <c r="C9" s="39">
        <f>IF(B9&lt;=C37,B9*C51*D37,IF(AND(B9&gt;C37,B9&lt;=C38),(C37-B37)*D37*C51+(B9-C37)*C51*D38,IF(AND(B9&gt;C38,B9&lt;=C39),C37*C51*D37+(C38-C37)*C51*D38+(B9 -C38)*C51*D39,IF(AND(B9&gt;C39,B9&lt;=C40),C37*C51*D37+(C38-C37)*C51*D38+(C39-C38)*C51*D39+(B9 -C39)*C51*D40,IF(AND(B9&gt;C40,B9&lt;=C41),C37*C51*D37+(C38-C37)*C51*D38+(C39-C38)*C51*D39+(C40-C39)*C51*D40+(B9 -C40)*C51*D41,IF(AND(B9&gt;C41,B9&lt;=C42),C37*C51*D37+(C38-C37)*C51*D38+(C39-C38)*C51*D39+(C40-C39)*C51*D40+(C41-C40)*C51*D41+(B9 -C41)*C51*D42,IF(AND(B9&gt;C42,B9&lt;=C43),C37*C51*D37+(C38-C37)*C51*D38+(C39-C38)*C51*D39+(C40-C39)*C51*D40+(C41-C40)*C51*D41+(C42-C41)*C51*D42+(B9-C42)*C51*D43,IF(AND(B9&gt;C43,B9&lt;=C44),C37*C51*D37+(C38-C37)*C51*D38+(C39-C38)*C51*D39+(C40-C39)*C51*D40+(C41-C40)*C51*D41+(C42-C41)*C51*D42+(C41-C42)*C51*D43+(B9-C43)*C51*D44,0))))))))</f>
        <v>2.448</v>
      </c>
      <c r="D9" s="8">
        <f>MROUND(IF(B9&lt;=C37,B9*C51*D37,IF(AND(B9&gt;C37,B9&lt;=C38),(C37-B37)*D37*C51+(B9-C37)*C51*D38,IF(AND(B9&gt;C38,B9&lt;=C39),C37*C51*D37+(C38-C37)*C51*D38+(B9 -C38)*C51*D39,IF(AND(B9&gt;C39,B9&lt;=C40),C37*C51*D37+(C38-C37)*C51*D38+(C39-C38)*C51*D39+(B9 -C39)*C51*D40,IF(AND(B9&gt;C40,B9&lt;=C41),C37*C51*D37+(C38-C37)*C51*D38+(C39-C38)*C51*D39+(C40-C39)*C51*D40+(B9 -C40)*C51*D41,IF(AND(B9&gt;C41,B9&lt;=C42),C37*C51*D37+(C38-C37)*C51*D38+(C39-C38)*C51*D39+(C40-C39)*C51*D40+(C41-C40)*C51*D41+(B9 -C41)*C51*D42,IF(AND(B9&gt;C42,B9&lt;=C43),C37*C51*D37+(C38-C37)*C51*D38+(C39-C38)*C51*D39+(C40-C39)*C51*D40+(C41-C40)*C51*D41+(C42-C41)*C51*D42+(B9-C42)*C51*D43,IF(AND(B9&gt;C43,B9&lt;=C44),C37*C51*D37+(C38-C37)*C51*D38+(C39-C38)*C51*D39+(C40-C39)*C51*D40+(C41-C40)*C51*D41+(C42-C41)*C51*D42+(C41-C42)*C51*D43+(B9-C43)*C51*D44,0)))))))),0.5)</f>
        <v>2.5</v>
      </c>
      <c r="E9" s="9"/>
      <c r="F9" s="8">
        <f>E10</f>
        <v>2</v>
      </c>
      <c r="G9" s="8">
        <f>E11</f>
        <v>5</v>
      </c>
      <c r="H9" s="8">
        <f>E12</f>
        <v>9.5</v>
      </c>
      <c r="I9" s="8">
        <f>E13</f>
        <v>12.5</v>
      </c>
      <c r="J9" s="8">
        <f>E14</f>
        <v>14.5</v>
      </c>
      <c r="K9" s="8">
        <f>E15</f>
        <v>16</v>
      </c>
      <c r="L9" s="8">
        <f>E16</f>
        <v>17.5</v>
      </c>
      <c r="M9" s="8">
        <f>E17</f>
        <v>20.5</v>
      </c>
      <c r="N9" s="8">
        <f>E18</f>
        <v>24</v>
      </c>
      <c r="O9" s="8">
        <f>E19</f>
        <v>25.5</v>
      </c>
      <c r="P9" s="8">
        <f>E20</f>
        <v>27.5</v>
      </c>
      <c r="Q9" s="8">
        <f>E21</f>
        <v>28</v>
      </c>
      <c r="R9" s="8">
        <f>E22</f>
        <v>29.5</v>
      </c>
      <c r="S9" s="8">
        <f>E23</f>
        <v>30.5</v>
      </c>
      <c r="T9" s="25">
        <f>E24</f>
        <v>34.5</v>
      </c>
      <c r="U9" s="2"/>
      <c r="V9" s="2"/>
    </row>
    <row r="10" spans="1:25" ht="16.8" x14ac:dyDescent="0.4">
      <c r="A10" s="30" t="s">
        <v>15</v>
      </c>
      <c r="B10" s="34">
        <v>7</v>
      </c>
      <c r="C10" s="39">
        <f>IF(B10&lt;=C37,B10*C51*D37,IF(AND(B10&gt;C37,B10&lt;=C38),(C37-B37)*D37*C51+(B10-C37)*C51*D38,IF(AND(B10&gt;C38,B10&lt;=C39),C37*C51*D37+(C38-C37)*C51*D38+(B10 -C38)*C51*D39,IF(AND(B10&gt;C39,B10&lt;=C40),C37*C51*D37+(C38-C37)*C51*D38+(C39-C38)*C51*D39+(B10 -C39)*C51*D40,IF(AND(B10&gt;C40,B10&lt;=C41),C37*C51*D37+(C38-C37)*C51*D38+(C39-C38)*C51*D39+(C40-C39)*C51*D40+(B10 -C40)*C51*D41,IF(AND(B10&gt;C41,B10&lt;=C42),C37*C51*D37+(C38-C37)*C51*D38+(C39-C38)*C51*D39+(C40-C39)*C51*D40+(C41-C40)*C51*D41+(B10 -C41)*C51*D42,IF(AND(B10&gt;C42,B10&lt;=C43),C37*C51*D37+(C38-C37)*C51*D38+(C39-C38)*C51*D39+(C40-C39)*C51*D40+(C41-C40)*C51*D41+(C42-C41)*C51*D42+(B10-C42)*C51*D43,IF(AND(B10&gt;C43,B10&lt;=C44),C37*C51*D37+(C38-C37)*C51*D38+(C39-C38)*C51*D39+(C40-C39)*C51*D40+(C41-C40)*C51*D41+(C42-C41)*C51*D42+(C41-C42)*C51*D43+(B10-C43)*C51*D44,0))))))))</f>
        <v>4.2839999999999998</v>
      </c>
      <c r="D10" s="8">
        <f>MROUND(IF(B10&lt;=C37,B10*C51*D37,IF(AND(B10&gt;C37,B10&lt;=C38),(C37-B37)*D37*C51+(B10-C37)*C51*D38,IF(AND(B10&gt;C38,B10&lt;=C39),C37*C51*D37+(C38-C37)*C51*D38+(B10 -C38)*C51*D39,IF(AND(B10&gt;C39,B10&lt;=C40),C37*C51*D37+(C38-C37)*C51*D38+(C39-C38)*C51*D39+(B10 -C39)*C51*D40,IF(AND(B10&gt;C40,B10&lt;=C41),C37*C51*D37+(C38-C37)*C51*D38+(C39-C38)*C51*D39+(C40-C39)*C51*D40+(B10 -C40)*C51*D41,IF(AND(B10&gt;C41,B10&lt;=C42),C37*C51*D37+(C38-C37)*C51*D38+(C39-C38)*C51*D39+(C40-C39)*C51*D40+(C41-C40)*C51*D41+(B10 -C41)*C51*D42,IF(AND(B10&gt;C42,B10&lt;=C43),C37*C51*D37+(C38-C37)*C51*D38+(C39-C38)*C51*D39+(C40-C39)*C51*D40+(C41-C40)*C51*D41+(C42-C41)*C51*D42+(B10-C42)*C51*D43,IF(AND(B10&gt;C43,B10&lt;=C44),C37*C51*D37+(C38-C37)*C51*D38+(C39-C38)*C51*D39+(C40-C39)*C51*D40+(C41-C40)*C51*D41+(C42-C41)*C51*D42+(C41-C42)*C51*D43+(B10-C43)*C51*D44,0)))))))),0.5)</f>
        <v>4.5</v>
      </c>
      <c r="E10" s="8">
        <f>IF(MROUND(C10-C9,0.5)=0,0.5,MROUND(C10-C9,0.5))</f>
        <v>2</v>
      </c>
      <c r="F10" s="9"/>
      <c r="G10" s="8">
        <f>F11</f>
        <v>3</v>
      </c>
      <c r="H10" s="8">
        <f>F12</f>
        <v>8</v>
      </c>
      <c r="I10" s="8">
        <f>F13</f>
        <v>11</v>
      </c>
      <c r="J10" s="8">
        <f>F14</f>
        <v>13</v>
      </c>
      <c r="K10" s="8">
        <f>F15</f>
        <v>14.5</v>
      </c>
      <c r="L10" s="8">
        <f>F16</f>
        <v>16</v>
      </c>
      <c r="M10" s="8">
        <f>F17</f>
        <v>18.5</v>
      </c>
      <c r="N10" s="8">
        <f>F18</f>
        <v>22</v>
      </c>
      <c r="O10" s="8">
        <f>F19</f>
        <v>23.5</v>
      </c>
      <c r="P10" s="8">
        <f>F20</f>
        <v>25.5</v>
      </c>
      <c r="Q10" s="8">
        <f>F21</f>
        <v>26.5</v>
      </c>
      <c r="R10" s="8">
        <f>F22</f>
        <v>27.5</v>
      </c>
      <c r="S10" s="8">
        <f>F23</f>
        <v>29</v>
      </c>
      <c r="T10" s="25">
        <f>F24</f>
        <v>33</v>
      </c>
      <c r="U10" s="2"/>
      <c r="V10" s="2"/>
    </row>
    <row r="11" spans="1:25" ht="16.8" x14ac:dyDescent="0.4">
      <c r="A11" s="30" t="s">
        <v>16</v>
      </c>
      <c r="B11" s="34">
        <v>12</v>
      </c>
      <c r="C11" s="39">
        <f>IF(B11&lt;=C37,B11*C51*D37,IF(AND(B11&gt;C37,B11&lt;=C38),(C37-B37)*D37*C51+(B11-C37)*C51*D38,IF(AND(B11&gt;C38,B11&lt;=C39),C37*C51*D37+(C38-C37)*C51*D38+(B11 -C38)*C51*D39,IF(AND(B11&gt;C39,B11&lt;=C40),C37*C51*D37+(C38-C37)*C51*D38+(C39-C38)*C51*D39+(B11 -C39)*C51*D40,IF(AND(B11&gt;C40,B11&lt;=C41),C37*C51*D37+(C38-C37)*C51*D38+(C39-C38)*C51*D39+(C40-C39)*C51*D40+(B11 -C40)*C51*D41,IF(AND(B11&gt;C41,B11&lt;=C42),C37*C51*D37+(C38-C37)*C51*D38+(C39-C38)*C51*D39+(C40-C39)*C51*D40+(C41-C40)*C51*D41+(B11 -C41)*C51*D42,IF(AND(B11&gt;C42,B11&lt;=C43),C37*C51*D37+(C38-C37)*C51*D38+(C39-C38)*C51*D39+(C40-C39)*C51*D40+(C41-C40)*C51*D41+(C42-C41)*C51*D42+(B11-C42)*C51*D43,IF(AND(B11&gt;C43,B11&lt;=C44),C37*C51*D37+(C38-C37)*C51*D38+(C39-C38)*C51*D39+(C40-C39)*C51*D40+(C41-C40)*C51*D41+(C42-C41)*C51*D42+(C41-C42)*C51*D43+(B11-C43)*C51*D44,0))))))))</f>
        <v>7.3439999999999994</v>
      </c>
      <c r="D11" s="8">
        <f>MROUND(IF(B11&lt;=C37,B11*C51*D37,IF(AND(B11&gt;C37,B11&lt;=C38),(C37-B37)*D37*C51+(B11-C37)*C51*D38,IF(AND(B11&gt;C38,B11&lt;=C39),C37*C51*D37+(C38-C37)*C51*D38+(B11 -C38)*C51*D39,IF(AND(B11&gt;C39,B11&lt;=C40),C37*C51*D37+(C38-C37)*C51*D38+(C39-C38)*C51*D39+(B11 -C39)*C51*D40,IF(AND(B11&gt;C40,B11&lt;=C41),C37*C51*D37+(C38-C37)*C51*D38+(C39-C38)*C51*D39+(C40-C39)*C51*D40+(B11 -C40)*C51*D41,IF(AND(B11&gt;C41,B11&lt;=C42),C37*C51*D37+(C38-C37)*C51*D38+(C39-C38)*C51*D39+(C40-C39)*C51*D40+(C41-C40)*C51*D41+(B11 -C41)*C51*D42,IF(AND(B11&gt;C42,B11&lt;=C43),C37*C51*D37+(C38-C37)*C51*D38+(C39-C38)*C51*D39+(C40-C39)*C51*D40+(C41-C40)*C51*D41+(C42-C41)*C51*D42+(B11-C42)*C51*D43,IF(AND(B11&gt;C43,B11&lt;=C44),C37*C51*D37+(C38-C37)*C51*D38+(C39-C38)*C51*D39+(C40-C39)*C51*D40+(C41-C40)*C51*D41+(C42-C41)*C51*D42+(C41-C42)*C51*D43+(B11-C43)*C51*D44,0)))))))),0.5)</f>
        <v>7.5</v>
      </c>
      <c r="E11" s="8">
        <f>MROUND(C11-C9,0.5)</f>
        <v>5</v>
      </c>
      <c r="F11" s="8">
        <f>IF(MROUND(C11-C10,0.5)=0,0.5,MROUND(C11-C10,0.5))</f>
        <v>3</v>
      </c>
      <c r="G11" s="10"/>
      <c r="H11" s="11">
        <f>G12</f>
        <v>4.5</v>
      </c>
      <c r="I11" s="8">
        <f>G13</f>
        <v>8</v>
      </c>
      <c r="J11" s="8">
        <f>G14</f>
        <v>10</v>
      </c>
      <c r="K11" s="8">
        <f>G15</f>
        <v>11.5</v>
      </c>
      <c r="L11" s="8">
        <f>G16</f>
        <v>13</v>
      </c>
      <c r="M11" s="8">
        <f>G17</f>
        <v>15.5</v>
      </c>
      <c r="N11" s="8">
        <f>G18</f>
        <v>19</v>
      </c>
      <c r="O11" s="8">
        <f>G19</f>
        <v>20.5</v>
      </c>
      <c r="P11" s="8">
        <f>G20</f>
        <v>22.5</v>
      </c>
      <c r="Q11" s="8">
        <f>G21</f>
        <v>23.5</v>
      </c>
      <c r="R11" s="8">
        <f>G22</f>
        <v>24.5</v>
      </c>
      <c r="S11" s="8">
        <f>G23</f>
        <v>25.5</v>
      </c>
      <c r="T11" s="25">
        <f>G24</f>
        <v>30</v>
      </c>
      <c r="U11" s="2"/>
      <c r="V11" s="2"/>
    </row>
    <row r="12" spans="1:25" ht="16.8" x14ac:dyDescent="0.4">
      <c r="A12" s="30" t="s">
        <v>17</v>
      </c>
      <c r="B12" s="34">
        <v>20</v>
      </c>
      <c r="C12" s="39">
        <f>IF(B12&lt;=C37,B12*C51*D37,IF(AND(B12&gt;C37,B12&lt;=C38),(C37-B37)*D37*C51+(B12-C37)*C51*D38,IF(AND(B12&gt;C38,B12&lt;=C39),C37*C51*D37+(C38-C37)*C51*D38+(B12 -C38)*C51*D39,IF(AND(B12&gt;C39,B12&lt;=C40),C37*C51*D37+(C38-C37)*C51*D38+(C39-C38)*C51*D39+(B12 -C39)*C51*D40,IF(AND(B12&gt;C40,B12&lt;=C41),C37*C51*D37+(C38-C37)*C51*D38+(C39-C38)*C51*D39+(C40-C39)*C51*D40+(B12 -C40)*C51*D41,IF(AND(B12&gt;C41,B12&lt;=C42),C37*C51*D37+(C38-C37)*C51*D38+(C39-C38)*C51*D39+(C40-C39)*C51*D40+(C41-C40)*C51*D41+(B12 -C41)*C51*D42,IF(AND(B12&gt;C42,B12&lt;=C43),C37*C51*D37+(C38-C37)*C51*D38+(C39-C38)*C51*D39+(C40-C39)*C51*D40+(C41-C40)*C51*D41+(C42-C41)*C51*D42+(B12-C42)*C51*D43,IF(AND(B12&gt;C43,B12&lt;=C44),C37*C51*D37+(C38-C37)*C51*D38+(C39-C38)*C51*D39+(C40-C39)*C51*D40+(C41-C40)*C51*D41+(C42-C41)*C51*D42+(C41-C42)*C51*D43+(B12-C43)*C51*D44,0))))))))</f>
        <v>12.035999999999998</v>
      </c>
      <c r="D12" s="8">
        <f>MROUND(IF(B12&lt;=C37,B12*C51*D37,IF(AND(B12&gt;C37,B12&lt;=C38),(C37-B37)*D37*C51+(B12-C37)*C51*D38,IF(AND(B12&gt;C38,B12&lt;=C39),C37*C51*D37+(C38-C37)*C51*D38+(B12 -C38)*C51*D39,IF(AND(B12&gt;C39,B12&lt;=C40),C37*C51*D37+(C38-C37)*C51*D38+(C39-C38)*C51*D39+(B12 -C39)*C51*D40,IF(AND(B12&gt;C40,B12&lt;=C41),C37*C51*D37+(C38-C37)*C51*D38+(C39-C38)*C51*D39+(C40-C39)*C51*D40+(B12 -C40)*C51*D41,IF(AND(B12&gt;C41,B12&lt;=C42),C37*C51*D37+(C38-C37)*C51*D38+(C39-C38)*C51*D39+(C40-C39)*C51*D40+(C41-C40)*C51*D41+(B12 -C41)*C51*D42,IF(AND(B12&gt;C42,B12&lt;=C43),C37*C51*D37+(C38-C37)*C51*D38+(C39-C38)*C51*D39+(C40-C39)*C51*D40+(C41-C40)*C51*D41+(C42-C41)*C51*D42+(B12-C42)*C51*D43,IF(AND(B12&gt;C43,B12&lt;=C44),C37*C51*D37+(C38-C37)*C51*D38+(C39-C38)*C51*D39+(C40-C39)*C51*D40+(C41-C40)*C51*D41+(C42-C41)*C51*D42+(C41-C42)*C51*D43+(B12-C43)*C51*D44,0)))))))),0.5)</f>
        <v>12</v>
      </c>
      <c r="E12" s="8">
        <f>MROUND(C12-C9,0.5)</f>
        <v>9.5</v>
      </c>
      <c r="F12" s="8">
        <f>MROUND(C12-C10,0.5)</f>
        <v>8</v>
      </c>
      <c r="G12" s="11">
        <f>IF(MROUND(C12-C11,0.5)=0,0.5,MROUND(C12-C11,0.5))</f>
        <v>4.5</v>
      </c>
      <c r="H12" s="10"/>
      <c r="I12" s="8">
        <f>H13</f>
        <v>3</v>
      </c>
      <c r="J12" s="8">
        <f>H14</f>
        <v>5</v>
      </c>
      <c r="K12" s="8">
        <f>H15</f>
        <v>6.5</v>
      </c>
      <c r="L12" s="8">
        <f>H16</f>
        <v>8</v>
      </c>
      <c r="M12" s="8">
        <f>H17</f>
        <v>10.5</v>
      </c>
      <c r="N12" s="8">
        <f>H18</f>
        <v>14.5</v>
      </c>
      <c r="O12" s="8">
        <f>H19</f>
        <v>16</v>
      </c>
      <c r="P12" s="8">
        <f>H20</f>
        <v>17.5</v>
      </c>
      <c r="Q12" s="8">
        <f>H21</f>
        <v>18.5</v>
      </c>
      <c r="R12" s="8">
        <f>H22</f>
        <v>20</v>
      </c>
      <c r="S12" s="8">
        <f>H23</f>
        <v>21</v>
      </c>
      <c r="T12" s="25">
        <f>H24</f>
        <v>25</v>
      </c>
      <c r="U12" s="2"/>
      <c r="V12" s="2"/>
    </row>
    <row r="13" spans="1:25" ht="16.8" x14ac:dyDescent="0.4">
      <c r="A13" s="30" t="s">
        <v>18</v>
      </c>
      <c r="B13" s="34">
        <v>26</v>
      </c>
      <c r="C13" s="39">
        <f>IF(B13&lt;=C37,B13*C51*D37,IF(AND(B13&gt;C37,B13&lt;=C38),(C37-B37)*D37*C51+(B13-C37)*C51*D38,IF(AND(B13&gt;C38,B13&lt;=C39),C37*C51*D37+(C38-C37)*C51*D38+(B13 -C38)*C51*D39,IF(AND(B13&gt;C39,B13&lt;=C40),C37*C51*D37+(C38-C37)*C51*D38+(C39-C38)*C51*D39+(B13 -C39)*C51*D40,IF(AND(B13&gt;C40,B13&lt;=C41),C37*C51*D37+(C38-C37)*C51*D38+(C39-C38)*C51*D39+(C40-C39)*C51*D40+(B13 -C40)*C51*D41,IF(AND(B13&gt;C41,B13&lt;=C42),C37*C51*D37+(C38-C37)*C51*D38+(C39-C38)*C51*D39+(C40-C39)*C51*D40+(C41-C40)*C51*D41+(B13 -C41)*C51*D42,IF(AND(B13&gt;C42,B13&lt;=C43),C37*C51*D37+(C38-C37)*C51*D38+(C39-C38)*C51*D39+(C40-C39)*C51*D40+(C41-C40)*C51*D41+(C42-C41)*C51*D42+(B13-C42)*C51*D43,IF(AND(B13&gt;C43,B13&lt;=C44),C37*C51*D37+(C38-C37)*C51*D38+(C39-C38)*C51*D39+(C40-C39)*C51*D40+(C41-C40)*C51*D41+(C42-C41)*C51*D42+(C41-C42)*C51*D43+(B13-C43)*C51*D44,0))))))))</f>
        <v>15.095999999999998</v>
      </c>
      <c r="D13" s="8">
        <f>MROUND(IF(B13&lt;=C37,B13*C51*D37,IF(AND(B13&gt;C37,B13&lt;=C38),(C37-B37)*D37*C51+(B13-C37)*C51*D38,IF(AND(B13&gt;C38,B13&lt;=C39),C37*C51*D37+(C38-C37)*C51*D38+(B13 -C38)*C51*D39,IF(AND(B13&gt;C39,B13&lt;=C40),C37*C51*D37+(C38-C37)*C51*D38+(C39-C38)*C51*D39+(B13 -C39)*C51*D40,IF(AND(B13&gt;C40,B13&lt;=C41),C37*C51*D37+(C38-C37)*C51*D38+(C39-C38)*C51*D39+(C40-C39)*C51*D40+(B13 -C40)*C51*D41,IF(AND(B13&gt;C41,B13&lt;=C42),C37*C51*D37+(C38-C37)*C51*D38+(C39-C38)*C51*D39+(C40-C39)*C51*D40+(C41-C40)*C51*D41+(B13 -C41)*C51*D42,IF(AND(B13&gt;C42,B13&lt;=C43),C37*C51*D37+(C38-C37)*C51*D38+(C39-C38)*C51*D39+(C40-C39)*C51*D40+(C41-C40)*C51*D41+(C42-C41)*C51*D42+(B13-C42)*C51*D43,IF(AND(B13&gt;C43,B13&lt;=C44),C37*C51*D37+(C38-C37)*C51*D38+(C39-C38)*C51*D39+(C40-C39)*C51*D40+(C41-C40)*C51*D41+(C42-C41)*C51*D42+(C41-C42)*C51*D43+(B13-C43)*C51*D44,0)))))))),0.5)</f>
        <v>15</v>
      </c>
      <c r="E13" s="8">
        <f>MROUND(C13-C9,0.5)</f>
        <v>12.5</v>
      </c>
      <c r="F13" s="8">
        <f>MROUND(C13-C10,0.5)</f>
        <v>11</v>
      </c>
      <c r="G13" s="8">
        <f>MROUND(C13-C11,0.5)</f>
        <v>8</v>
      </c>
      <c r="H13" s="8">
        <f>IF(MROUND(C13-C12,0.5)=0,0.5,MROUND(C13-C12,0.5))</f>
        <v>3</v>
      </c>
      <c r="I13" s="9"/>
      <c r="J13" s="8">
        <f>I14</f>
        <v>2</v>
      </c>
      <c r="K13" s="8">
        <f>I15</f>
        <v>3.5</v>
      </c>
      <c r="L13" s="8">
        <f>I16</f>
        <v>5</v>
      </c>
      <c r="M13" s="8">
        <f>I17</f>
        <v>7.5</v>
      </c>
      <c r="N13" s="8">
        <f>I18</f>
        <v>11</v>
      </c>
      <c r="O13" s="8">
        <f>I19</f>
        <v>13</v>
      </c>
      <c r="P13" s="8">
        <f>I20</f>
        <v>14.5</v>
      </c>
      <c r="Q13" s="8">
        <f>I21</f>
        <v>15.5</v>
      </c>
      <c r="R13" s="8">
        <f>I22</f>
        <v>16.5</v>
      </c>
      <c r="S13" s="8">
        <f>I23</f>
        <v>18</v>
      </c>
      <c r="T13" s="25">
        <f>I24</f>
        <v>22</v>
      </c>
      <c r="U13" s="2"/>
      <c r="V13" s="2"/>
    </row>
    <row r="14" spans="1:25" ht="16.8" x14ac:dyDescent="0.4">
      <c r="A14" s="30" t="s">
        <v>19</v>
      </c>
      <c r="B14" s="34">
        <v>30</v>
      </c>
      <c r="C14" s="39">
        <f>IF(B14&lt;=C37,B14*C51*D37,IF(AND(B14&gt;C37,B14&lt;=C38),(C37-B37)*D37*C51+(B14-C37)*C51*D38,IF(AND(B14&gt;C38,B14&lt;=C39),C37*C51*D37+(C38-C37)*C51*D38+(B14 -C38)*C51*D39,IF(AND(B14&gt;C39,B14&lt;=C40),C37*C51*D37+(C38-C37)*C51*D38+(C39-C38)*C51*D39+(B14 -C39)*C51*D40,IF(AND(B14&gt;C40,B14&lt;=C41),C37*C51*D37+(C38-C37)*C51*D38+(C39-C38)*C51*D39+(C40-C39)*C51*D40+(B14 -C40)*C51*D41,IF(AND(B14&gt;C41,B14&lt;=C42),C37*C51*D37+(C38-C37)*C51*D38+(C39-C38)*C51*D39+(C40-C39)*C51*D40+(C41-C40)*C51*D41+(B14 -C41)*C51*D42,IF(AND(B14&gt;C42,B14&lt;=C43),C37*C51*D37+(C38-C37)*C51*D38+(C39-C38)*C51*D39+(C40-C39)*C51*D40+(C41-C40)*C51*D41+(C42-C41)*C51*D42+(B14-C42)*C51*D43,IF(AND(B14&gt;C43,B14&lt;=C44),C37*C51*D37+(C38-C37)*C51*D38+(C39-C38)*C51*D39+(C40-C39)*C51*D40+(C41-C40)*C51*D41+(C42-C41)*C51*D42+(C41-C42)*C51*D43+(B14-C43)*C51*D44,0))))))))</f>
        <v>17.135999999999999</v>
      </c>
      <c r="D14" s="8">
        <f>MROUND(IF(B14&lt;=C37,B14*C51*D37,IF(AND(B14&gt;C37,B14&lt;=C38),(C37-B37)*D37*C51+(B14-C37)*C51*D38,IF(AND(B14&gt;C38,B14&lt;=C39),C37*C51*D37+(C38-C37)*C51*D38+(B14 -C38)*C51*D39,IF(AND(B14&gt;C39,B14&lt;=C40),C37*C51*D37+(C38-C37)*C51*D38+(C39-C38)*C51*D39+(B14 -C39)*C51*D40,IF(AND(B14&gt;C40,B14&lt;=C41),C37*C51*D37+(C38-C37)*C51*D38+(C39-C38)*C51*D39+(C40-C39)*C51*D40+(B14 -C40)*C51*D41,IF(AND(B14&gt;C41,B14&lt;=C42),C37*C51*D37+(C38-C37)*C51*D38+(C39-C38)*C51*D39+(C40-C39)*C51*D40+(C41-C40)*C51*D41+(B14 -C41)*C51*D42,IF(AND(B14&gt;C42,B14&lt;=C43),C37*C51*D37+(C38-C37)*C51*D38+(C39-C38)*C51*D39+(C40-C39)*C51*D40+(C41-C40)*C51*D41+(C42-C41)*C51*D42+(B14-C42)*C51*D43,IF(AND(B14&gt;C43,B14&lt;=C44),C37*C51*D37+(C38-C37)*C51*D38+(C39-C38)*C51*D39+(C40-C39)*C51*D40+(C41-C40)*C51*D41+(C42-C41)*C51*D42+(C41-C42)*C51*D43+(B14-C43)*C51*D44,0)))))))),0.5)</f>
        <v>17</v>
      </c>
      <c r="E14" s="8">
        <f>MROUND(C14-C9,0.5)</f>
        <v>14.5</v>
      </c>
      <c r="F14" s="8">
        <f>MROUND(C14-C10,0.5)</f>
        <v>13</v>
      </c>
      <c r="G14" s="11">
        <f>MROUND(C14-C11,0.5)</f>
        <v>10</v>
      </c>
      <c r="H14" s="11">
        <f>MROUND(C14-C12,0.5)</f>
        <v>5</v>
      </c>
      <c r="I14" s="8">
        <f>IF(MROUND(C14-C13,0.5)=0,0.5,MROUND(C14-C13,0.5))</f>
        <v>2</v>
      </c>
      <c r="J14" s="9"/>
      <c r="K14" s="8">
        <f>J15</f>
        <v>1.5</v>
      </c>
      <c r="L14" s="8">
        <f>J16</f>
        <v>3</v>
      </c>
      <c r="M14" s="8">
        <f>J17</f>
        <v>5.5</v>
      </c>
      <c r="N14" s="8">
        <f>J18</f>
        <v>9</v>
      </c>
      <c r="O14" s="8">
        <f>J19</f>
        <v>10.5</v>
      </c>
      <c r="P14" s="8">
        <f>J20</f>
        <v>12.5</v>
      </c>
      <c r="Q14" s="8">
        <f>J21</f>
        <v>13.5</v>
      </c>
      <c r="R14" s="8">
        <f>J22</f>
        <v>14.5</v>
      </c>
      <c r="S14" s="8">
        <f>J23</f>
        <v>16</v>
      </c>
      <c r="T14" s="25">
        <f>J24</f>
        <v>20</v>
      </c>
      <c r="U14" s="2"/>
      <c r="V14" s="2"/>
    </row>
    <row r="15" spans="1:25" ht="16.8" x14ac:dyDescent="0.4">
      <c r="A15" s="30" t="s">
        <v>20</v>
      </c>
      <c r="B15" s="34">
        <v>33</v>
      </c>
      <c r="C15" s="39">
        <f>IF(B15&lt;=C37,B15*C51*D37,IF(AND(B15&gt;C37,B15&lt;=C38),(C37-B37)*D37*C51+(B15-C37)*C51*D38,IF(AND(B15&gt;C38,B15&lt;=C39),C37*C51*D37+(C38-C37)*C51*D38+(B15 -C38)*C51*D39,IF(AND(B15&gt;C39,B15&lt;=C40),C37*C51*D37+(C38-C37)*C51*D38+(C39-C38)*C51*D39+(B15 -C39)*C51*D40,IF(AND(B15&gt;C40,B15&lt;=C41),C37*C51*D37+(C38-C37)*C51*D38+(C39-C38)*C51*D39+(C40-C39)*C51*D40+(B15 -C40)*C51*D41,IF(AND(B15&gt;C41,B15&lt;=C42),C37*C51*D37+(C38-C37)*C51*D38+(C39-C38)*C51*D39+(C40-C39)*C51*D40+(C41-C40)*C51*D41+(B15 -C41)*C51*D42,IF(AND(B15&gt;C42,B15&lt;=C43),C37*C51*D37+(C38-C37)*C51*D38+(C39-C38)*C51*D39+(C40-C39)*C51*D40+(C41-C40)*C51*D41+(C42-C41)*C51*D42+(B15-C42)*C51*D43,IF(AND(B15&gt;C43,B15&lt;=C44),C37*C51*D37+(C38-C37)*C51*D38+(C39-C38)*C51*D39+(C40-C39)*C51*D40+(C41-C40)*C51*D41+(C42-C41)*C51*D42+(C41-C42)*C51*D43+(B15-C43)*C51*D44,0))))))))</f>
        <v>18.665999999999997</v>
      </c>
      <c r="D15" s="8">
        <f>MROUND(IF(B15&lt;=C37,B15*C51*D37,IF(AND(B15&gt;C37,B15&lt;=C38),(C37-B37)*D37*C51+(B15-C37)*C51*D38,IF(AND(B15&gt;C38,B15&lt;=C39),C37*C51*D37+(C38-C37)*C51*D38+(B15 -C38)*C51*D39,IF(AND(B15&gt;C39,B15&lt;=C40),C37*C51*D37+(C38-C37)*C51*D38+(C39-C38)*C51*D39+(B15 -C39)*C51*D40,IF(AND(B15&gt;C40,B15&lt;=C41),C37*C51*D37+(C38-C37)*C51*D38+(C39-C38)*C51*D39+(C40-C39)*C51*D40+(B15 -C40)*C51*D41,IF(AND(B15&gt;C41,B15&lt;=C42),C37*C51*D37+(C38-C37)*C51*D38+(C39-C38)*C51*D39+(C40-C39)*C51*D40+(C41-C40)*C51*D41+(B15 -C41)*C51*D42,IF(AND(B15&gt;C42,B15&lt;=C43),C37*C51*D37+(C38-C37)*C51*D38+(C39-C38)*C51*D39+(C40-C39)*C51*D40+(C41-C40)*C51*D41+(C42-C41)*C51*D42+(B15-C42)*C51*D43,IF(AND(B15&gt;C43,B15&lt;=C44),C37*C51*D37+(C38-C37)*C51*D38+(C39-C38)*C51*D39+(C40-C39)*C51*D40+(C41-C40)*C51*D41+(C42-C41)*C51*D42+(C41-C42)*C51*D43+(B15-C43)*C51*D44,0)))))))),0.5)</f>
        <v>18.5</v>
      </c>
      <c r="E15" s="8">
        <f>MROUND(C15-C9,0.5)</f>
        <v>16</v>
      </c>
      <c r="F15" s="8">
        <f>MROUND(C15-C10,0.5)</f>
        <v>14.5</v>
      </c>
      <c r="G15" s="8">
        <f>MROUND(C15-C11,0.5)</f>
        <v>11.5</v>
      </c>
      <c r="H15" s="8">
        <f>MROUND(C15-C12,0.5)</f>
        <v>6.5</v>
      </c>
      <c r="I15" s="8">
        <f>MROUND(C15-C13,0.5)</f>
        <v>3.5</v>
      </c>
      <c r="J15" s="8">
        <f>IF(MROUND(C15-C14,0.5)=0,0.5,MROUND(C15-C14,0.5))</f>
        <v>1.5</v>
      </c>
      <c r="K15" s="9"/>
      <c r="L15" s="8">
        <f>K16</f>
        <v>1.5</v>
      </c>
      <c r="M15" s="8">
        <f>K17</f>
        <v>4</v>
      </c>
      <c r="N15" s="8">
        <f>K18</f>
        <v>7.5</v>
      </c>
      <c r="O15" s="8">
        <f>K19</f>
        <v>9</v>
      </c>
      <c r="P15" s="8">
        <f>K20</f>
        <v>11</v>
      </c>
      <c r="Q15" s="8">
        <f>K21</f>
        <v>12</v>
      </c>
      <c r="R15" s="8">
        <f>K22</f>
        <v>13</v>
      </c>
      <c r="S15" s="8">
        <f>K23</f>
        <v>14.5</v>
      </c>
      <c r="T15" s="25">
        <f>K24</f>
        <v>18.5</v>
      </c>
      <c r="U15" s="2"/>
      <c r="V15" s="2"/>
    </row>
    <row r="16" spans="1:25" ht="16.8" x14ac:dyDescent="0.4">
      <c r="A16" s="30" t="s">
        <v>21</v>
      </c>
      <c r="B16" s="34">
        <v>36</v>
      </c>
      <c r="C16" s="39">
        <f>IF(B16&lt;=C37,B16*C51*D37,IF(AND(B16&gt;C37,B16&lt;=C38),(C37-B37)*D37*C51+(B16-C37)*C51*D38,IF(AND(B16&gt;C38,B16&lt;=C39),C37*C51*D37+(C38-C37)*C51*D38+(B16 -C38)*C51*D39,IF(AND(B16&gt;C39,B16&lt;=C40),C37*C51*D37+(C38-C37)*C51*D38+(C39-C38)*C51*D39+(B16 -C39)*C51*D40,IF(AND(B16&gt;C40,B16&lt;=C41),C37*C51*D37+(C38-C37)*C51*D38+(C39-C38)*C51*D39+(C40-C39)*C51*D40+(B16 -C40)*C51*D41,IF(AND(B16&gt;C41,B16&lt;=C42),C37*C51*D37+(C38-C37)*C51*D38+(C39-C38)*C51*D39+(C40-C39)*C51*D40+(C41-C40)*C51*D41+(B16 -C41)*C51*D42,IF(AND(B16&gt;C42,B16&lt;=C43),C37*C51*D37+(C38-C37)*C51*D38+(C39-C38)*C51*D39+(C40-C39)*C51*D40+(C41-C40)*C51*D41+(C42-C41)*C51*D42+(B16-C42)*C51*D43,IF(AND(B16&gt;C43,B16&lt;=C44),C37*C51*D37+(C38-C37)*C51*D38+(C39-C38)*C51*D39+(C40-C39)*C51*D40+(C41-C40)*C51*D41+(C42-C41)*C51*D42+(C41-C42)*C51*D43+(B16-C43)*C51*D44,0))))))))</f>
        <v>20.195999999999998</v>
      </c>
      <c r="D16" s="8">
        <f>MROUND(IF(B16&lt;=C37,B16*C51*D37,IF(AND(B16&gt;C37,B16&lt;=C38),(C37-B37)*D37*C51+(B16-C37)*C51*D38,IF(AND(B16&gt;C38,B16&lt;=C39),C37*C51*D37+(C38-C37)*C51*D38+(B16 -C38)*C51*D39,IF(AND(B16&gt;C39,B16&lt;=C40),C37*C51*D37+(C38-C37)*C51*D38+(C39-C38)*C51*D39+(B16 -C39)*C51*D40,IF(AND(B16&gt;C40,B16&lt;=C41),C37*C51*D37+(C38-C37)*C51*D38+(C39-C38)*C51*D39+(C40-C39)*C51*D40+(B16 -C40)*C51*D41,IF(AND(B16&gt;C41,B16&lt;=C42),C37*C51*D37+(C38-C37)*C51*D38+(C39-C38)*C51*D39+(C40-C39)*C51*D40+(C41-C40)*C51*D41+(B16 -C41)*C51*D42,IF(AND(B16&gt;C42,B16&lt;=C43),C37*C51*D37+(C38-C37)*C51*D38+(C39-C38)*C51*D39+(C40-C39)*C51*D40+(C41-C40)*C51*D41+(C42-C41)*C51*D42+(B16-C42)*C51*D43,IF(AND(B16&gt;C43,B16&lt;=C44),C37*C51*D37+(C38-C37)*C51*D38+(C39-C38)*C51*D39+(C40-C39)*C51*D40+(C41-C40)*C51*D41+(C42-C41)*C51*D42+(C41-C42)*C51*D43+(B16-C43)*C51*D44,0)))))))),0.5)</f>
        <v>20</v>
      </c>
      <c r="E16" s="8">
        <f>MROUND(C16-C9,0.5)</f>
        <v>17.5</v>
      </c>
      <c r="F16" s="8">
        <f>MROUND(C16-C10,0.5)</f>
        <v>16</v>
      </c>
      <c r="G16" s="11">
        <f>MROUND(C16-C11,0.5)</f>
        <v>13</v>
      </c>
      <c r="H16" s="11">
        <f>MROUND(C16-C12,0.5)</f>
        <v>8</v>
      </c>
      <c r="I16" s="8">
        <f>MROUND(C16-C13,0.5)</f>
        <v>5</v>
      </c>
      <c r="J16" s="8">
        <f>MROUND(C16-C14,0.5)</f>
        <v>3</v>
      </c>
      <c r="K16" s="8">
        <f>IF(MROUND(C16-C15,0.5)=0,0.5,MROUND(C16-C15,0.5))</f>
        <v>1.5</v>
      </c>
      <c r="L16" s="9"/>
      <c r="M16" s="8">
        <f>L17</f>
        <v>2.5</v>
      </c>
      <c r="N16" s="8">
        <f>L18</f>
        <v>6</v>
      </c>
      <c r="O16" s="8">
        <f>L19</f>
        <v>7.5</v>
      </c>
      <c r="P16" s="8">
        <f>L20</f>
        <v>9.5</v>
      </c>
      <c r="Q16" s="8">
        <f>L21</f>
        <v>10.5</v>
      </c>
      <c r="R16" s="8">
        <f>L22</f>
        <v>11.5</v>
      </c>
      <c r="S16" s="8">
        <f>L23</f>
        <v>13</v>
      </c>
      <c r="T16" s="25">
        <f>L24</f>
        <v>17</v>
      </c>
      <c r="U16" s="2"/>
      <c r="V16" s="2"/>
    </row>
    <row r="17" spans="1:25" ht="16.8" x14ac:dyDescent="0.4">
      <c r="A17" s="30" t="s">
        <v>22</v>
      </c>
      <c r="B17" s="34">
        <v>41</v>
      </c>
      <c r="C17" s="39">
        <f>IF(B17&lt;=C37,B17*C51*D37,IF(AND(B17&gt;C37,B17&lt;=C38),(C37-B37)*D37*C51+(B17-C37)*C51*D38,IF(AND(B17&gt;C38,B17&lt;=C39),C37*C51*D37+(C38-C37)*C51*D38+(B17 -C38)*C51*D39,IF(AND(B17&gt;C39,B17&lt;=C40),C37*C51*D37+(C38-C37)*C51*D38+(C39-C38)*C51*D39+(B17 -C39)*C51*D40,IF(AND(B17&gt;C40,B17&lt;=C41),C37*C51*D37+(C38-C37)*C51*D38+(C39-C38)*C51*D39+(C40-C39)*C51*D40+(B17 -C40)*C51*D41,IF(AND(B17&gt;C41,B17&lt;=C42),C37*C51*D37+(C38-C37)*C51*D38+(C39-C38)*C51*D39+(C40-C39)*C51*D40+(C41-C40)*C51*D41+(B17 -C41)*C51*D42,IF(AND(B17&gt;C42,B17&lt;=C43),C37*C51*D37+(C38-C37)*C51*D38+(C39-C38)*C51*D39+(C40-C39)*C51*D40+(C41-C40)*C51*D41+(C42-C41)*C51*D42+(B17-C42)*C51*D43,IF(AND(B17&gt;C43,B17&lt;=C44),C37*C51*D37+(C38-C37)*C51*D38+(C39-C38)*C51*D39+(C40-C39)*C51*D40+(C41-C40)*C51*D41+(C42-C41)*C51*D42+(C41-C42)*C51*D43+(B17-C43)*C51*D44,0))))))))</f>
        <v>22.745999999999999</v>
      </c>
      <c r="D17" s="8">
        <f>MROUND(IF(B17&lt;=C37,B17*C51*D37,IF(AND(B17&gt;C37,B17&lt;=C38),(C37-B37)*D37*C51+(B17-C37)*C51*D38,IF(AND(B17&gt;C38,B17&lt;=C39),C37*C51*D37+(C38-C37)*C51*D38+(B17 -C38)*C51*D39,IF(AND(B17&gt;C39,B17&lt;=C40),C37*C51*D37+(C38-C37)*C51*D38+(C39-C38)*C51*D39+(B17 -C39)*C51*D40,IF(AND(B17&gt;C40,B17&lt;=C41),C37*C51*D37+(C38-C37)*C51*D38+(C39-C38)*C51*D39+(C40-C39)*C51*D40+(B17 -C40)*C51*D41,IF(AND(B17&gt;C41,B17&lt;=C42),C37*C51*D37+(C38-C37)*C51*D38+(C39-C38)*C51*D39+(C40-C39)*C51*D40+(C41-C40)*C51*D41+(B17 -C41)*C51*D42,IF(AND(B17&gt;C42,B17&lt;=C43),C37*C51*D37+(C38-C37)*C51*D38+(C39-C38)*C51*D39+(C40-C39)*C51*D40+(C41-C40)*C51*D41+(C42-C41)*C51*D42+(B17-C42)*C51*D43,IF(AND(B17&gt;C43,B17&lt;=C44),C37*C51*D37+(C38-C37)*C51*D38+(C39-C38)*C51*D39+(C40-C39)*C51*D40+(C41-C40)*C51*D41+(C42-C41)*C51*D42+(C41-C42)*C51*D43+(B17-C43)*C51*D44,0)))))))),0.5)</f>
        <v>22.5</v>
      </c>
      <c r="E17" s="8">
        <f>MROUND(C17-C9,0.5)</f>
        <v>20.5</v>
      </c>
      <c r="F17" s="8">
        <f>MROUND(C17-C10,0.5)</f>
        <v>18.5</v>
      </c>
      <c r="G17" s="8">
        <f>MROUND(C17-C11,0.5)</f>
        <v>15.5</v>
      </c>
      <c r="H17" s="8">
        <f>MROUND(C17-C12,0.5)</f>
        <v>10.5</v>
      </c>
      <c r="I17" s="8">
        <f>MROUND(C17-C13,0.5)</f>
        <v>7.5</v>
      </c>
      <c r="J17" s="8">
        <f>MROUND(C17-C14,0.5)</f>
        <v>5.5</v>
      </c>
      <c r="K17" s="8">
        <f>MROUND(C17-C15,0.5)</f>
        <v>4</v>
      </c>
      <c r="L17" s="8">
        <f>IF(MROUND(C17-C16,0.5)=0,0.5,MROUND(C17-C16,0.5))</f>
        <v>2.5</v>
      </c>
      <c r="M17" s="9"/>
      <c r="N17" s="8">
        <f>M18</f>
        <v>3.5</v>
      </c>
      <c r="O17" s="8">
        <f>M19</f>
        <v>5</v>
      </c>
      <c r="P17" s="8">
        <f>M20</f>
        <v>7</v>
      </c>
      <c r="Q17" s="8">
        <f>M21</f>
        <v>8</v>
      </c>
      <c r="R17" s="8">
        <f>M22</f>
        <v>9</v>
      </c>
      <c r="S17" s="8">
        <f>M23</f>
        <v>10.5</v>
      </c>
      <c r="T17" s="25">
        <f>M24</f>
        <v>14.5</v>
      </c>
      <c r="U17" s="2"/>
      <c r="V17" s="2"/>
    </row>
    <row r="18" spans="1:25" ht="16.8" x14ac:dyDescent="0.4">
      <c r="A18" s="30" t="s">
        <v>23</v>
      </c>
      <c r="B18" s="34">
        <v>48</v>
      </c>
      <c r="C18" s="39">
        <f>IF(B18&lt;=C37,B18*C51*D37,IF(AND(B18&gt;C37,B18&lt;=C38),(C37-B37)*D37*C51+(B18-C37)*C51*D38,IF(AND(B18&gt;C38,B18&lt;=C39),C37*C51*D37+(C38-C37)*C51*D38+(B18 -C38)*C51*D39,IF(AND(B18&gt;C39,B18&lt;=C40),C37*C51*D37+(C38-C37)*C51*D38+(C39-C38)*C51*D39+(B18 -C39)*C51*D40,IF(AND(B18&gt;C40,B18&lt;=C41),C37*C51*D37+(C38-C37)*C51*D38+(C39-C38)*C51*D39+(C40-C39)*C51*D40+(B18 -C40)*C51*D41,IF(AND(B18&gt;C41,B18&lt;=C42),C37*C51*D37+(C38-C37)*C51*D38+(C39-C38)*C51*D39+(C40-C39)*C51*D40+(C41-C40)*C51*D41+(B18 -C41)*C51*D42,IF(AND(B18&gt;C42,B18&lt;=C43),C37*C51*D37+(C38-C37)*C51*D38+(C39-C38)*C51*D39+(C40-C39)*C51*D40+(C41-C40)*C51*D41+(C42-C41)*C51*D42+(B18-C42)*C51*D43,IF(AND(B18&gt;C43,B18&lt;=C44),C37*C51*D37+(C38-C37)*C51*D38+(C39-C38)*C51*D39+(C40-C39)*C51*D40+(C41-C40)*C51*D41+(C42-C41)*C51*D42+(C41-C42)*C51*D43+(B18-C43)*C51*D44,0))))))))</f>
        <v>26.315999999999999</v>
      </c>
      <c r="D18" s="8">
        <f>MROUND(IF(B18&lt;=C37,B18*C51*D37,IF(AND(B18&gt;C37,B18&lt;=C38),(C37-B37)*D37*C51+(B18-C37)*C51*D38,IF(AND(B18&gt;C38,B18&lt;=C39),C37*C51*D37+(C38-C37)*C51*D38+(B18 -C38)*C51*D39,IF(AND(B18&gt;C39,B18&lt;=C40),C37*C51*D37+(C38-C37)*C51*D38+(C39-C38)*C51*D39+(B18 -C39)*C51*D40,IF(AND(B18&gt;C40,B18&lt;=C41),C37*C51*D37+(C38-C37)*C51*D38+(C39-C38)*C51*D39+(C40-C39)*C51*D40+(B18 -C40)*C51*D41,IF(AND(B18&gt;C41,B18&lt;=C42),C37*C51*D37+(C38-C37)*C51*D38+(C39-C38)*C51*D39+(C40-C39)*C51*D40+(C41-C40)*C51*D41+(B18 -C41)*C51*D42,IF(AND(B18&gt;C42,B18&lt;=C43),C37*C51*D37+(C38-C37)*C51*D38+(C39-C38)*C51*D39+(C40-C39)*C51*D40+(C41-C40)*C51*D41+(C42-C41)*C51*D42+(B18-C42)*C51*D43,IF(AND(B18&gt;C43,B18&lt;=C44),C37*C51*D37+(C38-C37)*C51*D38+(C39-C38)*C51*D39+(C40-C39)*C51*D40+(C41-C40)*C51*D41+(C42-C41)*C51*D42+(C41-C42)*C51*D43+(B18-C43)*C51*D44,0)))))))),0.5)</f>
        <v>26.5</v>
      </c>
      <c r="E18" s="8">
        <f>MROUND(C18-C9,0.5)</f>
        <v>24</v>
      </c>
      <c r="F18" s="8">
        <f>MROUND(C18-C10,0.5)</f>
        <v>22</v>
      </c>
      <c r="G18" s="11">
        <f>MROUND(C18-C11,0.5)</f>
        <v>19</v>
      </c>
      <c r="H18" s="11">
        <f>MROUND(C18-C12,0.5)</f>
        <v>14.5</v>
      </c>
      <c r="I18" s="8">
        <f>MROUND(C18-C13,0.5)</f>
        <v>11</v>
      </c>
      <c r="J18" s="8">
        <f>MROUND(C18-C14,0.5)</f>
        <v>9</v>
      </c>
      <c r="K18" s="8">
        <f>MROUND(C18-C15,0.5)</f>
        <v>7.5</v>
      </c>
      <c r="L18" s="8">
        <f>MROUND(C18-C16,0.5)</f>
        <v>6</v>
      </c>
      <c r="M18" s="8">
        <f>IF(MROUND(C18-C17,0.5)=0,0.5,MROUND(C18-C17,0.5))</f>
        <v>3.5</v>
      </c>
      <c r="N18" s="9"/>
      <c r="O18" s="11">
        <f>N19</f>
        <v>1.5</v>
      </c>
      <c r="P18" s="8">
        <f>N20</f>
        <v>3.5</v>
      </c>
      <c r="Q18" s="8">
        <f>N21</f>
        <v>4.5</v>
      </c>
      <c r="R18" s="8">
        <f>N22</f>
        <v>5.5</v>
      </c>
      <c r="S18" s="8">
        <f>N23</f>
        <v>6.5</v>
      </c>
      <c r="T18" s="25">
        <f>N24</f>
        <v>11</v>
      </c>
      <c r="U18" s="2"/>
      <c r="V18" s="2"/>
    </row>
    <row r="19" spans="1:25" ht="16.8" x14ac:dyDescent="0.4">
      <c r="A19" s="30" t="s">
        <v>24</v>
      </c>
      <c r="B19" s="34">
        <v>51</v>
      </c>
      <c r="C19" s="39">
        <f>IF(B19&lt;=C37,B19*C51*D37,IF(AND(B19&gt;C37,B19&lt;=C38),(C37-B37)*D37*C51+(B19-C37)*C51*D38,IF(AND(B19&gt;C38,B19&lt;=C39),C37*C51*D37+(C38-C37)*C51*D38+(B19 -C38)*C51*D39,IF(AND(B19&gt;C39,B19&lt;=C40),C37*C51*D37+(C38-C37)*C51*D38+(C39-C38)*C51*D39+(B19 -C39)*C51*D40,IF(AND(B19&gt;C40,B19&lt;=C41),C37*C51*D37+(C38-C37)*C51*D38+(C39-C38)*C51*D39+(C40-C39)*C51*D40+(B19 -C40)*C51*D41,IF(AND(B19&gt;C41,B19&lt;=C42),C37*C51*D37+(C38-C37)*C51*D38+(C39-C38)*C51*D39+(C40-C39)*C51*D40+(C41-C40)*C51*D41+(B19 -C41)*C51*D42,IF(AND(B19&gt;C42,B19&lt;=C43),C37*C51*D37+(C38-C37)*C51*D38+(C39-C38)*C51*D39+(C40-C39)*C51*D40+(C41-C40)*C51*D41+(C42-C41)*C51*D42+(B19-C42)*C51*D43,IF(AND(B19&gt;C43,B19&lt;=C44),C37*C51*D37+(C38-C37)*C51*D38+(C39-C38)*C51*D39+(C40-C39)*C51*D40+(C41-C40)*C51*D41+(C42-C41)*C51*D42+(C41-C42)*C51*D43+(B19-C43)*C51*D44,0))))))))</f>
        <v>27.845999999999997</v>
      </c>
      <c r="D19" s="8">
        <f>MROUND(IF(B19&lt;=C37,B19*C51*D37,IF(AND(B19&gt;C37,B19&lt;=C38),(C37-B37)*D37*C51+(B19-C37)*C51*D38,IF(AND(B19&gt;C38,B19&lt;=C39),C37*C51*D37+(C38-C37)*C51*D38+(B19 -C38)*C51*D39,IF(AND(B19&gt;C39,B19&lt;=C40),C37*C51*D37+(C38-C37)*C51*D38+(C39-C38)*C51*D39+(B19 -C39)*C51*D40,IF(AND(B19&gt;C40,B19&lt;=C41),C37*C51*D37+(C38-C37)*C51*D38+(C39-C38)*C51*D39+(C40-C39)*C51*D40+(B19 -C40)*C51*D41,IF(AND(B19&gt;C41,B19&lt;=C42),C37*C51*D37+(C38-C37)*C51*D38+(C39-C38)*C51*D39+(C40-C39)*C51*D40+(C41-C40)*C51*D41+(B19 -C41)*C51*D42,IF(AND(B19&gt;C42,B19&lt;=C43),C37*C51*D37+(C38-C37)*C51*D38+(C39-C38)*C51*D39+(C40-C39)*C51*D40+(C41-C40)*C51*D41+(C42-C41)*C51*D42+(B19-C42)*C51*D43,IF(AND(B19&gt;C43,B19&lt;=C44),C37*C51*D37+(C38-C37)*C51*D38+(C39-C38)*C51*D39+(C40-C39)*C51*D40+(C41-C40)*C51*D41+(C42-C41)*C51*D42+(C41-C42)*C51*D43+(B19-C43)*C51*D44,0)))))))),0.5)</f>
        <v>28</v>
      </c>
      <c r="E19" s="8">
        <f>MROUND(C19-C9,0.5)</f>
        <v>25.5</v>
      </c>
      <c r="F19" s="8">
        <f>MROUND(C19-C10,0.5)</f>
        <v>23.5</v>
      </c>
      <c r="G19" s="8">
        <f>MROUND(C19-C11,0.5)</f>
        <v>20.5</v>
      </c>
      <c r="H19" s="8">
        <f>MROUND(C19-C12,0.5)</f>
        <v>16</v>
      </c>
      <c r="I19" s="8">
        <f>MROUND(C19-C13,0.5)</f>
        <v>13</v>
      </c>
      <c r="J19" s="8">
        <f>MROUND(C19-C14,0.5)</f>
        <v>10.5</v>
      </c>
      <c r="K19" s="8">
        <f>MROUND(C19-C15,0.5)</f>
        <v>9</v>
      </c>
      <c r="L19" s="8">
        <f>MROUND(C19-C16,0.5)</f>
        <v>7.5</v>
      </c>
      <c r="M19" s="8">
        <f>MROUND(C19-C17,0.5)</f>
        <v>5</v>
      </c>
      <c r="N19" s="11">
        <f>IF(MROUND(C19-C18,0.5)=0,0.5,MROUND(C19-C18,0.5))</f>
        <v>1.5</v>
      </c>
      <c r="O19" s="9"/>
      <c r="P19" s="11">
        <f>O20</f>
        <v>2</v>
      </c>
      <c r="Q19" s="8">
        <f>O21</f>
        <v>3</v>
      </c>
      <c r="R19" s="8">
        <f>O22</f>
        <v>4</v>
      </c>
      <c r="S19" s="8">
        <f>O23</f>
        <v>5</v>
      </c>
      <c r="T19" s="25">
        <f>O24</f>
        <v>9.5</v>
      </c>
      <c r="U19" s="2"/>
      <c r="V19" s="2"/>
    </row>
    <row r="20" spans="1:25" ht="16.8" x14ac:dyDescent="0.4">
      <c r="A20" s="30" t="s">
        <v>25</v>
      </c>
      <c r="B20" s="34">
        <v>55</v>
      </c>
      <c r="C20" s="39">
        <f>IF(B20&lt;=C37,B20*C51*D37,IF(AND(B20&gt;C37,B20&lt;=C38),(C37-B37)*D37*C51+(B20-C37)*C51*D38,IF(AND(B20&gt;C38,B20&lt;=C39),C37*C51*D37+(C38-C37)*C51*D38+(B20 -C38)*C51*D39,IF(AND(B20&gt;C39,B20&lt;=C40),C37*C51*D37+(C38-C37)*C51*D38+(C39-C38)*C51*D39+(B20 -C39)*C51*D40,IF(AND(B20&gt;C40,B20&lt;=C41),C37*C51*D37+(C38-C37)*C51*D38+(C39-C38)*C51*D39+(C40-C39)*C51*D40+(B20 -C40)*C51*D41,IF(AND(B20&gt;C41,B20&lt;=C42),C37*C51*D37+(C38-C37)*C51*D38+(C39-C38)*C51*D39+(C40-C39)*C51*D40+(C41-C40)*C51*D41+(B20 -C41)*C51*D42,IF(AND(B20&gt;C42,B20&lt;=C43),C37*C51*D37+(C38-C37)*C51*D38+(C39-C38)*C51*D39+(C40-C39)*C51*D40+(C41-C40)*C51*D41+(C42-C41)*C51*D42+(B20-C42)*C51*D43,IF(AND(B20&gt;C43,B20&lt;=C44),C37*C51*D37+(C38-C37)*C51*D38+(C39-C38)*C51*D39+(C40-C39)*C51*D40+(C41-C40)*C51*D41+(C42-C41)*C51*D42+(C41-C42)*C51*D43+(B20-C43)*C51*D44,0))))))))</f>
        <v>29.783999999999999</v>
      </c>
      <c r="D20" s="8">
        <f>MROUND(IF(B20&lt;=C37,B20*C51*D37,IF(AND(B20&gt;C37,B20&lt;=C38),(C37-B37)*D37*C51+(B20-C37)*C51*D38,IF(AND(B20&gt;C38,B20&lt;=C39),C37*C51*D37+(C38-C37)*C51*D38+(B20 -C38)*C51*D39,IF(AND(B20&gt;C39,B20&lt;=C40),C37*C51*D37+(C38-C37)*C51*D38+(C39-C38)*C51*D39+(B20 -C39)*C51*D40,IF(AND(B20&gt;C40,B20&lt;=C41),C37*C51*D37+(C38-C37)*C51*D38+(C39-C38)*C51*D39+(C40-C39)*C51*D40+(B20 -C40)*C51*D41,IF(AND(B20&gt;C41,B20&lt;=C42),C37*C51*D37+(C38-C37)*C51*D38+(C39-C38)*C51*D39+(C40-C39)*C51*D40+(C41-C40)*C51*D41+(B20 -C41)*C51*D42,IF(AND(B20&gt;C42,B20&lt;=C43),C37*C51*D37+(C38-C37)*C51*D38+(C39-C38)*C51*D39+(C40-C39)*C51*D40+(C41-C40)*C51*D41+(C42-C41)*C51*D42+(B20-C42)*C51*D43,IF(AND(B20&gt;C43,B20&lt;=C44),C37*C51*D37+(C38-C37)*C51*D38+(C39-C38)*C51*D39+(C40-C39)*C51*D40+(C41-C40)*C51*D41+(C42-C41)*C51*D42+(C41-C42)*C51*D43+(B20-C43)*C51*D44,0)))))))),0.5)</f>
        <v>30</v>
      </c>
      <c r="E20" s="8">
        <f>MROUND(C20-C9,0.5)</f>
        <v>27.5</v>
      </c>
      <c r="F20" s="8">
        <f>MROUND(C20-C10,0.5)</f>
        <v>25.5</v>
      </c>
      <c r="G20" s="11">
        <f>MROUND(C20-C11,0.5)</f>
        <v>22.5</v>
      </c>
      <c r="H20" s="11">
        <f>MROUND(C20-C12,0.5)</f>
        <v>17.5</v>
      </c>
      <c r="I20" s="8">
        <f>MROUND(C20-C13,0.5)</f>
        <v>14.5</v>
      </c>
      <c r="J20" s="8">
        <f>MROUND(C20-C14,0.5)</f>
        <v>12.5</v>
      </c>
      <c r="K20" s="8">
        <f>MROUND(C20-C15,0.5)</f>
        <v>11</v>
      </c>
      <c r="L20" s="8">
        <f>MROUND(C20-C16,0.5)</f>
        <v>9.5</v>
      </c>
      <c r="M20" s="8">
        <f>MROUND(C20-C17,0.5)</f>
        <v>7</v>
      </c>
      <c r="N20" s="8">
        <f>MROUND(C20-C18,0.5)</f>
        <v>3.5</v>
      </c>
      <c r="O20" s="11">
        <f>IF(MROUND(C20-C19,0.5)=0,0.5,MROUND(C20-C19,0.5))</f>
        <v>2</v>
      </c>
      <c r="P20" s="9"/>
      <c r="Q20" s="8">
        <f>P21</f>
        <v>1</v>
      </c>
      <c r="R20" s="8">
        <f>P22</f>
        <v>2</v>
      </c>
      <c r="S20" s="8">
        <f>P23</f>
        <v>3.5</v>
      </c>
      <c r="T20" s="25">
        <f>P24</f>
        <v>7.5</v>
      </c>
      <c r="U20" s="2"/>
      <c r="V20" s="2"/>
    </row>
    <row r="21" spans="1:25" ht="16.8" x14ac:dyDescent="0.4">
      <c r="A21" s="31" t="s">
        <v>26</v>
      </c>
      <c r="B21" s="34">
        <v>57</v>
      </c>
      <c r="C21" s="39">
        <f>IF(B21&lt;=C37,B21*C51*D37,IF(AND(B21&gt;C37,B21&lt;=C38),(C37-B37)*D37*C51+(B21-C37)*C51*D38,IF(AND(B21&gt;C38,B21&lt;=C39),C37*C51*D37+(C38-C37)*C51*D38+(B21 -C38)*C51*D39,IF(AND(B21&gt;C39,B21&lt;=C40),C37*C51*D37+(C38-C37)*C51*D38+(C39-C38)*C51*D39+(B21 -C39)*C51*D40,IF(AND(B21&gt;C40,B21&lt;=C41),C37*C51*D37+(C38-C37)*C51*D38+(C39-C38)*C51*D39+(C40-C39)*C51*D40+(B21 -C40)*C51*D41,IF(AND(B21&gt;C41,B21&lt;=C42),C37*C51*D37+(C38-C37)*C51*D38+(C39-C38)*C51*D39+(C40-C39)*C51*D40+(C41-C40)*C51*D41+(B21 -C41)*C51*D42,IF(AND(B21&gt;C42,B21&lt;=C43),C37*C51*D37+(C38-C37)*C51*D38+(C39-C38)*C51*D39+(C40-C39)*C51*D40+(C41-C40)*C51*D41+(C42-C41)*C51*D42+(B21-C42)*C51*D43,IF(AND(B21&gt;C43,B21&lt;=C44),C37*C51*D37+(C38-C37)*C51*D38+(C39-C38)*C51*D39+(C40-C39)*C51*D40+(C41-C40)*C51*D41+(C42-C41)*C51*D42+(C41-C42)*C51*D43+(B21-C43)*C51*D44,0))))))))</f>
        <v>30.599999999999998</v>
      </c>
      <c r="D21" s="8">
        <f>MROUND(IF(B21&lt;=C37,B21*C51*D37,IF(AND(B21&gt;C37,B21&lt;=C38),(C37-B37)*D37*C51+(B21-C37)*C51*D38,IF(AND(B21&gt;C38,B21&lt;=C39),C37*C51*D37+(C38-C37)*C51*D38+(B21 -C38)*C51*D39,IF(AND(B21&gt;C39,B21&lt;=C40),C37*C51*D37+(C38-C37)*C51*D38+(C39-C38)*C51*D39+(B21 -C39)*C51*D40,IF(AND(B21&gt;C40,B21&lt;=C41),C37*C51*D37+(C38-C37)*C51*D38+(C39-C38)*C51*D39+(C40-C39)*C51*D40+(B21 -C40)*C51*D41,IF(AND(B21&gt;C41,B21&lt;=C42),C37*C51*D37+(C38-C37)*C51*D38+(C39-C38)*C51*D39+(C40-C39)*C51*D40+(C41-C40)*C51*D41+(B21 -C41)*C51*D42,IF(AND(B21&gt;C42,B21&lt;=C43),C37*C51*D37+(C38-C37)*C51*D38+(C39-C38)*C51*D39+(C40-C39)*C51*D40+(C41-C40)*C51*D41+(C42-C41)*C51*D42+(B21-C42)*C51*D43,IF(AND(B21&gt;C43,B21&lt;=C44),C37*C51*D37+(C38-C37)*C51*D38+(C39-C38)*C51*D39+(C40-C39)*C51*D40+(C41-C40)*C51*D41+(C42-C41)*C51*D42+(C41-C42)*C51*D43+(B21-C43)*C51*D44,0)))))))),0.5)</f>
        <v>30.5</v>
      </c>
      <c r="E21" s="8">
        <f>MROUND(C21-C9,0.5)</f>
        <v>28</v>
      </c>
      <c r="F21" s="8">
        <f>MROUND(C21-C10,0.5)</f>
        <v>26.5</v>
      </c>
      <c r="G21" s="8">
        <f>MROUND(C21-C11,0.5)</f>
        <v>23.5</v>
      </c>
      <c r="H21" s="8">
        <f>MROUND(C21-C12,0.5)</f>
        <v>18.5</v>
      </c>
      <c r="I21" s="8">
        <f>MROUND(C21-C13,0.5)</f>
        <v>15.5</v>
      </c>
      <c r="J21" s="8">
        <f>MROUND(C21-C14,0.5)</f>
        <v>13.5</v>
      </c>
      <c r="K21" s="8">
        <f>MROUND(C21-C15,0.5)</f>
        <v>12</v>
      </c>
      <c r="L21" s="8">
        <f>MROUND(C21-C16,0.5)</f>
        <v>10.5</v>
      </c>
      <c r="M21" s="8">
        <f>MROUND(C21-C17,0.5)</f>
        <v>8</v>
      </c>
      <c r="N21" s="8">
        <f>MROUND(C21-C18,0.5)</f>
        <v>4.5</v>
      </c>
      <c r="O21" s="8">
        <f>MROUND(C21-C19,0.5)</f>
        <v>3</v>
      </c>
      <c r="P21" s="8">
        <f>IF(MROUND(C21-C20,0.5)=0,0.5,MROUND(C21-C20,0.5))</f>
        <v>1</v>
      </c>
      <c r="Q21" s="9"/>
      <c r="R21" s="8">
        <f>Q22</f>
        <v>1</v>
      </c>
      <c r="S21" s="8">
        <f>Q23</f>
        <v>2.5</v>
      </c>
      <c r="T21" s="25">
        <f>Q24</f>
        <v>6.5</v>
      </c>
      <c r="U21" s="2"/>
      <c r="V21" s="2"/>
    </row>
    <row r="22" spans="1:25" ht="16.8" x14ac:dyDescent="0.4">
      <c r="A22" s="31" t="s">
        <v>27</v>
      </c>
      <c r="B22" s="34">
        <v>60</v>
      </c>
      <c r="C22" s="39">
        <f>IF(B22&lt;=C37,B22*C51*D37,IF(AND(B22&gt;C37,B22&lt;=C38),(C37-B37)*D37*C51+(B22-C37)*C51*D38,IF(AND(B22&gt;C38,B22&lt;=C39),C37*C51*D37+(C38-C37)*C51*D38+(B22 -C38)*C51*D39,IF(AND(B22&gt;C39,B22&lt;=C40),C37*C51*D37+(C38-C37)*C51*D38+(C39-C38)*C51*D39+(B22 -C39)*C51*D40,IF(AND(B22&gt;C40,B22&lt;=C41),C37*C51*D37+(C38-C37)*C51*D38+(C39-C38)*C51*D39+(C40-C39)*C51*D40+(B22 -C40)*C51*D41,IF(AND(B22&gt;C41,B22&lt;=C42),C37*C51*D37+(C38-C37)*C51*D38+(C39-C38)*C51*D39+(C40-C39)*C51*D40+(C41-C40)*C51*D41+(B22 -C41)*C51*D42,IF(AND(B22&gt;C42,B22&lt;=C43),C37*C51*D37+(C38-C37)*C51*D38+(C39-C38)*C51*D39+(C40-C39)*C51*D40+(C41-C40)*C51*D41+(C42-C41)*C51*D42+(B22-C42)*C51*D43,IF(AND(B22&gt;C43,B22&lt;=C44),C37*C51*D37+(C38-C37)*C51*D38+(C39-C38)*C51*D39+(C40-C39)*C51*D40+(C41-C40)*C51*D41+(C42-C41)*C51*D42+(C41-C42)*C51*D43+(B22-C43)*C51*D44,0))))))))</f>
        <v>31.823999999999998</v>
      </c>
      <c r="D22" s="8">
        <f>MROUND(IF(B22&lt;=C37,B22*C51*D37,IF(AND(B22&gt;C37,B22&lt;=C38),(C37-B37)*D37*C51+(B22-C37)*C51*D38,IF(AND(B22&gt;C38,B22&lt;=C39),C37*C51*D37+(C38-C37)*C51*D38+(B22 -C38)*C51*D39,IF(AND(B22&gt;C39,B22&lt;=C40),C37*C51*D37+(C38-C37)*C51*D38+(C39-C38)*C51*D39+(B22 -C39)*C51*D40,IF(AND(B22&gt;C40,B22&lt;=C41),C37*C51*D37+(C38-C37)*C51*D38+(C39-C38)*C51*D39+(C40-C39)*C51*D40+(B22 -C40)*C51*D41,IF(AND(B22&gt;C41,B22&lt;=C42),C37*C51*D37+(C38-C37)*C51*D38+(C39-C38)*C51*D39+(C40-C39)*C51*D40+(C41-C40)*C51*D41+(B22 -C41)*C51*D42,IF(AND(B22&gt;C42,B22&lt;=C43),C37*C51*D37+(C38-C37)*C51*D38+(C39-C38)*C51*D39+(C40-C39)*C51*D40+(C41-C40)*C51*D41+(C42-C41)*C51*D42+(B22-C42)*C51*D43,IF(AND(B22&gt;C43,B22&lt;=C44),C37*C51*D37+(C38-C37)*C51*D38+(C39-C38)*C51*D39+(C40-C39)*C51*D40+(C41-C40)*C51*D41+(C42-C41)*C51*D42+(C41-C42)*C51*D43+(B22-C43)*C51*D44,0)))))))),0.5)</f>
        <v>32</v>
      </c>
      <c r="E22" s="8">
        <f>MROUND(C22-C9,0.5)</f>
        <v>29.5</v>
      </c>
      <c r="F22" s="8">
        <f>MROUND(C22-C10,0.5)</f>
        <v>27.5</v>
      </c>
      <c r="G22" s="11">
        <f>MROUND(C22-C11,0.5)</f>
        <v>24.5</v>
      </c>
      <c r="H22" s="11">
        <f>MROUND(C22-C12,0.5)</f>
        <v>20</v>
      </c>
      <c r="I22" s="8">
        <f>MROUND(C22-C13,0.5)</f>
        <v>16.5</v>
      </c>
      <c r="J22" s="8">
        <f>MROUND(C22-C14,0.5)</f>
        <v>14.5</v>
      </c>
      <c r="K22" s="8">
        <f>MROUND(C22-C15,0.5)</f>
        <v>13</v>
      </c>
      <c r="L22" s="8">
        <f>MROUND(C22-C16,0.5)</f>
        <v>11.5</v>
      </c>
      <c r="M22" s="8">
        <f>MROUND(C22-C17,0.5)</f>
        <v>9</v>
      </c>
      <c r="N22" s="8">
        <f>MROUND(C22-C18,0.5)</f>
        <v>5.5</v>
      </c>
      <c r="O22" s="8">
        <f>MROUND(C22-C19,0.5)</f>
        <v>4</v>
      </c>
      <c r="P22" s="8">
        <f>MROUND(C22-C20,0.5)</f>
        <v>2</v>
      </c>
      <c r="Q22" s="8">
        <f>IF(MROUND(C22-C21,0.5)=0,0.5,MROUND(C22-C21,0.5))</f>
        <v>1</v>
      </c>
      <c r="R22" s="9"/>
      <c r="S22" s="8">
        <f>R23</f>
        <v>1</v>
      </c>
      <c r="T22" s="25">
        <f>R24</f>
        <v>5.5</v>
      </c>
      <c r="U22" s="2"/>
      <c r="V22" s="2"/>
    </row>
    <row r="23" spans="1:25" ht="16.8" x14ac:dyDescent="0.4">
      <c r="A23" s="31" t="s">
        <v>28</v>
      </c>
      <c r="B23" s="34">
        <v>63</v>
      </c>
      <c r="C23" s="39">
        <f>IF(B23&lt;=C37,B23*C51*D37,IF(AND(B23&gt;C37,B23&lt;=C38),(C37-B37)*D37*C51+(B23-C37)*C51*D38,IF(AND(B23&gt;C38,B23&lt;=C39),C37*C51*D37+(C38-C37)*C51*D38+(B23 -C38)*C51*D39,IF(AND(B23&gt;C39,B23&lt;=C40),C37*C51*D37+(C38-C37)*C51*D38+(C39-C38)*C51*D39+(B23 -C39)*C51*D40,IF(AND(B23&gt;C40,B23&lt;=C41),C37*C51*D37+(C38-C37)*C51*D38+(C39-C38)*C51*D39+(C40-C39)*C51*D40+(B23 -C40)*C51*D41,IF(AND(B23&gt;C41,B23&lt;=C42),C37*C51*D37+(C38-C37)*C51*D38+(C39-C38)*C51*D39+(C40-C39)*C51*D40+(C41-C40)*C51*D41+(B23 -C41)*C51*D42,IF(AND(B23&gt;C42,B23&lt;=C43),C37*C51*D37+(C38-C37)*C51*D38+(C39-C38)*C51*D39+(C40-C39)*C51*D40+(C41-C40)*C51*D41+(C42-C41)*C51*D42+(B23-C42)*C51*D43,IF(AND(B23&gt;C43,B23&lt;=C44),C37*C51*D37+(C38-C37)*C51*D38+(C39-C38)*C51*D39+(C40-C39)*C51*D40+(C41-C40)*C51*D41+(C42-C41)*C51*D42+(C41-C42)*C51*D43+(B23-C43)*C51*D44,0))))))))</f>
        <v>33.047999999999995</v>
      </c>
      <c r="D23" s="8">
        <f>MROUND(IF(B23&lt;=C37,B23*C51*D37,IF(AND(B23&gt;C37,B23&lt;=C38),(C37-B37)*D37*C51+(B23-C37)*C51*D38,IF(AND(B23&gt;C38,B23&lt;=C39),C37*C51*D37+(C38-C37)*C51*D38+(B23 -C38)*C51*D39,IF(AND(B23&gt;C39,B23&lt;=C40),C37*C51*D37+(C38-C37)*C51*D38+(C39-C38)*C51*D39+(B23 -C39)*C51*D40,IF(AND(B23&gt;C40,B23&lt;=C41),C37*C51*D37+(C38-C37)*C51*D38+(C39-C38)*C51*D39+(C40-C39)*C51*D40+(B23 -C40)*C51*D41,IF(AND(B23&gt;C41,B23&lt;=C42),C37*C51*D37+(C38-C37)*C51*D38+(C39-C38)*C51*D39+(C40-C39)*C51*D40+(C41-C40)*C51*D41+(B23 -C41)*C51*D42,IF(AND(B23&gt;C42,B23&lt;=C43),C37*C51*D37+(C38-C37)*C51*D38+(C39-C38)*C51*D39+(C40-C39)*C51*D40+(C41-C40)*C51*D41+(C42-C41)*C51*D42+(B23-C42)*C51*D43,IF(AND(B23&gt;C43,B23&lt;=C44),C37*C51*D37+(C38-C37)*C51*D38+(C39-C38)*C51*D39+(C40-C39)*C51*D40+(C41-C40)*C51*D41+(C42-C41)*C51*D42+(C41-C42)*C51*D43+(B23-C43)*C51*D44,0)))))))),0.5)</f>
        <v>33</v>
      </c>
      <c r="E23" s="8">
        <f>MROUND(C23-C9,0.5)</f>
        <v>30.5</v>
      </c>
      <c r="F23" s="8">
        <f>MROUND(C23-C10,0.5)</f>
        <v>29</v>
      </c>
      <c r="G23" s="8">
        <f>MROUND(C23-C11,0.5)</f>
        <v>25.5</v>
      </c>
      <c r="H23" s="8">
        <f>MROUND(C23-C12,0.5)</f>
        <v>21</v>
      </c>
      <c r="I23" s="8">
        <f>MROUND(C23-C13,0.5)</f>
        <v>18</v>
      </c>
      <c r="J23" s="8">
        <f>MROUND(C23-C14,0.5)</f>
        <v>16</v>
      </c>
      <c r="K23" s="8">
        <f>MROUND(C23-C15,0.5)</f>
        <v>14.5</v>
      </c>
      <c r="L23" s="8">
        <f>MROUND(C23-C16,0.5)</f>
        <v>13</v>
      </c>
      <c r="M23" s="8">
        <f>MROUND(C23-C17,0.5)</f>
        <v>10.5</v>
      </c>
      <c r="N23" s="8">
        <f>MROUND(C23-C18,0.5)</f>
        <v>6.5</v>
      </c>
      <c r="O23" s="8">
        <f>MROUND(C23-C19,0.5)</f>
        <v>5</v>
      </c>
      <c r="P23" s="8">
        <f>MROUND(C23-C20,0.5)</f>
        <v>3.5</v>
      </c>
      <c r="Q23" s="8">
        <f>MROUND(C23-C21,0.5)</f>
        <v>2.5</v>
      </c>
      <c r="R23" s="8">
        <f>IF(MROUND(C23-C22,0.5)=0,0.5,MROUND(C23-C22,0.5))</f>
        <v>1</v>
      </c>
      <c r="S23" s="9"/>
      <c r="T23" s="25">
        <f>S24</f>
        <v>4</v>
      </c>
      <c r="U23" s="2"/>
      <c r="V23" s="2"/>
    </row>
    <row r="24" spans="1:25" ht="17.399999999999999" thickBot="1" x14ac:dyDescent="0.45">
      <c r="A24" s="32" t="s">
        <v>32</v>
      </c>
      <c r="B24" s="35">
        <v>73</v>
      </c>
      <c r="C24" s="40">
        <f>IF(B24&lt;=C37,B24*C51*D37,IF(AND(B24&gt;C37,B24&lt;=C38),(C37-B37)*D37*C51+(B24-C37)*C51*D38,IF(AND(B24&gt;C38,B24&lt;=C39),C37*C51*D37+(C38-C37)*C51*D38+(B24 -C38)*C51*D39,IF(AND(B24&gt;C39,B24&lt;=C40),C37*C51*D37+(C38-C37)*C51*D38+(C39-C38)*C51*D39+(B24 -C39)*C51*D40,IF(AND(B24&gt;C40,B24&lt;=C41),C37*C51*D37+(C38-C37)*C51*D38+(C39-C38)*C51*D39+(C40-C39)*C51*D40+(B24 -C40)*C51*D41,IF(AND(B24&gt;C41,B24&lt;=C42),C37*C51*D37+(C38-C37)*C51*D38+(C39-C38)*C51*D39+(C40-C39)*C51*D40+(C41-C40)*C51*D41+(B24 -C41)*C51*D42,IF(AND(B24&gt;C42,B24&lt;=C43),C37*C51*D37+(C38-C37)*C51*D38+(C39-C38)*C51*D39+(C40-C39)*C51*D40+(C41-C40)*C51*D41+(C42-C41)*C51*D42+(B24-C42)*C51*D43,IF(AND(B24&gt;C43,B24&lt;=C44),C37*C51*D37+(C38-C37)*C51*D38+(C39-C38)*C51*D39+(C40-C39)*C51*D40+(C41-C40)*C51*D41+(C42-C41)*C51*D42+(C41-C42)*C51*D43+(B24-C43)*C51*D44,0))))))))</f>
        <v>37.128</v>
      </c>
      <c r="D24" s="26">
        <f>MROUND(IF(B24&lt;=C37,B24*C51*D37,IF(AND(B24&gt;C37,B24&lt;=C38),(C37-B37)*D37*C51+(B24-C37)*C51*D38,IF(AND(B24&gt;C38,B24&lt;=C39),C37*C51*D37+(C38-C37)*C51*D38+(B24 -C38)*C51*D39,IF(AND(B24&gt;C39,B24&lt;=C40),C37*C51*D37+(C38-C37)*C51*D38+(C39-C38)*C51*D39+(B24 -C39)*C51*D40,IF(AND(B24&gt;C40,B24&lt;=C41),C37*C51*D37+(C38-C37)*C51*D38+(C39-C38)*C51*D39+(C40-C39)*C51*D40+(B24 -C40)*C51*D41,IF(AND(B24&gt;C41,B24&lt;=C42),C37*C51*D37+(C38-C37)*C51*D38+(C39-C38)*C51*D39+(C40-C39)*C51*D40+(C41-C40)*C51*D41+(B24 -C41)*C51*D42,IF(AND(B24&gt;C42,B24&lt;=C43),C37*C51*D37+(C38-C37)*C51*D38+(C39-C38)*C51*D39+(C40-C39)*C51*D40+(C41-C40)*C51*D41+(C42-C41)*C51*D42+(B24-C42)*C51*D43,IF(AND(B24&gt;C43,B24&lt;=C44),C37*C51*D37+(C38-C37)*C51*D38+(C39-C38)*C51*D39+(C40-C39)*C51*D40+(C41-C40)*C51*D41+(C42-C41)*C51*D42+(C41-C42)*C51*D43+(B24-C43)*C51*D44,0)))))))),0.5)</f>
        <v>37</v>
      </c>
      <c r="E24" s="26">
        <f>MROUND(C24-C9,0.5)</f>
        <v>34.5</v>
      </c>
      <c r="F24" s="26">
        <f>MROUND(C24-C10,0.5)</f>
        <v>33</v>
      </c>
      <c r="G24" s="27">
        <f>MROUND(C24-C11,0.5)</f>
        <v>30</v>
      </c>
      <c r="H24" s="27">
        <f>MROUND(C24-C12,0.5)</f>
        <v>25</v>
      </c>
      <c r="I24" s="26">
        <f>MROUND(C24-C13,0.5)</f>
        <v>22</v>
      </c>
      <c r="J24" s="26">
        <f>MROUND(C24-C14,0.5)</f>
        <v>20</v>
      </c>
      <c r="K24" s="26">
        <f>MROUND(C24-C15,0.5)</f>
        <v>18.5</v>
      </c>
      <c r="L24" s="26">
        <f>MROUND(C24-C16,0.5)</f>
        <v>17</v>
      </c>
      <c r="M24" s="26">
        <f>MROUND(C24-C17,0.5)</f>
        <v>14.5</v>
      </c>
      <c r="N24" s="26">
        <f>MROUND(C24-C18,0.5)</f>
        <v>11</v>
      </c>
      <c r="O24" s="26">
        <f>MROUND(C24-C19,0.5)</f>
        <v>9.5</v>
      </c>
      <c r="P24" s="26">
        <f>MROUND(C24-C20,0.5)</f>
        <v>7.5</v>
      </c>
      <c r="Q24" s="26">
        <f>MROUND(C24-C21,0.5)</f>
        <v>6.5</v>
      </c>
      <c r="R24" s="26">
        <f>MROUND(C24-C22,0.5)</f>
        <v>5.5</v>
      </c>
      <c r="S24" s="26">
        <f>IF(MROUND(C24-C23,0.5)=0,0.5,MROUND(C24-C23,0.5))</f>
        <v>4</v>
      </c>
      <c r="T24" s="28"/>
      <c r="U24" s="2"/>
      <c r="V24" s="2"/>
    </row>
    <row r="25" spans="1:25" ht="16.8" x14ac:dyDescent="0.4">
      <c r="A25" s="12"/>
      <c r="B25" s="13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3"/>
      <c r="O25" s="15"/>
      <c r="P25" s="15"/>
      <c r="Q25" s="15"/>
      <c r="R25" s="15"/>
      <c r="S25" s="15"/>
      <c r="T25" s="15"/>
      <c r="U25" s="2"/>
      <c r="V25" s="2"/>
    </row>
    <row r="26" spans="1:25" ht="16.8" x14ac:dyDescent="0.4">
      <c r="A26" s="12"/>
      <c r="B26" s="13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3"/>
      <c r="O26" s="15"/>
      <c r="P26" s="15"/>
      <c r="Q26" s="15"/>
      <c r="R26" s="15"/>
      <c r="S26" s="15"/>
      <c r="T26" s="15"/>
      <c r="U26" s="2"/>
      <c r="V26" s="2"/>
    </row>
    <row r="27" spans="1:25" ht="16.8" x14ac:dyDescent="0.4">
      <c r="A27" s="12"/>
      <c r="B27" s="13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3"/>
      <c r="O27" s="15"/>
      <c r="P27" s="15"/>
      <c r="Q27" s="15"/>
      <c r="R27" s="15"/>
      <c r="S27" s="15"/>
      <c r="T27" s="15"/>
      <c r="U27" s="2"/>
      <c r="V27" s="2"/>
    </row>
    <row r="28" spans="1:25" ht="16.8" x14ac:dyDescent="0.4">
      <c r="A28" s="12"/>
      <c r="B28" s="13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3"/>
      <c r="O28" s="15"/>
      <c r="P28" s="15"/>
      <c r="Q28" s="15"/>
      <c r="R28" s="15"/>
      <c r="S28" s="15"/>
      <c r="T28" s="15"/>
      <c r="U28" s="15"/>
      <c r="V28" s="15"/>
      <c r="W28" s="15"/>
      <c r="X28" s="2"/>
      <c r="Y28" s="2"/>
    </row>
    <row r="29" spans="1:25" ht="16.8" x14ac:dyDescent="0.4">
      <c r="A29" s="12"/>
      <c r="B29" s="13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3"/>
      <c r="O29" s="15"/>
      <c r="P29" s="15"/>
      <c r="Q29" s="15"/>
      <c r="R29" s="15"/>
      <c r="S29" s="15"/>
      <c r="T29" s="15"/>
      <c r="U29" s="15"/>
      <c r="V29" s="15"/>
      <c r="W29" s="15"/>
      <c r="X29" s="2"/>
      <c r="Y29" s="2"/>
    </row>
    <row r="30" spans="1:25" ht="16.8" x14ac:dyDescent="0.4">
      <c r="A30" s="12"/>
      <c r="B30" s="13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3"/>
      <c r="O30" s="15"/>
      <c r="P30" s="15"/>
      <c r="Q30" s="15"/>
      <c r="R30" s="15"/>
      <c r="S30" s="15"/>
      <c r="T30" s="15"/>
      <c r="U30" s="15"/>
      <c r="V30" s="15"/>
      <c r="W30" s="15"/>
      <c r="X30" s="2"/>
      <c r="Y30" s="2"/>
    </row>
    <row r="31" spans="1:25" ht="16.8" x14ac:dyDescent="0.4">
      <c r="A31" s="12"/>
      <c r="B31" s="13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3"/>
      <c r="O31" s="15"/>
      <c r="P31" s="15"/>
      <c r="Q31" s="15"/>
      <c r="R31" s="15"/>
      <c r="S31" s="15"/>
      <c r="T31" s="15"/>
      <c r="U31" s="15"/>
      <c r="V31" s="15"/>
      <c r="W31" s="15"/>
      <c r="X31" s="2"/>
      <c r="Y31" s="2"/>
    </row>
    <row r="32" spans="1:25" ht="16.8" x14ac:dyDescent="0.4">
      <c r="A32" s="12"/>
      <c r="B32" s="13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3"/>
      <c r="O32" s="15"/>
      <c r="P32" s="15"/>
      <c r="Q32" s="15"/>
      <c r="R32" s="15"/>
      <c r="S32" s="15"/>
      <c r="T32" s="15"/>
      <c r="U32" s="15"/>
      <c r="V32" s="15"/>
      <c r="W32" s="15"/>
      <c r="X32" s="2"/>
      <c r="Y32" s="2"/>
    </row>
    <row r="33" spans="1:25" ht="16.8" x14ac:dyDescent="0.4">
      <c r="A33" s="12"/>
      <c r="B33" s="13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3"/>
      <c r="O33" s="15"/>
      <c r="P33" s="15"/>
      <c r="Q33" s="15"/>
      <c r="R33" s="15"/>
      <c r="S33" s="15"/>
      <c r="T33" s="15"/>
      <c r="U33" s="15"/>
      <c r="V33" s="15"/>
      <c r="W33" s="15"/>
      <c r="X33" s="2"/>
      <c r="Y33" s="2"/>
    </row>
    <row r="34" spans="1:25" ht="16.8" x14ac:dyDescent="0.4">
      <c r="A34" s="12"/>
      <c r="B34" s="13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3"/>
      <c r="O34" s="15"/>
      <c r="P34" s="15"/>
      <c r="Q34" s="15"/>
      <c r="R34" s="15"/>
      <c r="S34" s="15"/>
      <c r="T34" s="15"/>
      <c r="U34" s="15"/>
      <c r="V34" s="15"/>
      <c r="W34" s="15"/>
      <c r="X34" s="2"/>
      <c r="Y34" s="2"/>
    </row>
    <row r="35" spans="1:25" ht="16.8" x14ac:dyDescent="0.4">
      <c r="A35" s="12"/>
      <c r="B35" s="13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3"/>
      <c r="N35" s="3"/>
      <c r="O35" s="15"/>
      <c r="P35" s="15"/>
      <c r="Q35" s="15"/>
      <c r="R35" s="15"/>
      <c r="S35" s="15"/>
      <c r="T35" s="15"/>
      <c r="U35" s="15"/>
      <c r="V35" s="15"/>
      <c r="W35" s="15"/>
      <c r="X35" s="2"/>
      <c r="Y35" s="2"/>
    </row>
    <row r="36" spans="1:25" ht="50.4" x14ac:dyDescent="0.4">
      <c r="A36" s="53" t="s">
        <v>4</v>
      </c>
      <c r="B36" s="53" t="s">
        <v>5</v>
      </c>
      <c r="C36" s="17" t="s">
        <v>6</v>
      </c>
      <c r="D36" s="17" t="s">
        <v>7</v>
      </c>
      <c r="E36" s="14"/>
      <c r="F36" s="14"/>
      <c r="G36" s="14"/>
      <c r="H36" s="14"/>
      <c r="I36" s="14"/>
      <c r="J36" s="14"/>
      <c r="K36" s="14"/>
      <c r="L36" s="14"/>
      <c r="M36" s="3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2"/>
      <c r="Y36" s="2"/>
    </row>
    <row r="37" spans="1:25" ht="16.8" x14ac:dyDescent="0.3">
      <c r="A37" s="53">
        <v>1</v>
      </c>
      <c r="B37" s="53">
        <v>0</v>
      </c>
      <c r="C37" s="17">
        <v>18</v>
      </c>
      <c r="D37" s="17">
        <v>1.2</v>
      </c>
      <c r="E37" s="4"/>
      <c r="F37" s="4"/>
      <c r="G37" s="4"/>
      <c r="H37" s="4"/>
      <c r="I37" s="4"/>
      <c r="J37" s="4"/>
      <c r="K37" s="4"/>
      <c r="L37" s="4"/>
      <c r="M37" s="3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2"/>
      <c r="Y37" s="2"/>
    </row>
    <row r="38" spans="1:25" ht="16.8" x14ac:dyDescent="0.3">
      <c r="A38" s="53">
        <v>2</v>
      </c>
      <c r="B38" s="53">
        <v>18.010000000000002</v>
      </c>
      <c r="C38" s="17">
        <v>36</v>
      </c>
      <c r="D38" s="17">
        <v>1</v>
      </c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15"/>
      <c r="V38" s="15"/>
      <c r="W38" s="15"/>
      <c r="X38" s="2"/>
      <c r="Y38" s="2"/>
    </row>
    <row r="39" spans="1:25" ht="16.8" x14ac:dyDescent="0.4">
      <c r="A39" s="54">
        <v>3</v>
      </c>
      <c r="B39" s="54">
        <v>36.01</v>
      </c>
      <c r="C39" s="55">
        <v>54</v>
      </c>
      <c r="D39" s="55">
        <v>1</v>
      </c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15"/>
      <c r="V39" s="15"/>
      <c r="W39" s="15"/>
      <c r="X39" s="2"/>
      <c r="Y39" s="2"/>
    </row>
    <row r="40" spans="1:25" ht="16.8" x14ac:dyDescent="0.4">
      <c r="A40" s="54">
        <v>4</v>
      </c>
      <c r="B40" s="54">
        <v>54.01</v>
      </c>
      <c r="C40" s="55">
        <v>73</v>
      </c>
      <c r="D40" s="55">
        <v>0.8</v>
      </c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15"/>
      <c r="V40" s="15"/>
      <c r="W40" s="15"/>
      <c r="X40" s="2"/>
      <c r="Y40" s="2"/>
    </row>
    <row r="41" spans="1:25" ht="16.8" x14ac:dyDescent="0.3">
      <c r="A41" s="5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2"/>
      <c r="Y41" s="2"/>
    </row>
    <row r="42" spans="1:25" ht="16.8" x14ac:dyDescent="0.3">
      <c r="A42" s="5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2"/>
      <c r="Y42" s="2"/>
    </row>
    <row r="43" spans="1:25" ht="16.8" x14ac:dyDescent="0.3">
      <c r="A43" s="5"/>
      <c r="B43" s="3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2"/>
      <c r="Y43" s="2"/>
    </row>
    <row r="44" spans="1:25" ht="16.8" x14ac:dyDescent="0.3">
      <c r="A44" s="5"/>
      <c r="B44" s="3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2"/>
      <c r="Y44" s="2"/>
    </row>
    <row r="45" spans="1:25" ht="16.8" x14ac:dyDescent="0.3">
      <c r="A45" s="5"/>
      <c r="B45" s="3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2"/>
      <c r="Y45" s="2"/>
    </row>
    <row r="46" spans="1:25" ht="16.8" x14ac:dyDescent="0.3">
      <c r="A46" s="5"/>
      <c r="B46" s="3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2"/>
      <c r="Y46" s="2"/>
    </row>
    <row r="47" spans="1:25" ht="16.8" x14ac:dyDescent="0.3">
      <c r="A47" s="5"/>
      <c r="B47" s="3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2"/>
      <c r="Y47" s="2"/>
    </row>
    <row r="48" spans="1:25" ht="16.8" x14ac:dyDescent="0.3">
      <c r="A48" s="5"/>
      <c r="B48" s="3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2"/>
      <c r="Y48" s="2"/>
    </row>
    <row r="49" spans="1:25" ht="16.8" x14ac:dyDescent="0.4">
      <c r="A49" s="49" t="s">
        <v>12</v>
      </c>
      <c r="B49" s="16"/>
      <c r="C49" s="50">
        <v>0.42</v>
      </c>
      <c r="D49" s="51" t="s">
        <v>8</v>
      </c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2"/>
      <c r="Y49" s="2"/>
    </row>
    <row r="50" spans="1:25" ht="16.8" x14ac:dyDescent="0.4">
      <c r="A50" s="49" t="s">
        <v>9</v>
      </c>
      <c r="B50" s="16"/>
      <c r="C50" s="17">
        <f>ROUND(C49*0.21,2)</f>
        <v>0.09</v>
      </c>
      <c r="D50" s="51" t="s">
        <v>8</v>
      </c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2"/>
      <c r="Y50" s="2"/>
    </row>
    <row r="51" spans="1:25" ht="16.8" x14ac:dyDescent="0.4">
      <c r="A51" s="49" t="s">
        <v>10</v>
      </c>
      <c r="B51" s="16"/>
      <c r="C51" s="52">
        <f>C49+C50</f>
        <v>0.51</v>
      </c>
      <c r="D51" s="51" t="s">
        <v>8</v>
      </c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2"/>
      <c r="Y51" s="2"/>
    </row>
    <row r="52" spans="1:25" x14ac:dyDescent="0.3">
      <c r="A52" s="3"/>
      <c r="B52" s="3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2"/>
      <c r="Y52" s="2"/>
    </row>
    <row r="53" spans="1:25" x14ac:dyDescent="0.3">
      <c r="A53" s="3"/>
      <c r="B53" s="3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2"/>
      <c r="Y53" s="2"/>
    </row>
    <row r="54" spans="1:25" x14ac:dyDescent="0.3">
      <c r="A54" s="3"/>
      <c r="B54" s="3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2"/>
      <c r="Y54" s="2"/>
    </row>
    <row r="55" spans="1:25" x14ac:dyDescent="0.3">
      <c r="U55" s="4"/>
      <c r="V55" s="4"/>
      <c r="W55" s="4"/>
      <c r="X55" s="2"/>
      <c r="Y55" s="2"/>
    </row>
    <row r="56" spans="1:25" x14ac:dyDescent="0.3">
      <c r="U56" s="4"/>
      <c r="V56" s="4"/>
      <c r="W56" s="4"/>
      <c r="X56" s="2"/>
      <c r="Y56" s="2"/>
    </row>
    <row r="57" spans="1:25" x14ac:dyDescent="0.3">
      <c r="U57" s="4"/>
      <c r="V57" s="4"/>
      <c r="W57" s="4"/>
      <c r="X57" s="2"/>
      <c r="Y57" s="2"/>
    </row>
  </sheetData>
  <mergeCells count="2">
    <mergeCell ref="A1:J1"/>
    <mergeCell ref="A6:T6"/>
  </mergeCells>
  <pageMargins left="0.25" right="0.25" top="0.75" bottom="0.75" header="0.3" footer="0.3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T 122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 Selesiu</dc:creator>
  <cp:lastModifiedBy>Dan Selesiu</cp:lastModifiedBy>
  <cp:lastPrinted>2026-10-12T11:52:16Z</cp:lastPrinted>
  <dcterms:created xsi:type="dcterms:W3CDTF">2025-03-26T07:53:28Z</dcterms:created>
  <dcterms:modified xsi:type="dcterms:W3CDTF">2026-10-12T11:52:18Z</dcterms:modified>
</cp:coreProperties>
</file>