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Управління фінансів\Бюджет 2020\Розрахунки\Рішення\"/>
    </mc:Choice>
  </mc:AlternateContent>
  <bookViews>
    <workbookView xWindow="0" yWindow="0" windowWidth="21570" windowHeight="1021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1" i="1" l="1"/>
  <c r="P61" i="1"/>
  <c r="O61" i="1"/>
  <c r="N61" i="1"/>
  <c r="M61" i="1"/>
  <c r="L61" i="1"/>
  <c r="K61" i="1"/>
  <c r="J61" i="1"/>
  <c r="I61" i="1"/>
  <c r="H61" i="1"/>
  <c r="G61" i="1"/>
  <c r="F61" i="1"/>
  <c r="E61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M62" i="1" l="1"/>
  <c r="Q60" i="1"/>
  <c r="P62" i="1"/>
  <c r="O62" i="1"/>
  <c r="N62" i="1"/>
  <c r="L62" i="1"/>
  <c r="K62" i="1"/>
  <c r="J62" i="1"/>
  <c r="I62" i="1"/>
  <c r="G62" i="1"/>
  <c r="F62" i="1"/>
  <c r="E62" i="1"/>
  <c r="P43" i="1" l="1"/>
  <c r="O43" i="1"/>
  <c r="N43" i="1"/>
  <c r="M43" i="1"/>
  <c r="L43" i="1"/>
  <c r="K43" i="1"/>
  <c r="J43" i="1"/>
  <c r="I43" i="1"/>
  <c r="H43" i="1"/>
  <c r="G43" i="1"/>
  <c r="F43" i="1"/>
  <c r="E43" i="1"/>
  <c r="Q58" i="1"/>
  <c r="Q56" i="1"/>
  <c r="Q51" i="1"/>
  <c r="Q53" i="1"/>
  <c r="P41" i="1"/>
  <c r="O41" i="1"/>
  <c r="N41" i="1"/>
  <c r="M41" i="1"/>
  <c r="L41" i="1"/>
  <c r="K41" i="1"/>
  <c r="J41" i="1"/>
  <c r="I41" i="1"/>
  <c r="H41" i="1"/>
  <c r="G41" i="1"/>
  <c r="F41" i="1"/>
  <c r="E41" i="1"/>
  <c r="P37" i="1"/>
  <c r="O37" i="1"/>
  <c r="N37" i="1"/>
  <c r="M37" i="1"/>
  <c r="L37" i="1"/>
  <c r="K37" i="1"/>
  <c r="J37" i="1"/>
  <c r="I37" i="1"/>
  <c r="H37" i="1"/>
  <c r="G37" i="1"/>
  <c r="F37" i="1"/>
  <c r="E37" i="1"/>
  <c r="P29" i="1"/>
  <c r="O29" i="1"/>
  <c r="N29" i="1"/>
  <c r="M29" i="1"/>
  <c r="L29" i="1"/>
  <c r="K29" i="1"/>
  <c r="J29" i="1"/>
  <c r="I29" i="1"/>
  <c r="H29" i="1"/>
  <c r="G29" i="1"/>
  <c r="F29" i="1"/>
  <c r="E29" i="1"/>
  <c r="P27" i="1"/>
  <c r="O27" i="1"/>
  <c r="N27" i="1"/>
  <c r="M27" i="1"/>
  <c r="L27" i="1"/>
  <c r="K27" i="1"/>
  <c r="J27" i="1"/>
  <c r="I27" i="1"/>
  <c r="H27" i="1"/>
  <c r="G27" i="1"/>
  <c r="F27" i="1"/>
  <c r="E27" i="1"/>
  <c r="P17" i="1"/>
  <c r="O17" i="1"/>
  <c r="N17" i="1"/>
  <c r="M17" i="1"/>
  <c r="L17" i="1"/>
  <c r="K17" i="1"/>
  <c r="J17" i="1"/>
  <c r="I17" i="1"/>
  <c r="H17" i="1"/>
  <c r="H62" i="1" s="1"/>
  <c r="G17" i="1"/>
  <c r="F17" i="1"/>
  <c r="E17" i="1"/>
  <c r="P15" i="1"/>
  <c r="O15" i="1"/>
  <c r="N15" i="1"/>
  <c r="M15" i="1"/>
  <c r="L15" i="1"/>
  <c r="K15" i="1"/>
  <c r="J15" i="1"/>
  <c r="I15" i="1"/>
  <c r="H15" i="1"/>
  <c r="G15" i="1"/>
  <c r="F15" i="1"/>
  <c r="E15" i="1"/>
  <c r="Q22" i="1" l="1"/>
  <c r="Q21" i="1"/>
  <c r="Q19" i="1" l="1"/>
  <c r="Q59" i="1" l="1"/>
  <c r="Q57" i="1"/>
  <c r="Q55" i="1"/>
  <c r="Q54" i="1"/>
  <c r="Q52" i="1"/>
  <c r="Q50" i="1"/>
  <c r="Q48" i="1"/>
  <c r="Q47" i="1"/>
  <c r="Q45" i="1"/>
  <c r="Q44" i="1"/>
  <c r="Q43" i="1" s="1"/>
  <c r="Q42" i="1"/>
  <c r="Q41" i="1" s="1"/>
  <c r="Q40" i="1"/>
  <c r="Q39" i="1"/>
  <c r="Q38" i="1"/>
  <c r="Q36" i="1"/>
  <c r="Q35" i="1"/>
  <c r="Q34" i="1"/>
  <c r="Q33" i="1"/>
  <c r="Q32" i="1"/>
  <c r="Q31" i="1"/>
  <c r="Q30" i="1"/>
  <c r="Q28" i="1"/>
  <c r="Q27" i="1" s="1"/>
  <c r="Q26" i="1"/>
  <c r="Q25" i="1"/>
  <c r="Q24" i="1"/>
  <c r="Q23" i="1"/>
  <c r="Q20" i="1"/>
  <c r="Q18" i="1"/>
  <c r="Q16" i="1"/>
  <c r="Q15" i="1" s="1"/>
  <c r="Q14" i="1"/>
  <c r="Q13" i="1"/>
  <c r="Q37" i="1" l="1"/>
  <c r="Q29" i="1"/>
  <c r="Q17" i="1"/>
  <c r="Q62" i="1" s="1"/>
</calcChain>
</file>

<file path=xl/sharedStrings.xml><?xml version="1.0" encoding="utf-8"?>
<sst xmlns="http://schemas.openxmlformats.org/spreadsheetml/2006/main" count="190" uniqueCount="172">
  <si>
    <t>отг. Зимнівська</t>
  </si>
  <si>
    <t>Додаток 3</t>
  </si>
  <si>
    <t>РОЗПОДІЛ</t>
  </si>
  <si>
    <t>(грн.)</t>
  </si>
  <si>
    <t>Код Функціональної класифікації видатків та кредитування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</si>
  <si>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</si>
  <si>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</si>
  <si>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</si>
  <si>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</si>
  <si>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</si>
  <si>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</si>
  <si>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</si>
  <si>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</si>
  <si>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</si>
  <si>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</si>
  <si>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</si>
  <si>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Зимнівська сільська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</si>
  <si>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</si>
  <si>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</si>
  <si>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</si>
  <si>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</si>
  <si>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</si>
  <si>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</si>
  <si>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</si>
  <si>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</si>
  <si>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</si>
  <si>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0111020</t>
  </si>
  <si>
    <t>0921</t>
  </si>
  <si>
    <t>1020</t>
  </si>
  <si>
    <t>0111090</t>
  </si>
  <si>
    <t>0960</t>
  </si>
  <si>
    <t>1090</t>
  </si>
  <si>
    <t>0111150</t>
  </si>
  <si>
    <t>0990</t>
  </si>
  <si>
    <t>1150</t>
  </si>
  <si>
    <t>0111161</t>
  </si>
  <si>
    <t>1161</t>
  </si>
  <si>
    <t>Забезпечення діяльності інших закладів у сфері освіти</t>
  </si>
  <si>
    <t>0111162</t>
  </si>
  <si>
    <t>1162</t>
  </si>
  <si>
    <t>Інші програми та заходи у сфері освіти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</si>
  <si>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</si>
  <si>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</si>
  <si>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</si>
  <si>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</si>
  <si>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0113032</t>
  </si>
  <si>
    <t>1070</t>
  </si>
  <si>
    <t>3032</t>
  </si>
  <si>
    <t>Надання пільг окремим категоріям громадян з оплати послуг зв`язку</t>
  </si>
  <si>
    <t>0113033</t>
  </si>
  <si>
    <t>3033</t>
  </si>
  <si>
    <t>Компенсаційні виплати на пільговий проїзд автомобільним транспортом окремим категоріям громадян</t>
  </si>
  <si>
    <t>0113104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</si>
  <si>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</si>
  <si>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</si>
  <si>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0113112</t>
  </si>
  <si>
    <t>1040</t>
  </si>
  <si>
    <t>3112</t>
  </si>
  <si>
    <t>Заходи державної політики з питань дітей та їх соціального захисту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</si>
  <si>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</si>
  <si>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</si>
  <si>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</si>
  <si>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0113210</t>
  </si>
  <si>
    <t>1050</t>
  </si>
  <si>
    <t>3210</t>
  </si>
  <si>
    <t>Організація та проведення громадських робіт</t>
  </si>
  <si>
    <t>0113242</t>
  </si>
  <si>
    <t>3242</t>
  </si>
  <si>
    <t>Інші заходи у сфері соціального захисту і соціального забезпечення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</si>
  <si>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</si>
  <si>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</si>
  <si>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</si>
  <si>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</si>
  <si>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</si>
  <si>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</si>
  <si>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</si>
  <si>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</si>
  <si>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0114082</t>
  </si>
  <si>
    <t>0829</t>
  </si>
  <si>
    <t>4082</t>
  </si>
  <si>
    <t>Інші заходи в галузі культури і мистецтва</t>
  </si>
  <si>
    <t>0115061</t>
  </si>
  <si>
    <t>0810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</si>
  <si>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</si>
  <si>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</si>
  <si>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0116030</t>
  </si>
  <si>
    <t>0620</t>
  </si>
  <si>
    <t>6030</t>
  </si>
  <si>
    <t>Організація благоустрою населених пунктів</t>
  </si>
  <si>
    <t>0116084</t>
  </si>
  <si>
    <t>0610</t>
  </si>
  <si>
    <t>6084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</si>
  <si>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</si>
  <si>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0117110</t>
  </si>
  <si>
    <t>0421</t>
  </si>
  <si>
    <t>7110</t>
  </si>
  <si>
    <t>Реалізація програм в галузі сільського господарства</t>
  </si>
  <si>
    <t>0117130</t>
  </si>
  <si>
    <t>7130</t>
  </si>
  <si>
    <t>Здійснення заходів із землеустрою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</si>
  <si>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</si>
  <si>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</si>
  <si>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</si>
  <si>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</si>
  <si>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</si>
  <si>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0320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</si>
  <si>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</si>
  <si>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</si>
  <si>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</si>
  <si>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</si>
  <si>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</si>
  <si>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</si>
  <si>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0118700</t>
  </si>
  <si>
    <t>0133</t>
  </si>
  <si>
    <t>8700</t>
  </si>
  <si>
    <t>Резервний фонд</t>
  </si>
  <si>
    <t>0119410</t>
  </si>
  <si>
    <t>0180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</si>
  <si>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</si>
  <si>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</si>
  <si>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0119770</t>
  </si>
  <si>
    <t>9770</t>
  </si>
  <si>
    <t>Інші субвенції з місцевого бюджету</t>
  </si>
  <si>
    <t>X</t>
  </si>
  <si>
    <t>Усього</t>
  </si>
  <si>
    <t xml:space="preserve">видатків  бюджету сільської об'єднаної територіальної громади на 2020 рік     
 </t>
  </si>
  <si>
    <t>капітальні видатки за рахунок коштів, що передаються із загального фонду до бюджету розвитку (спеціального фонду)</t>
  </si>
  <si>
    <t>в тому числі за рахунок 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</si>
  <si>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'в тому числі за рахунок 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</si>
  <si>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в тому числі: освітня субвенція з державного бюджету місцевим бюджетам</t>
  </si>
  <si>
    <t>до рішення сільської  ради</t>
  </si>
  <si>
    <t>"Про бюджет сільської об'єднаної територіальної громади на 2020 рік"</t>
  </si>
  <si>
    <t>0110100</t>
  </si>
  <si>
    <t>0100</t>
  </si>
  <si>
    <t>Державне управлiння</t>
  </si>
  <si>
    <t>0111000</t>
  </si>
  <si>
    <t>1000</t>
  </si>
  <si>
    <t>Освiта</t>
  </si>
  <si>
    <t>0112000</t>
  </si>
  <si>
    <t>Охорона здоров`я</t>
  </si>
  <si>
    <t>0113000</t>
  </si>
  <si>
    <t>3000</t>
  </si>
  <si>
    <t>Соцiальний захист та соцiальне забезпечення</t>
  </si>
  <si>
    <t>0114000</t>
  </si>
  <si>
    <t xml:space="preserve">Культура і мистецтво </t>
  </si>
  <si>
    <t>0116000</t>
  </si>
  <si>
    <t>6000</t>
  </si>
  <si>
    <t>Житлово-комунальне господарство</t>
  </si>
  <si>
    <t>0117100</t>
  </si>
  <si>
    <t>7100</t>
  </si>
  <si>
    <t>Сiльське, лiсове, рибне господарство та мисливство</t>
  </si>
  <si>
    <t>0118100</t>
  </si>
  <si>
    <t>Захист населення і територій від надзвичайних ситуацій техногенного та природного характеру</t>
  </si>
  <si>
    <t>0118300</t>
  </si>
  <si>
    <t xml:space="preserve">Охорона навколишнього природного середовища </t>
  </si>
  <si>
    <t>0119400</t>
  </si>
  <si>
    <t>9400</t>
  </si>
  <si>
    <t>Субвенції з місцевого бюджету іншим місцевим бюджетам на здійснення програм та заходів у галузі охорони здоров’я за рахунок субвенцій з державного бюджету</t>
  </si>
  <si>
    <t>0119700</t>
  </si>
  <si>
    <t>9700</t>
  </si>
  <si>
    <t>Субвенції з місцевого бюджету іншим місцевим бюджетам на здійснення програм та заходів за рахунок коштів  місцевих бюджетів</t>
  </si>
  <si>
    <t>Надання загальної середньої освіти закладами загальної середньої освіти ( у тому числі з дошкільними  підрозділами (відділеннями, групами))</t>
  </si>
  <si>
    <t>Надання позашкільної освіти закладами позашкільної  освіти, заходи із позашкільної роботи з дітьми</t>
  </si>
  <si>
    <t>Методичне забезпечення діяльності закладів освіти</t>
  </si>
  <si>
    <t>0115000</t>
  </si>
  <si>
    <t>Фізична культура і спорт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</si>
  <si>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</si>
  <si>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</si>
  <si>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місцеого бюджету</t>
  </si>
  <si>
    <t>0117460</t>
  </si>
  <si>
    <t>7460</t>
  </si>
  <si>
    <t>Утримання та розвиток автомобільних доріг та дорожньої інфраструктури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</si>
</sst>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sz val="10"/>
      <name val="Calibri Light"/>
      <family val="1"/>
      <charset val="204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2" fontId="0" fillId="0" borderId="1" xfId="0" quotePrefix="1" applyNumberFormat="1" applyBorder="1" applyAlignment="1">
      <alignment horizontal="center" vertical="center" wrapText="1"/>
    </xf>
    <xf numFmtId="2" fontId="0" fillId="0" borderId="1" xfId="0" quotePrefix="1" applyNumberFormat="1" applyBorder="1" applyAlignment="1">
      <alignment vertical="center" wrapText="1"/>
    </xf>
    <xf numFmtId="2" fontId="0" fillId="2" borderId="1" xfId="0" applyNumberFormat="1" applyFill="1" applyBorder="1" applyAlignment="1">
      <alignment vertical="center" wrapText="1"/>
    </xf>
    <xf numFmtId="2" fontId="0" fillId="0" borderId="1" xfId="0" applyNumberForma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2" borderId="1" xfId="0" quotePrefix="1" applyNumberFormat="1" applyFont="1" applyFill="1" applyBorder="1" applyAlignment="1">
      <alignment vertical="center" wrapText="1"/>
    </xf>
    <xf numFmtId="0" fontId="1" fillId="3" borderId="1" xfId="0" quotePrefix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2" fontId="1" fillId="3" borderId="1" xfId="0" quotePrefix="1" applyNumberFormat="1" applyFont="1" applyFill="1" applyBorder="1" applyAlignment="1">
      <alignment vertical="center" wrapText="1"/>
    </xf>
    <xf numFmtId="2" fontId="1" fillId="3" borderId="1" xfId="0" applyNumberFormat="1" applyFont="1" applyFill="1" applyBorder="1" applyAlignment="1">
      <alignment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vertical="center" wrapText="1" shrinkToFit="1"/>
    </xf>
    <xf numFmtId="2" fontId="1" fillId="0" borderId="1" xfId="0" applyNumberFormat="1" applyFont="1" applyBorder="1" applyAlignment="1">
      <alignment vertical="center"/>
    </xf>
    <xf numFmtId="2" fontId="0" fillId="0" borderId="0" xfId="0" applyNumberForma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3"/>
  <sheetViews>
    <sheetView tabSelected="1" topLeftCell="E1" workbookViewId="0">
      <selection activeCell="N3" sqref="N3"/>
    </sheetView>
  </sheetViews>
  <sheetFormatPr defaultRowHeight="12.75" x14ac:dyDescent="0.2"/>
  <cols>
    <col min="1" max="3" width="12" customWidth="1"/>
    <col min="4" max="4" width="40.7109375" customWidth="1"/>
    <col min="5" max="17" width="13.7109375" customWidth="1"/>
  </cols>
  <sheetData>
    <row r="1" spans="1:17" x14ac:dyDescent="0.2">
      <c r="A1" t="s">
        <v>0</v>
      </c>
      <c r="N1" t="s">
        <v>1</v>
      </c>
    </row>
    <row r="2" spans="1:17" x14ac:dyDescent="0.2">
      <c r="N2" t="s">
        <v>130</v>
      </c>
    </row>
    <row r="3" spans="1:17" x14ac:dyDescent="0.2">
      <c r="N3" t="s">
        <v>131</v>
      </c>
    </row>
    <row r="5" spans="1:17" x14ac:dyDescent="0.2">
      <c r="A5" s="30" t="s">
        <v>2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</row>
    <row r="6" spans="1:17" x14ac:dyDescent="0.2">
      <c r="A6" s="32" t="s">
        <v>125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</row>
    <row r="7" spans="1:17" x14ac:dyDescent="0.2">
      <c r="Q7" s="1" t="s">
        <v>3</v>
      </c>
    </row>
    <row r="8" spans="1:17" x14ac:dyDescent="0.2">
      <c r="A8" s="33" t="s">
        <v>166</v>
      </c>
      <c r="B8" s="33" t="s">
        <v>167</v>
      </c>
      <c r="C8" s="33" t="s">
        <v>4</v>
      </c>
      <c r="D8" s="34" t="s">
        <v>168</v>
      </c>
      <c r="E8" s="34" t="s">
        <v>5</v>
      </c>
      <c r="F8" s="34"/>
      <c r="G8" s="34"/>
      <c r="H8" s="34"/>
      <c r="I8" s="34"/>
      <c r="J8" s="34" t="s">
        <v>12</v>
      </c>
      <c r="K8" s="34"/>
      <c r="L8" s="34"/>
      <c r="M8" s="34"/>
      <c r="N8" s="34"/>
      <c r="O8" s="34"/>
      <c r="P8" s="34"/>
      <c r="Q8" s="35" t="s">
        <v>14</v>
      </c>
    </row>
    <row r="9" spans="1:17" x14ac:dyDescent="0.2">
      <c r="A9" s="34"/>
      <c r="B9" s="34"/>
      <c r="C9" s="34"/>
      <c r="D9" s="34"/>
      <c r="E9" s="35" t="s">
        <v>6</v>
      </c>
      <c r="F9" s="34" t="s">
        <v>7</v>
      </c>
      <c r="G9" s="34" t="s">
        <v>8</v>
      </c>
      <c r="H9" s="34"/>
      <c r="I9" s="34" t="s">
        <v>11</v>
      </c>
      <c r="J9" s="35" t="s">
        <v>6</v>
      </c>
      <c r="K9" s="34" t="s">
        <v>13</v>
      </c>
      <c r="L9" s="3"/>
      <c r="M9" s="34" t="s">
        <v>7</v>
      </c>
      <c r="N9" s="34" t="s">
        <v>8</v>
      </c>
      <c r="O9" s="34"/>
      <c r="P9" s="34" t="s">
        <v>11</v>
      </c>
      <c r="Q9" s="34"/>
    </row>
    <row r="10" spans="1:17" ht="140.25" customHeight="1" x14ac:dyDescent="0.2">
      <c r="A10" s="34"/>
      <c r="B10" s="34"/>
      <c r="C10" s="34"/>
      <c r="D10" s="34"/>
      <c r="E10" s="34"/>
      <c r="F10" s="34"/>
      <c r="G10" s="34" t="s">
        <v>9</v>
      </c>
      <c r="H10" s="34" t="s">
        <v>10</v>
      </c>
      <c r="I10" s="34"/>
      <c r="J10" s="34"/>
      <c r="K10" s="34"/>
      <c r="L10" s="36" t="s">
        <v>126</v>
      </c>
      <c r="M10" s="34"/>
      <c r="N10" s="34" t="s">
        <v>9</v>
      </c>
      <c r="O10" s="34" t="s">
        <v>10</v>
      </c>
      <c r="P10" s="34"/>
      <c r="Q10" s="34"/>
    </row>
    <row r="11" spans="1:17" ht="13.5" customHeight="1" x14ac:dyDescent="0.2">
      <c r="A11" s="34"/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7"/>
      <c r="M11" s="34"/>
      <c r="N11" s="34"/>
      <c r="O11" s="34"/>
      <c r="P11" s="34"/>
      <c r="Q11" s="34"/>
    </row>
    <row r="12" spans="1:17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3">
        <v>16</v>
      </c>
      <c r="Q12" s="4">
        <v>17</v>
      </c>
    </row>
    <row r="13" spans="1:17" x14ac:dyDescent="0.2">
      <c r="A13" s="5" t="s">
        <v>15</v>
      </c>
      <c r="B13" s="6"/>
      <c r="C13" s="7"/>
      <c r="D13" s="8" t="s">
        <v>16</v>
      </c>
      <c r="E13" s="9">
        <v>57188956</v>
      </c>
      <c r="F13" s="10">
        <v>56984556</v>
      </c>
      <c r="G13" s="10">
        <v>38161742</v>
      </c>
      <c r="H13" s="10">
        <v>2315458</v>
      </c>
      <c r="I13" s="10">
        <v>154400</v>
      </c>
      <c r="J13" s="9">
        <v>1018100</v>
      </c>
      <c r="K13" s="10">
        <v>45700</v>
      </c>
      <c r="L13" s="10">
        <v>45700</v>
      </c>
      <c r="M13" s="10">
        <v>972400</v>
      </c>
      <c r="N13" s="10">
        <v>20000</v>
      </c>
      <c r="O13" s="10">
        <v>12000</v>
      </c>
      <c r="P13" s="10">
        <v>45700</v>
      </c>
      <c r="Q13" s="9">
        <f t="shared" ref="Q13:Q59" si="0">E13+J13</f>
        <v>58207056</v>
      </c>
    </row>
    <row r="14" spans="1:17" x14ac:dyDescent="0.2">
      <c r="A14" s="5" t="s">
        <v>17</v>
      </c>
      <c r="B14" s="6"/>
      <c r="C14" s="7"/>
      <c r="D14" s="8" t="s">
        <v>16</v>
      </c>
      <c r="E14" s="9">
        <v>57188956</v>
      </c>
      <c r="F14" s="10">
        <v>56984556</v>
      </c>
      <c r="G14" s="10">
        <v>38161742</v>
      </c>
      <c r="H14" s="10">
        <v>2315458</v>
      </c>
      <c r="I14" s="10">
        <v>154400</v>
      </c>
      <c r="J14" s="9">
        <v>1018100</v>
      </c>
      <c r="K14" s="10">
        <v>45700</v>
      </c>
      <c r="L14" s="10">
        <v>45700</v>
      </c>
      <c r="M14" s="10">
        <v>972400</v>
      </c>
      <c r="N14" s="10">
        <v>20000</v>
      </c>
      <c r="O14" s="10">
        <v>12000</v>
      </c>
      <c r="P14" s="10">
        <v>45700</v>
      </c>
      <c r="Q14" s="9">
        <f t="shared" si="0"/>
        <v>58207056</v>
      </c>
    </row>
    <row r="15" spans="1:17" x14ac:dyDescent="0.2">
      <c r="A15" s="20" t="s">
        <v>132</v>
      </c>
      <c r="B15" s="21" t="s">
        <v>133</v>
      </c>
      <c r="C15" s="22"/>
      <c r="D15" s="23" t="s">
        <v>134</v>
      </c>
      <c r="E15" s="14">
        <f>E16</f>
        <v>6521818</v>
      </c>
      <c r="F15" s="24">
        <f t="shared" ref="F15:Q15" si="1">F16</f>
        <v>6521818</v>
      </c>
      <c r="G15" s="24">
        <f t="shared" si="1"/>
        <v>4920000</v>
      </c>
      <c r="H15" s="24">
        <f t="shared" si="1"/>
        <v>116000</v>
      </c>
      <c r="I15" s="24">
        <f t="shared" si="1"/>
        <v>0</v>
      </c>
      <c r="J15" s="14">
        <f t="shared" si="1"/>
        <v>0</v>
      </c>
      <c r="K15" s="24">
        <f t="shared" si="1"/>
        <v>0</v>
      </c>
      <c r="L15" s="24">
        <f t="shared" si="1"/>
        <v>0</v>
      </c>
      <c r="M15" s="24">
        <f t="shared" si="1"/>
        <v>0</v>
      </c>
      <c r="N15" s="24">
        <f t="shared" si="1"/>
        <v>0</v>
      </c>
      <c r="O15" s="24">
        <f t="shared" si="1"/>
        <v>0</v>
      </c>
      <c r="P15" s="24">
        <f t="shared" si="1"/>
        <v>0</v>
      </c>
      <c r="Q15" s="14">
        <f t="shared" si="1"/>
        <v>6521818</v>
      </c>
    </row>
    <row r="16" spans="1:17" ht="63.75" x14ac:dyDescent="0.2">
      <c r="A16" s="11" t="s">
        <v>18</v>
      </c>
      <c r="B16" s="11" t="s">
        <v>20</v>
      </c>
      <c r="C16" s="12" t="s">
        <v>19</v>
      </c>
      <c r="D16" s="13" t="s">
        <v>21</v>
      </c>
      <c r="E16" s="14">
        <v>6521818</v>
      </c>
      <c r="F16" s="15">
        <v>6521818</v>
      </c>
      <c r="G16" s="15">
        <v>4920000</v>
      </c>
      <c r="H16" s="15">
        <v>116000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4">
        <f t="shared" si="0"/>
        <v>6521818</v>
      </c>
    </row>
    <row r="17" spans="1:17" x14ac:dyDescent="0.2">
      <c r="A17" s="5" t="s">
        <v>135</v>
      </c>
      <c r="B17" s="5" t="s">
        <v>136</v>
      </c>
      <c r="C17" s="25"/>
      <c r="D17" s="8" t="s">
        <v>137</v>
      </c>
      <c r="E17" s="9">
        <f>E18+E20+E23+E24+E25+E26</f>
        <v>36974058</v>
      </c>
      <c r="F17" s="10">
        <f t="shared" ref="F17:Q17" si="2">F18+F20+F23+F24+F25+F26</f>
        <v>36974058</v>
      </c>
      <c r="G17" s="10">
        <f t="shared" si="2"/>
        <v>26282922</v>
      </c>
      <c r="H17" s="10">
        <f t="shared" si="2"/>
        <v>1912303</v>
      </c>
      <c r="I17" s="10">
        <f t="shared" si="2"/>
        <v>0</v>
      </c>
      <c r="J17" s="9">
        <f t="shared" si="2"/>
        <v>325700</v>
      </c>
      <c r="K17" s="10">
        <f t="shared" si="2"/>
        <v>45700</v>
      </c>
      <c r="L17" s="10">
        <f t="shared" si="2"/>
        <v>45700</v>
      </c>
      <c r="M17" s="10">
        <f t="shared" si="2"/>
        <v>280000</v>
      </c>
      <c r="N17" s="10">
        <f t="shared" si="2"/>
        <v>0</v>
      </c>
      <c r="O17" s="10">
        <f t="shared" si="2"/>
        <v>0</v>
      </c>
      <c r="P17" s="10">
        <f t="shared" si="2"/>
        <v>45700</v>
      </c>
      <c r="Q17" s="9">
        <f t="shared" si="2"/>
        <v>37299758</v>
      </c>
    </row>
    <row r="18" spans="1:17" x14ac:dyDescent="0.2">
      <c r="A18" s="11" t="s">
        <v>22</v>
      </c>
      <c r="B18" s="11" t="s">
        <v>24</v>
      </c>
      <c r="C18" s="12" t="s">
        <v>23</v>
      </c>
      <c r="D18" s="13" t="s">
        <v>25</v>
      </c>
      <c r="E18" s="14">
        <v>3143582</v>
      </c>
      <c r="F18" s="15">
        <v>3143582</v>
      </c>
      <c r="G18" s="15">
        <v>2055012</v>
      </c>
      <c r="H18" s="15">
        <v>217000</v>
      </c>
      <c r="I18" s="15">
        <v>0</v>
      </c>
      <c r="J18" s="14">
        <v>190000</v>
      </c>
      <c r="K18" s="15">
        <v>0</v>
      </c>
      <c r="L18" s="15">
        <v>0</v>
      </c>
      <c r="M18" s="15">
        <v>190000</v>
      </c>
      <c r="N18" s="15">
        <v>0</v>
      </c>
      <c r="O18" s="15">
        <v>0</v>
      </c>
      <c r="P18" s="15">
        <v>0</v>
      </c>
      <c r="Q18" s="14">
        <f t="shared" si="0"/>
        <v>3333582</v>
      </c>
    </row>
    <row r="19" spans="1:17" ht="63.75" x14ac:dyDescent="0.2">
      <c r="A19" s="11"/>
      <c r="B19" s="11"/>
      <c r="C19" s="12"/>
      <c r="D19" s="13" t="s">
        <v>127</v>
      </c>
      <c r="E19" s="14">
        <v>9620</v>
      </c>
      <c r="F19" s="15">
        <v>9620</v>
      </c>
      <c r="G19" s="15">
        <v>5350</v>
      </c>
      <c r="H19" s="15"/>
      <c r="I19" s="15"/>
      <c r="J19" s="14"/>
      <c r="K19" s="15"/>
      <c r="L19" s="15"/>
      <c r="M19" s="15"/>
      <c r="N19" s="15"/>
      <c r="O19" s="15"/>
      <c r="P19" s="15"/>
      <c r="Q19" s="14">
        <f t="shared" si="0"/>
        <v>9620</v>
      </c>
    </row>
    <row r="20" spans="1:17" ht="51" x14ac:dyDescent="0.2">
      <c r="A20" s="11" t="s">
        <v>26</v>
      </c>
      <c r="B20" s="11" t="s">
        <v>28</v>
      </c>
      <c r="C20" s="12" t="s">
        <v>27</v>
      </c>
      <c r="D20" s="13" t="s">
        <v>161</v>
      </c>
      <c r="E20" s="14">
        <v>31771480</v>
      </c>
      <c r="F20" s="15">
        <v>31771480</v>
      </c>
      <c r="G20" s="15">
        <v>22767650</v>
      </c>
      <c r="H20" s="15">
        <v>1680000</v>
      </c>
      <c r="I20" s="15">
        <v>0</v>
      </c>
      <c r="J20" s="14">
        <v>135700</v>
      </c>
      <c r="K20" s="15">
        <v>45700</v>
      </c>
      <c r="L20" s="15">
        <v>45700</v>
      </c>
      <c r="M20" s="15">
        <v>90000</v>
      </c>
      <c r="N20" s="15">
        <v>0</v>
      </c>
      <c r="O20" s="15">
        <v>0</v>
      </c>
      <c r="P20" s="15">
        <v>45700</v>
      </c>
      <c r="Q20" s="14">
        <f t="shared" si="0"/>
        <v>31907180</v>
      </c>
    </row>
    <row r="21" spans="1:17" ht="25.5" x14ac:dyDescent="0.2">
      <c r="A21" s="11"/>
      <c r="B21" s="11"/>
      <c r="C21" s="12"/>
      <c r="D21" s="13" t="s">
        <v>129</v>
      </c>
      <c r="E21" s="14">
        <v>22168800</v>
      </c>
      <c r="F21" s="15">
        <v>22168800</v>
      </c>
      <c r="G21" s="15">
        <v>18171150</v>
      </c>
      <c r="H21" s="15"/>
      <c r="I21" s="15"/>
      <c r="J21" s="14"/>
      <c r="K21" s="15"/>
      <c r="L21" s="15"/>
      <c r="M21" s="15"/>
      <c r="N21" s="15"/>
      <c r="O21" s="15"/>
      <c r="P21" s="15"/>
      <c r="Q21" s="14">
        <f t="shared" si="0"/>
        <v>22168800</v>
      </c>
    </row>
    <row r="22" spans="1:17" ht="65.25" customHeight="1" x14ac:dyDescent="0.2">
      <c r="A22" s="11"/>
      <c r="B22" s="11"/>
      <c r="C22" s="12"/>
      <c r="D22" s="13" t="s">
        <v>128</v>
      </c>
      <c r="E22" s="14">
        <v>86200</v>
      </c>
      <c r="F22" s="15">
        <v>86200</v>
      </c>
      <c r="G22" s="15">
        <v>71900</v>
      </c>
      <c r="H22" s="15"/>
      <c r="I22" s="15"/>
      <c r="J22" s="14">
        <v>45700</v>
      </c>
      <c r="K22" s="15">
        <v>45700</v>
      </c>
      <c r="L22" s="15">
        <v>45700</v>
      </c>
      <c r="M22" s="15"/>
      <c r="N22" s="15"/>
      <c r="O22" s="15"/>
      <c r="P22" s="15">
        <v>45700</v>
      </c>
      <c r="Q22" s="14">
        <f t="shared" si="0"/>
        <v>131900</v>
      </c>
    </row>
    <row r="23" spans="1:17" ht="38.25" x14ac:dyDescent="0.2">
      <c r="A23" s="11" t="s">
        <v>29</v>
      </c>
      <c r="B23" s="11" t="s">
        <v>31</v>
      </c>
      <c r="C23" s="12" t="s">
        <v>30</v>
      </c>
      <c r="D23" s="13" t="s">
        <v>162</v>
      </c>
      <c r="E23" s="14">
        <v>1094116</v>
      </c>
      <c r="F23" s="15">
        <v>1094116</v>
      </c>
      <c r="G23" s="15">
        <v>796780</v>
      </c>
      <c r="H23" s="15">
        <v>5103</v>
      </c>
      <c r="I23" s="15">
        <v>0</v>
      </c>
      <c r="J23" s="14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4">
        <f t="shared" si="0"/>
        <v>1094116</v>
      </c>
    </row>
    <row r="24" spans="1:17" ht="25.5" x14ac:dyDescent="0.2">
      <c r="A24" s="11" t="s">
        <v>32</v>
      </c>
      <c r="B24" s="11" t="s">
        <v>34</v>
      </c>
      <c r="C24" s="12" t="s">
        <v>33</v>
      </c>
      <c r="D24" s="13" t="s">
        <v>163</v>
      </c>
      <c r="E24" s="14">
        <v>492410</v>
      </c>
      <c r="F24" s="15">
        <v>492410</v>
      </c>
      <c r="G24" s="15">
        <v>380100</v>
      </c>
      <c r="H24" s="15">
        <v>10200</v>
      </c>
      <c r="I24" s="15">
        <v>0</v>
      </c>
      <c r="J24" s="14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4">
        <f t="shared" si="0"/>
        <v>492410</v>
      </c>
    </row>
    <row r="25" spans="1:17" ht="25.5" x14ac:dyDescent="0.2">
      <c r="A25" s="11" t="s">
        <v>35</v>
      </c>
      <c r="B25" s="11" t="s">
        <v>36</v>
      </c>
      <c r="C25" s="12" t="s">
        <v>33</v>
      </c>
      <c r="D25" s="13" t="s">
        <v>37</v>
      </c>
      <c r="E25" s="14">
        <v>350730</v>
      </c>
      <c r="F25" s="15">
        <v>350730</v>
      </c>
      <c r="G25" s="15">
        <v>283380</v>
      </c>
      <c r="H25" s="15">
        <v>0</v>
      </c>
      <c r="I25" s="15">
        <v>0</v>
      </c>
      <c r="J25" s="14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4">
        <f t="shared" si="0"/>
        <v>350730</v>
      </c>
    </row>
    <row r="26" spans="1:17" x14ac:dyDescent="0.2">
      <c r="A26" s="11" t="s">
        <v>38</v>
      </c>
      <c r="B26" s="11" t="s">
        <v>39</v>
      </c>
      <c r="C26" s="12" t="s">
        <v>33</v>
      </c>
      <c r="D26" s="13" t="s">
        <v>40</v>
      </c>
      <c r="E26" s="14">
        <v>121740</v>
      </c>
      <c r="F26" s="15">
        <v>121740</v>
      </c>
      <c r="G26" s="15">
        <v>0</v>
      </c>
      <c r="H26" s="15">
        <v>0</v>
      </c>
      <c r="I26" s="15">
        <v>0</v>
      </c>
      <c r="J26" s="14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4">
        <f t="shared" si="0"/>
        <v>121740</v>
      </c>
    </row>
    <row r="27" spans="1:17" x14ac:dyDescent="0.2">
      <c r="A27" s="20" t="s">
        <v>138</v>
      </c>
      <c r="B27" s="21">
        <v>2000</v>
      </c>
      <c r="C27" s="22"/>
      <c r="D27" s="23" t="s">
        <v>139</v>
      </c>
      <c r="E27" s="9">
        <f>E28</f>
        <v>212250</v>
      </c>
      <c r="F27" s="10">
        <f t="shared" ref="F27:Q27" si="3">F28</f>
        <v>212250</v>
      </c>
      <c r="G27" s="10">
        <f t="shared" si="3"/>
        <v>0</v>
      </c>
      <c r="H27" s="10">
        <f t="shared" si="3"/>
        <v>0</v>
      </c>
      <c r="I27" s="10">
        <f t="shared" si="3"/>
        <v>0</v>
      </c>
      <c r="J27" s="9">
        <f t="shared" si="3"/>
        <v>0</v>
      </c>
      <c r="K27" s="28">
        <f t="shared" si="3"/>
        <v>0</v>
      </c>
      <c r="L27" s="28">
        <f t="shared" si="3"/>
        <v>0</v>
      </c>
      <c r="M27" s="10">
        <f t="shared" si="3"/>
        <v>0</v>
      </c>
      <c r="N27" s="10">
        <f t="shared" si="3"/>
        <v>0</v>
      </c>
      <c r="O27" s="10">
        <f t="shared" si="3"/>
        <v>0</v>
      </c>
      <c r="P27" s="10">
        <f t="shared" si="3"/>
        <v>0</v>
      </c>
      <c r="Q27" s="9">
        <f t="shared" si="3"/>
        <v>212250</v>
      </c>
    </row>
    <row r="28" spans="1:17" ht="38.25" x14ac:dyDescent="0.2">
      <c r="A28" s="11" t="s">
        <v>41</v>
      </c>
      <c r="B28" s="11" t="s">
        <v>43</v>
      </c>
      <c r="C28" s="12" t="s">
        <v>42</v>
      </c>
      <c r="D28" s="13" t="s">
        <v>44</v>
      </c>
      <c r="E28" s="14">
        <v>212250</v>
      </c>
      <c r="F28" s="15">
        <v>212250</v>
      </c>
      <c r="G28" s="15">
        <v>0</v>
      </c>
      <c r="H28" s="15">
        <v>0</v>
      </c>
      <c r="I28" s="15">
        <v>0</v>
      </c>
      <c r="J28" s="14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4">
        <f t="shared" si="0"/>
        <v>212250</v>
      </c>
    </row>
    <row r="29" spans="1:17" x14ac:dyDescent="0.2">
      <c r="A29" s="5" t="s">
        <v>140</v>
      </c>
      <c r="B29" s="5" t="s">
        <v>141</v>
      </c>
      <c r="C29" s="25"/>
      <c r="D29" s="8" t="s">
        <v>142</v>
      </c>
      <c r="E29" s="9">
        <f>E30+E31+E32+E33+E34+E35+E36</f>
        <v>7069430</v>
      </c>
      <c r="F29" s="24">
        <f t="shared" ref="F29:Q29" si="4">F30+F31+F32+F33+F34+F35+F36</f>
        <v>7069430</v>
      </c>
      <c r="G29" s="24">
        <f t="shared" si="4"/>
        <v>5181850</v>
      </c>
      <c r="H29" s="24">
        <f t="shared" si="4"/>
        <v>138735</v>
      </c>
      <c r="I29" s="24">
        <f t="shared" si="4"/>
        <v>0</v>
      </c>
      <c r="J29" s="9">
        <f t="shared" si="4"/>
        <v>649400</v>
      </c>
      <c r="K29" s="24">
        <f t="shared" si="4"/>
        <v>0</v>
      </c>
      <c r="L29" s="24">
        <f t="shared" si="4"/>
        <v>0</v>
      </c>
      <c r="M29" s="24">
        <f t="shared" si="4"/>
        <v>649400</v>
      </c>
      <c r="N29" s="24">
        <f t="shared" si="4"/>
        <v>20000</v>
      </c>
      <c r="O29" s="24">
        <f t="shared" si="4"/>
        <v>0</v>
      </c>
      <c r="P29" s="24">
        <f t="shared" si="4"/>
        <v>0</v>
      </c>
      <c r="Q29" s="9">
        <f t="shared" si="4"/>
        <v>7718830</v>
      </c>
    </row>
    <row r="30" spans="1:17" ht="25.5" x14ac:dyDescent="0.2">
      <c r="A30" s="11" t="s">
        <v>45</v>
      </c>
      <c r="B30" s="11" t="s">
        <v>47</v>
      </c>
      <c r="C30" s="12" t="s">
        <v>46</v>
      </c>
      <c r="D30" s="13" t="s">
        <v>48</v>
      </c>
      <c r="E30" s="14">
        <v>5000</v>
      </c>
      <c r="F30" s="15">
        <v>5000</v>
      </c>
      <c r="G30" s="15">
        <v>0</v>
      </c>
      <c r="H30" s="15">
        <v>0</v>
      </c>
      <c r="I30" s="15">
        <v>0</v>
      </c>
      <c r="J30" s="14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4">
        <f t="shared" si="0"/>
        <v>5000</v>
      </c>
    </row>
    <row r="31" spans="1:17" ht="38.25" x14ac:dyDescent="0.2">
      <c r="A31" s="11" t="s">
        <v>49</v>
      </c>
      <c r="B31" s="11" t="s">
        <v>50</v>
      </c>
      <c r="C31" s="12" t="s">
        <v>46</v>
      </c>
      <c r="D31" s="13" t="s">
        <v>51</v>
      </c>
      <c r="E31" s="14">
        <v>55000</v>
      </c>
      <c r="F31" s="15">
        <v>55000</v>
      </c>
      <c r="G31" s="15">
        <v>0</v>
      </c>
      <c r="H31" s="15">
        <v>0</v>
      </c>
      <c r="I31" s="15">
        <v>0</v>
      </c>
      <c r="J31" s="14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4">
        <f t="shared" si="0"/>
        <v>55000</v>
      </c>
    </row>
    <row r="32" spans="1:17" ht="51" x14ac:dyDescent="0.2">
      <c r="A32" s="11" t="s">
        <v>52</v>
      </c>
      <c r="B32" s="11" t="s">
        <v>53</v>
      </c>
      <c r="C32" s="12" t="s">
        <v>28</v>
      </c>
      <c r="D32" s="13" t="s">
        <v>54</v>
      </c>
      <c r="E32" s="14">
        <v>6633430</v>
      </c>
      <c r="F32" s="15">
        <v>6633430</v>
      </c>
      <c r="G32" s="15">
        <v>5131850</v>
      </c>
      <c r="H32" s="15">
        <v>138735</v>
      </c>
      <c r="I32" s="15">
        <v>0</v>
      </c>
      <c r="J32" s="14">
        <v>649400</v>
      </c>
      <c r="K32" s="15">
        <v>0</v>
      </c>
      <c r="L32" s="15">
        <v>0</v>
      </c>
      <c r="M32" s="15">
        <v>649400</v>
      </c>
      <c r="N32" s="15">
        <v>20000</v>
      </c>
      <c r="O32" s="15">
        <v>0</v>
      </c>
      <c r="P32" s="15">
        <v>0</v>
      </c>
      <c r="Q32" s="14">
        <f t="shared" si="0"/>
        <v>7282830</v>
      </c>
    </row>
    <row r="33" spans="1:17" ht="25.5" x14ac:dyDescent="0.2">
      <c r="A33" s="11" t="s">
        <v>55</v>
      </c>
      <c r="B33" s="11" t="s">
        <v>57</v>
      </c>
      <c r="C33" s="12" t="s">
        <v>56</v>
      </c>
      <c r="D33" s="13" t="s">
        <v>58</v>
      </c>
      <c r="E33" s="14">
        <v>20300</v>
      </c>
      <c r="F33" s="15">
        <v>20300</v>
      </c>
      <c r="G33" s="15">
        <v>0</v>
      </c>
      <c r="H33" s="15">
        <v>0</v>
      </c>
      <c r="I33" s="15">
        <v>0</v>
      </c>
      <c r="J33" s="14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4">
        <f t="shared" si="0"/>
        <v>20300</v>
      </c>
    </row>
    <row r="34" spans="1:17" ht="63.75" x14ac:dyDescent="0.2">
      <c r="A34" s="11" t="s">
        <v>59</v>
      </c>
      <c r="B34" s="11" t="s">
        <v>60</v>
      </c>
      <c r="C34" s="12" t="s">
        <v>56</v>
      </c>
      <c r="D34" s="13" t="s">
        <v>61</v>
      </c>
      <c r="E34" s="14">
        <v>120000</v>
      </c>
      <c r="F34" s="15">
        <v>120000</v>
      </c>
      <c r="G34" s="15">
        <v>0</v>
      </c>
      <c r="H34" s="15">
        <v>0</v>
      </c>
      <c r="I34" s="15">
        <v>0</v>
      </c>
      <c r="J34" s="14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4">
        <f t="shared" si="0"/>
        <v>120000</v>
      </c>
    </row>
    <row r="35" spans="1:17" x14ac:dyDescent="0.2">
      <c r="A35" s="11" t="s">
        <v>62</v>
      </c>
      <c r="B35" s="11" t="s">
        <v>64</v>
      </c>
      <c r="C35" s="12" t="s">
        <v>63</v>
      </c>
      <c r="D35" s="13" t="s">
        <v>65</v>
      </c>
      <c r="E35" s="14">
        <v>61000</v>
      </c>
      <c r="F35" s="15">
        <v>61000</v>
      </c>
      <c r="G35" s="15">
        <v>50000</v>
      </c>
      <c r="H35" s="15">
        <v>0</v>
      </c>
      <c r="I35" s="15">
        <v>0</v>
      </c>
      <c r="J35" s="14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4">
        <f t="shared" si="0"/>
        <v>61000</v>
      </c>
    </row>
    <row r="36" spans="1:17" ht="25.5" x14ac:dyDescent="0.2">
      <c r="A36" s="11" t="s">
        <v>66</v>
      </c>
      <c r="B36" s="11" t="s">
        <v>67</v>
      </c>
      <c r="C36" s="12" t="s">
        <v>31</v>
      </c>
      <c r="D36" s="13" t="s">
        <v>68</v>
      </c>
      <c r="E36" s="14">
        <v>174700</v>
      </c>
      <c r="F36" s="15">
        <v>174700</v>
      </c>
      <c r="G36" s="15">
        <v>0</v>
      </c>
      <c r="H36" s="15">
        <v>0</v>
      </c>
      <c r="I36" s="15">
        <v>0</v>
      </c>
      <c r="J36" s="14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4">
        <f t="shared" si="0"/>
        <v>174700</v>
      </c>
    </row>
    <row r="37" spans="1:17" x14ac:dyDescent="0.2">
      <c r="A37" s="5" t="s">
        <v>143</v>
      </c>
      <c r="B37" s="5">
        <v>4000</v>
      </c>
      <c r="C37" s="25"/>
      <c r="D37" s="8" t="s">
        <v>144</v>
      </c>
      <c r="E37" s="9">
        <f>E38+E39+E40</f>
        <v>2114290</v>
      </c>
      <c r="F37" s="10">
        <f t="shared" ref="F37:Q37" si="5">F38+F39+F40</f>
        <v>2114290</v>
      </c>
      <c r="G37" s="10">
        <f t="shared" si="5"/>
        <v>1574390</v>
      </c>
      <c r="H37" s="10">
        <f t="shared" si="5"/>
        <v>27320</v>
      </c>
      <c r="I37" s="10">
        <f t="shared" si="5"/>
        <v>0</v>
      </c>
      <c r="J37" s="9">
        <f t="shared" si="5"/>
        <v>34000</v>
      </c>
      <c r="K37" s="10">
        <f t="shared" si="5"/>
        <v>0</v>
      </c>
      <c r="L37" s="10">
        <f t="shared" si="5"/>
        <v>0</v>
      </c>
      <c r="M37" s="10">
        <f t="shared" si="5"/>
        <v>34000</v>
      </c>
      <c r="N37" s="10">
        <f t="shared" si="5"/>
        <v>0</v>
      </c>
      <c r="O37" s="10">
        <f t="shared" si="5"/>
        <v>12000</v>
      </c>
      <c r="P37" s="10">
        <f t="shared" si="5"/>
        <v>0</v>
      </c>
      <c r="Q37" s="9">
        <f t="shared" si="5"/>
        <v>2148290</v>
      </c>
    </row>
    <row r="38" spans="1:17" x14ac:dyDescent="0.2">
      <c r="A38" s="11" t="s">
        <v>69</v>
      </c>
      <c r="B38" s="11" t="s">
        <v>71</v>
      </c>
      <c r="C38" s="12" t="s">
        <v>70</v>
      </c>
      <c r="D38" s="13" t="s">
        <v>72</v>
      </c>
      <c r="E38" s="14">
        <v>441420</v>
      </c>
      <c r="F38" s="15">
        <v>441420</v>
      </c>
      <c r="G38" s="15">
        <v>335560</v>
      </c>
      <c r="H38" s="15">
        <v>320</v>
      </c>
      <c r="I38" s="15">
        <v>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4">
        <f t="shared" si="0"/>
        <v>441420</v>
      </c>
    </row>
    <row r="39" spans="1:17" ht="38.25" x14ac:dyDescent="0.2">
      <c r="A39" s="11" t="s">
        <v>73</v>
      </c>
      <c r="B39" s="11" t="s">
        <v>75</v>
      </c>
      <c r="C39" s="12" t="s">
        <v>74</v>
      </c>
      <c r="D39" s="13" t="s">
        <v>76</v>
      </c>
      <c r="E39" s="14">
        <v>1622870</v>
      </c>
      <c r="F39" s="15">
        <v>1622870</v>
      </c>
      <c r="G39" s="15">
        <v>1238830</v>
      </c>
      <c r="H39" s="15">
        <v>27000</v>
      </c>
      <c r="I39" s="15">
        <v>0</v>
      </c>
      <c r="J39" s="14">
        <v>34000</v>
      </c>
      <c r="K39" s="15">
        <v>0</v>
      </c>
      <c r="L39" s="15">
        <v>0</v>
      </c>
      <c r="M39" s="15">
        <v>34000</v>
      </c>
      <c r="N39" s="15">
        <v>0</v>
      </c>
      <c r="O39" s="15">
        <v>12000</v>
      </c>
      <c r="P39" s="15">
        <v>0</v>
      </c>
      <c r="Q39" s="14">
        <f t="shared" si="0"/>
        <v>1656870</v>
      </c>
    </row>
    <row r="40" spans="1:17" x14ac:dyDescent="0.2">
      <c r="A40" s="11" t="s">
        <v>77</v>
      </c>
      <c r="B40" s="11" t="s">
        <v>79</v>
      </c>
      <c r="C40" s="12" t="s">
        <v>78</v>
      </c>
      <c r="D40" s="13" t="s">
        <v>80</v>
      </c>
      <c r="E40" s="14">
        <v>50000</v>
      </c>
      <c r="F40" s="15">
        <v>50000</v>
      </c>
      <c r="G40" s="15">
        <v>0</v>
      </c>
      <c r="H40" s="15">
        <v>0</v>
      </c>
      <c r="I40" s="15">
        <v>0</v>
      </c>
      <c r="J40" s="14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4">
        <f t="shared" si="0"/>
        <v>50000</v>
      </c>
    </row>
    <row r="41" spans="1:17" x14ac:dyDescent="0.2">
      <c r="A41" s="5" t="s">
        <v>164</v>
      </c>
      <c r="B41" s="5">
        <v>5000</v>
      </c>
      <c r="C41" s="7"/>
      <c r="D41" s="8" t="s">
        <v>165</v>
      </c>
      <c r="E41" s="9">
        <f>E42</f>
        <v>243430</v>
      </c>
      <c r="F41" s="10">
        <f t="shared" ref="F41:Q41" si="6">F42</f>
        <v>243430</v>
      </c>
      <c r="G41" s="10">
        <f t="shared" si="6"/>
        <v>117560</v>
      </c>
      <c r="H41" s="10">
        <f t="shared" si="6"/>
        <v>0</v>
      </c>
      <c r="I41" s="10">
        <f t="shared" si="6"/>
        <v>0</v>
      </c>
      <c r="J41" s="9">
        <f t="shared" si="6"/>
        <v>0</v>
      </c>
      <c r="K41" s="10">
        <f t="shared" si="6"/>
        <v>0</v>
      </c>
      <c r="L41" s="10">
        <f t="shared" si="6"/>
        <v>0</v>
      </c>
      <c r="M41" s="10">
        <f t="shared" si="6"/>
        <v>0</v>
      </c>
      <c r="N41" s="10">
        <f t="shared" si="6"/>
        <v>0</v>
      </c>
      <c r="O41" s="10">
        <f t="shared" si="6"/>
        <v>0</v>
      </c>
      <c r="P41" s="10">
        <f t="shared" si="6"/>
        <v>0</v>
      </c>
      <c r="Q41" s="9">
        <f t="shared" si="6"/>
        <v>243430</v>
      </c>
    </row>
    <row r="42" spans="1:17" ht="51" x14ac:dyDescent="0.2">
      <c r="A42" s="11" t="s">
        <v>81</v>
      </c>
      <c r="B42" s="11" t="s">
        <v>83</v>
      </c>
      <c r="C42" s="12" t="s">
        <v>82</v>
      </c>
      <c r="D42" s="13" t="s">
        <v>84</v>
      </c>
      <c r="E42" s="14">
        <v>243430</v>
      </c>
      <c r="F42" s="15">
        <v>243430</v>
      </c>
      <c r="G42" s="15">
        <v>117560</v>
      </c>
      <c r="H42" s="15">
        <v>0</v>
      </c>
      <c r="I42" s="15">
        <v>0</v>
      </c>
      <c r="J42" s="14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4">
        <f t="shared" si="0"/>
        <v>243430</v>
      </c>
    </row>
    <row r="43" spans="1:17" x14ac:dyDescent="0.2">
      <c r="A43" s="5" t="s">
        <v>145</v>
      </c>
      <c r="B43" s="5" t="s">
        <v>146</v>
      </c>
      <c r="C43" s="25"/>
      <c r="D43" s="8" t="s">
        <v>147</v>
      </c>
      <c r="E43" s="9">
        <f>E44+E45</f>
        <v>376000</v>
      </c>
      <c r="F43" s="10">
        <f t="shared" ref="F43:Q43" si="7">F44+F45</f>
        <v>370000</v>
      </c>
      <c r="G43" s="10">
        <f t="shared" si="7"/>
        <v>0</v>
      </c>
      <c r="H43" s="10">
        <f t="shared" si="7"/>
        <v>120000</v>
      </c>
      <c r="I43" s="10">
        <f t="shared" si="7"/>
        <v>6000</v>
      </c>
      <c r="J43" s="9">
        <f t="shared" si="7"/>
        <v>0</v>
      </c>
      <c r="K43" s="10">
        <f t="shared" si="7"/>
        <v>0</v>
      </c>
      <c r="L43" s="10">
        <f t="shared" si="7"/>
        <v>0</v>
      </c>
      <c r="M43" s="10">
        <f t="shared" si="7"/>
        <v>0</v>
      </c>
      <c r="N43" s="10">
        <f t="shared" si="7"/>
        <v>0</v>
      </c>
      <c r="O43" s="10">
        <f t="shared" si="7"/>
        <v>0</v>
      </c>
      <c r="P43" s="10">
        <f t="shared" si="7"/>
        <v>0</v>
      </c>
      <c r="Q43" s="9">
        <f t="shared" si="7"/>
        <v>376000</v>
      </c>
    </row>
    <row r="44" spans="1:17" x14ac:dyDescent="0.2">
      <c r="A44" s="11" t="s">
        <v>85</v>
      </c>
      <c r="B44" s="11" t="s">
        <v>87</v>
      </c>
      <c r="C44" s="12" t="s">
        <v>86</v>
      </c>
      <c r="D44" s="13" t="s">
        <v>88</v>
      </c>
      <c r="E44" s="14">
        <v>370000</v>
      </c>
      <c r="F44" s="15">
        <v>370000</v>
      </c>
      <c r="G44" s="15">
        <v>0</v>
      </c>
      <c r="H44" s="15">
        <v>120000</v>
      </c>
      <c r="I44" s="15">
        <v>0</v>
      </c>
      <c r="J44" s="14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4">
        <f t="shared" si="0"/>
        <v>370000</v>
      </c>
    </row>
    <row r="45" spans="1:17" ht="51" x14ac:dyDescent="0.2">
      <c r="A45" s="11" t="s">
        <v>89</v>
      </c>
      <c r="B45" s="11" t="s">
        <v>91</v>
      </c>
      <c r="C45" s="12" t="s">
        <v>90</v>
      </c>
      <c r="D45" s="13" t="s">
        <v>92</v>
      </c>
      <c r="E45" s="14">
        <v>6000</v>
      </c>
      <c r="F45" s="15">
        <v>0</v>
      </c>
      <c r="G45" s="15">
        <v>0</v>
      </c>
      <c r="H45" s="15">
        <v>0</v>
      </c>
      <c r="I45" s="15">
        <v>6000</v>
      </c>
      <c r="J45" s="14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4">
        <f t="shared" si="0"/>
        <v>6000</v>
      </c>
    </row>
    <row r="46" spans="1:17" ht="25.5" x14ac:dyDescent="0.2">
      <c r="A46" s="5" t="s">
        <v>148</v>
      </c>
      <c r="B46" s="5" t="s">
        <v>149</v>
      </c>
      <c r="C46" s="25"/>
      <c r="D46" s="8" t="s">
        <v>150</v>
      </c>
      <c r="E46" s="9">
        <f>E47+E48</f>
        <v>148400</v>
      </c>
      <c r="F46" s="10">
        <f t="shared" ref="F46:Q46" si="8">F47+F48</f>
        <v>0</v>
      </c>
      <c r="G46" s="10">
        <f t="shared" si="8"/>
        <v>0</v>
      </c>
      <c r="H46" s="10">
        <f t="shared" si="8"/>
        <v>0</v>
      </c>
      <c r="I46" s="10">
        <f t="shared" si="8"/>
        <v>148400</v>
      </c>
      <c r="J46" s="9">
        <f t="shared" si="8"/>
        <v>0</v>
      </c>
      <c r="K46" s="10">
        <f t="shared" si="8"/>
        <v>0</v>
      </c>
      <c r="L46" s="10">
        <f t="shared" si="8"/>
        <v>0</v>
      </c>
      <c r="M46" s="10">
        <f t="shared" si="8"/>
        <v>0</v>
      </c>
      <c r="N46" s="10">
        <f t="shared" si="8"/>
        <v>0</v>
      </c>
      <c r="O46" s="10">
        <f t="shared" si="8"/>
        <v>0</v>
      </c>
      <c r="P46" s="10">
        <f t="shared" si="8"/>
        <v>0</v>
      </c>
      <c r="Q46" s="9">
        <f t="shared" si="8"/>
        <v>148400</v>
      </c>
    </row>
    <row r="47" spans="1:17" ht="25.5" x14ac:dyDescent="0.2">
      <c r="A47" s="11" t="s">
        <v>93</v>
      </c>
      <c r="B47" s="11" t="s">
        <v>95</v>
      </c>
      <c r="C47" s="12" t="s">
        <v>94</v>
      </c>
      <c r="D47" s="13" t="s">
        <v>96</v>
      </c>
      <c r="E47" s="14">
        <v>48400</v>
      </c>
      <c r="F47" s="15">
        <v>0</v>
      </c>
      <c r="G47" s="15">
        <v>0</v>
      </c>
      <c r="H47" s="15">
        <v>0</v>
      </c>
      <c r="I47" s="15">
        <v>48400</v>
      </c>
      <c r="J47" s="14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4">
        <f t="shared" si="0"/>
        <v>48400</v>
      </c>
    </row>
    <row r="48" spans="1:17" x14ac:dyDescent="0.2">
      <c r="A48" s="11" t="s">
        <v>97</v>
      </c>
      <c r="B48" s="11" t="s">
        <v>98</v>
      </c>
      <c r="C48" s="12" t="s">
        <v>94</v>
      </c>
      <c r="D48" s="13" t="s">
        <v>99</v>
      </c>
      <c r="E48" s="14">
        <v>100000</v>
      </c>
      <c r="F48" s="15">
        <v>0</v>
      </c>
      <c r="G48" s="15">
        <v>0</v>
      </c>
      <c r="H48" s="15">
        <v>0</v>
      </c>
      <c r="I48" s="15">
        <v>100000</v>
      </c>
      <c r="J48" s="14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4">
        <f t="shared" si="0"/>
        <v>100000</v>
      </c>
    </row>
    <row r="49" spans="1:17" ht="25.5" x14ac:dyDescent="0.2">
      <c r="A49" s="5" t="s">
        <v>169</v>
      </c>
      <c r="B49" s="5" t="s">
        <v>170</v>
      </c>
      <c r="C49" s="7"/>
      <c r="D49" s="8" t="s">
        <v>171</v>
      </c>
      <c r="E49" s="9">
        <f>E50</f>
        <v>250000</v>
      </c>
      <c r="F49" s="10">
        <f t="shared" ref="F49:Q49" si="9">F50</f>
        <v>250000</v>
      </c>
      <c r="G49" s="10">
        <f t="shared" si="9"/>
        <v>0</v>
      </c>
      <c r="H49" s="10">
        <f t="shared" si="9"/>
        <v>0</v>
      </c>
      <c r="I49" s="10">
        <f t="shared" si="9"/>
        <v>0</v>
      </c>
      <c r="J49" s="9">
        <f t="shared" si="9"/>
        <v>0</v>
      </c>
      <c r="K49" s="10">
        <f t="shared" si="9"/>
        <v>0</v>
      </c>
      <c r="L49" s="10">
        <f t="shared" si="9"/>
        <v>0</v>
      </c>
      <c r="M49" s="10">
        <f t="shared" si="9"/>
        <v>0</v>
      </c>
      <c r="N49" s="10">
        <f t="shared" si="9"/>
        <v>0</v>
      </c>
      <c r="O49" s="10">
        <f t="shared" si="9"/>
        <v>0</v>
      </c>
      <c r="P49" s="10">
        <f t="shared" si="9"/>
        <v>0</v>
      </c>
      <c r="Q49" s="9">
        <f t="shared" si="9"/>
        <v>250000</v>
      </c>
    </row>
    <row r="50" spans="1:17" ht="38.25" x14ac:dyDescent="0.2">
      <c r="A50" s="11" t="s">
        <v>100</v>
      </c>
      <c r="B50" s="11" t="s">
        <v>102</v>
      </c>
      <c r="C50" s="12" t="s">
        <v>101</v>
      </c>
      <c r="D50" s="13" t="s">
        <v>103</v>
      </c>
      <c r="E50" s="14">
        <v>250000</v>
      </c>
      <c r="F50" s="15">
        <v>250000</v>
      </c>
      <c r="G50" s="15">
        <v>0</v>
      </c>
      <c r="H50" s="15">
        <v>0</v>
      </c>
      <c r="I50" s="15">
        <v>0</v>
      </c>
      <c r="J50" s="14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4">
        <f t="shared" si="0"/>
        <v>250000</v>
      </c>
    </row>
    <row r="51" spans="1:17" ht="25.5" x14ac:dyDescent="0.2">
      <c r="A51" s="5" t="s">
        <v>151</v>
      </c>
      <c r="B51" s="5">
        <v>8100</v>
      </c>
      <c r="C51" s="25"/>
      <c r="D51" s="8" t="s">
        <v>152</v>
      </c>
      <c r="E51" s="9">
        <v>139530</v>
      </c>
      <c r="F51" s="10">
        <v>139530</v>
      </c>
      <c r="G51" s="10">
        <v>85020</v>
      </c>
      <c r="H51" s="10">
        <v>1100</v>
      </c>
      <c r="I51" s="10">
        <v>0</v>
      </c>
      <c r="J51" s="9"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9">
        <f t="shared" ref="Q51" si="10">E51+J51</f>
        <v>139530</v>
      </c>
    </row>
    <row r="52" spans="1:17" ht="25.5" x14ac:dyDescent="0.2">
      <c r="A52" s="11" t="s">
        <v>104</v>
      </c>
      <c r="B52" s="11" t="s">
        <v>106</v>
      </c>
      <c r="C52" s="12" t="s">
        <v>105</v>
      </c>
      <c r="D52" s="13" t="s">
        <v>107</v>
      </c>
      <c r="E52" s="14">
        <v>139530</v>
      </c>
      <c r="F52" s="15">
        <v>139530</v>
      </c>
      <c r="G52" s="15">
        <v>85020</v>
      </c>
      <c r="H52" s="15">
        <v>1100</v>
      </c>
      <c r="I52" s="15">
        <v>0</v>
      </c>
      <c r="J52" s="14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4">
        <f t="shared" si="0"/>
        <v>139530</v>
      </c>
    </row>
    <row r="53" spans="1:17" ht="25.5" x14ac:dyDescent="0.2">
      <c r="A53" s="5" t="s">
        <v>153</v>
      </c>
      <c r="B53" s="5">
        <v>8300</v>
      </c>
      <c r="C53" s="25"/>
      <c r="D53" s="8" t="s">
        <v>154</v>
      </c>
      <c r="E53" s="9">
        <v>0</v>
      </c>
      <c r="F53" s="10">
        <v>0</v>
      </c>
      <c r="G53" s="10">
        <v>0</v>
      </c>
      <c r="H53" s="10">
        <v>0</v>
      </c>
      <c r="I53" s="10">
        <v>0</v>
      </c>
      <c r="J53" s="9">
        <v>9000</v>
      </c>
      <c r="K53" s="10">
        <v>0</v>
      </c>
      <c r="L53" s="10">
        <v>0</v>
      </c>
      <c r="M53" s="10">
        <v>9000</v>
      </c>
      <c r="N53" s="10">
        <v>0</v>
      </c>
      <c r="O53" s="10">
        <v>0</v>
      </c>
      <c r="P53" s="10">
        <v>0</v>
      </c>
      <c r="Q53" s="9">
        <f t="shared" ref="Q53" si="11">E53+J53</f>
        <v>9000</v>
      </c>
    </row>
    <row r="54" spans="1:17" ht="25.5" x14ac:dyDescent="0.2">
      <c r="A54" s="11" t="s">
        <v>108</v>
      </c>
      <c r="B54" s="11" t="s">
        <v>110</v>
      </c>
      <c r="C54" s="12" t="s">
        <v>109</v>
      </c>
      <c r="D54" s="13" t="s">
        <v>111</v>
      </c>
      <c r="E54" s="14">
        <v>0</v>
      </c>
      <c r="F54" s="15">
        <v>0</v>
      </c>
      <c r="G54" s="15">
        <v>0</v>
      </c>
      <c r="H54" s="15">
        <v>0</v>
      </c>
      <c r="I54" s="15">
        <v>0</v>
      </c>
      <c r="J54" s="14">
        <v>9000</v>
      </c>
      <c r="K54" s="15">
        <v>0</v>
      </c>
      <c r="L54" s="15">
        <v>0</v>
      </c>
      <c r="M54" s="15">
        <v>9000</v>
      </c>
      <c r="N54" s="15">
        <v>0</v>
      </c>
      <c r="O54" s="15">
        <v>0</v>
      </c>
      <c r="P54" s="15">
        <v>0</v>
      </c>
      <c r="Q54" s="14">
        <f t="shared" si="0"/>
        <v>9000</v>
      </c>
    </row>
    <row r="55" spans="1:17" x14ac:dyDescent="0.2">
      <c r="A55" s="11" t="s">
        <v>112</v>
      </c>
      <c r="B55" s="11" t="s">
        <v>114</v>
      </c>
      <c r="C55" s="12" t="s">
        <v>113</v>
      </c>
      <c r="D55" s="13" t="s">
        <v>115</v>
      </c>
      <c r="E55" s="14">
        <v>50000</v>
      </c>
      <c r="F55" s="15">
        <v>0</v>
      </c>
      <c r="G55" s="15">
        <v>0</v>
      </c>
      <c r="H55" s="15">
        <v>0</v>
      </c>
      <c r="I55" s="15">
        <v>0</v>
      </c>
      <c r="J55" s="14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4">
        <f t="shared" si="0"/>
        <v>50000</v>
      </c>
    </row>
    <row r="56" spans="1:17" ht="63.75" x14ac:dyDescent="0.2">
      <c r="A56" s="26" t="s">
        <v>155</v>
      </c>
      <c r="B56" s="26" t="s">
        <v>156</v>
      </c>
      <c r="C56" s="26"/>
      <c r="D56" s="27" t="s">
        <v>157</v>
      </c>
      <c r="E56" s="9">
        <v>1337900</v>
      </c>
      <c r="F56" s="10">
        <v>1337900</v>
      </c>
      <c r="G56" s="10">
        <v>0</v>
      </c>
      <c r="H56" s="10">
        <v>0</v>
      </c>
      <c r="I56" s="10">
        <v>0</v>
      </c>
      <c r="J56" s="9">
        <v>0</v>
      </c>
      <c r="K56" s="10">
        <v>0</v>
      </c>
      <c r="L56" s="10">
        <v>0</v>
      </c>
      <c r="M56" s="10">
        <v>0</v>
      </c>
      <c r="N56" s="10">
        <v>0</v>
      </c>
      <c r="O56" s="10">
        <v>0</v>
      </c>
      <c r="P56" s="10">
        <v>0</v>
      </c>
      <c r="Q56" s="9">
        <f t="shared" ref="Q56" si="12">E56+J56</f>
        <v>1337900</v>
      </c>
    </row>
    <row r="57" spans="1:17" ht="38.25" x14ac:dyDescent="0.2">
      <c r="A57" s="11" t="s">
        <v>116</v>
      </c>
      <c r="B57" s="11" t="s">
        <v>118</v>
      </c>
      <c r="C57" s="12" t="s">
        <v>117</v>
      </c>
      <c r="D57" s="13" t="s">
        <v>119</v>
      </c>
      <c r="E57" s="14">
        <v>1337900</v>
      </c>
      <c r="F57" s="15">
        <v>1337900</v>
      </c>
      <c r="G57" s="15">
        <v>0</v>
      </c>
      <c r="H57" s="15">
        <v>0</v>
      </c>
      <c r="I57" s="15">
        <v>0</v>
      </c>
      <c r="J57" s="14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4">
        <f t="shared" si="0"/>
        <v>1337900</v>
      </c>
    </row>
    <row r="58" spans="1:17" ht="38.25" x14ac:dyDescent="0.2">
      <c r="A58" s="5" t="s">
        <v>158</v>
      </c>
      <c r="B58" s="5" t="s">
        <v>159</v>
      </c>
      <c r="C58" s="25" t="s">
        <v>117</v>
      </c>
      <c r="D58" s="8" t="s">
        <v>160</v>
      </c>
      <c r="E58" s="9">
        <v>1751850</v>
      </c>
      <c r="F58" s="10">
        <v>1751850</v>
      </c>
      <c r="G58" s="10">
        <v>0</v>
      </c>
      <c r="H58" s="10">
        <v>0</v>
      </c>
      <c r="I58" s="10">
        <v>0</v>
      </c>
      <c r="J58" s="9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9">
        <f t="shared" ref="Q58" si="13">E58+J58</f>
        <v>1751850</v>
      </c>
    </row>
    <row r="59" spans="1:17" x14ac:dyDescent="0.2">
      <c r="A59" s="11" t="s">
        <v>120</v>
      </c>
      <c r="B59" s="11" t="s">
        <v>121</v>
      </c>
      <c r="C59" s="12" t="s">
        <v>117</v>
      </c>
      <c r="D59" s="13" t="s">
        <v>122</v>
      </c>
      <c r="E59" s="14">
        <v>1751850</v>
      </c>
      <c r="F59" s="15">
        <v>1751850</v>
      </c>
      <c r="G59" s="15">
        <v>0</v>
      </c>
      <c r="H59" s="15">
        <v>0</v>
      </c>
      <c r="I59" s="15">
        <v>0</v>
      </c>
      <c r="J59" s="14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4">
        <f t="shared" si="0"/>
        <v>1751850</v>
      </c>
    </row>
    <row r="60" spans="1:17" x14ac:dyDescent="0.2">
      <c r="A60" s="16" t="s">
        <v>123</v>
      </c>
      <c r="B60" s="17" t="s">
        <v>123</v>
      </c>
      <c r="C60" s="18" t="s">
        <v>123</v>
      </c>
      <c r="D60" s="19" t="s">
        <v>124</v>
      </c>
      <c r="E60" s="9">
        <v>57188956</v>
      </c>
      <c r="F60" s="10">
        <v>56984556</v>
      </c>
      <c r="G60" s="10">
        <v>38161742</v>
      </c>
      <c r="H60" s="10">
        <v>2315458</v>
      </c>
      <c r="I60" s="10">
        <v>154400</v>
      </c>
      <c r="J60" s="9">
        <v>1018100</v>
      </c>
      <c r="K60" s="10">
        <v>45700</v>
      </c>
      <c r="L60" s="10">
        <v>45700</v>
      </c>
      <c r="M60" s="10">
        <v>972400</v>
      </c>
      <c r="N60" s="10">
        <v>20000</v>
      </c>
      <c r="O60" s="10">
        <v>12000</v>
      </c>
      <c r="P60" s="10">
        <v>45700</v>
      </c>
      <c r="Q60" s="9">
        <f t="shared" ref="Q60" si="14">E60+J60</f>
        <v>58207056</v>
      </c>
    </row>
    <row r="61" spans="1:17" x14ac:dyDescent="0.2">
      <c r="E61" s="29">
        <f>E15+E17+E27+E29+E37+E41+E43+E46+E51+E53+E55+E56+E58+E49</f>
        <v>57188956</v>
      </c>
      <c r="F61" s="29">
        <f t="shared" ref="F61:Q61" si="15">F15+F17+F27+F29+F37+F41+F43+F46+F51+F53+F55+F56+F58+F49</f>
        <v>56984556</v>
      </c>
      <c r="G61" s="29">
        <f t="shared" si="15"/>
        <v>38161742</v>
      </c>
      <c r="H61" s="29">
        <f t="shared" si="15"/>
        <v>2315458</v>
      </c>
      <c r="I61" s="29">
        <f t="shared" si="15"/>
        <v>154400</v>
      </c>
      <c r="J61" s="29">
        <f t="shared" si="15"/>
        <v>1018100</v>
      </c>
      <c r="K61" s="29">
        <f t="shared" si="15"/>
        <v>45700</v>
      </c>
      <c r="L61" s="29">
        <f t="shared" si="15"/>
        <v>45700</v>
      </c>
      <c r="M61" s="29">
        <f t="shared" si="15"/>
        <v>972400</v>
      </c>
      <c r="N61" s="29">
        <f t="shared" si="15"/>
        <v>20000</v>
      </c>
      <c r="O61" s="29">
        <f t="shared" si="15"/>
        <v>12000</v>
      </c>
      <c r="P61" s="29">
        <f t="shared" si="15"/>
        <v>45700</v>
      </c>
      <c r="Q61" s="29">
        <f t="shared" si="15"/>
        <v>58207056</v>
      </c>
    </row>
    <row r="62" spans="1:17" x14ac:dyDescent="0.2">
      <c r="E62" s="29">
        <f>E60-E61</f>
        <v>0</v>
      </c>
      <c r="F62" s="29">
        <f t="shared" ref="F62:Q62" si="16">F60-F61</f>
        <v>0</v>
      </c>
      <c r="G62" s="29">
        <f t="shared" si="16"/>
        <v>0</v>
      </c>
      <c r="H62" s="29">
        <f t="shared" si="16"/>
        <v>0</v>
      </c>
      <c r="I62" s="29">
        <f t="shared" si="16"/>
        <v>0</v>
      </c>
      <c r="J62" s="29">
        <f t="shared" si="16"/>
        <v>0</v>
      </c>
      <c r="K62" s="29">
        <f t="shared" si="16"/>
        <v>0</v>
      </c>
      <c r="L62" s="29">
        <f t="shared" si="16"/>
        <v>0</v>
      </c>
      <c r="M62" s="29">
        <f t="shared" si="16"/>
        <v>0</v>
      </c>
      <c r="N62" s="29">
        <f t="shared" si="16"/>
        <v>0</v>
      </c>
      <c r="O62" s="29">
        <f t="shared" si="16"/>
        <v>0</v>
      </c>
      <c r="P62" s="29">
        <f t="shared" si="16"/>
        <v>0</v>
      </c>
      <c r="Q62" s="29">
        <f t="shared" si="16"/>
        <v>0</v>
      </c>
    </row>
    <row r="63" spans="1:17" x14ac:dyDescent="0.2">
      <c r="B63" s="2"/>
      <c r="I63" s="2"/>
    </row>
  </sheetData>
  <mergeCells count="23">
    <mergeCell ref="J8:P8"/>
    <mergeCell ref="J9:J11"/>
    <mergeCell ref="K9:K11"/>
    <mergeCell ref="M9:M11"/>
    <mergeCell ref="N9:O9"/>
    <mergeCell ref="N10:N11"/>
    <mergeCell ref="O10:O11"/>
    <mergeCell ref="A5:Q5"/>
    <mergeCell ref="A6:Q6"/>
    <mergeCell ref="A8:A11"/>
    <mergeCell ref="B8:B11"/>
    <mergeCell ref="C8:C11"/>
    <mergeCell ref="D8:D11"/>
    <mergeCell ref="E8:I8"/>
    <mergeCell ref="E9:E11"/>
    <mergeCell ref="F9:F11"/>
    <mergeCell ref="G9:H9"/>
    <mergeCell ref="L10:L11"/>
    <mergeCell ref="P9:P11"/>
    <mergeCell ref="Q8:Q11"/>
    <mergeCell ref="G10:G11"/>
    <mergeCell ref="H10:H11"/>
    <mergeCell ref="I9:I11"/>
  </mergeCells>
  <pageMargins left="0.196850393700787" right="0.196850393700787" top="0.39370078740157499" bottom="0.196850393700787" header="0" footer="0"/>
  <pageSetup paperSize="9" scale="60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2019-12-21T07:16:30Z</cp:lastPrinted>
  <dcterms:created xsi:type="dcterms:W3CDTF">2019-11-28T13:48:33Z</dcterms:created>
  <dcterms:modified xsi:type="dcterms:W3CDTF">2020-01-02T08:45:40Z</dcterms:modified>
</cp:coreProperties>
</file>