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1\березень\"/>
    </mc:Choice>
  </mc:AlternateContent>
  <bookViews>
    <workbookView xWindow="0" yWindow="0" windowWidth="16170" windowHeight="7725"/>
  </bookViews>
  <sheets>
    <sheet name="Лист1" sheetId="1" r:id="rId1"/>
  </sheets>
  <definedNames>
    <definedName name="_xlnm._FilterDatabase" localSheetId="0" hidden="1">Лист1!$A$1:$R$79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" i="1" l="1"/>
  <c r="O30" i="1"/>
  <c r="N30" i="1"/>
  <c r="M30" i="1"/>
  <c r="L30" i="1"/>
  <c r="K30" i="1"/>
  <c r="J30" i="1"/>
  <c r="Q43" i="1"/>
  <c r="Q42" i="1"/>
  <c r="Q36" i="1"/>
  <c r="L76" i="1" l="1"/>
  <c r="L74" i="1"/>
  <c r="L72" i="1"/>
  <c r="L66" i="1"/>
  <c r="L64" i="1"/>
  <c r="L60" i="1"/>
  <c r="L56" i="1"/>
  <c r="L54" i="1"/>
  <c r="L46" i="1"/>
  <c r="L44" i="1"/>
  <c r="L37" i="1"/>
  <c r="L25" i="1"/>
  <c r="L20" i="1"/>
  <c r="L18" i="1"/>
  <c r="L16" i="1"/>
  <c r="P76" i="1"/>
  <c r="O76" i="1"/>
  <c r="N76" i="1"/>
  <c r="M76" i="1"/>
  <c r="K76" i="1"/>
  <c r="J76" i="1"/>
  <c r="I76" i="1"/>
  <c r="H76" i="1"/>
  <c r="G76" i="1"/>
  <c r="F76" i="1"/>
  <c r="E76" i="1"/>
  <c r="P74" i="1"/>
  <c r="O74" i="1"/>
  <c r="N74" i="1"/>
  <c r="M74" i="1"/>
  <c r="K74" i="1"/>
  <c r="J74" i="1"/>
  <c r="I74" i="1"/>
  <c r="H74" i="1"/>
  <c r="G74" i="1"/>
  <c r="F74" i="1"/>
  <c r="E74" i="1"/>
  <c r="P72" i="1"/>
  <c r="O72" i="1"/>
  <c r="N72" i="1"/>
  <c r="M72" i="1"/>
  <c r="K72" i="1"/>
  <c r="J72" i="1"/>
  <c r="I72" i="1"/>
  <c r="H72" i="1"/>
  <c r="G72" i="1"/>
  <c r="F72" i="1"/>
  <c r="E72" i="1"/>
  <c r="P66" i="1"/>
  <c r="O66" i="1"/>
  <c r="N66" i="1"/>
  <c r="M66" i="1"/>
  <c r="K66" i="1"/>
  <c r="J66" i="1"/>
  <c r="I66" i="1"/>
  <c r="H66" i="1"/>
  <c r="G66" i="1"/>
  <c r="F66" i="1"/>
  <c r="E66" i="1"/>
  <c r="P64" i="1"/>
  <c r="O64" i="1"/>
  <c r="N64" i="1"/>
  <c r="M64" i="1"/>
  <c r="K64" i="1"/>
  <c r="J64" i="1"/>
  <c r="I64" i="1"/>
  <c r="H64" i="1"/>
  <c r="G64" i="1"/>
  <c r="F64" i="1"/>
  <c r="E64" i="1"/>
  <c r="P60" i="1"/>
  <c r="O60" i="1"/>
  <c r="N60" i="1"/>
  <c r="M60" i="1"/>
  <c r="K60" i="1"/>
  <c r="J60" i="1"/>
  <c r="I60" i="1"/>
  <c r="H60" i="1"/>
  <c r="G60" i="1"/>
  <c r="F60" i="1"/>
  <c r="E60" i="1"/>
  <c r="P56" i="1"/>
  <c r="O56" i="1"/>
  <c r="N56" i="1"/>
  <c r="M56" i="1"/>
  <c r="K56" i="1"/>
  <c r="J56" i="1"/>
  <c r="I56" i="1"/>
  <c r="H56" i="1"/>
  <c r="G56" i="1"/>
  <c r="F56" i="1"/>
  <c r="E56" i="1"/>
  <c r="P54" i="1"/>
  <c r="O54" i="1"/>
  <c r="N54" i="1"/>
  <c r="M54" i="1"/>
  <c r="K54" i="1"/>
  <c r="J54" i="1"/>
  <c r="I54" i="1"/>
  <c r="H54" i="1"/>
  <c r="G54" i="1"/>
  <c r="F54" i="1"/>
  <c r="E54" i="1"/>
  <c r="P46" i="1"/>
  <c r="O46" i="1"/>
  <c r="N46" i="1"/>
  <c r="M46" i="1"/>
  <c r="K46" i="1"/>
  <c r="J46" i="1"/>
  <c r="I46" i="1"/>
  <c r="H46" i="1"/>
  <c r="G46" i="1"/>
  <c r="F46" i="1"/>
  <c r="E46" i="1"/>
  <c r="P44" i="1"/>
  <c r="O44" i="1"/>
  <c r="N44" i="1"/>
  <c r="M44" i="1"/>
  <c r="K44" i="1"/>
  <c r="J44" i="1"/>
  <c r="I44" i="1"/>
  <c r="H44" i="1"/>
  <c r="G44" i="1"/>
  <c r="F44" i="1"/>
  <c r="E44" i="1"/>
  <c r="P37" i="1"/>
  <c r="O37" i="1"/>
  <c r="N37" i="1"/>
  <c r="M37" i="1"/>
  <c r="K37" i="1"/>
  <c r="J37" i="1"/>
  <c r="I37" i="1"/>
  <c r="H37" i="1"/>
  <c r="G37" i="1"/>
  <c r="F37" i="1"/>
  <c r="I30" i="1"/>
  <c r="H30" i="1"/>
  <c r="G30" i="1"/>
  <c r="F30" i="1"/>
  <c r="P25" i="1"/>
  <c r="O25" i="1"/>
  <c r="N25" i="1"/>
  <c r="M25" i="1"/>
  <c r="K25" i="1"/>
  <c r="J25" i="1"/>
  <c r="I25" i="1"/>
  <c r="H25" i="1"/>
  <c r="G25" i="1"/>
  <c r="F25" i="1"/>
  <c r="E37" i="1"/>
  <c r="E30" i="1"/>
  <c r="E25" i="1"/>
  <c r="P20" i="1"/>
  <c r="O20" i="1"/>
  <c r="N20" i="1"/>
  <c r="M20" i="1"/>
  <c r="K20" i="1"/>
  <c r="J20" i="1"/>
  <c r="I20" i="1"/>
  <c r="H20" i="1"/>
  <c r="G20" i="1"/>
  <c r="F20" i="1"/>
  <c r="E20" i="1"/>
  <c r="P18" i="1"/>
  <c r="O18" i="1"/>
  <c r="N18" i="1"/>
  <c r="M18" i="1"/>
  <c r="K18" i="1"/>
  <c r="J18" i="1"/>
  <c r="I18" i="1"/>
  <c r="H18" i="1"/>
  <c r="G18" i="1"/>
  <c r="F18" i="1"/>
  <c r="E18" i="1"/>
  <c r="P16" i="1"/>
  <c r="O16" i="1"/>
  <c r="O15" i="1" s="1"/>
  <c r="O14" i="1" s="1"/>
  <c r="O79" i="1" s="1"/>
  <c r="N16" i="1"/>
  <c r="M16" i="1"/>
  <c r="K16" i="1"/>
  <c r="J16" i="1"/>
  <c r="J15" i="1" s="1"/>
  <c r="J14" i="1" s="1"/>
  <c r="J79" i="1" s="1"/>
  <c r="I16" i="1"/>
  <c r="H16" i="1"/>
  <c r="G16" i="1"/>
  <c r="F16" i="1"/>
  <c r="F15" i="1" s="1"/>
  <c r="F14" i="1" s="1"/>
  <c r="F79" i="1" s="1"/>
  <c r="E16" i="1"/>
  <c r="L15" i="1" l="1"/>
  <c r="L14" i="1" s="1"/>
  <c r="L79" i="1" s="1"/>
  <c r="H15" i="1"/>
  <c r="H14" i="1" s="1"/>
  <c r="H79" i="1" s="1"/>
  <c r="M15" i="1"/>
  <c r="M14" i="1" s="1"/>
  <c r="M79" i="1" s="1"/>
  <c r="G15" i="1"/>
  <c r="G14" i="1" s="1"/>
  <c r="G79" i="1" s="1"/>
  <c r="K15" i="1"/>
  <c r="K14" i="1" s="1"/>
  <c r="K79" i="1" s="1"/>
  <c r="P15" i="1"/>
  <c r="P14" i="1" s="1"/>
  <c r="P79" i="1" s="1"/>
  <c r="E15" i="1"/>
  <c r="E14" i="1" s="1"/>
  <c r="E79" i="1" s="1"/>
  <c r="I15" i="1"/>
  <c r="I14" i="1" s="1"/>
  <c r="I79" i="1" s="1"/>
  <c r="N15" i="1"/>
  <c r="N14" i="1" s="1"/>
  <c r="N79" i="1" s="1"/>
  <c r="Q78" i="1"/>
  <c r="Q77" i="1"/>
  <c r="Q75" i="1"/>
  <c r="Q74" i="1" s="1"/>
  <c r="Q73" i="1"/>
  <c r="Q72" i="1" s="1"/>
  <c r="Q71" i="1"/>
  <c r="Q70" i="1"/>
  <c r="Q69" i="1"/>
  <c r="Q68" i="1"/>
  <c r="Q67" i="1"/>
  <c r="Q65" i="1"/>
  <c r="Q64" i="1" s="1"/>
  <c r="Q63" i="1"/>
  <c r="Q62" i="1"/>
  <c r="Q61" i="1"/>
  <c r="Q60" i="1" s="1"/>
  <c r="Q59" i="1"/>
  <c r="Q58" i="1"/>
  <c r="Q57" i="1"/>
  <c r="Q55" i="1"/>
  <c r="Q54" i="1" s="1"/>
  <c r="Q53" i="1"/>
  <c r="Q52" i="1"/>
  <c r="Q51" i="1"/>
  <c r="Q50" i="1"/>
  <c r="Q49" i="1"/>
  <c r="Q48" i="1"/>
  <c r="Q47" i="1"/>
  <c r="Q45" i="1"/>
  <c r="Q44" i="1" s="1"/>
  <c r="Q41" i="1"/>
  <c r="Q40" i="1"/>
  <c r="Q39" i="1"/>
  <c r="Q38" i="1"/>
  <c r="Q35" i="1"/>
  <c r="Q34" i="1"/>
  <c r="Q33" i="1"/>
  <c r="Q32" i="1"/>
  <c r="Q31" i="1"/>
  <c r="Q29" i="1"/>
  <c r="Q28" i="1"/>
  <c r="Q27" i="1"/>
  <c r="Q26" i="1"/>
  <c r="Q24" i="1"/>
  <c r="Q23" i="1"/>
  <c r="Q22" i="1"/>
  <c r="Q21" i="1"/>
  <c r="Q19" i="1"/>
  <c r="Q18" i="1" s="1"/>
  <c r="Q17" i="1"/>
  <c r="Q16" i="1" s="1"/>
  <c r="Q14" i="1" l="1"/>
  <c r="Q79" i="1" s="1"/>
  <c r="Q15" i="1"/>
  <c r="Q37" i="1"/>
  <c r="Q76" i="1"/>
  <c r="Q46" i="1"/>
  <c r="Q66" i="1"/>
  <c r="Q56" i="1"/>
  <c r="Q20" i="1"/>
  <c r="Q25" i="1"/>
  <c r="Q30" i="1"/>
</calcChain>
</file>

<file path=xl/sharedStrings.xml><?xml version="1.0" encoding="utf-8"?>
<sst xmlns="http://schemas.openxmlformats.org/spreadsheetml/2006/main" count="245" uniqueCount="206">
  <si>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</si>
  <si>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</si>
  <si>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</si>
  <si>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</si>
  <si>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</si>
  <si>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</si>
  <si>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</si>
  <si>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</si>
  <si>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</si>
  <si>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</si>
  <si>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</si>
  <si>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</si>
  <si>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</si>
  <si>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</si>
  <si>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</si>
  <si>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</si>
  <si>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</si>
  <si>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Зимнівська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</si>
  <si>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</si>
  <si>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</si>
  <si>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</si>
  <si>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</si>
  <si>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</si>
  <si>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</si>
  <si>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</si>
  <si>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</si>
  <si>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</si>
  <si>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</si>
  <si>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</si>
  <si>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</si>
  <si>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</si>
  <si>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</si>
  <si>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</si>
  <si>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</si>
  <si>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</si>
  <si>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</si>
  <si>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</si>
  <si>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</si>
  <si>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</si>
  <si>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</si>
  <si>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</si>
  <si>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</si>
  <si>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</si>
  <si>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</si>
  <si>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</si>
  <si>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</si>
  <si>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</si>
  <si>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</si>
  <si>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</si>
  <si>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</si>
  <si>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</si>
  <si>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</si>
  <si>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</si>
  <si>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0116086</t>
  </si>
  <si>
    <t>6086</t>
  </si>
  <si>
    <t>Інша діяльність щодо забезпечення житлом громадян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</si>
  <si>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</si>
  <si>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</si>
  <si>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</si>
  <si>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</si>
  <si>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</si>
  <si>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</si>
  <si>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</si>
  <si>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</si>
  <si>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</si>
  <si>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</si>
  <si>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Будівництво-1 інших об`єктів комунальної власності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</si>
  <si>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</si>
  <si>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</si>
  <si>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</si>
  <si>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</si>
  <si>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</si>
  <si>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</si>
  <si>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</si>
  <si>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</si>
  <si>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</si>
  <si>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</si>
  <si>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</si>
  <si>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</si>
  <si>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</si>
  <si>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</si>
  <si>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</si>
  <si>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</si>
  <si>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</si>
  <si>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</si>
  <si>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</si>
  <si>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0118340</t>
  </si>
  <si>
    <t>0540</t>
  </si>
  <si>
    <t>8340</t>
  </si>
  <si>
    <t>Природоохоронні заходи за рахунок цільових фондів</t>
  </si>
  <si>
    <t>0600000</t>
  </si>
  <si>
    <t>Гуманітарний відділ виконавчого комітету Зимнівської сільської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</si>
  <si>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</si>
  <si>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</si>
  <si>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</si>
  <si>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</si>
  <si>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</si>
  <si>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</si>
  <si>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</si>
  <si>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</si>
  <si>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</si>
  <si>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</si>
  <si>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</si>
  <si>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</si>
  <si>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</si>
  <si>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</si>
  <si>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</si>
  <si>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</si>
  <si>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</si>
  <si>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</si>
  <si>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</si>
  <si>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</si>
  <si>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</si>
  <si>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</si>
  <si>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</si>
  <si>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</si>
  <si>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</si>
  <si>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</si>
  <si>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</si>
  <si>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</si>
  <si>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</si>
  <si>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</si>
  <si>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</si>
  <si>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</si>
  <si>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</si>
  <si>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</si>
  <si>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</si>
  <si>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</si>
  <si>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</si>
  <si>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</si>
  <si>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</si>
  <si>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</si>
  <si>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</si>
  <si>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</si>
  <si>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</si>
  <si>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0615061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</si>
  <si>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</si>
  <si>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</si>
  <si>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</si>
  <si>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0800000</t>
  </si>
  <si>
    <t>Відділ соціального захисту населення виконавчого комітету Зимнівської сільської ради</t>
  </si>
  <si>
    <t>0810000</t>
  </si>
  <si>
    <t>0810160</t>
  </si>
  <si>
    <t>0813104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</si>
  <si>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</si>
  <si>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</si>
  <si>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</si>
  <si>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0813112</t>
  </si>
  <si>
    <t>3112</t>
  </si>
  <si>
    <t>Заходи державної політики з питань дітей та їх соціального захисту</t>
  </si>
  <si>
    <t>0813192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</si>
  <si>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</si>
  <si>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</si>
  <si>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</si>
  <si>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3700000</t>
  </si>
  <si>
    <t>3710000</t>
  </si>
  <si>
    <t>Відділ фнансів виконавчого комітету Зимнівської сільської ради</t>
  </si>
  <si>
    <t>3710160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</si>
  <si>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</si>
  <si>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</si>
  <si>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</si>
  <si>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</si>
  <si>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</si>
  <si>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</si>
  <si>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</si>
  <si>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</si>
  <si>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</si>
  <si>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</si>
  <si>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</si>
  <si>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</si>
  <si>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</si>
  <si>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0350300000</t>
  </si>
  <si>
    <t>(код бюджету)</t>
  </si>
  <si>
    <t>0110100</t>
  </si>
  <si>
    <t>Державне управління</t>
  </si>
  <si>
    <t>0112000</t>
  </si>
  <si>
    <t>Охорона здоровя</t>
  </si>
  <si>
    <t>0113000</t>
  </si>
  <si>
    <t>Соціальний захист та соціальне забезпечення</t>
  </si>
  <si>
    <t>0116000</t>
  </si>
  <si>
    <t>Житлово-комунальне господарство</t>
  </si>
  <si>
    <t>0117000</t>
  </si>
  <si>
    <t>Економічна діяльність</t>
  </si>
  <si>
    <t>0118000</t>
  </si>
  <si>
    <t>Інша діяльність</t>
  </si>
  <si>
    <t>капітальні видатки за рахунок коштів, що передаються із загального фонду до бюджету розвитку (спеціального фонду)</t>
  </si>
  <si>
    <t>0610100</t>
  </si>
  <si>
    <t>0611000</t>
  </si>
  <si>
    <t>Освіта</t>
  </si>
  <si>
    <t>0613000</t>
  </si>
  <si>
    <t>0614000</t>
  </si>
  <si>
    <t>Культура і мистецтво</t>
  </si>
  <si>
    <t>0615000</t>
  </si>
  <si>
    <t>Фізична культура і спорт</t>
  </si>
  <si>
    <t>0810100</t>
  </si>
  <si>
    <t>0813000</t>
  </si>
  <si>
    <t>3710100</t>
  </si>
  <si>
    <t>3718000</t>
  </si>
  <si>
    <t>3719000</t>
  </si>
  <si>
    <t>Міжбюджетні трансферти</t>
  </si>
  <si>
    <t>до рішення сільської ради № 5/3  від 25 лютого 2021 року про внесення змін до рішення №3/3 від 24.12.2020 "Про бюджет  територіальної громади на 2021 рік"</t>
  </si>
  <si>
    <t>Зміни до  додатку №3</t>
  </si>
  <si>
    <t>Розподіл видатків місцевого бюджету на 2021 рік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</si>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</sst>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" fontId="1" fillId="0" borderId="2" xfId="0" quotePrefix="1" applyNumberFormat="1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" fontId="0" fillId="0" borderId="0" xfId="0" applyNumberFormat="1"/>
    <xf numFmtId="0" fontId="0" fillId="0" borderId="5" xfId="0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vertical="center" wrapText="1"/>
    </xf>
    <xf numFmtId="3" fontId="0" fillId="0" borderId="0" xfId="0" applyNumberFormat="1"/>
    <xf numFmtId="3" fontId="0" fillId="0" borderId="5" xfId="0" applyNumberFormat="1" applyFill="1" applyBorder="1" applyAlignment="1">
      <alignment vertical="center" wrapText="1"/>
    </xf>
    <xf numFmtId="3" fontId="0" fillId="0" borderId="6" xfId="0" applyNumberForma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95"/>
  <sheetViews>
    <sheetView tabSelected="1" workbookViewId="0">
      <selection activeCell="R53" sqref="R53"/>
    </sheetView>
  </sheetViews>
  <sheetFormatPr defaultRowHeight="12.75" x14ac:dyDescent="0.2"/>
  <cols>
    <col min="1" max="3" width="12" customWidth="1"/>
    <col min="4" max="4" width="40.7109375" customWidth="1"/>
    <col min="5" max="17" width="13.7109375" customWidth="1"/>
  </cols>
  <sheetData>
    <row r="1" spans="1:18" x14ac:dyDescent="0.2">
      <c r="N1" t="s">
        <v>0</v>
      </c>
      <c r="R1">
        <v>1</v>
      </c>
    </row>
    <row r="2" spans="1:18" ht="56.25" customHeight="1" x14ac:dyDescent="0.2">
      <c r="N2" s="39" t="s">
        <v>200</v>
      </c>
      <c r="O2" s="39"/>
      <c r="P2" s="39"/>
      <c r="R2">
        <v>1</v>
      </c>
    </row>
    <row r="3" spans="1:18" x14ac:dyDescent="0.2">
      <c r="R3">
        <v>1</v>
      </c>
    </row>
    <row r="4" spans="1:18" x14ac:dyDescent="0.2">
      <c r="R4">
        <v>1</v>
      </c>
    </row>
    <row r="5" spans="1:18" x14ac:dyDescent="0.2">
      <c r="A5" s="40" t="s">
        <v>201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>
        <v>1</v>
      </c>
    </row>
    <row r="6" spans="1:18" x14ac:dyDescent="0.2">
      <c r="A6" s="40" t="s">
        <v>202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>
        <v>1</v>
      </c>
    </row>
    <row r="7" spans="1:18" x14ac:dyDescent="0.2">
      <c r="A7" s="22" t="s">
        <v>171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>
        <v>1</v>
      </c>
    </row>
    <row r="8" spans="1:18" x14ac:dyDescent="0.2">
      <c r="A8" s="21" t="s">
        <v>172</v>
      </c>
      <c r="Q8" s="1" t="s">
        <v>1</v>
      </c>
      <c r="R8">
        <v>1</v>
      </c>
    </row>
    <row r="9" spans="1:18" x14ac:dyDescent="0.2">
      <c r="A9" s="42" t="s">
        <v>2</v>
      </c>
      <c r="B9" s="42" t="s">
        <v>3</v>
      </c>
      <c r="C9" s="42" t="s">
        <v>4</v>
      </c>
      <c r="D9" s="43" t="s">
        <v>5</v>
      </c>
      <c r="E9" s="43" t="s">
        <v>6</v>
      </c>
      <c r="F9" s="43"/>
      <c r="G9" s="43"/>
      <c r="H9" s="43"/>
      <c r="I9" s="43"/>
      <c r="J9" s="43" t="s">
        <v>13</v>
      </c>
      <c r="K9" s="43"/>
      <c r="L9" s="43"/>
      <c r="M9" s="43"/>
      <c r="N9" s="43"/>
      <c r="O9" s="43"/>
      <c r="P9" s="43"/>
      <c r="Q9" s="44" t="s">
        <v>15</v>
      </c>
      <c r="R9">
        <v>1</v>
      </c>
    </row>
    <row r="10" spans="1:18" x14ac:dyDescent="0.2">
      <c r="A10" s="43"/>
      <c r="B10" s="43"/>
      <c r="C10" s="43"/>
      <c r="D10" s="43"/>
      <c r="E10" s="44" t="s">
        <v>7</v>
      </c>
      <c r="F10" s="43" t="s">
        <v>8</v>
      </c>
      <c r="G10" s="43" t="s">
        <v>9</v>
      </c>
      <c r="H10" s="43"/>
      <c r="I10" s="43" t="s">
        <v>12</v>
      </c>
      <c r="J10" s="44" t="s">
        <v>7</v>
      </c>
      <c r="K10" s="43" t="s">
        <v>14</v>
      </c>
      <c r="L10" s="4" t="s">
        <v>9</v>
      </c>
      <c r="M10" s="43" t="s">
        <v>8</v>
      </c>
      <c r="N10" s="43" t="s">
        <v>9</v>
      </c>
      <c r="O10" s="43"/>
      <c r="P10" s="43" t="s">
        <v>12</v>
      </c>
      <c r="Q10" s="43"/>
      <c r="R10">
        <v>1</v>
      </c>
    </row>
    <row r="11" spans="1:18" ht="140.25" customHeight="1" x14ac:dyDescent="0.2">
      <c r="A11" s="43"/>
      <c r="B11" s="43"/>
      <c r="C11" s="43"/>
      <c r="D11" s="43"/>
      <c r="E11" s="43"/>
      <c r="F11" s="43"/>
      <c r="G11" s="43" t="s">
        <v>10</v>
      </c>
      <c r="H11" s="43" t="s">
        <v>11</v>
      </c>
      <c r="I11" s="43"/>
      <c r="J11" s="43"/>
      <c r="K11" s="43"/>
      <c r="L11" s="45" t="s">
        <v>185</v>
      </c>
      <c r="M11" s="43"/>
      <c r="N11" s="43" t="s">
        <v>10</v>
      </c>
      <c r="O11" s="43" t="s">
        <v>11</v>
      </c>
      <c r="P11" s="43"/>
      <c r="Q11" s="43"/>
      <c r="R11">
        <v>1</v>
      </c>
    </row>
    <row r="12" spans="1:18" ht="22.5" customHeight="1" x14ac:dyDescent="0.2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6"/>
      <c r="M12" s="43"/>
      <c r="N12" s="43"/>
      <c r="O12" s="43"/>
      <c r="P12" s="43"/>
      <c r="Q12" s="43"/>
      <c r="R12">
        <v>1</v>
      </c>
    </row>
    <row r="13" spans="1:18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/>
      <c r="M13" s="4">
        <v>12</v>
      </c>
      <c r="N13" s="4">
        <v>13</v>
      </c>
      <c r="O13" s="4">
        <v>14</v>
      </c>
      <c r="P13" s="4">
        <v>15</v>
      </c>
      <c r="Q13" s="5">
        <v>16</v>
      </c>
      <c r="R13" s="27">
        <v>1</v>
      </c>
    </row>
    <row r="14" spans="1:18" x14ac:dyDescent="0.2">
      <c r="A14" s="6" t="s">
        <v>16</v>
      </c>
      <c r="B14" s="7"/>
      <c r="C14" s="8"/>
      <c r="D14" s="9" t="s">
        <v>17</v>
      </c>
      <c r="E14" s="10">
        <f>E15</f>
        <v>9723160</v>
      </c>
      <c r="F14" s="11">
        <f>F15</f>
        <v>9534760</v>
      </c>
      <c r="G14" s="11">
        <f>G15</f>
        <v>5458000</v>
      </c>
      <c r="H14" s="33">
        <f t="shared" ref="H14:I14" si="0">H15</f>
        <v>502800</v>
      </c>
      <c r="I14" s="33">
        <f t="shared" si="0"/>
        <v>188400</v>
      </c>
      <c r="J14" s="10">
        <f>J15</f>
        <v>2535212</v>
      </c>
      <c r="K14" s="11">
        <f>K15</f>
        <v>1510212</v>
      </c>
      <c r="L14" s="33">
        <f t="shared" ref="L14:P14" si="1">L15</f>
        <v>1510212</v>
      </c>
      <c r="M14" s="33">
        <f t="shared" si="1"/>
        <v>25000</v>
      </c>
      <c r="N14" s="33">
        <f t="shared" si="1"/>
        <v>0</v>
      </c>
      <c r="O14" s="33">
        <f t="shared" si="1"/>
        <v>0</v>
      </c>
      <c r="P14" s="33">
        <f t="shared" si="1"/>
        <v>2510212</v>
      </c>
      <c r="Q14" s="10">
        <f t="shared" ref="Q14:Q55" si="2">E14+J14</f>
        <v>12258372</v>
      </c>
      <c r="R14" s="28">
        <v>1</v>
      </c>
    </row>
    <row r="15" spans="1:18" x14ac:dyDescent="0.2">
      <c r="A15" s="6" t="s">
        <v>18</v>
      </c>
      <c r="B15" s="7"/>
      <c r="C15" s="8"/>
      <c r="D15" s="9" t="s">
        <v>17</v>
      </c>
      <c r="E15" s="10">
        <f>E16+E18+E20+E25+E30+E37</f>
        <v>9723160</v>
      </c>
      <c r="F15" s="11">
        <f t="shared" ref="F15:P15" si="3">F16+F18+F20+F25+F30+F37</f>
        <v>9534760</v>
      </c>
      <c r="G15" s="11">
        <f t="shared" si="3"/>
        <v>5458000</v>
      </c>
      <c r="H15" s="11">
        <f t="shared" si="3"/>
        <v>502800</v>
      </c>
      <c r="I15" s="11">
        <f t="shared" si="3"/>
        <v>188400</v>
      </c>
      <c r="J15" s="10">
        <f t="shared" si="3"/>
        <v>2535212</v>
      </c>
      <c r="K15" s="11">
        <f t="shared" si="3"/>
        <v>1510212</v>
      </c>
      <c r="L15" s="11">
        <f t="shared" si="3"/>
        <v>1510212</v>
      </c>
      <c r="M15" s="11">
        <f t="shared" si="3"/>
        <v>25000</v>
      </c>
      <c r="N15" s="11">
        <f t="shared" si="3"/>
        <v>0</v>
      </c>
      <c r="O15" s="11">
        <f t="shared" si="3"/>
        <v>0</v>
      </c>
      <c r="P15" s="11">
        <f t="shared" si="3"/>
        <v>2510212</v>
      </c>
      <c r="Q15" s="10">
        <f t="shared" si="2"/>
        <v>12258372</v>
      </c>
      <c r="R15" s="28">
        <v>1</v>
      </c>
    </row>
    <row r="16" spans="1:18" hidden="1" x14ac:dyDescent="0.2">
      <c r="A16" s="24" t="s">
        <v>173</v>
      </c>
      <c r="B16" s="25"/>
      <c r="C16" s="25"/>
      <c r="D16" s="25" t="s">
        <v>174</v>
      </c>
      <c r="E16" s="10">
        <f>E17</f>
        <v>7001100</v>
      </c>
      <c r="F16" s="11">
        <f t="shared" ref="F16:Q16" si="4">F17</f>
        <v>7001100</v>
      </c>
      <c r="G16" s="11">
        <f t="shared" si="4"/>
        <v>5290000</v>
      </c>
      <c r="H16" s="11">
        <f t="shared" si="4"/>
        <v>209300</v>
      </c>
      <c r="I16" s="11">
        <f t="shared" si="4"/>
        <v>0</v>
      </c>
      <c r="J16" s="10">
        <f t="shared" si="4"/>
        <v>10000</v>
      </c>
      <c r="K16" s="11">
        <f t="shared" si="4"/>
        <v>0</v>
      </c>
      <c r="L16" s="11">
        <f t="shared" si="4"/>
        <v>0</v>
      </c>
      <c r="M16" s="11">
        <f t="shared" si="4"/>
        <v>10000</v>
      </c>
      <c r="N16" s="11">
        <f t="shared" si="4"/>
        <v>0</v>
      </c>
      <c r="O16" s="11">
        <f t="shared" si="4"/>
        <v>0</v>
      </c>
      <c r="P16" s="11">
        <f t="shared" si="4"/>
        <v>0</v>
      </c>
      <c r="Q16" s="10">
        <f t="shared" si="4"/>
        <v>7011100</v>
      </c>
      <c r="R16" s="29"/>
    </row>
    <row r="17" spans="1:18" ht="63.75" hidden="1" x14ac:dyDescent="0.2">
      <c r="A17" s="12" t="s">
        <v>19</v>
      </c>
      <c r="B17" s="12" t="s">
        <v>21</v>
      </c>
      <c r="C17" s="13" t="s">
        <v>20</v>
      </c>
      <c r="D17" s="14" t="s">
        <v>22</v>
      </c>
      <c r="E17" s="15">
        <v>7001100</v>
      </c>
      <c r="F17" s="16">
        <v>7001100</v>
      </c>
      <c r="G17" s="16">
        <v>5290000</v>
      </c>
      <c r="H17" s="16">
        <v>209300</v>
      </c>
      <c r="I17" s="16">
        <v>0</v>
      </c>
      <c r="J17" s="15">
        <v>10000</v>
      </c>
      <c r="K17" s="16">
        <v>0</v>
      </c>
      <c r="L17" s="16">
        <v>0</v>
      </c>
      <c r="M17" s="16">
        <v>10000</v>
      </c>
      <c r="N17" s="16">
        <v>0</v>
      </c>
      <c r="O17" s="16">
        <v>0</v>
      </c>
      <c r="P17" s="16">
        <v>0</v>
      </c>
      <c r="Q17" s="15">
        <f t="shared" si="2"/>
        <v>7011100</v>
      </c>
      <c r="R17" s="29"/>
    </row>
    <row r="18" spans="1:18" hidden="1" x14ac:dyDescent="0.2">
      <c r="A18" s="6" t="s">
        <v>175</v>
      </c>
      <c r="B18" s="6"/>
      <c r="C18" s="23"/>
      <c r="D18" s="9" t="s">
        <v>176</v>
      </c>
      <c r="E18" s="10">
        <f>E19</f>
        <v>570000</v>
      </c>
      <c r="F18" s="11">
        <f t="shared" ref="F18:Q18" si="5">F19</f>
        <v>570000</v>
      </c>
      <c r="G18" s="11">
        <f t="shared" si="5"/>
        <v>0</v>
      </c>
      <c r="H18" s="11">
        <f t="shared" si="5"/>
        <v>0</v>
      </c>
      <c r="I18" s="11">
        <f t="shared" si="5"/>
        <v>0</v>
      </c>
      <c r="J18" s="10">
        <f t="shared" si="5"/>
        <v>0</v>
      </c>
      <c r="K18" s="11">
        <f t="shared" si="5"/>
        <v>0</v>
      </c>
      <c r="L18" s="11">
        <f t="shared" si="5"/>
        <v>0</v>
      </c>
      <c r="M18" s="11">
        <f t="shared" si="5"/>
        <v>0</v>
      </c>
      <c r="N18" s="11">
        <f t="shared" si="5"/>
        <v>0</v>
      </c>
      <c r="O18" s="11">
        <f t="shared" si="5"/>
        <v>0</v>
      </c>
      <c r="P18" s="11">
        <f t="shared" si="5"/>
        <v>0</v>
      </c>
      <c r="Q18" s="10">
        <f t="shared" si="5"/>
        <v>570000</v>
      </c>
      <c r="R18" s="29"/>
    </row>
    <row r="19" spans="1:18" ht="38.25" hidden="1" x14ac:dyDescent="0.2">
      <c r="A19" s="12" t="s">
        <v>23</v>
      </c>
      <c r="B19" s="12" t="s">
        <v>25</v>
      </c>
      <c r="C19" s="13" t="s">
        <v>24</v>
      </c>
      <c r="D19" s="14" t="s">
        <v>26</v>
      </c>
      <c r="E19" s="15">
        <v>570000</v>
      </c>
      <c r="F19" s="16">
        <v>570000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5">
        <f t="shared" si="2"/>
        <v>570000</v>
      </c>
      <c r="R19" s="29"/>
    </row>
    <row r="20" spans="1:18" x14ac:dyDescent="0.2">
      <c r="A20" s="6" t="s">
        <v>177</v>
      </c>
      <c r="B20" s="6"/>
      <c r="C20" s="23"/>
      <c r="D20" s="9" t="s">
        <v>178</v>
      </c>
      <c r="E20" s="10">
        <f>E21+E22+E23+E24</f>
        <v>471000</v>
      </c>
      <c r="F20" s="10">
        <f t="shared" ref="F20:Q20" si="6">F21+F22+F23+F24</f>
        <v>471000</v>
      </c>
      <c r="G20" s="10">
        <f t="shared" si="6"/>
        <v>60000</v>
      </c>
      <c r="H20" s="10">
        <f t="shared" si="6"/>
        <v>0</v>
      </c>
      <c r="I20" s="10">
        <f t="shared" si="6"/>
        <v>0</v>
      </c>
      <c r="J20" s="10">
        <f t="shared" si="6"/>
        <v>0</v>
      </c>
      <c r="K20" s="10">
        <f t="shared" si="6"/>
        <v>0</v>
      </c>
      <c r="L20" s="10">
        <f t="shared" si="6"/>
        <v>0</v>
      </c>
      <c r="M20" s="10">
        <f t="shared" si="6"/>
        <v>0</v>
      </c>
      <c r="N20" s="10">
        <f t="shared" si="6"/>
        <v>0</v>
      </c>
      <c r="O20" s="10">
        <f t="shared" si="6"/>
        <v>0</v>
      </c>
      <c r="P20" s="10">
        <f t="shared" si="6"/>
        <v>0</v>
      </c>
      <c r="Q20" s="10">
        <f t="shared" si="6"/>
        <v>471000</v>
      </c>
      <c r="R20" s="29">
        <v>1</v>
      </c>
    </row>
    <row r="21" spans="1:18" ht="25.5" hidden="1" x14ac:dyDescent="0.2">
      <c r="A21" s="12" t="s">
        <v>27</v>
      </c>
      <c r="B21" s="12" t="s">
        <v>29</v>
      </c>
      <c r="C21" s="13" t="s">
        <v>28</v>
      </c>
      <c r="D21" s="14" t="s">
        <v>30</v>
      </c>
      <c r="E21" s="15">
        <v>5000</v>
      </c>
      <c r="F21" s="16">
        <v>5000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5">
        <f t="shared" si="2"/>
        <v>5000</v>
      </c>
      <c r="R21" s="29"/>
    </row>
    <row r="22" spans="1:18" ht="38.25" hidden="1" x14ac:dyDescent="0.2">
      <c r="A22" s="12" t="s">
        <v>31</v>
      </c>
      <c r="B22" s="12" t="s">
        <v>32</v>
      </c>
      <c r="C22" s="13" t="s">
        <v>28</v>
      </c>
      <c r="D22" s="14" t="s">
        <v>33</v>
      </c>
      <c r="E22" s="15">
        <v>40000</v>
      </c>
      <c r="F22" s="16">
        <v>40000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5">
        <f t="shared" si="2"/>
        <v>40000</v>
      </c>
      <c r="R22" s="29"/>
    </row>
    <row r="23" spans="1:18" hidden="1" x14ac:dyDescent="0.2">
      <c r="A23" s="12" t="s">
        <v>34</v>
      </c>
      <c r="B23" s="12" t="s">
        <v>36</v>
      </c>
      <c r="C23" s="13" t="s">
        <v>35</v>
      </c>
      <c r="D23" s="14" t="s">
        <v>37</v>
      </c>
      <c r="E23" s="15">
        <v>73200</v>
      </c>
      <c r="F23" s="16">
        <v>73200</v>
      </c>
      <c r="G23" s="16">
        <v>60000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5">
        <f t="shared" si="2"/>
        <v>73200</v>
      </c>
      <c r="R23" s="29"/>
    </row>
    <row r="24" spans="1:18" ht="25.5" x14ac:dyDescent="0.2">
      <c r="A24" s="12" t="s">
        <v>38</v>
      </c>
      <c r="B24" s="12" t="s">
        <v>40</v>
      </c>
      <c r="C24" s="13" t="s">
        <v>39</v>
      </c>
      <c r="D24" s="14" t="s">
        <v>41</v>
      </c>
      <c r="E24" s="15">
        <v>352800</v>
      </c>
      <c r="F24" s="16">
        <v>352800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5">
        <f t="shared" si="2"/>
        <v>352800</v>
      </c>
      <c r="R24" s="30">
        <v>1</v>
      </c>
    </row>
    <row r="25" spans="1:18" hidden="1" x14ac:dyDescent="0.2">
      <c r="A25" s="6" t="s">
        <v>179</v>
      </c>
      <c r="B25" s="6"/>
      <c r="C25" s="23"/>
      <c r="D25" s="9" t="s">
        <v>180</v>
      </c>
      <c r="E25" s="10">
        <f>E26+E27+E28+E29</f>
        <v>408800</v>
      </c>
      <c r="F25" s="11">
        <f t="shared" ref="F25:Q25" si="7">F26+F27+F28+F29</f>
        <v>395400</v>
      </c>
      <c r="G25" s="11">
        <f t="shared" si="7"/>
        <v>0</v>
      </c>
      <c r="H25" s="11">
        <f t="shared" si="7"/>
        <v>240000</v>
      </c>
      <c r="I25" s="11">
        <f t="shared" si="7"/>
        <v>13400</v>
      </c>
      <c r="J25" s="10">
        <f t="shared" si="7"/>
        <v>362000</v>
      </c>
      <c r="K25" s="11">
        <f t="shared" si="7"/>
        <v>362000</v>
      </c>
      <c r="L25" s="11">
        <f t="shared" si="7"/>
        <v>362000</v>
      </c>
      <c r="M25" s="11">
        <f t="shared" si="7"/>
        <v>0</v>
      </c>
      <c r="N25" s="11">
        <f t="shared" si="7"/>
        <v>0</v>
      </c>
      <c r="O25" s="11">
        <f t="shared" si="7"/>
        <v>0</v>
      </c>
      <c r="P25" s="11">
        <f t="shared" si="7"/>
        <v>362000</v>
      </c>
      <c r="Q25" s="10">
        <f t="shared" si="7"/>
        <v>770800</v>
      </c>
      <c r="R25" s="29"/>
    </row>
    <row r="26" spans="1:18" hidden="1" x14ac:dyDescent="0.2">
      <c r="A26" s="12" t="s">
        <v>42</v>
      </c>
      <c r="B26" s="12" t="s">
        <v>44</v>
      </c>
      <c r="C26" s="13" t="s">
        <v>43</v>
      </c>
      <c r="D26" s="14" t="s">
        <v>45</v>
      </c>
      <c r="E26" s="15">
        <v>395400</v>
      </c>
      <c r="F26" s="16">
        <v>395400</v>
      </c>
      <c r="G26" s="16">
        <v>0</v>
      </c>
      <c r="H26" s="16">
        <v>240000</v>
      </c>
      <c r="I26" s="16">
        <v>0</v>
      </c>
      <c r="J26" s="15">
        <v>280000</v>
      </c>
      <c r="K26" s="16">
        <v>280000</v>
      </c>
      <c r="L26" s="16">
        <v>280000</v>
      </c>
      <c r="M26" s="16">
        <v>0</v>
      </c>
      <c r="N26" s="16">
        <v>0</v>
      </c>
      <c r="O26" s="16">
        <v>0</v>
      </c>
      <c r="P26" s="16">
        <v>280000</v>
      </c>
      <c r="Q26" s="15">
        <f t="shared" si="2"/>
        <v>675400</v>
      </c>
      <c r="R26" s="30"/>
    </row>
    <row r="27" spans="1:18" hidden="1" x14ac:dyDescent="0.2">
      <c r="A27" s="12" t="s">
        <v>46</v>
      </c>
      <c r="B27" s="12" t="s">
        <v>47</v>
      </c>
      <c r="C27" s="13" t="s">
        <v>43</v>
      </c>
      <c r="D27" s="14" t="s">
        <v>48</v>
      </c>
      <c r="E27" s="15">
        <v>0</v>
      </c>
      <c r="F27" s="16">
        <v>0</v>
      </c>
      <c r="G27" s="16">
        <v>0</v>
      </c>
      <c r="H27" s="16">
        <v>0</v>
      </c>
      <c r="I27" s="16">
        <v>0</v>
      </c>
      <c r="J27" s="15">
        <v>32000</v>
      </c>
      <c r="K27" s="16">
        <v>32000</v>
      </c>
      <c r="L27" s="16">
        <v>32000</v>
      </c>
      <c r="M27" s="16">
        <v>0</v>
      </c>
      <c r="N27" s="16">
        <v>0</v>
      </c>
      <c r="O27" s="16">
        <v>0</v>
      </c>
      <c r="P27" s="16">
        <v>32000</v>
      </c>
      <c r="Q27" s="15">
        <f t="shared" si="2"/>
        <v>32000</v>
      </c>
      <c r="R27" s="30"/>
    </row>
    <row r="28" spans="1:18" ht="51" hidden="1" x14ac:dyDescent="0.2">
      <c r="A28" s="12" t="s">
        <v>49</v>
      </c>
      <c r="B28" s="12" t="s">
        <v>51</v>
      </c>
      <c r="C28" s="13" t="s">
        <v>50</v>
      </c>
      <c r="D28" s="14" t="s">
        <v>52</v>
      </c>
      <c r="E28" s="15">
        <v>13400</v>
      </c>
      <c r="F28" s="16">
        <v>0</v>
      </c>
      <c r="G28" s="16">
        <v>0</v>
      </c>
      <c r="H28" s="16">
        <v>0</v>
      </c>
      <c r="I28" s="16">
        <v>13400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5">
        <f t="shared" si="2"/>
        <v>13400</v>
      </c>
      <c r="R28" s="31"/>
    </row>
    <row r="29" spans="1:18" ht="25.5" hidden="1" x14ac:dyDescent="0.2">
      <c r="A29" s="12" t="s">
        <v>53</v>
      </c>
      <c r="B29" s="12" t="s">
        <v>54</v>
      </c>
      <c r="C29" s="13" t="s">
        <v>50</v>
      </c>
      <c r="D29" s="14" t="s">
        <v>55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50000</v>
      </c>
      <c r="K29" s="16">
        <v>50000</v>
      </c>
      <c r="L29" s="16">
        <v>50000</v>
      </c>
      <c r="M29" s="16">
        <v>0</v>
      </c>
      <c r="N29" s="16">
        <v>0</v>
      </c>
      <c r="O29" s="16">
        <v>0</v>
      </c>
      <c r="P29" s="16">
        <v>50000</v>
      </c>
      <c r="Q29" s="15">
        <f t="shared" si="2"/>
        <v>50000</v>
      </c>
      <c r="R29" s="31"/>
    </row>
    <row r="30" spans="1:18" x14ac:dyDescent="0.2">
      <c r="A30" s="6" t="s">
        <v>181</v>
      </c>
      <c r="B30" s="6"/>
      <c r="C30" s="23"/>
      <c r="D30" s="9" t="s">
        <v>182</v>
      </c>
      <c r="E30" s="10">
        <f>E31+E32+E33+E34+E35</f>
        <v>1116300</v>
      </c>
      <c r="F30" s="11">
        <f t="shared" ref="F30:Q30" si="8">F31+F32+F33+F34+F35</f>
        <v>941300</v>
      </c>
      <c r="G30" s="11">
        <f t="shared" si="8"/>
        <v>0</v>
      </c>
      <c r="H30" s="11">
        <f t="shared" si="8"/>
        <v>52300</v>
      </c>
      <c r="I30" s="11">
        <f t="shared" si="8"/>
        <v>175000</v>
      </c>
      <c r="J30" s="10">
        <f>J31+J32+J33+J34+J35+J36</f>
        <v>2148212</v>
      </c>
      <c r="K30" s="11">
        <f t="shared" ref="K30:P30" si="9">K31+K32+K33+K34+K35+K36</f>
        <v>1148212</v>
      </c>
      <c r="L30" s="11">
        <f t="shared" si="9"/>
        <v>1148212</v>
      </c>
      <c r="M30" s="11">
        <f t="shared" si="9"/>
        <v>0</v>
      </c>
      <c r="N30" s="11">
        <f t="shared" si="9"/>
        <v>0</v>
      </c>
      <c r="O30" s="11">
        <f t="shared" si="9"/>
        <v>0</v>
      </c>
      <c r="P30" s="11">
        <f t="shared" si="9"/>
        <v>2148212</v>
      </c>
      <c r="Q30" s="10">
        <f t="shared" si="8"/>
        <v>2264512</v>
      </c>
      <c r="R30" s="31">
        <v>1</v>
      </c>
    </row>
    <row r="31" spans="1:18" ht="25.5" hidden="1" x14ac:dyDescent="0.2">
      <c r="A31" s="12" t="s">
        <v>56</v>
      </c>
      <c r="B31" s="12" t="s">
        <v>58</v>
      </c>
      <c r="C31" s="13" t="s">
        <v>57</v>
      </c>
      <c r="D31" s="14" t="s">
        <v>59</v>
      </c>
      <c r="E31" s="15">
        <v>55000</v>
      </c>
      <c r="F31" s="16">
        <v>0</v>
      </c>
      <c r="G31" s="16">
        <v>0</v>
      </c>
      <c r="H31" s="16">
        <v>0</v>
      </c>
      <c r="I31" s="16">
        <v>55000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5">
        <f t="shared" si="2"/>
        <v>55000</v>
      </c>
      <c r="R31" s="29"/>
    </row>
    <row r="32" spans="1:18" hidden="1" x14ac:dyDescent="0.2">
      <c r="A32" s="12" t="s">
        <v>60</v>
      </c>
      <c r="B32" s="12" t="s">
        <v>61</v>
      </c>
      <c r="C32" s="13" t="s">
        <v>57</v>
      </c>
      <c r="D32" s="14" t="s">
        <v>62</v>
      </c>
      <c r="E32" s="15">
        <v>120000</v>
      </c>
      <c r="F32" s="16">
        <v>0</v>
      </c>
      <c r="G32" s="16">
        <v>0</v>
      </c>
      <c r="H32" s="16">
        <v>0</v>
      </c>
      <c r="I32" s="16">
        <v>120000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5">
        <f t="shared" si="2"/>
        <v>120000</v>
      </c>
      <c r="R32" s="29"/>
    </row>
    <row r="33" spans="1:18" ht="25.5" hidden="1" x14ac:dyDescent="0.2">
      <c r="A33" s="12" t="s">
        <v>63</v>
      </c>
      <c r="B33" s="12" t="s">
        <v>65</v>
      </c>
      <c r="C33" s="13" t="s">
        <v>64</v>
      </c>
      <c r="D33" s="14" t="s">
        <v>66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416494</v>
      </c>
      <c r="K33" s="16">
        <v>416494</v>
      </c>
      <c r="L33" s="16">
        <v>416494</v>
      </c>
      <c r="M33" s="16">
        <v>0</v>
      </c>
      <c r="N33" s="16">
        <v>0</v>
      </c>
      <c r="O33" s="16">
        <v>0</v>
      </c>
      <c r="P33" s="16">
        <v>416494</v>
      </c>
      <c r="Q33" s="15">
        <f t="shared" si="2"/>
        <v>416494</v>
      </c>
      <c r="R33" s="31"/>
    </row>
    <row r="34" spans="1:18" ht="25.5" hidden="1" x14ac:dyDescent="0.2">
      <c r="A34" s="12" t="s">
        <v>67</v>
      </c>
      <c r="B34" s="12" t="s">
        <v>69</v>
      </c>
      <c r="C34" s="13" t="s">
        <v>68</v>
      </c>
      <c r="D34" s="14" t="s">
        <v>70</v>
      </c>
      <c r="E34" s="15">
        <v>52300</v>
      </c>
      <c r="F34" s="16">
        <v>52300</v>
      </c>
      <c r="G34" s="16">
        <v>0</v>
      </c>
      <c r="H34" s="16">
        <v>52300</v>
      </c>
      <c r="I34" s="16">
        <v>0</v>
      </c>
      <c r="J34" s="15">
        <v>500000</v>
      </c>
      <c r="K34" s="16">
        <v>500000</v>
      </c>
      <c r="L34" s="16">
        <v>500000</v>
      </c>
      <c r="M34" s="16">
        <v>0</v>
      </c>
      <c r="N34" s="16">
        <v>0</v>
      </c>
      <c r="O34" s="16">
        <v>0</v>
      </c>
      <c r="P34" s="16">
        <v>500000</v>
      </c>
      <c r="Q34" s="15">
        <f t="shared" si="2"/>
        <v>552300</v>
      </c>
      <c r="R34" s="31"/>
    </row>
    <row r="35" spans="1:18" ht="38.25" x14ac:dyDescent="0.2">
      <c r="A35" s="12" t="s">
        <v>71</v>
      </c>
      <c r="B35" s="12" t="s">
        <v>73</v>
      </c>
      <c r="C35" s="13" t="s">
        <v>72</v>
      </c>
      <c r="D35" s="14" t="s">
        <v>74</v>
      </c>
      <c r="E35" s="15">
        <v>889000</v>
      </c>
      <c r="F35" s="16">
        <v>889000</v>
      </c>
      <c r="G35" s="16">
        <v>0</v>
      </c>
      <c r="H35" s="16">
        <v>0</v>
      </c>
      <c r="I35" s="16">
        <v>0</v>
      </c>
      <c r="J35" s="15">
        <v>231718</v>
      </c>
      <c r="K35" s="16">
        <v>231718</v>
      </c>
      <c r="L35" s="16">
        <v>231718</v>
      </c>
      <c r="M35" s="16">
        <v>0</v>
      </c>
      <c r="N35" s="16">
        <v>0</v>
      </c>
      <c r="O35" s="16">
        <v>0</v>
      </c>
      <c r="P35" s="16">
        <v>231718</v>
      </c>
      <c r="Q35" s="15">
        <f t="shared" si="2"/>
        <v>1120718</v>
      </c>
      <c r="R35" s="31">
        <v>1</v>
      </c>
    </row>
    <row r="36" spans="1:18" ht="38.25" hidden="1" x14ac:dyDescent="0.2">
      <c r="A36" s="34" t="s">
        <v>203</v>
      </c>
      <c r="B36" s="34" t="s">
        <v>204</v>
      </c>
      <c r="C36" s="35" t="s">
        <v>72</v>
      </c>
      <c r="D36" s="36" t="s">
        <v>205</v>
      </c>
      <c r="E36" s="37">
        <v>0</v>
      </c>
      <c r="F36" s="38">
        <v>0</v>
      </c>
      <c r="G36" s="38">
        <v>0</v>
      </c>
      <c r="H36" s="38">
        <v>0</v>
      </c>
      <c r="I36" s="38">
        <v>0</v>
      </c>
      <c r="J36" s="37">
        <v>1000000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1000000</v>
      </c>
      <c r="Q36" s="37">
        <f t="shared" si="2"/>
        <v>1000000</v>
      </c>
      <c r="R36" s="31"/>
    </row>
    <row r="37" spans="1:18" hidden="1" x14ac:dyDescent="0.2">
      <c r="A37" s="6" t="s">
        <v>183</v>
      </c>
      <c r="B37" s="6"/>
      <c r="C37" s="23"/>
      <c r="D37" s="9" t="s">
        <v>184</v>
      </c>
      <c r="E37" s="10">
        <f>E38+E39+E40+E41</f>
        <v>155960</v>
      </c>
      <c r="F37" s="11">
        <f t="shared" ref="F37:Q37" si="10">F38+F39+F40+F41</f>
        <v>155960</v>
      </c>
      <c r="G37" s="11">
        <f t="shared" si="10"/>
        <v>108000</v>
      </c>
      <c r="H37" s="11">
        <f t="shared" si="10"/>
        <v>1200</v>
      </c>
      <c r="I37" s="11">
        <f t="shared" si="10"/>
        <v>0</v>
      </c>
      <c r="J37" s="10">
        <f t="shared" si="10"/>
        <v>15000</v>
      </c>
      <c r="K37" s="11">
        <f t="shared" si="10"/>
        <v>0</v>
      </c>
      <c r="L37" s="11">
        <f t="shared" si="10"/>
        <v>0</v>
      </c>
      <c r="M37" s="11">
        <f t="shared" si="10"/>
        <v>15000</v>
      </c>
      <c r="N37" s="11">
        <f t="shared" si="10"/>
        <v>0</v>
      </c>
      <c r="O37" s="11">
        <f t="shared" si="10"/>
        <v>0</v>
      </c>
      <c r="P37" s="11">
        <f t="shared" si="10"/>
        <v>0</v>
      </c>
      <c r="Q37" s="10">
        <f t="shared" si="10"/>
        <v>170960</v>
      </c>
      <c r="R37" s="31"/>
    </row>
    <row r="38" spans="1:18" ht="25.5" hidden="1" x14ac:dyDescent="0.2">
      <c r="A38" s="12" t="s">
        <v>75</v>
      </c>
      <c r="B38" s="12" t="s">
        <v>77</v>
      </c>
      <c r="C38" s="13" t="s">
        <v>76</v>
      </c>
      <c r="D38" s="14" t="s">
        <v>78</v>
      </c>
      <c r="E38" s="15">
        <v>150960</v>
      </c>
      <c r="F38" s="16">
        <v>150960</v>
      </c>
      <c r="G38" s="16">
        <v>108000</v>
      </c>
      <c r="H38" s="16">
        <v>1200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5">
        <f t="shared" si="2"/>
        <v>150960</v>
      </c>
      <c r="R38" s="29"/>
    </row>
    <row r="39" spans="1:18" ht="25.5" hidden="1" x14ac:dyDescent="0.2">
      <c r="A39" s="12" t="s">
        <v>79</v>
      </c>
      <c r="B39" s="12" t="s">
        <v>81</v>
      </c>
      <c r="C39" s="13" t="s">
        <v>80</v>
      </c>
      <c r="D39" s="14" t="s">
        <v>82</v>
      </c>
      <c r="E39" s="15">
        <v>3000</v>
      </c>
      <c r="F39" s="16">
        <v>3000</v>
      </c>
      <c r="G39" s="16">
        <v>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5">
        <f t="shared" si="2"/>
        <v>3000</v>
      </c>
      <c r="R39" s="31"/>
    </row>
    <row r="40" spans="1:18" hidden="1" x14ac:dyDescent="0.2">
      <c r="A40" s="12" t="s">
        <v>83</v>
      </c>
      <c r="B40" s="12" t="s">
        <v>84</v>
      </c>
      <c r="C40" s="13" t="s">
        <v>80</v>
      </c>
      <c r="D40" s="14" t="s">
        <v>85</v>
      </c>
      <c r="E40" s="15">
        <v>2000</v>
      </c>
      <c r="F40" s="16">
        <v>2000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5">
        <f t="shared" si="2"/>
        <v>2000</v>
      </c>
      <c r="R40" s="31"/>
    </row>
    <row r="41" spans="1:18" ht="25.5" hidden="1" x14ac:dyDescent="0.2">
      <c r="A41" s="12" t="s">
        <v>86</v>
      </c>
      <c r="B41" s="12" t="s">
        <v>88</v>
      </c>
      <c r="C41" s="13" t="s">
        <v>87</v>
      </c>
      <c r="D41" s="14" t="s">
        <v>89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15000</v>
      </c>
      <c r="K41" s="16">
        <v>0</v>
      </c>
      <c r="L41" s="16">
        <v>0</v>
      </c>
      <c r="M41" s="16">
        <v>15000</v>
      </c>
      <c r="N41" s="16">
        <v>0</v>
      </c>
      <c r="O41" s="16">
        <v>0</v>
      </c>
      <c r="P41" s="16">
        <v>0</v>
      </c>
      <c r="Q41" s="15">
        <f t="shared" si="2"/>
        <v>15000</v>
      </c>
      <c r="R41" s="29"/>
    </row>
    <row r="42" spans="1:18" ht="25.5" x14ac:dyDescent="0.2">
      <c r="A42" s="6" t="s">
        <v>90</v>
      </c>
      <c r="B42" s="7"/>
      <c r="C42" s="8"/>
      <c r="D42" s="9" t="s">
        <v>91</v>
      </c>
      <c r="E42" s="10">
        <v>60223363</v>
      </c>
      <c r="F42" s="11">
        <v>60223363</v>
      </c>
      <c r="G42" s="11">
        <v>44040519</v>
      </c>
      <c r="H42" s="11">
        <v>2228888</v>
      </c>
      <c r="I42" s="11">
        <v>0</v>
      </c>
      <c r="J42" s="10">
        <v>490928</v>
      </c>
      <c r="K42" s="11">
        <v>142000</v>
      </c>
      <c r="L42" s="11">
        <v>142000</v>
      </c>
      <c r="M42" s="11">
        <v>348928</v>
      </c>
      <c r="N42" s="11">
        <v>0</v>
      </c>
      <c r="O42" s="11">
        <v>0</v>
      </c>
      <c r="P42" s="11">
        <v>142000</v>
      </c>
      <c r="Q42" s="10">
        <f>E42+J42</f>
        <v>60714291</v>
      </c>
      <c r="R42" s="31">
        <v>1</v>
      </c>
    </row>
    <row r="43" spans="1:18" ht="25.5" x14ac:dyDescent="0.2">
      <c r="A43" s="6" t="s">
        <v>92</v>
      </c>
      <c r="B43" s="7"/>
      <c r="C43" s="8"/>
      <c r="D43" s="9" t="s">
        <v>91</v>
      </c>
      <c r="E43" s="10">
        <v>60223363</v>
      </c>
      <c r="F43" s="11">
        <v>60223363</v>
      </c>
      <c r="G43" s="11">
        <v>44040519</v>
      </c>
      <c r="H43" s="11">
        <v>2228888</v>
      </c>
      <c r="I43" s="11">
        <v>0</v>
      </c>
      <c r="J43" s="10">
        <v>490928</v>
      </c>
      <c r="K43" s="11">
        <v>142000</v>
      </c>
      <c r="L43" s="11">
        <v>142000</v>
      </c>
      <c r="M43" s="11">
        <v>348928</v>
      </c>
      <c r="N43" s="11">
        <v>0</v>
      </c>
      <c r="O43" s="11">
        <v>0</v>
      </c>
      <c r="P43" s="11">
        <v>142000</v>
      </c>
      <c r="Q43" s="32">
        <f>E43+J43</f>
        <v>60714291</v>
      </c>
      <c r="R43" s="31">
        <v>1</v>
      </c>
    </row>
    <row r="44" spans="1:18" hidden="1" x14ac:dyDescent="0.2">
      <c r="A44" s="6" t="s">
        <v>186</v>
      </c>
      <c r="B44" s="7"/>
      <c r="C44" s="8"/>
      <c r="D44" s="9" t="s">
        <v>174</v>
      </c>
      <c r="E44" s="10">
        <f>E45</f>
        <v>291600</v>
      </c>
      <c r="F44" s="11">
        <f t="shared" ref="F44:Q44" si="11">F45</f>
        <v>291600</v>
      </c>
      <c r="G44" s="11">
        <f t="shared" si="11"/>
        <v>230000</v>
      </c>
      <c r="H44" s="11">
        <f t="shared" si="11"/>
        <v>0</v>
      </c>
      <c r="I44" s="11">
        <f t="shared" si="11"/>
        <v>0</v>
      </c>
      <c r="J44" s="10">
        <f t="shared" si="11"/>
        <v>0</v>
      </c>
      <c r="K44" s="11">
        <f t="shared" si="11"/>
        <v>0</v>
      </c>
      <c r="L44" s="11">
        <f t="shared" si="11"/>
        <v>0</v>
      </c>
      <c r="M44" s="11">
        <f t="shared" si="11"/>
        <v>0</v>
      </c>
      <c r="N44" s="11">
        <f t="shared" si="11"/>
        <v>0</v>
      </c>
      <c r="O44" s="11">
        <f t="shared" si="11"/>
        <v>0</v>
      </c>
      <c r="P44" s="11">
        <f t="shared" si="11"/>
        <v>0</v>
      </c>
      <c r="Q44" s="10">
        <f t="shared" si="11"/>
        <v>291600</v>
      </c>
      <c r="R44" s="29"/>
    </row>
    <row r="45" spans="1:18" ht="38.25" hidden="1" x14ac:dyDescent="0.2">
      <c r="A45" s="12" t="s">
        <v>93</v>
      </c>
      <c r="B45" s="12" t="s">
        <v>94</v>
      </c>
      <c r="C45" s="13" t="s">
        <v>20</v>
      </c>
      <c r="D45" s="14" t="s">
        <v>95</v>
      </c>
      <c r="E45" s="15">
        <v>291600</v>
      </c>
      <c r="F45" s="16">
        <v>291600</v>
      </c>
      <c r="G45" s="16">
        <v>230000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5">
        <f t="shared" si="2"/>
        <v>291600</v>
      </c>
      <c r="R45" s="29"/>
    </row>
    <row r="46" spans="1:18" x14ac:dyDescent="0.2">
      <c r="A46" s="6" t="s">
        <v>187</v>
      </c>
      <c r="B46" s="6"/>
      <c r="C46" s="23"/>
      <c r="D46" s="9" t="s">
        <v>188</v>
      </c>
      <c r="E46" s="10">
        <f>E47+E48+E49+E50+E51+E52+E53</f>
        <v>56841749</v>
      </c>
      <c r="F46" s="11">
        <f t="shared" ref="F46:Q46" si="12">F47+F48+F49+F50+F51+F52+F53</f>
        <v>56841749</v>
      </c>
      <c r="G46" s="11">
        <f t="shared" si="12"/>
        <v>41582208</v>
      </c>
      <c r="H46" s="11">
        <f t="shared" si="12"/>
        <v>2169868</v>
      </c>
      <c r="I46" s="11">
        <f t="shared" si="12"/>
        <v>0</v>
      </c>
      <c r="J46" s="10">
        <f t="shared" si="12"/>
        <v>442608</v>
      </c>
      <c r="K46" s="11">
        <f t="shared" si="12"/>
        <v>142000</v>
      </c>
      <c r="L46" s="11">
        <f t="shared" si="12"/>
        <v>142000</v>
      </c>
      <c r="M46" s="11">
        <f t="shared" si="12"/>
        <v>310608</v>
      </c>
      <c r="N46" s="11">
        <f t="shared" si="12"/>
        <v>0</v>
      </c>
      <c r="O46" s="11">
        <f t="shared" si="12"/>
        <v>0</v>
      </c>
      <c r="P46" s="11">
        <f t="shared" si="12"/>
        <v>142000</v>
      </c>
      <c r="Q46" s="10">
        <f t="shared" si="12"/>
        <v>57284357</v>
      </c>
      <c r="R46" s="29">
        <v>1</v>
      </c>
    </row>
    <row r="47" spans="1:18" hidden="1" x14ac:dyDescent="0.2">
      <c r="A47" s="12" t="s">
        <v>96</v>
      </c>
      <c r="B47" s="12" t="s">
        <v>98</v>
      </c>
      <c r="C47" s="13" t="s">
        <v>97</v>
      </c>
      <c r="D47" s="14" t="s">
        <v>99</v>
      </c>
      <c r="E47" s="15">
        <v>5195671</v>
      </c>
      <c r="F47" s="16">
        <v>5195671</v>
      </c>
      <c r="G47" s="16">
        <v>3417963</v>
      </c>
      <c r="H47" s="16">
        <v>265643</v>
      </c>
      <c r="I47" s="16">
        <v>0</v>
      </c>
      <c r="J47" s="15">
        <v>271831</v>
      </c>
      <c r="K47" s="16">
        <v>32000</v>
      </c>
      <c r="L47" s="16">
        <v>32000</v>
      </c>
      <c r="M47" s="16">
        <v>239831</v>
      </c>
      <c r="N47" s="16">
        <v>0</v>
      </c>
      <c r="O47" s="16">
        <v>0</v>
      </c>
      <c r="P47" s="16">
        <v>32000</v>
      </c>
      <c r="Q47" s="15">
        <f t="shared" si="2"/>
        <v>5467502</v>
      </c>
      <c r="R47" s="30"/>
    </row>
    <row r="48" spans="1:18" ht="25.5" x14ac:dyDescent="0.2">
      <c r="A48" s="12" t="s">
        <v>100</v>
      </c>
      <c r="B48" s="12" t="s">
        <v>102</v>
      </c>
      <c r="C48" s="13" t="s">
        <v>101</v>
      </c>
      <c r="D48" s="14" t="s">
        <v>103</v>
      </c>
      <c r="E48" s="15">
        <v>12661493</v>
      </c>
      <c r="F48" s="16">
        <v>12661493</v>
      </c>
      <c r="G48" s="16">
        <v>6438219</v>
      </c>
      <c r="H48" s="16">
        <v>1899725</v>
      </c>
      <c r="I48" s="16">
        <v>0</v>
      </c>
      <c r="J48" s="15">
        <v>170777</v>
      </c>
      <c r="K48" s="16">
        <v>110000</v>
      </c>
      <c r="L48" s="16">
        <v>110000</v>
      </c>
      <c r="M48" s="16">
        <v>70777</v>
      </c>
      <c r="N48" s="16">
        <v>0</v>
      </c>
      <c r="O48" s="16">
        <v>0</v>
      </c>
      <c r="P48" s="16">
        <v>110000</v>
      </c>
      <c r="Q48" s="15">
        <f t="shared" si="2"/>
        <v>12832270</v>
      </c>
      <c r="R48" s="30">
        <v>1</v>
      </c>
    </row>
    <row r="49" spans="1:18" ht="25.5" hidden="1" x14ac:dyDescent="0.2">
      <c r="A49" s="12" t="s">
        <v>104</v>
      </c>
      <c r="B49" s="12" t="s">
        <v>105</v>
      </c>
      <c r="C49" s="13" t="s">
        <v>101</v>
      </c>
      <c r="D49" s="14" t="s">
        <v>103</v>
      </c>
      <c r="E49" s="15">
        <v>36173100</v>
      </c>
      <c r="F49" s="16">
        <v>36173100</v>
      </c>
      <c r="G49" s="16">
        <v>29650080</v>
      </c>
      <c r="H49" s="16">
        <v>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5">
        <f t="shared" si="2"/>
        <v>36173100</v>
      </c>
      <c r="R49" s="29"/>
    </row>
    <row r="50" spans="1:18" ht="38.25" hidden="1" x14ac:dyDescent="0.2">
      <c r="A50" s="12" t="s">
        <v>106</v>
      </c>
      <c r="B50" s="12" t="s">
        <v>28</v>
      </c>
      <c r="C50" s="13" t="s">
        <v>107</v>
      </c>
      <c r="D50" s="14" t="s">
        <v>108</v>
      </c>
      <c r="E50" s="15">
        <v>1352345</v>
      </c>
      <c r="F50" s="16">
        <v>1352345</v>
      </c>
      <c r="G50" s="16">
        <v>1045403</v>
      </c>
      <c r="H50" s="16">
        <v>4500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5">
        <f t="shared" si="2"/>
        <v>1352345</v>
      </c>
      <c r="R50" s="29"/>
    </row>
    <row r="51" spans="1:18" ht="25.5" hidden="1" x14ac:dyDescent="0.2">
      <c r="A51" s="12" t="s">
        <v>109</v>
      </c>
      <c r="B51" s="12" t="s">
        <v>111</v>
      </c>
      <c r="C51" s="13" t="s">
        <v>110</v>
      </c>
      <c r="D51" s="14" t="s">
        <v>112</v>
      </c>
      <c r="E51" s="15">
        <v>1225700</v>
      </c>
      <c r="F51" s="16">
        <v>1225700</v>
      </c>
      <c r="G51" s="16">
        <v>950500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5">
        <f t="shared" si="2"/>
        <v>1225700</v>
      </c>
      <c r="R51" s="29"/>
    </row>
    <row r="52" spans="1:18" hidden="1" x14ac:dyDescent="0.2">
      <c r="A52" s="12" t="s">
        <v>113</v>
      </c>
      <c r="B52" s="12" t="s">
        <v>114</v>
      </c>
      <c r="C52" s="13" t="s">
        <v>110</v>
      </c>
      <c r="D52" s="14" t="s">
        <v>115</v>
      </c>
      <c r="E52" s="15">
        <v>85000</v>
      </c>
      <c r="F52" s="16">
        <v>85000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5">
        <f t="shared" si="2"/>
        <v>85000</v>
      </c>
      <c r="R52" s="29"/>
    </row>
    <row r="53" spans="1:18" ht="51" hidden="1" x14ac:dyDescent="0.2">
      <c r="A53" s="12" t="s">
        <v>116</v>
      </c>
      <c r="B53" s="12" t="s">
        <v>117</v>
      </c>
      <c r="C53" s="13" t="s">
        <v>110</v>
      </c>
      <c r="D53" s="14" t="s">
        <v>118</v>
      </c>
      <c r="E53" s="15">
        <v>148440</v>
      </c>
      <c r="F53" s="16">
        <v>148440</v>
      </c>
      <c r="G53" s="16">
        <v>80043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5">
        <f t="shared" si="2"/>
        <v>148440</v>
      </c>
      <c r="R53" s="30"/>
    </row>
    <row r="54" spans="1:18" hidden="1" x14ac:dyDescent="0.2">
      <c r="A54" s="6" t="s">
        <v>189</v>
      </c>
      <c r="B54" s="6"/>
      <c r="C54" s="23"/>
      <c r="D54" s="9" t="s">
        <v>178</v>
      </c>
      <c r="E54" s="10">
        <f>E55</f>
        <v>100000</v>
      </c>
      <c r="F54" s="10">
        <f t="shared" ref="F54:Q54" si="13">F55</f>
        <v>100000</v>
      </c>
      <c r="G54" s="10">
        <f t="shared" si="13"/>
        <v>0</v>
      </c>
      <c r="H54" s="10">
        <f t="shared" si="13"/>
        <v>0</v>
      </c>
      <c r="I54" s="10">
        <f t="shared" si="13"/>
        <v>0</v>
      </c>
      <c r="J54" s="10">
        <f t="shared" si="13"/>
        <v>0</v>
      </c>
      <c r="K54" s="10">
        <f t="shared" si="13"/>
        <v>0</v>
      </c>
      <c r="L54" s="10">
        <f t="shared" si="13"/>
        <v>0</v>
      </c>
      <c r="M54" s="10">
        <f t="shared" si="13"/>
        <v>0</v>
      </c>
      <c r="N54" s="10">
        <f t="shared" si="13"/>
        <v>0</v>
      </c>
      <c r="O54" s="10">
        <f t="shared" si="13"/>
        <v>0</v>
      </c>
      <c r="P54" s="10">
        <f t="shared" si="13"/>
        <v>0</v>
      </c>
      <c r="Q54" s="10">
        <f t="shared" si="13"/>
        <v>100000</v>
      </c>
      <c r="R54" s="29"/>
    </row>
    <row r="55" spans="1:18" ht="63.75" hidden="1" x14ac:dyDescent="0.2">
      <c r="A55" s="12" t="s">
        <v>119</v>
      </c>
      <c r="B55" s="12" t="s">
        <v>121</v>
      </c>
      <c r="C55" s="13" t="s">
        <v>120</v>
      </c>
      <c r="D55" s="14" t="s">
        <v>122</v>
      </c>
      <c r="E55" s="15">
        <v>100000</v>
      </c>
      <c r="F55" s="16">
        <v>100000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5">
        <f t="shared" si="2"/>
        <v>100000</v>
      </c>
      <c r="R55" s="29"/>
    </row>
    <row r="56" spans="1:18" hidden="1" x14ac:dyDescent="0.2">
      <c r="A56" s="6" t="s">
        <v>190</v>
      </c>
      <c r="B56" s="6"/>
      <c r="C56" s="23"/>
      <c r="D56" s="9" t="s">
        <v>191</v>
      </c>
      <c r="E56" s="10">
        <f>E57+E58+E59</f>
        <v>2756599</v>
      </c>
      <c r="F56" s="11">
        <f t="shared" ref="F56:Q56" si="14">F57+F58+F59</f>
        <v>2756599</v>
      </c>
      <c r="G56" s="11">
        <f t="shared" si="14"/>
        <v>2077971</v>
      </c>
      <c r="H56" s="11">
        <f t="shared" si="14"/>
        <v>59020</v>
      </c>
      <c r="I56" s="11">
        <f t="shared" si="14"/>
        <v>0</v>
      </c>
      <c r="J56" s="10">
        <f t="shared" si="14"/>
        <v>38320</v>
      </c>
      <c r="K56" s="11">
        <f t="shared" si="14"/>
        <v>0</v>
      </c>
      <c r="L56" s="11">
        <f t="shared" si="14"/>
        <v>0</v>
      </c>
      <c r="M56" s="11">
        <f t="shared" si="14"/>
        <v>38320</v>
      </c>
      <c r="N56" s="11">
        <f t="shared" si="14"/>
        <v>0</v>
      </c>
      <c r="O56" s="11">
        <f t="shared" si="14"/>
        <v>0</v>
      </c>
      <c r="P56" s="11">
        <f t="shared" si="14"/>
        <v>0</v>
      </c>
      <c r="Q56" s="10">
        <f t="shared" si="14"/>
        <v>2794919</v>
      </c>
      <c r="R56" s="29"/>
    </row>
    <row r="57" spans="1:18" hidden="1" x14ac:dyDescent="0.2">
      <c r="A57" s="12" t="s">
        <v>123</v>
      </c>
      <c r="B57" s="12" t="s">
        <v>125</v>
      </c>
      <c r="C57" s="13" t="s">
        <v>124</v>
      </c>
      <c r="D57" s="14" t="s">
        <v>126</v>
      </c>
      <c r="E57" s="15">
        <v>668719</v>
      </c>
      <c r="F57" s="16">
        <v>668719</v>
      </c>
      <c r="G57" s="16">
        <v>514735</v>
      </c>
      <c r="H57" s="16">
        <v>300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5">
        <f t="shared" ref="Q57:Q78" si="15">E57+J57</f>
        <v>668719</v>
      </c>
      <c r="R57" s="29"/>
    </row>
    <row r="58" spans="1:18" ht="38.25" hidden="1" x14ac:dyDescent="0.2">
      <c r="A58" s="12" t="s">
        <v>127</v>
      </c>
      <c r="B58" s="12" t="s">
        <v>129</v>
      </c>
      <c r="C58" s="13" t="s">
        <v>128</v>
      </c>
      <c r="D58" s="14" t="s">
        <v>130</v>
      </c>
      <c r="E58" s="15">
        <v>2047880</v>
      </c>
      <c r="F58" s="16">
        <v>2047880</v>
      </c>
      <c r="G58" s="16">
        <v>1563236</v>
      </c>
      <c r="H58" s="16">
        <v>58720</v>
      </c>
      <c r="I58" s="16">
        <v>0</v>
      </c>
      <c r="J58" s="15">
        <v>38320</v>
      </c>
      <c r="K58" s="16">
        <v>0</v>
      </c>
      <c r="L58" s="16">
        <v>0</v>
      </c>
      <c r="M58" s="16">
        <v>38320</v>
      </c>
      <c r="N58" s="16">
        <v>0</v>
      </c>
      <c r="O58" s="16">
        <v>0</v>
      </c>
      <c r="P58" s="16">
        <v>0</v>
      </c>
      <c r="Q58" s="15">
        <f t="shared" si="15"/>
        <v>2086200</v>
      </c>
      <c r="R58" s="29"/>
    </row>
    <row r="59" spans="1:18" hidden="1" x14ac:dyDescent="0.2">
      <c r="A59" s="12" t="s">
        <v>131</v>
      </c>
      <c r="B59" s="12" t="s">
        <v>133</v>
      </c>
      <c r="C59" s="13" t="s">
        <v>132</v>
      </c>
      <c r="D59" s="14" t="s">
        <v>134</v>
      </c>
      <c r="E59" s="15">
        <v>40000</v>
      </c>
      <c r="F59" s="16">
        <v>40000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5">
        <f t="shared" si="15"/>
        <v>40000</v>
      </c>
      <c r="R59" s="29"/>
    </row>
    <row r="60" spans="1:18" hidden="1" x14ac:dyDescent="0.2">
      <c r="A60" s="6" t="s">
        <v>192</v>
      </c>
      <c r="B60" s="6"/>
      <c r="C60" s="23"/>
      <c r="D60" s="9" t="s">
        <v>193</v>
      </c>
      <c r="E60" s="10">
        <f>E61</f>
        <v>233415</v>
      </c>
      <c r="F60" s="11">
        <f t="shared" ref="F60:Q60" si="16">F61</f>
        <v>233415</v>
      </c>
      <c r="G60" s="11">
        <f t="shared" si="16"/>
        <v>150340</v>
      </c>
      <c r="H60" s="11">
        <f t="shared" si="16"/>
        <v>0</v>
      </c>
      <c r="I60" s="11">
        <f t="shared" si="16"/>
        <v>0</v>
      </c>
      <c r="J60" s="10">
        <f t="shared" si="16"/>
        <v>0</v>
      </c>
      <c r="K60" s="11">
        <f t="shared" si="16"/>
        <v>0</v>
      </c>
      <c r="L60" s="11">
        <f t="shared" si="16"/>
        <v>0</v>
      </c>
      <c r="M60" s="11">
        <f t="shared" si="16"/>
        <v>0</v>
      </c>
      <c r="N60" s="11">
        <f t="shared" si="16"/>
        <v>0</v>
      </c>
      <c r="O60" s="11">
        <f t="shared" si="16"/>
        <v>0</v>
      </c>
      <c r="P60" s="11">
        <f t="shared" si="16"/>
        <v>0</v>
      </c>
      <c r="Q60" s="10">
        <f t="shared" si="16"/>
        <v>233415</v>
      </c>
      <c r="R60" s="29"/>
    </row>
    <row r="61" spans="1:18" ht="51" hidden="1" x14ac:dyDescent="0.2">
      <c r="A61" s="12" t="s">
        <v>135</v>
      </c>
      <c r="B61" s="12" t="s">
        <v>137</v>
      </c>
      <c r="C61" s="13" t="s">
        <v>136</v>
      </c>
      <c r="D61" s="14" t="s">
        <v>138</v>
      </c>
      <c r="E61" s="15">
        <v>233415</v>
      </c>
      <c r="F61" s="16">
        <v>233415</v>
      </c>
      <c r="G61" s="16">
        <v>150340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5">
        <f t="shared" si="15"/>
        <v>233415</v>
      </c>
      <c r="R61" s="29"/>
    </row>
    <row r="62" spans="1:18" ht="25.5" x14ac:dyDescent="0.2">
      <c r="A62" s="6" t="s">
        <v>139</v>
      </c>
      <c r="B62" s="7"/>
      <c r="C62" s="8"/>
      <c r="D62" s="9" t="s">
        <v>140</v>
      </c>
      <c r="E62" s="10">
        <v>5348367</v>
      </c>
      <c r="F62" s="11">
        <v>5348367</v>
      </c>
      <c r="G62" s="11">
        <v>3951676</v>
      </c>
      <c r="H62" s="11">
        <v>249350</v>
      </c>
      <c r="I62" s="11">
        <v>0</v>
      </c>
      <c r="J62" s="10">
        <v>1205600</v>
      </c>
      <c r="K62" s="11">
        <v>17000</v>
      </c>
      <c r="L62" s="11">
        <v>17000</v>
      </c>
      <c r="M62" s="11">
        <v>1188600</v>
      </c>
      <c r="N62" s="11">
        <v>62000</v>
      </c>
      <c r="O62" s="11">
        <v>0</v>
      </c>
      <c r="P62" s="11">
        <v>17000</v>
      </c>
      <c r="Q62" s="10">
        <f t="shared" si="15"/>
        <v>6553967</v>
      </c>
      <c r="R62" s="28">
        <v>1</v>
      </c>
    </row>
    <row r="63" spans="1:18" ht="25.5" x14ac:dyDescent="0.2">
      <c r="A63" s="6" t="s">
        <v>141</v>
      </c>
      <c r="B63" s="7"/>
      <c r="C63" s="8"/>
      <c r="D63" s="9" t="s">
        <v>140</v>
      </c>
      <c r="E63" s="10">
        <v>5348367</v>
      </c>
      <c r="F63" s="11">
        <v>5348367</v>
      </c>
      <c r="G63" s="11">
        <v>3951676</v>
      </c>
      <c r="H63" s="11">
        <v>249350</v>
      </c>
      <c r="I63" s="11">
        <v>0</v>
      </c>
      <c r="J63" s="10">
        <v>1205600</v>
      </c>
      <c r="K63" s="11">
        <v>17000</v>
      </c>
      <c r="L63" s="11">
        <v>17000</v>
      </c>
      <c r="M63" s="11">
        <v>1188600</v>
      </c>
      <c r="N63" s="11">
        <v>62000</v>
      </c>
      <c r="O63" s="11">
        <v>0</v>
      </c>
      <c r="P63" s="11">
        <v>17000</v>
      </c>
      <c r="Q63" s="10">
        <f t="shared" si="15"/>
        <v>6553967</v>
      </c>
      <c r="R63" s="28">
        <v>1</v>
      </c>
    </row>
    <row r="64" spans="1:18" x14ac:dyDescent="0.2">
      <c r="A64" s="6" t="s">
        <v>194</v>
      </c>
      <c r="B64" s="7"/>
      <c r="C64" s="8"/>
      <c r="D64" s="9" t="s">
        <v>174</v>
      </c>
      <c r="E64" s="10">
        <f>E65</f>
        <v>521870</v>
      </c>
      <c r="F64" s="11">
        <f t="shared" ref="F64:Q64" si="17">F65</f>
        <v>521870</v>
      </c>
      <c r="G64" s="11">
        <f t="shared" si="17"/>
        <v>391000</v>
      </c>
      <c r="H64" s="11">
        <f t="shared" si="17"/>
        <v>2850</v>
      </c>
      <c r="I64" s="11">
        <f t="shared" si="17"/>
        <v>0</v>
      </c>
      <c r="J64" s="10">
        <f t="shared" si="17"/>
        <v>17000</v>
      </c>
      <c r="K64" s="11">
        <f t="shared" si="17"/>
        <v>17000</v>
      </c>
      <c r="L64" s="11">
        <f t="shared" si="17"/>
        <v>17000</v>
      </c>
      <c r="M64" s="11">
        <f t="shared" si="17"/>
        <v>0</v>
      </c>
      <c r="N64" s="11">
        <f t="shared" si="17"/>
        <v>0</v>
      </c>
      <c r="O64" s="11">
        <f t="shared" si="17"/>
        <v>0</v>
      </c>
      <c r="P64" s="11">
        <f t="shared" si="17"/>
        <v>17000</v>
      </c>
      <c r="Q64" s="10">
        <f t="shared" si="17"/>
        <v>538870</v>
      </c>
      <c r="R64" s="29">
        <v>1</v>
      </c>
    </row>
    <row r="65" spans="1:18" ht="38.25" x14ac:dyDescent="0.2">
      <c r="A65" s="12" t="s">
        <v>142</v>
      </c>
      <c r="B65" s="12" t="s">
        <v>94</v>
      </c>
      <c r="C65" s="13" t="s">
        <v>20</v>
      </c>
      <c r="D65" s="14" t="s">
        <v>95</v>
      </c>
      <c r="E65" s="15">
        <v>521870</v>
      </c>
      <c r="F65" s="16">
        <v>521870</v>
      </c>
      <c r="G65" s="16">
        <v>391000</v>
      </c>
      <c r="H65" s="16">
        <v>2850</v>
      </c>
      <c r="I65" s="16">
        <v>0</v>
      </c>
      <c r="J65" s="15">
        <v>17000</v>
      </c>
      <c r="K65" s="16">
        <v>17000</v>
      </c>
      <c r="L65" s="16">
        <v>17000</v>
      </c>
      <c r="M65" s="16">
        <v>0</v>
      </c>
      <c r="N65" s="16">
        <v>0</v>
      </c>
      <c r="O65" s="16">
        <v>0</v>
      </c>
      <c r="P65" s="16">
        <v>17000</v>
      </c>
      <c r="Q65" s="15">
        <f t="shared" si="15"/>
        <v>538870</v>
      </c>
      <c r="R65" s="29">
        <v>1</v>
      </c>
    </row>
    <row r="66" spans="1:18" hidden="1" x14ac:dyDescent="0.2">
      <c r="A66" s="6" t="s">
        <v>195</v>
      </c>
      <c r="B66" s="6"/>
      <c r="C66" s="23"/>
      <c r="D66" s="9" t="s">
        <v>178</v>
      </c>
      <c r="E66" s="10">
        <f>E67+E68+E69</f>
        <v>4826497</v>
      </c>
      <c r="F66" s="11">
        <f t="shared" ref="F66:Q66" si="18">F67+F68+F69</f>
        <v>4826497</v>
      </c>
      <c r="G66" s="11">
        <f t="shared" si="18"/>
        <v>3560676</v>
      </c>
      <c r="H66" s="11">
        <f t="shared" si="18"/>
        <v>246500</v>
      </c>
      <c r="I66" s="11">
        <f t="shared" si="18"/>
        <v>0</v>
      </c>
      <c r="J66" s="10">
        <f t="shared" si="18"/>
        <v>1188600</v>
      </c>
      <c r="K66" s="11">
        <f t="shared" si="18"/>
        <v>0</v>
      </c>
      <c r="L66" s="11">
        <f t="shared" si="18"/>
        <v>0</v>
      </c>
      <c r="M66" s="11">
        <f t="shared" si="18"/>
        <v>1188600</v>
      </c>
      <c r="N66" s="11">
        <f t="shared" si="18"/>
        <v>62000</v>
      </c>
      <c r="O66" s="11">
        <f t="shared" si="18"/>
        <v>0</v>
      </c>
      <c r="P66" s="11">
        <f t="shared" si="18"/>
        <v>0</v>
      </c>
      <c r="Q66" s="10">
        <f t="shared" si="18"/>
        <v>6015097</v>
      </c>
      <c r="R66" s="29"/>
    </row>
    <row r="67" spans="1:18" ht="51" hidden="1" x14ac:dyDescent="0.2">
      <c r="A67" s="12" t="s">
        <v>143</v>
      </c>
      <c r="B67" s="12" t="s">
        <v>145</v>
      </c>
      <c r="C67" s="13" t="s">
        <v>144</v>
      </c>
      <c r="D67" s="14" t="s">
        <v>146</v>
      </c>
      <c r="E67" s="15">
        <v>4799047</v>
      </c>
      <c r="F67" s="16">
        <v>4799047</v>
      </c>
      <c r="G67" s="16">
        <v>3560676</v>
      </c>
      <c r="H67" s="16">
        <v>246500</v>
      </c>
      <c r="I67" s="16">
        <v>0</v>
      </c>
      <c r="J67" s="15">
        <v>1188600</v>
      </c>
      <c r="K67" s="16">
        <v>0</v>
      </c>
      <c r="L67" s="16">
        <v>0</v>
      </c>
      <c r="M67" s="16">
        <v>1188600</v>
      </c>
      <c r="N67" s="16">
        <v>62000</v>
      </c>
      <c r="O67" s="16">
        <v>0</v>
      </c>
      <c r="P67" s="16">
        <v>0</v>
      </c>
      <c r="Q67" s="15">
        <f t="shared" si="15"/>
        <v>5987647</v>
      </c>
      <c r="R67" s="29"/>
    </row>
    <row r="68" spans="1:18" ht="25.5" hidden="1" x14ac:dyDescent="0.2">
      <c r="A68" s="12" t="s">
        <v>147</v>
      </c>
      <c r="B68" s="12" t="s">
        <v>148</v>
      </c>
      <c r="C68" s="13" t="s">
        <v>120</v>
      </c>
      <c r="D68" s="14" t="s">
        <v>149</v>
      </c>
      <c r="E68" s="15">
        <v>24450</v>
      </c>
      <c r="F68" s="16">
        <v>24450</v>
      </c>
      <c r="G68" s="16">
        <v>0</v>
      </c>
      <c r="H68" s="16">
        <v>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5">
        <f t="shared" si="15"/>
        <v>24450</v>
      </c>
      <c r="R68" s="29"/>
    </row>
    <row r="69" spans="1:18" ht="38.25" hidden="1" x14ac:dyDescent="0.2">
      <c r="A69" s="12" t="s">
        <v>150</v>
      </c>
      <c r="B69" s="12" t="s">
        <v>152</v>
      </c>
      <c r="C69" s="13" t="s">
        <v>151</v>
      </c>
      <c r="D69" s="14" t="s">
        <v>153</v>
      </c>
      <c r="E69" s="15">
        <v>3000</v>
      </c>
      <c r="F69" s="16">
        <v>3000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5">
        <f t="shared" si="15"/>
        <v>3000</v>
      </c>
      <c r="R69" s="30"/>
    </row>
    <row r="70" spans="1:18" ht="25.5" x14ac:dyDescent="0.2">
      <c r="A70" s="6" t="s">
        <v>154</v>
      </c>
      <c r="B70" s="7"/>
      <c r="C70" s="8"/>
      <c r="D70" s="9" t="s">
        <v>156</v>
      </c>
      <c r="E70" s="10">
        <v>2621909</v>
      </c>
      <c r="F70" s="11">
        <v>2521909</v>
      </c>
      <c r="G70" s="11">
        <v>454000</v>
      </c>
      <c r="H70" s="11">
        <v>2850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0">
        <f t="shared" si="15"/>
        <v>2621909</v>
      </c>
      <c r="R70" s="28">
        <v>1</v>
      </c>
    </row>
    <row r="71" spans="1:18" ht="25.5" x14ac:dyDescent="0.2">
      <c r="A71" s="6" t="s">
        <v>155</v>
      </c>
      <c r="B71" s="7"/>
      <c r="C71" s="8"/>
      <c r="D71" s="9" t="s">
        <v>156</v>
      </c>
      <c r="E71" s="10">
        <v>2621909</v>
      </c>
      <c r="F71" s="11">
        <v>2521909</v>
      </c>
      <c r="G71" s="11">
        <v>454000</v>
      </c>
      <c r="H71" s="11">
        <v>2850</v>
      </c>
      <c r="I71" s="11">
        <v>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0">
        <f t="shared" si="15"/>
        <v>2621909</v>
      </c>
      <c r="R71" s="28">
        <v>1</v>
      </c>
    </row>
    <row r="72" spans="1:18" hidden="1" x14ac:dyDescent="0.2">
      <c r="A72" s="6" t="s">
        <v>196</v>
      </c>
      <c r="B72" s="7"/>
      <c r="C72" s="8"/>
      <c r="D72" s="9" t="s">
        <v>174</v>
      </c>
      <c r="E72" s="10">
        <f>E73</f>
        <v>593730</v>
      </c>
      <c r="F72" s="11">
        <f t="shared" ref="F72:Q72" si="19">F73</f>
        <v>593730</v>
      </c>
      <c r="G72" s="11">
        <f t="shared" si="19"/>
        <v>454000</v>
      </c>
      <c r="H72" s="11">
        <f t="shared" si="19"/>
        <v>2850</v>
      </c>
      <c r="I72" s="11">
        <f t="shared" si="19"/>
        <v>0</v>
      </c>
      <c r="J72" s="10">
        <f t="shared" si="19"/>
        <v>0</v>
      </c>
      <c r="K72" s="11">
        <f t="shared" si="19"/>
        <v>0</v>
      </c>
      <c r="L72" s="11">
        <f t="shared" si="19"/>
        <v>0</v>
      </c>
      <c r="M72" s="11">
        <f t="shared" si="19"/>
        <v>0</v>
      </c>
      <c r="N72" s="11">
        <f t="shared" si="19"/>
        <v>0</v>
      </c>
      <c r="O72" s="11">
        <f t="shared" si="19"/>
        <v>0</v>
      </c>
      <c r="P72" s="11">
        <f t="shared" si="19"/>
        <v>0</v>
      </c>
      <c r="Q72" s="10">
        <f t="shared" si="19"/>
        <v>593730</v>
      </c>
      <c r="R72" s="29"/>
    </row>
    <row r="73" spans="1:18" ht="38.25" hidden="1" x14ac:dyDescent="0.2">
      <c r="A73" s="12" t="s">
        <v>157</v>
      </c>
      <c r="B73" s="12" t="s">
        <v>94</v>
      </c>
      <c r="C73" s="13" t="s">
        <v>20</v>
      </c>
      <c r="D73" s="14" t="s">
        <v>95</v>
      </c>
      <c r="E73" s="15">
        <v>593730</v>
      </c>
      <c r="F73" s="16">
        <v>593730</v>
      </c>
      <c r="G73" s="16">
        <v>454000</v>
      </c>
      <c r="H73" s="16">
        <v>2850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5">
        <f t="shared" si="15"/>
        <v>593730</v>
      </c>
      <c r="R73" s="30"/>
    </row>
    <row r="74" spans="1:18" hidden="1" x14ac:dyDescent="0.2">
      <c r="A74" s="6" t="s">
        <v>197</v>
      </c>
      <c r="B74" s="6"/>
      <c r="C74" s="23"/>
      <c r="D74" s="9" t="s">
        <v>184</v>
      </c>
      <c r="E74" s="10">
        <f>E75</f>
        <v>100000</v>
      </c>
      <c r="F74" s="11">
        <f t="shared" ref="F74:Q74" si="20">F75</f>
        <v>0</v>
      </c>
      <c r="G74" s="11">
        <f t="shared" si="20"/>
        <v>0</v>
      </c>
      <c r="H74" s="11">
        <f t="shared" si="20"/>
        <v>0</v>
      </c>
      <c r="I74" s="11">
        <f t="shared" si="20"/>
        <v>0</v>
      </c>
      <c r="J74" s="10">
        <f t="shared" si="20"/>
        <v>0</v>
      </c>
      <c r="K74" s="11">
        <f t="shared" si="20"/>
        <v>0</v>
      </c>
      <c r="L74" s="11">
        <f t="shared" si="20"/>
        <v>0</v>
      </c>
      <c r="M74" s="11">
        <f t="shared" si="20"/>
        <v>0</v>
      </c>
      <c r="N74" s="11">
        <f t="shared" si="20"/>
        <v>0</v>
      </c>
      <c r="O74" s="11">
        <f t="shared" si="20"/>
        <v>0</v>
      </c>
      <c r="P74" s="11">
        <f t="shared" si="20"/>
        <v>0</v>
      </c>
      <c r="Q74" s="10">
        <f t="shared" si="20"/>
        <v>100000</v>
      </c>
      <c r="R74" s="29"/>
    </row>
    <row r="75" spans="1:18" hidden="1" x14ac:dyDescent="0.2">
      <c r="A75" s="12" t="s">
        <v>158</v>
      </c>
      <c r="B75" s="12" t="s">
        <v>160</v>
      </c>
      <c r="C75" s="13" t="s">
        <v>159</v>
      </c>
      <c r="D75" s="14" t="s">
        <v>161</v>
      </c>
      <c r="E75" s="15">
        <v>100000</v>
      </c>
      <c r="F75" s="16">
        <v>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5">
        <f t="shared" si="15"/>
        <v>100000</v>
      </c>
      <c r="R75" s="29"/>
    </row>
    <row r="76" spans="1:18" hidden="1" x14ac:dyDescent="0.2">
      <c r="A76" s="6" t="s">
        <v>198</v>
      </c>
      <c r="B76" s="6"/>
      <c r="C76" s="23"/>
      <c r="D76" s="9" t="s">
        <v>199</v>
      </c>
      <c r="E76" s="10">
        <f>E77+E78</f>
        <v>1928179</v>
      </c>
      <c r="F76" s="16">
        <f t="shared" ref="F76:Q76" si="21">F77+F78</f>
        <v>1928179</v>
      </c>
      <c r="G76" s="16">
        <f t="shared" si="21"/>
        <v>0</v>
      </c>
      <c r="H76" s="16">
        <f t="shared" si="21"/>
        <v>0</v>
      </c>
      <c r="I76" s="16">
        <f t="shared" si="21"/>
        <v>0</v>
      </c>
      <c r="J76" s="15">
        <f t="shared" si="21"/>
        <v>0</v>
      </c>
      <c r="K76" s="16">
        <f t="shared" si="21"/>
        <v>0</v>
      </c>
      <c r="L76" s="16">
        <f t="shared" si="21"/>
        <v>0</v>
      </c>
      <c r="M76" s="16">
        <f t="shared" si="21"/>
        <v>0</v>
      </c>
      <c r="N76" s="16">
        <f t="shared" si="21"/>
        <v>0</v>
      </c>
      <c r="O76" s="16">
        <f t="shared" si="21"/>
        <v>0</v>
      </c>
      <c r="P76" s="16">
        <f t="shared" si="21"/>
        <v>0</v>
      </c>
      <c r="Q76" s="15">
        <f t="shared" si="21"/>
        <v>1928179</v>
      </c>
      <c r="R76" s="29"/>
    </row>
    <row r="77" spans="1:18" hidden="1" x14ac:dyDescent="0.2">
      <c r="A77" s="12" t="s">
        <v>162</v>
      </c>
      <c r="B77" s="12" t="s">
        <v>164</v>
      </c>
      <c r="C77" s="13" t="s">
        <v>163</v>
      </c>
      <c r="D77" s="14" t="s">
        <v>165</v>
      </c>
      <c r="E77" s="15">
        <v>1878179</v>
      </c>
      <c r="F77" s="16">
        <v>1878179</v>
      </c>
      <c r="G77" s="16">
        <v>0</v>
      </c>
      <c r="H77" s="16">
        <v>0</v>
      </c>
      <c r="I77" s="16">
        <v>0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5">
        <f t="shared" si="15"/>
        <v>1878179</v>
      </c>
      <c r="R77" s="30"/>
    </row>
    <row r="78" spans="1:18" ht="38.25" x14ac:dyDescent="0.2">
      <c r="A78" s="12" t="s">
        <v>166</v>
      </c>
      <c r="B78" s="12" t="s">
        <v>167</v>
      </c>
      <c r="C78" s="13" t="s">
        <v>163</v>
      </c>
      <c r="D78" s="14" t="s">
        <v>168</v>
      </c>
      <c r="E78" s="15">
        <v>50000</v>
      </c>
      <c r="F78" s="16">
        <v>50000</v>
      </c>
      <c r="G78" s="16">
        <v>0</v>
      </c>
      <c r="H78" s="16">
        <v>0</v>
      </c>
      <c r="I78" s="16">
        <v>0</v>
      </c>
      <c r="J78" s="15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5">
        <f t="shared" si="15"/>
        <v>50000</v>
      </c>
      <c r="R78" s="30">
        <v>1</v>
      </c>
    </row>
    <row r="79" spans="1:18" x14ac:dyDescent="0.2">
      <c r="A79" s="17" t="s">
        <v>169</v>
      </c>
      <c r="B79" s="18" t="s">
        <v>169</v>
      </c>
      <c r="C79" s="19" t="s">
        <v>169</v>
      </c>
      <c r="D79" s="20" t="s">
        <v>170</v>
      </c>
      <c r="E79" s="10">
        <f>E14+E42+E62+E70</f>
        <v>77916799</v>
      </c>
      <c r="F79" s="10">
        <f t="shared" ref="F79:Q79" si="22">F14+F42+F62+F70</f>
        <v>77628399</v>
      </c>
      <c r="G79" s="10">
        <f t="shared" si="22"/>
        <v>53904195</v>
      </c>
      <c r="H79" s="10">
        <f t="shared" si="22"/>
        <v>2983888</v>
      </c>
      <c r="I79" s="10">
        <f t="shared" si="22"/>
        <v>188400</v>
      </c>
      <c r="J79" s="10">
        <f t="shared" si="22"/>
        <v>4231740</v>
      </c>
      <c r="K79" s="10">
        <f t="shared" si="22"/>
        <v>1669212</v>
      </c>
      <c r="L79" s="10">
        <f t="shared" si="22"/>
        <v>1669212</v>
      </c>
      <c r="M79" s="10">
        <f t="shared" si="22"/>
        <v>1562528</v>
      </c>
      <c r="N79" s="10">
        <f t="shared" si="22"/>
        <v>62000</v>
      </c>
      <c r="O79" s="10">
        <f t="shared" si="22"/>
        <v>0</v>
      </c>
      <c r="P79" s="10">
        <f t="shared" si="22"/>
        <v>2669212</v>
      </c>
      <c r="Q79" s="10">
        <f t="shared" si="22"/>
        <v>82148539</v>
      </c>
      <c r="R79" s="29">
        <v>1</v>
      </c>
    </row>
    <row r="82" spans="2:17" x14ac:dyDescent="0.2">
      <c r="B82" s="3"/>
      <c r="I82" s="3"/>
    </row>
    <row r="92" spans="2:17" x14ac:dyDescent="0.2"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</row>
    <row r="93" spans="2:17" x14ac:dyDescent="0.2"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</row>
    <row r="94" spans="2:17" x14ac:dyDescent="0.2"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</row>
    <row r="95" spans="2:17" x14ac:dyDescent="0.2"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</row>
  </sheetData>
  <autoFilter ref="A1:R79">
    <filterColumn colId="17">
      <customFilters>
        <customFilter operator="notEqual" val=" "/>
      </customFilters>
    </filterColumn>
  </autoFilter>
  <mergeCells count="24">
    <mergeCell ref="I10:I12"/>
    <mergeCell ref="J9:P9"/>
    <mergeCell ref="J10:J12"/>
    <mergeCell ref="K10:K12"/>
    <mergeCell ref="M10:M12"/>
    <mergeCell ref="N10:O10"/>
    <mergeCell ref="N11:N12"/>
    <mergeCell ref="O11:O12"/>
    <mergeCell ref="N2:P2"/>
    <mergeCell ref="A5:Q5"/>
    <mergeCell ref="A6:Q6"/>
    <mergeCell ref="A9:A12"/>
    <mergeCell ref="B9:B12"/>
    <mergeCell ref="C9:C12"/>
    <mergeCell ref="D9:D12"/>
    <mergeCell ref="E9:I9"/>
    <mergeCell ref="E10:E12"/>
    <mergeCell ref="F10:F12"/>
    <mergeCell ref="G10:H10"/>
    <mergeCell ref="L11:L12"/>
    <mergeCell ref="P10:P12"/>
    <mergeCell ref="Q9:Q12"/>
    <mergeCell ref="G11:G12"/>
    <mergeCell ref="H11:H12"/>
  </mergeCells>
  <pageMargins left="0.39370078740157483" right="0.19685039370078741" top="0.39370078740157483" bottom="0.19685039370078741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2021-03-26T07:26:24Z</cp:lastPrinted>
  <dcterms:created xsi:type="dcterms:W3CDTF">2021-02-22T08:34:39Z</dcterms:created>
  <dcterms:modified xsi:type="dcterms:W3CDTF">2021-03-26T07:26:25Z</dcterms:modified>
</cp:coreProperties>
</file>