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правління фінансів\Бюджет 2021\травень\"/>
    </mc:Choice>
  </mc:AlternateContent>
  <bookViews>
    <workbookView xWindow="0" yWindow="0" windowWidth="16170" windowHeight="7725"/>
  </bookViews>
  <sheets>
    <sheet name="Лист1" sheetId="1" r:id="rId1"/>
  </sheets>
  <definedNames>
    <definedName name="_xlnm._FilterDatabase" localSheetId="0" hidden="1">Лист1!$A$1:$R$80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O20" i="1"/>
  <c r="N20" i="1"/>
  <c r="M20" i="1"/>
  <c r="L20" i="1"/>
  <c r="K20" i="1"/>
  <c r="J20" i="1"/>
  <c r="I20" i="1"/>
  <c r="H20" i="1"/>
  <c r="G20" i="1"/>
  <c r="F20" i="1"/>
  <c r="E20" i="1"/>
  <c r="Q23" i="1"/>
  <c r="P31" i="1" l="1"/>
  <c r="O31" i="1"/>
  <c r="N31" i="1"/>
  <c r="M31" i="1"/>
  <c r="L31" i="1"/>
  <c r="K31" i="1"/>
  <c r="J31" i="1"/>
  <c r="Q37" i="1"/>
  <c r="L77" i="1" l="1"/>
  <c r="L75" i="1"/>
  <c r="L73" i="1"/>
  <c r="L72" i="1" s="1"/>
  <c r="L71" i="1" s="1"/>
  <c r="L67" i="1"/>
  <c r="L65" i="1"/>
  <c r="L61" i="1"/>
  <c r="L57" i="1"/>
  <c r="L55" i="1"/>
  <c r="L47" i="1"/>
  <c r="L45" i="1"/>
  <c r="L38" i="1"/>
  <c r="L26" i="1"/>
  <c r="L18" i="1"/>
  <c r="L16" i="1"/>
  <c r="P77" i="1"/>
  <c r="O77" i="1"/>
  <c r="N77" i="1"/>
  <c r="M77" i="1"/>
  <c r="K77" i="1"/>
  <c r="J77" i="1"/>
  <c r="I77" i="1"/>
  <c r="H77" i="1"/>
  <c r="G77" i="1"/>
  <c r="F77" i="1"/>
  <c r="E77" i="1"/>
  <c r="P75" i="1"/>
  <c r="O75" i="1"/>
  <c r="N75" i="1"/>
  <c r="M75" i="1"/>
  <c r="K75" i="1"/>
  <c r="J75" i="1"/>
  <c r="I75" i="1"/>
  <c r="H75" i="1"/>
  <c r="G75" i="1"/>
  <c r="F75" i="1"/>
  <c r="E75" i="1"/>
  <c r="P73" i="1"/>
  <c r="O73" i="1"/>
  <c r="N73" i="1"/>
  <c r="M73" i="1"/>
  <c r="M72" i="1" s="1"/>
  <c r="M71" i="1" s="1"/>
  <c r="K73" i="1"/>
  <c r="J73" i="1"/>
  <c r="I73" i="1"/>
  <c r="H73" i="1"/>
  <c r="H72" i="1" s="1"/>
  <c r="H71" i="1" s="1"/>
  <c r="G73" i="1"/>
  <c r="F73" i="1"/>
  <c r="E73" i="1"/>
  <c r="P67" i="1"/>
  <c r="O67" i="1"/>
  <c r="N67" i="1"/>
  <c r="M67" i="1"/>
  <c r="K67" i="1"/>
  <c r="J67" i="1"/>
  <c r="I67" i="1"/>
  <c r="H67" i="1"/>
  <c r="G67" i="1"/>
  <c r="F67" i="1"/>
  <c r="E67" i="1"/>
  <c r="P65" i="1"/>
  <c r="O65" i="1"/>
  <c r="N65" i="1"/>
  <c r="M65" i="1"/>
  <c r="K65" i="1"/>
  <c r="J65" i="1"/>
  <c r="I65" i="1"/>
  <c r="H65" i="1"/>
  <c r="G65" i="1"/>
  <c r="F65" i="1"/>
  <c r="E65" i="1"/>
  <c r="P61" i="1"/>
  <c r="O61" i="1"/>
  <c r="N61" i="1"/>
  <c r="M61" i="1"/>
  <c r="K61" i="1"/>
  <c r="J61" i="1"/>
  <c r="I61" i="1"/>
  <c r="H61" i="1"/>
  <c r="G61" i="1"/>
  <c r="F61" i="1"/>
  <c r="E61" i="1"/>
  <c r="P57" i="1"/>
  <c r="O57" i="1"/>
  <c r="N57" i="1"/>
  <c r="M57" i="1"/>
  <c r="K57" i="1"/>
  <c r="J57" i="1"/>
  <c r="I57" i="1"/>
  <c r="H57" i="1"/>
  <c r="G57" i="1"/>
  <c r="F57" i="1"/>
  <c r="E57" i="1"/>
  <c r="P55" i="1"/>
  <c r="O55" i="1"/>
  <c r="N55" i="1"/>
  <c r="M55" i="1"/>
  <c r="K55" i="1"/>
  <c r="J55" i="1"/>
  <c r="I55" i="1"/>
  <c r="H55" i="1"/>
  <c r="G55" i="1"/>
  <c r="F55" i="1"/>
  <c r="E55" i="1"/>
  <c r="P47" i="1"/>
  <c r="O47" i="1"/>
  <c r="N47" i="1"/>
  <c r="M47" i="1"/>
  <c r="K47" i="1"/>
  <c r="J47" i="1"/>
  <c r="I47" i="1"/>
  <c r="H47" i="1"/>
  <c r="G47" i="1"/>
  <c r="F47" i="1"/>
  <c r="E47" i="1"/>
  <c r="P45" i="1"/>
  <c r="O45" i="1"/>
  <c r="N45" i="1"/>
  <c r="N44" i="1" s="1"/>
  <c r="N43" i="1" s="1"/>
  <c r="M45" i="1"/>
  <c r="K45" i="1"/>
  <c r="J45" i="1"/>
  <c r="I45" i="1"/>
  <c r="I44" i="1" s="1"/>
  <c r="I43" i="1" s="1"/>
  <c r="H45" i="1"/>
  <c r="G45" i="1"/>
  <c r="F45" i="1"/>
  <c r="E45" i="1"/>
  <c r="E44" i="1" s="1"/>
  <c r="E43" i="1" s="1"/>
  <c r="P38" i="1"/>
  <c r="O38" i="1"/>
  <c r="N38" i="1"/>
  <c r="M38" i="1"/>
  <c r="K38" i="1"/>
  <c r="J38" i="1"/>
  <c r="I38" i="1"/>
  <c r="H38" i="1"/>
  <c r="G38" i="1"/>
  <c r="F38" i="1"/>
  <c r="I31" i="1"/>
  <c r="H31" i="1"/>
  <c r="G31" i="1"/>
  <c r="F31" i="1"/>
  <c r="P26" i="1"/>
  <c r="O26" i="1"/>
  <c r="N26" i="1"/>
  <c r="M26" i="1"/>
  <c r="K26" i="1"/>
  <c r="J26" i="1"/>
  <c r="I26" i="1"/>
  <c r="H26" i="1"/>
  <c r="G26" i="1"/>
  <c r="F26" i="1"/>
  <c r="E38" i="1"/>
  <c r="E31" i="1"/>
  <c r="E26" i="1"/>
  <c r="P18" i="1"/>
  <c r="O18" i="1"/>
  <c r="N18" i="1"/>
  <c r="M18" i="1"/>
  <c r="K18" i="1"/>
  <c r="J18" i="1"/>
  <c r="I18" i="1"/>
  <c r="H18" i="1"/>
  <c r="G18" i="1"/>
  <c r="F18" i="1"/>
  <c r="E18" i="1"/>
  <c r="P16" i="1"/>
  <c r="O16" i="1"/>
  <c r="O15" i="1" s="1"/>
  <c r="O14" i="1" s="1"/>
  <c r="N16" i="1"/>
  <c r="M16" i="1"/>
  <c r="K16" i="1"/>
  <c r="J16" i="1"/>
  <c r="J15" i="1" s="1"/>
  <c r="J14" i="1" s="1"/>
  <c r="I16" i="1"/>
  <c r="H16" i="1"/>
  <c r="G16" i="1"/>
  <c r="F16" i="1"/>
  <c r="E16" i="1"/>
  <c r="F44" i="1" l="1"/>
  <c r="F43" i="1" s="1"/>
  <c r="J44" i="1"/>
  <c r="J43" i="1" s="1"/>
  <c r="O44" i="1"/>
  <c r="O43" i="1" s="1"/>
  <c r="G64" i="1"/>
  <c r="G63" i="1" s="1"/>
  <c r="K64" i="1"/>
  <c r="K63" i="1" s="1"/>
  <c r="P64" i="1"/>
  <c r="P63" i="1" s="1"/>
  <c r="E72" i="1"/>
  <c r="E71" i="1" s="1"/>
  <c r="I72" i="1"/>
  <c r="I71" i="1" s="1"/>
  <c r="N72" i="1"/>
  <c r="N71" i="1" s="1"/>
  <c r="G44" i="1"/>
  <c r="G43" i="1" s="1"/>
  <c r="K44" i="1"/>
  <c r="K43" i="1" s="1"/>
  <c r="P44" i="1"/>
  <c r="P43" i="1" s="1"/>
  <c r="F72" i="1"/>
  <c r="F71" i="1" s="1"/>
  <c r="J72" i="1"/>
  <c r="J71" i="1" s="1"/>
  <c r="O72" i="1"/>
  <c r="O71" i="1" s="1"/>
  <c r="L44" i="1"/>
  <c r="L43" i="1" s="1"/>
  <c r="H44" i="1"/>
  <c r="H43" i="1" s="1"/>
  <c r="M44" i="1"/>
  <c r="M43" i="1" s="1"/>
  <c r="G72" i="1"/>
  <c r="G71" i="1" s="1"/>
  <c r="K72" i="1"/>
  <c r="K71" i="1" s="1"/>
  <c r="P72" i="1"/>
  <c r="P71" i="1" s="1"/>
  <c r="F15" i="1"/>
  <c r="F14" i="1" s="1"/>
  <c r="H64" i="1"/>
  <c r="H63" i="1" s="1"/>
  <c r="M64" i="1"/>
  <c r="M63" i="1" s="1"/>
  <c r="E64" i="1"/>
  <c r="E63" i="1" s="1"/>
  <c r="I64" i="1"/>
  <c r="I63" i="1" s="1"/>
  <c r="N64" i="1"/>
  <c r="N63" i="1" s="1"/>
  <c r="F64" i="1"/>
  <c r="F63" i="1" s="1"/>
  <c r="J64" i="1"/>
  <c r="J63" i="1" s="1"/>
  <c r="O64" i="1"/>
  <c r="O63" i="1" s="1"/>
  <c r="L64" i="1"/>
  <c r="L63" i="1" s="1"/>
  <c r="L15" i="1"/>
  <c r="L14" i="1" s="1"/>
  <c r="H15" i="1"/>
  <c r="H14" i="1" s="1"/>
  <c r="M15" i="1"/>
  <c r="M14" i="1" s="1"/>
  <c r="G15" i="1"/>
  <c r="G14" i="1" s="1"/>
  <c r="K15" i="1"/>
  <c r="K14" i="1" s="1"/>
  <c r="K80" i="1" s="1"/>
  <c r="P15" i="1"/>
  <c r="P14" i="1" s="1"/>
  <c r="E15" i="1"/>
  <c r="E14" i="1" s="1"/>
  <c r="I15" i="1"/>
  <c r="I14" i="1" s="1"/>
  <c r="N15" i="1"/>
  <c r="N14" i="1" s="1"/>
  <c r="Q79" i="1"/>
  <c r="Q78" i="1"/>
  <c r="Q76" i="1"/>
  <c r="Q75" i="1" s="1"/>
  <c r="Q74" i="1"/>
  <c r="Q73" i="1" s="1"/>
  <c r="Q70" i="1"/>
  <c r="Q69" i="1"/>
  <c r="Q68" i="1"/>
  <c r="Q66" i="1"/>
  <c r="Q65" i="1" s="1"/>
  <c r="Q62" i="1"/>
  <c r="Q61" i="1" s="1"/>
  <c r="Q60" i="1"/>
  <c r="Q59" i="1"/>
  <c r="Q58" i="1"/>
  <c r="Q56" i="1"/>
  <c r="Q55" i="1" s="1"/>
  <c r="Q54" i="1"/>
  <c r="Q53" i="1"/>
  <c r="Q52" i="1"/>
  <c r="Q51" i="1"/>
  <c r="Q50" i="1"/>
  <c r="Q49" i="1"/>
  <c r="Q48" i="1"/>
  <c r="Q46" i="1"/>
  <c r="Q45" i="1" s="1"/>
  <c r="Q42" i="1"/>
  <c r="Q41" i="1"/>
  <c r="Q40" i="1"/>
  <c r="Q39" i="1"/>
  <c r="Q36" i="1"/>
  <c r="Q35" i="1"/>
  <c r="Q34" i="1"/>
  <c r="Q33" i="1"/>
  <c r="Q32" i="1"/>
  <c r="Q30" i="1"/>
  <c r="Q29" i="1"/>
  <c r="Q28" i="1"/>
  <c r="Q27" i="1"/>
  <c r="Q25" i="1"/>
  <c r="Q24" i="1"/>
  <c r="Q22" i="1"/>
  <c r="Q21" i="1"/>
  <c r="Q19" i="1"/>
  <c r="Q18" i="1" s="1"/>
  <c r="Q17" i="1"/>
  <c r="Q16" i="1" s="1"/>
  <c r="G80" i="1" l="1"/>
  <c r="Q20" i="1"/>
  <c r="E80" i="1"/>
  <c r="M80" i="1"/>
  <c r="O80" i="1"/>
  <c r="P80" i="1"/>
  <c r="J80" i="1"/>
  <c r="F80" i="1"/>
  <c r="Q63" i="1"/>
  <c r="Q64" i="1"/>
  <c r="I80" i="1"/>
  <c r="H80" i="1"/>
  <c r="N80" i="1"/>
  <c r="L80" i="1"/>
  <c r="Q14" i="1"/>
  <c r="Q15" i="1"/>
  <c r="Q38" i="1"/>
  <c r="Q77" i="1"/>
  <c r="Q72" i="1" s="1"/>
  <c r="Q71" i="1" s="1"/>
  <c r="Q47" i="1"/>
  <c r="Q67" i="1"/>
  <c r="Q57" i="1"/>
  <c r="Q26" i="1"/>
  <c r="Q31" i="1"/>
  <c r="Q44" i="1" l="1"/>
  <c r="Q43" i="1" s="1"/>
  <c r="Q80" i="1" s="1"/>
</calcChain>
</file>

<file path=xl/sharedStrings.xml><?xml version="1.0" encoding="utf-8"?>
<sst xmlns="http://schemas.openxmlformats.org/spreadsheetml/2006/main" count="248" uniqueCount="208">
  <si>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</si>
  <si>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</si>
  <si>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</si>
  <si>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</si>
  <si>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</si>
  <si>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</si>
  <si>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</si>
  <si>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</si>
  <si>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</si>
  <si>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</si>
  <si>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</si>
  <si>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</si>
  <si>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</si>
  <si>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</si>
  <si>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</si>
  <si>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</si>
  <si>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Зимнівська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</si>
  <si>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</si>
  <si>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</si>
  <si>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</si>
  <si>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</si>
  <si>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</si>
  <si>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</si>
  <si>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</si>
  <si>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</si>
  <si>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</si>
  <si>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0113032</t>
  </si>
  <si>
    <t>1070</t>
  </si>
  <si>
    <t>3032</t>
  </si>
  <si>
    <t>Надання пільг окремим категоріям громадян з оплати послуг зв`язку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</si>
  <si>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</si>
  <si>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</si>
  <si>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</si>
  <si>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</si>
  <si>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</si>
  <si>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</si>
  <si>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</si>
  <si>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</si>
  <si>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</si>
  <si>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</si>
  <si>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</si>
  <si>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0116030</t>
  </si>
  <si>
    <t>0620</t>
  </si>
  <si>
    <t>6030</t>
  </si>
  <si>
    <t>Організація благоустрою населених пунктів</t>
  </si>
  <si>
    <t>0116040</t>
  </si>
  <si>
    <t>6040</t>
  </si>
  <si>
    <t>Заходи, пов`язані з поліпшенням питної води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</si>
  <si>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</si>
  <si>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</si>
  <si>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</si>
  <si>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</si>
  <si>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0116086</t>
  </si>
  <si>
    <t>6086</t>
  </si>
  <si>
    <t>Інша діяльність щодо забезпечення житлом громадян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</si>
  <si>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</si>
  <si>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</si>
  <si>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</si>
  <si>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</si>
  <si>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</si>
  <si>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</si>
  <si>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</si>
  <si>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0117330</t>
  </si>
  <si>
    <t>0443</t>
  </si>
  <si>
    <t>7330</t>
  </si>
  <si>
    <t>Будівництво-1 інших об`єктів комунальної власності</t>
  </si>
  <si>
    <t>0117370</t>
  </si>
  <si>
    <t>0490</t>
  </si>
  <si>
    <t>7370</t>
  </si>
  <si>
    <t>Реалізація інших заходів щодо соціально-економічного розвитку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</si>
  <si>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</si>
  <si>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</si>
  <si>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</si>
  <si>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</si>
  <si>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</si>
  <si>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</si>
  <si>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</si>
  <si>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пожежної охорони</t>
  </si>
  <si>
    <t>0118220</t>
  </si>
  <si>
    <t>0380</t>
  </si>
  <si>
    <t>8220</t>
  </si>
  <si>
    <t>Заходи та роботи з мобілізаційної підготовки місцевого значення</t>
  </si>
  <si>
    <t>0118230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</si>
  <si>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</si>
  <si>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</si>
  <si>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</si>
  <si>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</si>
  <si>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</si>
  <si>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</si>
  <si>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0600000</t>
  </si>
  <si>
    <t>Гуманітарний відділ виконавчого комітету Зимнівської сільської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</si>
  <si>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</si>
  <si>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</si>
  <si>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</si>
  <si>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</si>
  <si>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</si>
  <si>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</si>
  <si>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</si>
  <si>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</si>
  <si>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</si>
  <si>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</si>
  <si>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</si>
  <si>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</t>
  </si>
  <si>
    <t>0611031</t>
  </si>
  <si>
    <t>1031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</si>
  <si>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</si>
  <si>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</si>
  <si>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</si>
  <si>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</si>
  <si>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</si>
  <si>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</si>
  <si>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</si>
  <si>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</si>
  <si>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</si>
  <si>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</si>
  <si>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</si>
  <si>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</si>
  <si>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</si>
  <si>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</si>
  <si>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</si>
  <si>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</si>
  <si>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</si>
  <si>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</si>
  <si>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</si>
  <si>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</si>
  <si>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</si>
  <si>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</si>
  <si>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</si>
  <si>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</si>
  <si>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</si>
  <si>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</si>
  <si>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</si>
  <si>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</si>
  <si>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</si>
  <si>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</si>
  <si>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</si>
  <si>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</si>
  <si>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</si>
  <si>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0800000</t>
  </si>
  <si>
    <t>Відділ соціального захисту населення виконавчого комітету Зимнівської сільської ради</t>
  </si>
  <si>
    <t>0810000</t>
  </si>
  <si>
    <t>0810160</t>
  </si>
  <si>
    <t>0813104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</si>
  <si>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</si>
  <si>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</si>
  <si>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</si>
  <si>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0813112</t>
  </si>
  <si>
    <t>3112</t>
  </si>
  <si>
    <t>Заходи державної політики з питань дітей та їх соціального захисту</t>
  </si>
  <si>
    <t>0813192</t>
  </si>
  <si>
    <t>1030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</si>
  <si>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</si>
  <si>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</si>
  <si>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3700000</t>
  </si>
  <si>
    <t>3710000</t>
  </si>
  <si>
    <t>3710160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</si>
  <si>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</si>
  <si>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</si>
  <si>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</si>
  <si>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</si>
  <si>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</si>
  <si>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</si>
  <si>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</si>
  <si>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</si>
  <si>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</si>
  <si>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</si>
  <si>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</si>
  <si>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</si>
  <si>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</si>
  <si>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0350300000</t>
  </si>
  <si>
    <t>(код бюджету)</t>
  </si>
  <si>
    <t>0110100</t>
  </si>
  <si>
    <t>Державне управління</t>
  </si>
  <si>
    <t>0112000</t>
  </si>
  <si>
    <t>Охорона здоровя</t>
  </si>
  <si>
    <t>0113000</t>
  </si>
  <si>
    <t>Соціальний захист та соціальне забезпечення</t>
  </si>
  <si>
    <t>0116000</t>
  </si>
  <si>
    <t>Житлово-комунальне господарство</t>
  </si>
  <si>
    <t>0117000</t>
  </si>
  <si>
    <t>Економічна діяльність</t>
  </si>
  <si>
    <t>0118000</t>
  </si>
  <si>
    <t>Інша діяльність</t>
  </si>
  <si>
    <t>капітальні видатки за рахунок коштів, що передаються із загального фонду до бюджету розвитку (спеціального фонду)</t>
  </si>
  <si>
    <t>0610100</t>
  </si>
  <si>
    <t>0611000</t>
  </si>
  <si>
    <t>Освіта</t>
  </si>
  <si>
    <t>0613000</t>
  </si>
  <si>
    <t>0614000</t>
  </si>
  <si>
    <t>Культура і мистецтво</t>
  </si>
  <si>
    <t>0615000</t>
  </si>
  <si>
    <t>Фізична культура і спорт</t>
  </si>
  <si>
    <t>0810100</t>
  </si>
  <si>
    <t>0813000</t>
  </si>
  <si>
    <t>3710100</t>
  </si>
  <si>
    <t>3718000</t>
  </si>
  <si>
    <t>3719000</t>
  </si>
  <si>
    <t>Міжбюджетні трансферти</t>
  </si>
  <si>
    <t>Зміни до  додатку №3</t>
  </si>
  <si>
    <t>Розподіл видатків місцевого бюджету на 2021 рік</t>
  </si>
  <si>
    <t>0117462</t>
  </si>
  <si>
    <t>7462</t>
  </si>
  <si>
    <t>Утримання та розвиток автомобільних доріг та дорожньої інфраструктури за рахунок субвенції з державного бюджету</t>
  </si>
  <si>
    <t>Додаток 2</t>
  </si>
  <si>
    <t>до рішення сільської ради № 7/3  від 11 травня 2021 року про внесення змін до рішення №3/3 від 24.12.2020 "Про бюджет  територіальної громади на 2021 рік"</t>
  </si>
  <si>
    <t>0113035</t>
  </si>
  <si>
    <t>Компенсаційні виплати на пільговий проїзд окремим категоріям громадян на залізничному транспорті</t>
  </si>
  <si>
    <t>Відділ фінансів виконавчого комітету Зимнівської сільської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</si>
</sst>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4" fontId="1" fillId="0" borderId="2" xfId="0" quotePrefix="1" applyNumberFormat="1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" fontId="0" fillId="0" borderId="0" xfId="0" applyNumberFormat="1"/>
    <xf numFmtId="0" fontId="0" fillId="0" borderId="5" xfId="0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vertical="center" wrapText="1"/>
    </xf>
    <xf numFmtId="3" fontId="0" fillId="0" borderId="0" xfId="0" applyNumberFormat="1"/>
    <xf numFmtId="3" fontId="0" fillId="0" borderId="5" xfId="0" applyNumberForma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96"/>
  <sheetViews>
    <sheetView tabSelected="1" workbookViewId="0">
      <selection activeCell="R37" sqref="R37"/>
    </sheetView>
  </sheetViews>
  <sheetFormatPr defaultRowHeight="12.75" x14ac:dyDescent="0.2"/>
  <cols>
    <col min="1" max="3" width="12" customWidth="1"/>
    <col min="4" max="4" width="40.7109375" customWidth="1"/>
    <col min="5" max="17" width="13.7109375" customWidth="1"/>
  </cols>
  <sheetData>
    <row r="1" spans="1:18" x14ac:dyDescent="0.2">
      <c r="N1" t="s">
        <v>203</v>
      </c>
      <c r="R1">
        <v>1</v>
      </c>
    </row>
    <row r="2" spans="1:18" ht="56.25" customHeight="1" x14ac:dyDescent="0.2">
      <c r="N2" s="41" t="s">
        <v>204</v>
      </c>
      <c r="O2" s="41"/>
      <c r="P2" s="41"/>
      <c r="R2">
        <v>1</v>
      </c>
    </row>
    <row r="3" spans="1:18" x14ac:dyDescent="0.2">
      <c r="R3">
        <v>1</v>
      </c>
    </row>
    <row r="4" spans="1:18" x14ac:dyDescent="0.2">
      <c r="R4">
        <v>1</v>
      </c>
    </row>
    <row r="5" spans="1:18" x14ac:dyDescent="0.2">
      <c r="A5" s="42" t="s">
        <v>198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>
        <v>1</v>
      </c>
    </row>
    <row r="6" spans="1:18" x14ac:dyDescent="0.2">
      <c r="A6" s="42" t="s">
        <v>199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>
        <v>1</v>
      </c>
    </row>
    <row r="7" spans="1:18" x14ac:dyDescent="0.2">
      <c r="A7" s="22" t="s">
        <v>169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>
        <v>1</v>
      </c>
    </row>
    <row r="8" spans="1:18" x14ac:dyDescent="0.2">
      <c r="A8" s="21" t="s">
        <v>170</v>
      </c>
      <c r="Q8" s="1" t="s">
        <v>0</v>
      </c>
      <c r="R8">
        <v>1</v>
      </c>
    </row>
    <row r="9" spans="1:18" x14ac:dyDescent="0.2">
      <c r="A9" s="44" t="s">
        <v>1</v>
      </c>
      <c r="B9" s="44" t="s">
        <v>2</v>
      </c>
      <c r="C9" s="44" t="s">
        <v>3</v>
      </c>
      <c r="D9" s="39" t="s">
        <v>4</v>
      </c>
      <c r="E9" s="39" t="s">
        <v>5</v>
      </c>
      <c r="F9" s="39"/>
      <c r="G9" s="39"/>
      <c r="H9" s="39"/>
      <c r="I9" s="39"/>
      <c r="J9" s="39" t="s">
        <v>12</v>
      </c>
      <c r="K9" s="39"/>
      <c r="L9" s="39"/>
      <c r="M9" s="39"/>
      <c r="N9" s="39"/>
      <c r="O9" s="39"/>
      <c r="P9" s="39"/>
      <c r="Q9" s="40" t="s">
        <v>14</v>
      </c>
      <c r="R9">
        <v>1</v>
      </c>
    </row>
    <row r="10" spans="1:18" x14ac:dyDescent="0.2">
      <c r="A10" s="39"/>
      <c r="B10" s="39"/>
      <c r="C10" s="39"/>
      <c r="D10" s="39"/>
      <c r="E10" s="40" t="s">
        <v>6</v>
      </c>
      <c r="F10" s="39" t="s">
        <v>7</v>
      </c>
      <c r="G10" s="39" t="s">
        <v>8</v>
      </c>
      <c r="H10" s="39"/>
      <c r="I10" s="39" t="s">
        <v>11</v>
      </c>
      <c r="J10" s="40" t="s">
        <v>6</v>
      </c>
      <c r="K10" s="39" t="s">
        <v>13</v>
      </c>
      <c r="L10" s="4" t="s">
        <v>8</v>
      </c>
      <c r="M10" s="39" t="s">
        <v>7</v>
      </c>
      <c r="N10" s="39" t="s">
        <v>8</v>
      </c>
      <c r="O10" s="39"/>
      <c r="P10" s="39" t="s">
        <v>11</v>
      </c>
      <c r="Q10" s="39"/>
      <c r="R10">
        <v>1</v>
      </c>
    </row>
    <row r="11" spans="1:18" ht="140.25" customHeight="1" x14ac:dyDescent="0.2">
      <c r="A11" s="39"/>
      <c r="B11" s="39"/>
      <c r="C11" s="39"/>
      <c r="D11" s="39"/>
      <c r="E11" s="39"/>
      <c r="F11" s="39"/>
      <c r="G11" s="39" t="s">
        <v>9</v>
      </c>
      <c r="H11" s="39" t="s">
        <v>10</v>
      </c>
      <c r="I11" s="39"/>
      <c r="J11" s="39"/>
      <c r="K11" s="39"/>
      <c r="L11" s="45" t="s">
        <v>183</v>
      </c>
      <c r="M11" s="39"/>
      <c r="N11" s="39" t="s">
        <v>9</v>
      </c>
      <c r="O11" s="39" t="s">
        <v>10</v>
      </c>
      <c r="P11" s="39"/>
      <c r="Q11" s="39"/>
      <c r="R11">
        <v>1</v>
      </c>
    </row>
    <row r="12" spans="1:18" ht="3" hidden="1" customHeight="1" x14ac:dyDescent="0.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6"/>
      <c r="M12" s="39"/>
      <c r="N12" s="39"/>
      <c r="O12" s="39"/>
      <c r="P12" s="39"/>
      <c r="Q12" s="39"/>
      <c r="R12">
        <v>1</v>
      </c>
    </row>
    <row r="13" spans="1:18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/>
      <c r="M13" s="4">
        <v>12</v>
      </c>
      <c r="N13" s="4">
        <v>13</v>
      </c>
      <c r="O13" s="4">
        <v>14</v>
      </c>
      <c r="P13" s="4">
        <v>15</v>
      </c>
      <c r="Q13" s="5">
        <v>16</v>
      </c>
      <c r="R13" s="27">
        <v>1</v>
      </c>
    </row>
    <row r="14" spans="1:18" x14ac:dyDescent="0.2">
      <c r="A14" s="6" t="s">
        <v>15</v>
      </c>
      <c r="B14" s="7"/>
      <c r="C14" s="8"/>
      <c r="D14" s="9" t="s">
        <v>16</v>
      </c>
      <c r="E14" s="10">
        <f>E15</f>
        <v>9874760</v>
      </c>
      <c r="F14" s="11">
        <f>F15</f>
        <v>9686360</v>
      </c>
      <c r="G14" s="11">
        <f>G15</f>
        <v>5458000</v>
      </c>
      <c r="H14" s="33">
        <f t="shared" ref="H14:I14" si="0">H15</f>
        <v>550800</v>
      </c>
      <c r="I14" s="33">
        <f t="shared" si="0"/>
        <v>188400</v>
      </c>
      <c r="J14" s="10">
        <f>J15</f>
        <v>2602522</v>
      </c>
      <c r="K14" s="11">
        <f>K15</f>
        <v>1559822</v>
      </c>
      <c r="L14" s="33">
        <f t="shared" ref="L14:P14" si="1">L15</f>
        <v>1559822</v>
      </c>
      <c r="M14" s="33">
        <f t="shared" si="1"/>
        <v>42700</v>
      </c>
      <c r="N14" s="33">
        <f t="shared" si="1"/>
        <v>0</v>
      </c>
      <c r="O14" s="33">
        <f t="shared" si="1"/>
        <v>0</v>
      </c>
      <c r="P14" s="33">
        <f t="shared" si="1"/>
        <v>2559822</v>
      </c>
      <c r="Q14" s="10">
        <f t="shared" ref="Q14:Q56" si="2">E14+J14</f>
        <v>12477282</v>
      </c>
      <c r="R14" s="28">
        <v>1</v>
      </c>
    </row>
    <row r="15" spans="1:18" x14ac:dyDescent="0.2">
      <c r="A15" s="6" t="s">
        <v>17</v>
      </c>
      <c r="B15" s="7"/>
      <c r="C15" s="8"/>
      <c r="D15" s="9" t="s">
        <v>16</v>
      </c>
      <c r="E15" s="10">
        <f>E16+E18+E20+E26+E31+E38</f>
        <v>9874760</v>
      </c>
      <c r="F15" s="11">
        <f t="shared" ref="F15:P15" si="3">F16+F18+F20+F26+F31+F38</f>
        <v>9686360</v>
      </c>
      <c r="G15" s="11">
        <f t="shared" si="3"/>
        <v>5458000</v>
      </c>
      <c r="H15" s="11">
        <f t="shared" si="3"/>
        <v>550800</v>
      </c>
      <c r="I15" s="11">
        <f t="shared" si="3"/>
        <v>188400</v>
      </c>
      <c r="J15" s="10">
        <f t="shared" si="3"/>
        <v>2602522</v>
      </c>
      <c r="K15" s="11">
        <f t="shared" si="3"/>
        <v>1559822</v>
      </c>
      <c r="L15" s="11">
        <f t="shared" si="3"/>
        <v>1559822</v>
      </c>
      <c r="M15" s="11">
        <f t="shared" si="3"/>
        <v>42700</v>
      </c>
      <c r="N15" s="11">
        <f t="shared" si="3"/>
        <v>0</v>
      </c>
      <c r="O15" s="11">
        <f t="shared" si="3"/>
        <v>0</v>
      </c>
      <c r="P15" s="11">
        <f t="shared" si="3"/>
        <v>2559822</v>
      </c>
      <c r="Q15" s="10">
        <f t="shared" si="2"/>
        <v>12477282</v>
      </c>
      <c r="R15" s="28">
        <v>1</v>
      </c>
    </row>
    <row r="16" spans="1:18" hidden="1" x14ac:dyDescent="0.2">
      <c r="A16" s="24" t="s">
        <v>171</v>
      </c>
      <c r="B16" s="25"/>
      <c r="C16" s="25"/>
      <c r="D16" s="25" t="s">
        <v>172</v>
      </c>
      <c r="E16" s="10">
        <f>E17</f>
        <v>7097100</v>
      </c>
      <c r="F16" s="11">
        <f t="shared" ref="F16:Q16" si="4">F17</f>
        <v>7097100</v>
      </c>
      <c r="G16" s="11">
        <f t="shared" si="4"/>
        <v>5290000</v>
      </c>
      <c r="H16" s="11">
        <f t="shared" si="4"/>
        <v>257300</v>
      </c>
      <c r="I16" s="11">
        <f t="shared" si="4"/>
        <v>0</v>
      </c>
      <c r="J16" s="10">
        <f t="shared" si="4"/>
        <v>10000</v>
      </c>
      <c r="K16" s="11">
        <f t="shared" si="4"/>
        <v>0</v>
      </c>
      <c r="L16" s="11">
        <f t="shared" si="4"/>
        <v>0</v>
      </c>
      <c r="M16" s="11">
        <f t="shared" si="4"/>
        <v>10000</v>
      </c>
      <c r="N16" s="11">
        <f t="shared" si="4"/>
        <v>0</v>
      </c>
      <c r="O16" s="11">
        <f t="shared" si="4"/>
        <v>0</v>
      </c>
      <c r="P16" s="11">
        <f t="shared" si="4"/>
        <v>0</v>
      </c>
      <c r="Q16" s="10">
        <f t="shared" si="4"/>
        <v>7107100</v>
      </c>
      <c r="R16" s="29"/>
    </row>
    <row r="17" spans="1:18" ht="63.75" x14ac:dyDescent="0.2">
      <c r="A17" s="12" t="s">
        <v>18</v>
      </c>
      <c r="B17" s="12" t="s">
        <v>20</v>
      </c>
      <c r="C17" s="13" t="s">
        <v>19</v>
      </c>
      <c r="D17" s="14" t="s">
        <v>21</v>
      </c>
      <c r="E17" s="15">
        <v>7097100</v>
      </c>
      <c r="F17" s="16">
        <v>7097100</v>
      </c>
      <c r="G17" s="16">
        <v>5290000</v>
      </c>
      <c r="H17" s="16">
        <v>257300</v>
      </c>
      <c r="I17" s="16">
        <v>0</v>
      </c>
      <c r="J17" s="15">
        <v>10000</v>
      </c>
      <c r="K17" s="16">
        <v>0</v>
      </c>
      <c r="L17" s="16">
        <v>0</v>
      </c>
      <c r="M17" s="16">
        <v>10000</v>
      </c>
      <c r="N17" s="16">
        <v>0</v>
      </c>
      <c r="O17" s="16">
        <v>0</v>
      </c>
      <c r="P17" s="16">
        <v>0</v>
      </c>
      <c r="Q17" s="15">
        <f t="shared" si="2"/>
        <v>7107100</v>
      </c>
      <c r="R17" s="29">
        <v>1</v>
      </c>
    </row>
    <row r="18" spans="1:18" hidden="1" x14ac:dyDescent="0.2">
      <c r="A18" s="6" t="s">
        <v>173</v>
      </c>
      <c r="B18" s="6"/>
      <c r="C18" s="23"/>
      <c r="D18" s="9" t="s">
        <v>174</v>
      </c>
      <c r="E18" s="10">
        <f>E19</f>
        <v>570000</v>
      </c>
      <c r="F18" s="11">
        <f t="shared" ref="F18:Q18" si="5">F19</f>
        <v>570000</v>
      </c>
      <c r="G18" s="11">
        <f t="shared" si="5"/>
        <v>0</v>
      </c>
      <c r="H18" s="11">
        <f t="shared" si="5"/>
        <v>0</v>
      </c>
      <c r="I18" s="11">
        <f t="shared" si="5"/>
        <v>0</v>
      </c>
      <c r="J18" s="10">
        <f t="shared" si="5"/>
        <v>0</v>
      </c>
      <c r="K18" s="11">
        <f t="shared" si="5"/>
        <v>0</v>
      </c>
      <c r="L18" s="11">
        <f t="shared" si="5"/>
        <v>0</v>
      </c>
      <c r="M18" s="11">
        <f t="shared" si="5"/>
        <v>0</v>
      </c>
      <c r="N18" s="11">
        <f t="shared" si="5"/>
        <v>0</v>
      </c>
      <c r="O18" s="11">
        <f t="shared" si="5"/>
        <v>0</v>
      </c>
      <c r="P18" s="11">
        <f t="shared" si="5"/>
        <v>0</v>
      </c>
      <c r="Q18" s="10">
        <f t="shared" si="5"/>
        <v>570000</v>
      </c>
      <c r="R18" s="29"/>
    </row>
    <row r="19" spans="1:18" ht="38.25" hidden="1" x14ac:dyDescent="0.2">
      <c r="A19" s="12" t="s">
        <v>22</v>
      </c>
      <c r="B19" s="12" t="s">
        <v>24</v>
      </c>
      <c r="C19" s="13" t="s">
        <v>23</v>
      </c>
      <c r="D19" s="14" t="s">
        <v>25</v>
      </c>
      <c r="E19" s="15">
        <v>570000</v>
      </c>
      <c r="F19" s="16">
        <v>570000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5">
        <f t="shared" si="2"/>
        <v>570000</v>
      </c>
      <c r="R19" s="29"/>
    </row>
    <row r="20" spans="1:18" x14ac:dyDescent="0.2">
      <c r="A20" s="6" t="s">
        <v>175</v>
      </c>
      <c r="B20" s="6"/>
      <c r="C20" s="23"/>
      <c r="D20" s="9" t="s">
        <v>176</v>
      </c>
      <c r="E20" s="10">
        <f>E21+E22+E24+E25+E23</f>
        <v>473000</v>
      </c>
      <c r="F20" s="10">
        <f t="shared" ref="F20:Q20" si="6">F21+F22+F24+F25+F23</f>
        <v>473000</v>
      </c>
      <c r="G20" s="10">
        <f t="shared" si="6"/>
        <v>60000</v>
      </c>
      <c r="H20" s="10">
        <f t="shared" si="6"/>
        <v>0</v>
      </c>
      <c r="I20" s="10">
        <f t="shared" si="6"/>
        <v>0</v>
      </c>
      <c r="J20" s="10">
        <f t="shared" si="6"/>
        <v>0</v>
      </c>
      <c r="K20" s="10">
        <f t="shared" si="6"/>
        <v>0</v>
      </c>
      <c r="L20" s="10">
        <f t="shared" si="6"/>
        <v>0</v>
      </c>
      <c r="M20" s="10">
        <f t="shared" si="6"/>
        <v>0</v>
      </c>
      <c r="N20" s="10">
        <f t="shared" si="6"/>
        <v>0</v>
      </c>
      <c r="O20" s="10">
        <f t="shared" si="6"/>
        <v>0</v>
      </c>
      <c r="P20" s="10">
        <f t="shared" si="6"/>
        <v>0</v>
      </c>
      <c r="Q20" s="10">
        <f t="shared" si="6"/>
        <v>473000</v>
      </c>
      <c r="R20" s="29">
        <v>1</v>
      </c>
    </row>
    <row r="21" spans="1:18" ht="25.5" hidden="1" x14ac:dyDescent="0.2">
      <c r="A21" s="12" t="s">
        <v>26</v>
      </c>
      <c r="B21" s="12" t="s">
        <v>28</v>
      </c>
      <c r="C21" s="13" t="s">
        <v>27</v>
      </c>
      <c r="D21" s="14" t="s">
        <v>29</v>
      </c>
      <c r="E21" s="15">
        <v>5000</v>
      </c>
      <c r="F21" s="16">
        <v>5000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5">
        <f t="shared" si="2"/>
        <v>5000</v>
      </c>
      <c r="R21" s="29"/>
    </row>
    <row r="22" spans="1:18" ht="38.25" hidden="1" x14ac:dyDescent="0.2">
      <c r="A22" s="12" t="s">
        <v>30</v>
      </c>
      <c r="B22" s="12" t="s">
        <v>31</v>
      </c>
      <c r="C22" s="13" t="s">
        <v>27</v>
      </c>
      <c r="D22" s="14" t="s">
        <v>32</v>
      </c>
      <c r="E22" s="15">
        <v>40000</v>
      </c>
      <c r="F22" s="16">
        <v>40000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 t="shared" si="2"/>
        <v>40000</v>
      </c>
      <c r="R22" s="29"/>
    </row>
    <row r="23" spans="1:18" ht="38.25" x14ac:dyDescent="0.2">
      <c r="A23" s="34" t="s">
        <v>205</v>
      </c>
      <c r="B23" s="34">
        <v>3035</v>
      </c>
      <c r="C23" s="35" t="s">
        <v>27</v>
      </c>
      <c r="D23" s="36" t="s">
        <v>206</v>
      </c>
      <c r="E23" s="37">
        <v>2000</v>
      </c>
      <c r="F23" s="38">
        <v>2000</v>
      </c>
      <c r="G23" s="38"/>
      <c r="H23" s="38"/>
      <c r="I23" s="38"/>
      <c r="J23" s="37"/>
      <c r="K23" s="38"/>
      <c r="L23" s="38"/>
      <c r="M23" s="38"/>
      <c r="N23" s="38"/>
      <c r="O23" s="38"/>
      <c r="P23" s="38"/>
      <c r="Q23" s="37">
        <f t="shared" si="2"/>
        <v>2000</v>
      </c>
      <c r="R23" s="29">
        <v>1</v>
      </c>
    </row>
    <row r="24" spans="1:18" hidden="1" x14ac:dyDescent="0.2">
      <c r="A24" s="12" t="s">
        <v>33</v>
      </c>
      <c r="B24" s="12" t="s">
        <v>35</v>
      </c>
      <c r="C24" s="13" t="s">
        <v>34</v>
      </c>
      <c r="D24" s="14" t="s">
        <v>36</v>
      </c>
      <c r="E24" s="15">
        <v>73200</v>
      </c>
      <c r="F24" s="16">
        <v>73200</v>
      </c>
      <c r="G24" s="16">
        <v>60000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5">
        <f t="shared" si="2"/>
        <v>73200</v>
      </c>
      <c r="R24" s="29"/>
    </row>
    <row r="25" spans="1:18" ht="25.5" hidden="1" x14ac:dyDescent="0.2">
      <c r="A25" s="12" t="s">
        <v>37</v>
      </c>
      <c r="B25" s="12" t="s">
        <v>39</v>
      </c>
      <c r="C25" s="13" t="s">
        <v>38</v>
      </c>
      <c r="D25" s="14" t="s">
        <v>40</v>
      </c>
      <c r="E25" s="15">
        <v>352800</v>
      </c>
      <c r="F25" s="16">
        <v>352800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 t="shared" si="2"/>
        <v>352800</v>
      </c>
      <c r="R25" s="30"/>
    </row>
    <row r="26" spans="1:18" x14ac:dyDescent="0.2">
      <c r="A26" s="6" t="s">
        <v>177</v>
      </c>
      <c r="B26" s="6"/>
      <c r="C26" s="23"/>
      <c r="D26" s="9" t="s">
        <v>178</v>
      </c>
      <c r="E26" s="10">
        <f>E27+E28+E29+E30</f>
        <v>458800</v>
      </c>
      <c r="F26" s="11">
        <f t="shared" ref="F26:Q26" si="7">F27+F28+F29+F30</f>
        <v>445400</v>
      </c>
      <c r="G26" s="11">
        <f t="shared" si="7"/>
        <v>0</v>
      </c>
      <c r="H26" s="11">
        <f t="shared" si="7"/>
        <v>240000</v>
      </c>
      <c r="I26" s="11">
        <f t="shared" si="7"/>
        <v>13400</v>
      </c>
      <c r="J26" s="10">
        <f t="shared" si="7"/>
        <v>362000</v>
      </c>
      <c r="K26" s="11">
        <f t="shared" si="7"/>
        <v>362000</v>
      </c>
      <c r="L26" s="11">
        <f t="shared" si="7"/>
        <v>362000</v>
      </c>
      <c r="M26" s="11">
        <f t="shared" si="7"/>
        <v>0</v>
      </c>
      <c r="N26" s="11">
        <f t="shared" si="7"/>
        <v>0</v>
      </c>
      <c r="O26" s="11">
        <f t="shared" si="7"/>
        <v>0</v>
      </c>
      <c r="P26" s="11">
        <f t="shared" si="7"/>
        <v>362000</v>
      </c>
      <c r="Q26" s="10">
        <f t="shared" si="7"/>
        <v>820800</v>
      </c>
      <c r="R26" s="29">
        <v>1</v>
      </c>
    </row>
    <row r="27" spans="1:18" x14ac:dyDescent="0.2">
      <c r="A27" s="12" t="s">
        <v>41</v>
      </c>
      <c r="B27" s="12" t="s">
        <v>43</v>
      </c>
      <c r="C27" s="13" t="s">
        <v>42</v>
      </c>
      <c r="D27" s="14" t="s">
        <v>44</v>
      </c>
      <c r="E27" s="15">
        <v>445400</v>
      </c>
      <c r="F27" s="16">
        <v>445400</v>
      </c>
      <c r="G27" s="16">
        <v>0</v>
      </c>
      <c r="H27" s="16">
        <v>240000</v>
      </c>
      <c r="I27" s="16">
        <v>0</v>
      </c>
      <c r="J27" s="15">
        <v>280000</v>
      </c>
      <c r="K27" s="16">
        <v>280000</v>
      </c>
      <c r="L27" s="16">
        <v>280000</v>
      </c>
      <c r="M27" s="16">
        <v>0</v>
      </c>
      <c r="N27" s="16">
        <v>0</v>
      </c>
      <c r="O27" s="16">
        <v>0</v>
      </c>
      <c r="P27" s="16">
        <v>280000</v>
      </c>
      <c r="Q27" s="15">
        <f t="shared" si="2"/>
        <v>725400</v>
      </c>
      <c r="R27" s="30">
        <v>1</v>
      </c>
    </row>
    <row r="28" spans="1:18" hidden="1" x14ac:dyDescent="0.2">
      <c r="A28" s="12" t="s">
        <v>45</v>
      </c>
      <c r="B28" s="12" t="s">
        <v>46</v>
      </c>
      <c r="C28" s="13" t="s">
        <v>42</v>
      </c>
      <c r="D28" s="14" t="s">
        <v>47</v>
      </c>
      <c r="E28" s="15">
        <v>0</v>
      </c>
      <c r="F28" s="16">
        <v>0</v>
      </c>
      <c r="G28" s="16">
        <v>0</v>
      </c>
      <c r="H28" s="16">
        <v>0</v>
      </c>
      <c r="I28" s="16">
        <v>0</v>
      </c>
      <c r="J28" s="15">
        <v>32000</v>
      </c>
      <c r="K28" s="16">
        <v>32000</v>
      </c>
      <c r="L28" s="16">
        <v>32000</v>
      </c>
      <c r="M28" s="16">
        <v>0</v>
      </c>
      <c r="N28" s="16">
        <v>0</v>
      </c>
      <c r="O28" s="16">
        <v>0</v>
      </c>
      <c r="P28" s="16">
        <v>32000</v>
      </c>
      <c r="Q28" s="15">
        <f t="shared" si="2"/>
        <v>32000</v>
      </c>
      <c r="R28" s="30"/>
    </row>
    <row r="29" spans="1:18" ht="51" hidden="1" x14ac:dyDescent="0.2">
      <c r="A29" s="12" t="s">
        <v>48</v>
      </c>
      <c r="B29" s="12" t="s">
        <v>50</v>
      </c>
      <c r="C29" s="13" t="s">
        <v>49</v>
      </c>
      <c r="D29" s="14" t="s">
        <v>51</v>
      </c>
      <c r="E29" s="15">
        <v>13400</v>
      </c>
      <c r="F29" s="16">
        <v>0</v>
      </c>
      <c r="G29" s="16">
        <v>0</v>
      </c>
      <c r="H29" s="16">
        <v>0</v>
      </c>
      <c r="I29" s="16">
        <v>13400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 t="shared" si="2"/>
        <v>13400</v>
      </c>
      <c r="R29" s="31"/>
    </row>
    <row r="30" spans="1:18" ht="25.5" hidden="1" x14ac:dyDescent="0.2">
      <c r="A30" s="12" t="s">
        <v>52</v>
      </c>
      <c r="B30" s="12" t="s">
        <v>53</v>
      </c>
      <c r="C30" s="13" t="s">
        <v>49</v>
      </c>
      <c r="D30" s="14" t="s">
        <v>54</v>
      </c>
      <c r="E30" s="15">
        <v>0</v>
      </c>
      <c r="F30" s="16">
        <v>0</v>
      </c>
      <c r="G30" s="16">
        <v>0</v>
      </c>
      <c r="H30" s="16">
        <v>0</v>
      </c>
      <c r="I30" s="16">
        <v>0</v>
      </c>
      <c r="J30" s="15">
        <v>50000</v>
      </c>
      <c r="K30" s="16">
        <v>50000</v>
      </c>
      <c r="L30" s="16">
        <v>50000</v>
      </c>
      <c r="M30" s="16">
        <v>0</v>
      </c>
      <c r="N30" s="16">
        <v>0</v>
      </c>
      <c r="O30" s="16">
        <v>0</v>
      </c>
      <c r="P30" s="16">
        <v>50000</v>
      </c>
      <c r="Q30" s="15">
        <f t="shared" si="2"/>
        <v>50000</v>
      </c>
      <c r="R30" s="31"/>
    </row>
    <row r="31" spans="1:18" x14ac:dyDescent="0.2">
      <c r="A31" s="6" t="s">
        <v>179</v>
      </c>
      <c r="B31" s="6"/>
      <c r="C31" s="23"/>
      <c r="D31" s="9" t="s">
        <v>180</v>
      </c>
      <c r="E31" s="10">
        <f>E32+E33+E34+E35+E36</f>
        <v>1116300</v>
      </c>
      <c r="F31" s="11">
        <f t="shared" ref="F31:Q31" si="8">F32+F33+F34+F35+F36</f>
        <v>941300</v>
      </c>
      <c r="G31" s="11">
        <f t="shared" si="8"/>
        <v>0</v>
      </c>
      <c r="H31" s="11">
        <f t="shared" si="8"/>
        <v>52300</v>
      </c>
      <c r="I31" s="11">
        <f t="shared" si="8"/>
        <v>175000</v>
      </c>
      <c r="J31" s="10">
        <f>J32+J33+J34+J35+J36+J37</f>
        <v>2197822</v>
      </c>
      <c r="K31" s="11">
        <f t="shared" ref="K31:P31" si="9">K32+K33+K34+K35+K36+K37</f>
        <v>1197822</v>
      </c>
      <c r="L31" s="11">
        <f t="shared" si="9"/>
        <v>1197822</v>
      </c>
      <c r="M31" s="11">
        <f t="shared" si="9"/>
        <v>0</v>
      </c>
      <c r="N31" s="11">
        <f t="shared" si="9"/>
        <v>0</v>
      </c>
      <c r="O31" s="11">
        <f t="shared" si="9"/>
        <v>0</v>
      </c>
      <c r="P31" s="11">
        <f t="shared" si="9"/>
        <v>2197822</v>
      </c>
      <c r="Q31" s="10">
        <f t="shared" si="8"/>
        <v>2314122</v>
      </c>
      <c r="R31" s="31">
        <v>1</v>
      </c>
    </row>
    <row r="32" spans="1:18" ht="25.5" hidden="1" x14ac:dyDescent="0.2">
      <c r="A32" s="12" t="s">
        <v>55</v>
      </c>
      <c r="B32" s="12" t="s">
        <v>57</v>
      </c>
      <c r="C32" s="13" t="s">
        <v>56</v>
      </c>
      <c r="D32" s="14" t="s">
        <v>58</v>
      </c>
      <c r="E32" s="15">
        <v>55000</v>
      </c>
      <c r="F32" s="16">
        <v>0</v>
      </c>
      <c r="G32" s="16">
        <v>0</v>
      </c>
      <c r="H32" s="16">
        <v>0</v>
      </c>
      <c r="I32" s="16">
        <v>55000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 t="shared" si="2"/>
        <v>55000</v>
      </c>
      <c r="R32" s="29"/>
    </row>
    <row r="33" spans="1:18" hidden="1" x14ac:dyDescent="0.2">
      <c r="A33" s="12" t="s">
        <v>59</v>
      </c>
      <c r="B33" s="12" t="s">
        <v>60</v>
      </c>
      <c r="C33" s="13" t="s">
        <v>56</v>
      </c>
      <c r="D33" s="14" t="s">
        <v>61</v>
      </c>
      <c r="E33" s="15">
        <v>120000</v>
      </c>
      <c r="F33" s="16">
        <v>0</v>
      </c>
      <c r="G33" s="16">
        <v>0</v>
      </c>
      <c r="H33" s="16">
        <v>0</v>
      </c>
      <c r="I33" s="16">
        <v>120000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5">
        <f t="shared" si="2"/>
        <v>120000</v>
      </c>
      <c r="R33" s="29"/>
    </row>
    <row r="34" spans="1:18" ht="25.5" hidden="1" x14ac:dyDescent="0.2">
      <c r="A34" s="12" t="s">
        <v>62</v>
      </c>
      <c r="B34" s="12" t="s">
        <v>64</v>
      </c>
      <c r="C34" s="13" t="s">
        <v>63</v>
      </c>
      <c r="D34" s="14" t="s">
        <v>65</v>
      </c>
      <c r="E34" s="15">
        <v>0</v>
      </c>
      <c r="F34" s="16">
        <v>0</v>
      </c>
      <c r="G34" s="16">
        <v>0</v>
      </c>
      <c r="H34" s="16">
        <v>0</v>
      </c>
      <c r="I34" s="16">
        <v>0</v>
      </c>
      <c r="J34" s="15">
        <v>416494</v>
      </c>
      <c r="K34" s="16">
        <v>416494</v>
      </c>
      <c r="L34" s="16">
        <v>416494</v>
      </c>
      <c r="M34" s="16">
        <v>0</v>
      </c>
      <c r="N34" s="16">
        <v>0</v>
      </c>
      <c r="O34" s="16">
        <v>0</v>
      </c>
      <c r="P34" s="16">
        <v>416494</v>
      </c>
      <c r="Q34" s="15">
        <f t="shared" si="2"/>
        <v>416494</v>
      </c>
      <c r="R34" s="31"/>
    </row>
    <row r="35" spans="1:18" ht="25.5" hidden="1" x14ac:dyDescent="0.2">
      <c r="A35" s="12" t="s">
        <v>66</v>
      </c>
      <c r="B35" s="12" t="s">
        <v>68</v>
      </c>
      <c r="C35" s="13" t="s">
        <v>67</v>
      </c>
      <c r="D35" s="14" t="s">
        <v>69</v>
      </c>
      <c r="E35" s="15">
        <v>52300</v>
      </c>
      <c r="F35" s="16">
        <v>52300</v>
      </c>
      <c r="G35" s="16">
        <v>0</v>
      </c>
      <c r="H35" s="16">
        <v>52300</v>
      </c>
      <c r="I35" s="16">
        <v>0</v>
      </c>
      <c r="J35" s="15">
        <v>500000</v>
      </c>
      <c r="K35" s="16">
        <v>500000</v>
      </c>
      <c r="L35" s="16">
        <v>500000</v>
      </c>
      <c r="M35" s="16">
        <v>0</v>
      </c>
      <c r="N35" s="16">
        <v>0</v>
      </c>
      <c r="O35" s="16">
        <v>0</v>
      </c>
      <c r="P35" s="16">
        <v>500000</v>
      </c>
      <c r="Q35" s="15">
        <f t="shared" si="2"/>
        <v>552300</v>
      </c>
      <c r="R35" s="31"/>
    </row>
    <row r="36" spans="1:18" ht="38.25" x14ac:dyDescent="0.2">
      <c r="A36" s="12" t="s">
        <v>70</v>
      </c>
      <c r="B36" s="12" t="s">
        <v>72</v>
      </c>
      <c r="C36" s="13" t="s">
        <v>71</v>
      </c>
      <c r="D36" s="14" t="s">
        <v>73</v>
      </c>
      <c r="E36" s="15">
        <v>889000</v>
      </c>
      <c r="F36" s="16">
        <v>889000</v>
      </c>
      <c r="G36" s="16">
        <v>0</v>
      </c>
      <c r="H36" s="16">
        <v>0</v>
      </c>
      <c r="I36" s="16">
        <v>0</v>
      </c>
      <c r="J36" s="15">
        <v>281328</v>
      </c>
      <c r="K36" s="16">
        <v>281328</v>
      </c>
      <c r="L36" s="16">
        <v>281328</v>
      </c>
      <c r="M36" s="16">
        <v>0</v>
      </c>
      <c r="N36" s="16">
        <v>0</v>
      </c>
      <c r="O36" s="16">
        <v>0</v>
      </c>
      <c r="P36" s="16">
        <v>281328</v>
      </c>
      <c r="Q36" s="15">
        <f t="shared" si="2"/>
        <v>1170328</v>
      </c>
      <c r="R36" s="31">
        <v>1</v>
      </c>
    </row>
    <row r="37" spans="1:18" ht="38.25" hidden="1" x14ac:dyDescent="0.2">
      <c r="A37" s="34" t="s">
        <v>200</v>
      </c>
      <c r="B37" s="34" t="s">
        <v>201</v>
      </c>
      <c r="C37" s="35" t="s">
        <v>71</v>
      </c>
      <c r="D37" s="36" t="s">
        <v>202</v>
      </c>
      <c r="E37" s="37">
        <v>0</v>
      </c>
      <c r="F37" s="38">
        <v>0</v>
      </c>
      <c r="G37" s="38">
        <v>0</v>
      </c>
      <c r="H37" s="38">
        <v>0</v>
      </c>
      <c r="I37" s="38">
        <v>0</v>
      </c>
      <c r="J37" s="37">
        <v>1000000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1000000</v>
      </c>
      <c r="Q37" s="37">
        <f t="shared" si="2"/>
        <v>1000000</v>
      </c>
      <c r="R37" s="31"/>
    </row>
    <row r="38" spans="1:18" x14ac:dyDescent="0.2">
      <c r="A38" s="6" t="s">
        <v>181</v>
      </c>
      <c r="B38" s="6"/>
      <c r="C38" s="23"/>
      <c r="D38" s="9" t="s">
        <v>182</v>
      </c>
      <c r="E38" s="10">
        <f>E39+E40+E41+E42</f>
        <v>159560</v>
      </c>
      <c r="F38" s="11">
        <f t="shared" ref="F38:Q38" si="10">F39+F40+F41+F42</f>
        <v>159560</v>
      </c>
      <c r="G38" s="11">
        <f t="shared" si="10"/>
        <v>108000</v>
      </c>
      <c r="H38" s="11">
        <f t="shared" si="10"/>
        <v>1200</v>
      </c>
      <c r="I38" s="11">
        <f t="shared" si="10"/>
        <v>0</v>
      </c>
      <c r="J38" s="10">
        <f t="shared" si="10"/>
        <v>32700</v>
      </c>
      <c r="K38" s="11">
        <f t="shared" si="10"/>
        <v>0</v>
      </c>
      <c r="L38" s="11">
        <f t="shared" si="10"/>
        <v>0</v>
      </c>
      <c r="M38" s="11">
        <f t="shared" si="10"/>
        <v>32700</v>
      </c>
      <c r="N38" s="11">
        <f t="shared" si="10"/>
        <v>0</v>
      </c>
      <c r="O38" s="11">
        <f t="shared" si="10"/>
        <v>0</v>
      </c>
      <c r="P38" s="11">
        <f t="shared" si="10"/>
        <v>0</v>
      </c>
      <c r="Q38" s="10">
        <f t="shared" si="10"/>
        <v>192260</v>
      </c>
      <c r="R38" s="31">
        <v>1</v>
      </c>
    </row>
    <row r="39" spans="1:18" ht="25.5" x14ac:dyDescent="0.2">
      <c r="A39" s="12" t="s">
        <v>74</v>
      </c>
      <c r="B39" s="12" t="s">
        <v>76</v>
      </c>
      <c r="C39" s="13" t="s">
        <v>75</v>
      </c>
      <c r="D39" s="14" t="s">
        <v>77</v>
      </c>
      <c r="E39" s="15">
        <v>154560</v>
      </c>
      <c r="F39" s="16">
        <v>154560</v>
      </c>
      <c r="G39" s="16">
        <v>108000</v>
      </c>
      <c r="H39" s="16">
        <v>1200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5">
        <f t="shared" si="2"/>
        <v>154560</v>
      </c>
      <c r="R39" s="29">
        <v>1</v>
      </c>
    </row>
    <row r="40" spans="1:18" ht="25.5" hidden="1" x14ac:dyDescent="0.2">
      <c r="A40" s="12" t="s">
        <v>78</v>
      </c>
      <c r="B40" s="12" t="s">
        <v>80</v>
      </c>
      <c r="C40" s="13" t="s">
        <v>79</v>
      </c>
      <c r="D40" s="14" t="s">
        <v>81</v>
      </c>
      <c r="E40" s="15">
        <v>3000</v>
      </c>
      <c r="F40" s="16">
        <v>3000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5">
        <f t="shared" si="2"/>
        <v>3000</v>
      </c>
      <c r="R40" s="31"/>
    </row>
    <row r="41" spans="1:18" hidden="1" x14ac:dyDescent="0.2">
      <c r="A41" s="12" t="s">
        <v>82</v>
      </c>
      <c r="B41" s="12" t="s">
        <v>83</v>
      </c>
      <c r="C41" s="13" t="s">
        <v>79</v>
      </c>
      <c r="D41" s="14" t="s">
        <v>84</v>
      </c>
      <c r="E41" s="15">
        <v>2000</v>
      </c>
      <c r="F41" s="16">
        <v>2000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5">
        <f t="shared" si="2"/>
        <v>2000</v>
      </c>
      <c r="R41" s="31"/>
    </row>
    <row r="42" spans="1:18" ht="25.5" x14ac:dyDescent="0.2">
      <c r="A42" s="12" t="s">
        <v>85</v>
      </c>
      <c r="B42" s="12" t="s">
        <v>87</v>
      </c>
      <c r="C42" s="13" t="s">
        <v>86</v>
      </c>
      <c r="D42" s="14" t="s">
        <v>88</v>
      </c>
      <c r="E42" s="15">
        <v>0</v>
      </c>
      <c r="F42" s="16">
        <v>0</v>
      </c>
      <c r="G42" s="16">
        <v>0</v>
      </c>
      <c r="H42" s="16">
        <v>0</v>
      </c>
      <c r="I42" s="16">
        <v>0</v>
      </c>
      <c r="J42" s="15">
        <v>32700</v>
      </c>
      <c r="K42" s="16">
        <v>0</v>
      </c>
      <c r="L42" s="16">
        <v>0</v>
      </c>
      <c r="M42" s="38">
        <v>32700</v>
      </c>
      <c r="N42" s="16">
        <v>0</v>
      </c>
      <c r="O42" s="16">
        <v>0</v>
      </c>
      <c r="P42" s="16">
        <v>0</v>
      </c>
      <c r="Q42" s="15">
        <f t="shared" si="2"/>
        <v>32700</v>
      </c>
      <c r="R42" s="29">
        <v>1</v>
      </c>
    </row>
    <row r="43" spans="1:18" ht="25.5" x14ac:dyDescent="0.2">
      <c r="A43" s="6" t="s">
        <v>89</v>
      </c>
      <c r="B43" s="7"/>
      <c r="C43" s="8"/>
      <c r="D43" s="9" t="s">
        <v>90</v>
      </c>
      <c r="E43" s="10">
        <f>E44</f>
        <v>60437963</v>
      </c>
      <c r="F43" s="9">
        <f>F44</f>
        <v>60437963</v>
      </c>
      <c r="G43" s="11">
        <f t="shared" ref="G43:Q43" si="11">G44</f>
        <v>44112049</v>
      </c>
      <c r="H43" s="11">
        <f t="shared" si="11"/>
        <v>2228888</v>
      </c>
      <c r="I43" s="11">
        <f t="shared" si="11"/>
        <v>0</v>
      </c>
      <c r="J43" s="10">
        <f t="shared" si="11"/>
        <v>490928</v>
      </c>
      <c r="K43" s="11">
        <f t="shared" si="11"/>
        <v>142000</v>
      </c>
      <c r="L43" s="11">
        <f t="shared" si="11"/>
        <v>142000</v>
      </c>
      <c r="M43" s="11">
        <f t="shared" si="11"/>
        <v>348928</v>
      </c>
      <c r="N43" s="11">
        <f t="shared" si="11"/>
        <v>0</v>
      </c>
      <c r="O43" s="11">
        <f t="shared" si="11"/>
        <v>0</v>
      </c>
      <c r="P43" s="11">
        <f t="shared" si="11"/>
        <v>142000</v>
      </c>
      <c r="Q43" s="10">
        <f t="shared" si="11"/>
        <v>60928891</v>
      </c>
      <c r="R43" s="31">
        <v>1</v>
      </c>
    </row>
    <row r="44" spans="1:18" ht="25.5" x14ac:dyDescent="0.2">
      <c r="A44" s="6" t="s">
        <v>91</v>
      </c>
      <c r="B44" s="7"/>
      <c r="C44" s="8"/>
      <c r="D44" s="9" t="s">
        <v>90</v>
      </c>
      <c r="E44" s="10">
        <f>E45+E47+E55+E57+E61</f>
        <v>60437963</v>
      </c>
      <c r="F44" s="11">
        <f t="shared" ref="F44:Q44" si="12">F45+F47+F55+F57+F61</f>
        <v>60437963</v>
      </c>
      <c r="G44" s="11">
        <f t="shared" si="12"/>
        <v>44112049</v>
      </c>
      <c r="H44" s="11">
        <f t="shared" si="12"/>
        <v>2228888</v>
      </c>
      <c r="I44" s="11">
        <f t="shared" si="12"/>
        <v>0</v>
      </c>
      <c r="J44" s="10">
        <f t="shared" si="12"/>
        <v>490928</v>
      </c>
      <c r="K44" s="11">
        <f t="shared" si="12"/>
        <v>142000</v>
      </c>
      <c r="L44" s="11">
        <f t="shared" si="12"/>
        <v>142000</v>
      </c>
      <c r="M44" s="11">
        <f t="shared" si="12"/>
        <v>348928</v>
      </c>
      <c r="N44" s="11">
        <f t="shared" si="12"/>
        <v>0</v>
      </c>
      <c r="O44" s="11">
        <f t="shared" si="12"/>
        <v>0</v>
      </c>
      <c r="P44" s="11">
        <f t="shared" si="12"/>
        <v>142000</v>
      </c>
      <c r="Q44" s="32">
        <f t="shared" si="12"/>
        <v>60928891</v>
      </c>
      <c r="R44" s="31">
        <v>1</v>
      </c>
    </row>
    <row r="45" spans="1:18" hidden="1" x14ac:dyDescent="0.2">
      <c r="A45" s="6" t="s">
        <v>184</v>
      </c>
      <c r="B45" s="7"/>
      <c r="C45" s="8"/>
      <c r="D45" s="9" t="s">
        <v>172</v>
      </c>
      <c r="E45" s="10">
        <f>E46</f>
        <v>291600</v>
      </c>
      <c r="F45" s="11">
        <f t="shared" ref="F45:Q45" si="13">F46</f>
        <v>291600</v>
      </c>
      <c r="G45" s="11">
        <f t="shared" si="13"/>
        <v>230000</v>
      </c>
      <c r="H45" s="11">
        <f t="shared" si="13"/>
        <v>0</v>
      </c>
      <c r="I45" s="11">
        <f t="shared" si="13"/>
        <v>0</v>
      </c>
      <c r="J45" s="10">
        <f t="shared" si="13"/>
        <v>0</v>
      </c>
      <c r="K45" s="11">
        <f t="shared" si="13"/>
        <v>0</v>
      </c>
      <c r="L45" s="11">
        <f t="shared" si="13"/>
        <v>0</v>
      </c>
      <c r="M45" s="11">
        <f t="shared" si="13"/>
        <v>0</v>
      </c>
      <c r="N45" s="11">
        <f t="shared" si="13"/>
        <v>0</v>
      </c>
      <c r="O45" s="11">
        <f t="shared" si="13"/>
        <v>0</v>
      </c>
      <c r="P45" s="11">
        <f t="shared" si="13"/>
        <v>0</v>
      </c>
      <c r="Q45" s="10">
        <f t="shared" si="13"/>
        <v>291600</v>
      </c>
      <c r="R45" s="29"/>
    </row>
    <row r="46" spans="1:18" ht="38.25" hidden="1" x14ac:dyDescent="0.2">
      <c r="A46" s="12" t="s">
        <v>92</v>
      </c>
      <c r="B46" s="12" t="s">
        <v>93</v>
      </c>
      <c r="C46" s="13" t="s">
        <v>19</v>
      </c>
      <c r="D46" s="14" t="s">
        <v>94</v>
      </c>
      <c r="E46" s="15">
        <v>291600</v>
      </c>
      <c r="F46" s="16">
        <v>291600</v>
      </c>
      <c r="G46" s="16">
        <v>230000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5">
        <f t="shared" si="2"/>
        <v>291600</v>
      </c>
      <c r="R46" s="29"/>
    </row>
    <row r="47" spans="1:18" x14ac:dyDescent="0.2">
      <c r="A47" s="6" t="s">
        <v>185</v>
      </c>
      <c r="B47" s="6"/>
      <c r="C47" s="23"/>
      <c r="D47" s="9" t="s">
        <v>186</v>
      </c>
      <c r="E47" s="10">
        <f>E48+E49+E50+E51+E52+E53+E54</f>
        <v>57026349</v>
      </c>
      <c r="F47" s="11">
        <f t="shared" ref="F47:Q47" si="14">F48+F49+F50+F51+F52+F53+F54</f>
        <v>57026349</v>
      </c>
      <c r="G47" s="11">
        <f t="shared" si="14"/>
        <v>41653738</v>
      </c>
      <c r="H47" s="11">
        <f t="shared" si="14"/>
        <v>2169868</v>
      </c>
      <c r="I47" s="11">
        <f t="shared" si="14"/>
        <v>0</v>
      </c>
      <c r="J47" s="10">
        <f t="shared" si="14"/>
        <v>452608</v>
      </c>
      <c r="K47" s="11">
        <f t="shared" si="14"/>
        <v>142000</v>
      </c>
      <c r="L47" s="11">
        <f t="shared" si="14"/>
        <v>142000</v>
      </c>
      <c r="M47" s="11">
        <f t="shared" si="14"/>
        <v>310608</v>
      </c>
      <c r="N47" s="11">
        <f t="shared" si="14"/>
        <v>0</v>
      </c>
      <c r="O47" s="11">
        <f t="shared" si="14"/>
        <v>0</v>
      </c>
      <c r="P47" s="11">
        <f t="shared" si="14"/>
        <v>142000</v>
      </c>
      <c r="Q47" s="10">
        <f t="shared" si="14"/>
        <v>57478957</v>
      </c>
      <c r="R47" s="29">
        <v>1</v>
      </c>
    </row>
    <row r="48" spans="1:18" x14ac:dyDescent="0.2">
      <c r="A48" s="12" t="s">
        <v>95</v>
      </c>
      <c r="B48" s="12" t="s">
        <v>97</v>
      </c>
      <c r="C48" s="13" t="s">
        <v>96</v>
      </c>
      <c r="D48" s="14" t="s">
        <v>98</v>
      </c>
      <c r="E48" s="15">
        <v>5263571</v>
      </c>
      <c r="F48" s="16">
        <v>5263571</v>
      </c>
      <c r="G48" s="16">
        <v>3417963</v>
      </c>
      <c r="H48" s="16">
        <v>265643</v>
      </c>
      <c r="I48" s="16">
        <v>0</v>
      </c>
      <c r="J48" s="15">
        <v>271831</v>
      </c>
      <c r="K48" s="16">
        <v>32000</v>
      </c>
      <c r="L48" s="16">
        <v>32000</v>
      </c>
      <c r="M48" s="16">
        <v>239831</v>
      </c>
      <c r="N48" s="16">
        <v>0</v>
      </c>
      <c r="O48" s="16">
        <v>0</v>
      </c>
      <c r="P48" s="16">
        <v>32000</v>
      </c>
      <c r="Q48" s="15">
        <f t="shared" si="2"/>
        <v>5535402</v>
      </c>
      <c r="R48" s="30">
        <v>1</v>
      </c>
    </row>
    <row r="49" spans="1:18" ht="25.5" x14ac:dyDescent="0.2">
      <c r="A49" s="12" t="s">
        <v>99</v>
      </c>
      <c r="B49" s="12" t="s">
        <v>101</v>
      </c>
      <c r="C49" s="13" t="s">
        <v>100</v>
      </c>
      <c r="D49" s="14" t="s">
        <v>102</v>
      </c>
      <c r="E49" s="15">
        <v>12686493</v>
      </c>
      <c r="F49" s="16">
        <v>12686493</v>
      </c>
      <c r="G49" s="16">
        <v>6438219</v>
      </c>
      <c r="H49" s="16">
        <v>1899725</v>
      </c>
      <c r="I49" s="16">
        <v>0</v>
      </c>
      <c r="J49" s="15">
        <v>180777</v>
      </c>
      <c r="K49" s="16">
        <v>110000</v>
      </c>
      <c r="L49" s="16">
        <v>110000</v>
      </c>
      <c r="M49" s="16">
        <v>70777</v>
      </c>
      <c r="N49" s="16">
        <v>0</v>
      </c>
      <c r="O49" s="16">
        <v>0</v>
      </c>
      <c r="P49" s="16">
        <v>110000</v>
      </c>
      <c r="Q49" s="15">
        <f t="shared" si="2"/>
        <v>12867270</v>
      </c>
      <c r="R49" s="30">
        <v>1</v>
      </c>
    </row>
    <row r="50" spans="1:18" ht="25.5" hidden="1" x14ac:dyDescent="0.2">
      <c r="A50" s="12" t="s">
        <v>103</v>
      </c>
      <c r="B50" s="12" t="s">
        <v>104</v>
      </c>
      <c r="C50" s="13" t="s">
        <v>100</v>
      </c>
      <c r="D50" s="14" t="s">
        <v>102</v>
      </c>
      <c r="E50" s="15">
        <v>36173100</v>
      </c>
      <c r="F50" s="16">
        <v>36173100</v>
      </c>
      <c r="G50" s="16">
        <v>29650080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5">
        <f t="shared" si="2"/>
        <v>36173100</v>
      </c>
      <c r="R50" s="29"/>
    </row>
    <row r="51" spans="1:18" ht="38.25" hidden="1" x14ac:dyDescent="0.2">
      <c r="A51" s="12" t="s">
        <v>105</v>
      </c>
      <c r="B51" s="12" t="s">
        <v>27</v>
      </c>
      <c r="C51" s="13" t="s">
        <v>106</v>
      </c>
      <c r="D51" s="14" t="s">
        <v>107</v>
      </c>
      <c r="E51" s="15">
        <v>1352345</v>
      </c>
      <c r="F51" s="16">
        <v>1352345</v>
      </c>
      <c r="G51" s="16">
        <v>1045403</v>
      </c>
      <c r="H51" s="16">
        <v>4500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5">
        <f t="shared" si="2"/>
        <v>1352345</v>
      </c>
      <c r="R51" s="29"/>
    </row>
    <row r="52" spans="1:18" ht="25.5" hidden="1" x14ac:dyDescent="0.2">
      <c r="A52" s="12" t="s">
        <v>108</v>
      </c>
      <c r="B52" s="12" t="s">
        <v>110</v>
      </c>
      <c r="C52" s="13" t="s">
        <v>109</v>
      </c>
      <c r="D52" s="14" t="s">
        <v>111</v>
      </c>
      <c r="E52" s="15">
        <v>1225700</v>
      </c>
      <c r="F52" s="16">
        <v>1225700</v>
      </c>
      <c r="G52" s="16">
        <v>950500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5">
        <f t="shared" si="2"/>
        <v>1225700</v>
      </c>
      <c r="R52" s="29"/>
    </row>
    <row r="53" spans="1:18" hidden="1" x14ac:dyDescent="0.2">
      <c r="A53" s="12" t="s">
        <v>112</v>
      </c>
      <c r="B53" s="12" t="s">
        <v>113</v>
      </c>
      <c r="C53" s="13" t="s">
        <v>109</v>
      </c>
      <c r="D53" s="14" t="s">
        <v>114</v>
      </c>
      <c r="E53" s="15">
        <v>85000</v>
      </c>
      <c r="F53" s="16">
        <v>85000</v>
      </c>
      <c r="G53" s="16">
        <v>0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5">
        <f t="shared" si="2"/>
        <v>85000</v>
      </c>
      <c r="R53" s="29"/>
    </row>
    <row r="54" spans="1:18" ht="51" x14ac:dyDescent="0.2">
      <c r="A54" s="12" t="s">
        <v>115</v>
      </c>
      <c r="B54" s="12" t="s">
        <v>116</v>
      </c>
      <c r="C54" s="13" t="s">
        <v>109</v>
      </c>
      <c r="D54" s="14" t="s">
        <v>117</v>
      </c>
      <c r="E54" s="15">
        <v>240140</v>
      </c>
      <c r="F54" s="16">
        <v>240140</v>
      </c>
      <c r="G54" s="16">
        <v>151573</v>
      </c>
      <c r="H54" s="16">
        <v>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5">
        <f t="shared" si="2"/>
        <v>240140</v>
      </c>
      <c r="R54" s="30">
        <v>1</v>
      </c>
    </row>
    <row r="55" spans="1:18" hidden="1" x14ac:dyDescent="0.2">
      <c r="A55" s="6" t="s">
        <v>187</v>
      </c>
      <c r="B55" s="6"/>
      <c r="C55" s="23"/>
      <c r="D55" s="9" t="s">
        <v>176</v>
      </c>
      <c r="E55" s="10">
        <f>E56</f>
        <v>100000</v>
      </c>
      <c r="F55" s="10">
        <f t="shared" ref="F55:Q55" si="15">F56</f>
        <v>100000</v>
      </c>
      <c r="G55" s="10">
        <f t="shared" si="15"/>
        <v>0</v>
      </c>
      <c r="H55" s="10">
        <f t="shared" si="15"/>
        <v>0</v>
      </c>
      <c r="I55" s="10">
        <f t="shared" si="15"/>
        <v>0</v>
      </c>
      <c r="J55" s="10">
        <f t="shared" si="15"/>
        <v>0</v>
      </c>
      <c r="K55" s="10">
        <f t="shared" si="15"/>
        <v>0</v>
      </c>
      <c r="L55" s="10">
        <f t="shared" si="15"/>
        <v>0</v>
      </c>
      <c r="M55" s="10">
        <f t="shared" si="15"/>
        <v>0</v>
      </c>
      <c r="N55" s="10">
        <f t="shared" si="15"/>
        <v>0</v>
      </c>
      <c r="O55" s="10">
        <f t="shared" si="15"/>
        <v>0</v>
      </c>
      <c r="P55" s="10">
        <f t="shared" si="15"/>
        <v>0</v>
      </c>
      <c r="Q55" s="10">
        <f t="shared" si="15"/>
        <v>100000</v>
      </c>
      <c r="R55" s="29"/>
    </row>
    <row r="56" spans="1:18" ht="63.75" hidden="1" x14ac:dyDescent="0.2">
      <c r="A56" s="12" t="s">
        <v>118</v>
      </c>
      <c r="B56" s="12" t="s">
        <v>120</v>
      </c>
      <c r="C56" s="13" t="s">
        <v>119</v>
      </c>
      <c r="D56" s="14" t="s">
        <v>121</v>
      </c>
      <c r="E56" s="15">
        <v>100000</v>
      </c>
      <c r="F56" s="16">
        <v>100000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5">
        <f t="shared" si="2"/>
        <v>100000</v>
      </c>
      <c r="R56" s="29"/>
    </row>
    <row r="57" spans="1:18" x14ac:dyDescent="0.2">
      <c r="A57" s="6" t="s">
        <v>188</v>
      </c>
      <c r="B57" s="6"/>
      <c r="C57" s="23"/>
      <c r="D57" s="9" t="s">
        <v>189</v>
      </c>
      <c r="E57" s="10">
        <f>E58+E59+E60</f>
        <v>2786599</v>
      </c>
      <c r="F57" s="11">
        <f t="shared" ref="F57:Q57" si="16">F58+F59+F60</f>
        <v>2786599</v>
      </c>
      <c r="G57" s="11">
        <f t="shared" si="16"/>
        <v>2077971</v>
      </c>
      <c r="H57" s="11">
        <f t="shared" si="16"/>
        <v>59020</v>
      </c>
      <c r="I57" s="11">
        <f t="shared" si="16"/>
        <v>0</v>
      </c>
      <c r="J57" s="10">
        <f t="shared" si="16"/>
        <v>38320</v>
      </c>
      <c r="K57" s="11">
        <f t="shared" si="16"/>
        <v>0</v>
      </c>
      <c r="L57" s="11">
        <f t="shared" si="16"/>
        <v>0</v>
      </c>
      <c r="M57" s="11">
        <f t="shared" si="16"/>
        <v>38320</v>
      </c>
      <c r="N57" s="11">
        <f t="shared" si="16"/>
        <v>0</v>
      </c>
      <c r="O57" s="11">
        <f t="shared" si="16"/>
        <v>0</v>
      </c>
      <c r="P57" s="11">
        <f t="shared" si="16"/>
        <v>0</v>
      </c>
      <c r="Q57" s="10">
        <f t="shared" si="16"/>
        <v>2824919</v>
      </c>
      <c r="R57" s="29">
        <v>1</v>
      </c>
    </row>
    <row r="58" spans="1:18" hidden="1" x14ac:dyDescent="0.2">
      <c r="A58" s="12" t="s">
        <v>122</v>
      </c>
      <c r="B58" s="12" t="s">
        <v>124</v>
      </c>
      <c r="C58" s="13" t="s">
        <v>123</v>
      </c>
      <c r="D58" s="14" t="s">
        <v>125</v>
      </c>
      <c r="E58" s="15">
        <v>668719</v>
      </c>
      <c r="F58" s="16">
        <v>668719</v>
      </c>
      <c r="G58" s="16">
        <v>514735</v>
      </c>
      <c r="H58" s="16">
        <v>300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5">
        <f t="shared" ref="Q58:Q79" si="17">E58+J58</f>
        <v>668719</v>
      </c>
      <c r="R58" s="29"/>
    </row>
    <row r="59" spans="1:18" ht="38.25" x14ac:dyDescent="0.2">
      <c r="A59" s="12" t="s">
        <v>126</v>
      </c>
      <c r="B59" s="12" t="s">
        <v>128</v>
      </c>
      <c r="C59" s="13" t="s">
        <v>127</v>
      </c>
      <c r="D59" s="14" t="s">
        <v>129</v>
      </c>
      <c r="E59" s="15">
        <v>2077880</v>
      </c>
      <c r="F59" s="16">
        <v>2077880</v>
      </c>
      <c r="G59" s="16">
        <v>1563236</v>
      </c>
      <c r="H59" s="16">
        <v>58720</v>
      </c>
      <c r="I59" s="16">
        <v>0</v>
      </c>
      <c r="J59" s="15">
        <v>38320</v>
      </c>
      <c r="K59" s="16">
        <v>0</v>
      </c>
      <c r="L59" s="16">
        <v>0</v>
      </c>
      <c r="M59" s="16">
        <v>38320</v>
      </c>
      <c r="N59" s="16">
        <v>0</v>
      </c>
      <c r="O59" s="16">
        <v>0</v>
      </c>
      <c r="P59" s="16">
        <v>0</v>
      </c>
      <c r="Q59" s="15">
        <f t="shared" si="17"/>
        <v>2116200</v>
      </c>
      <c r="R59" s="29">
        <v>1</v>
      </c>
    </row>
    <row r="60" spans="1:18" hidden="1" x14ac:dyDescent="0.2">
      <c r="A60" s="12" t="s">
        <v>130</v>
      </c>
      <c r="B60" s="12" t="s">
        <v>132</v>
      </c>
      <c r="C60" s="13" t="s">
        <v>131</v>
      </c>
      <c r="D60" s="14" t="s">
        <v>133</v>
      </c>
      <c r="E60" s="15">
        <v>40000</v>
      </c>
      <c r="F60" s="16">
        <v>40000</v>
      </c>
      <c r="G60" s="16">
        <v>0</v>
      </c>
      <c r="H60" s="16">
        <v>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5">
        <f t="shared" si="17"/>
        <v>40000</v>
      </c>
      <c r="R60" s="29"/>
    </row>
    <row r="61" spans="1:18" hidden="1" x14ac:dyDescent="0.2">
      <c r="A61" s="6" t="s">
        <v>190</v>
      </c>
      <c r="B61" s="6"/>
      <c r="C61" s="23"/>
      <c r="D61" s="9" t="s">
        <v>191</v>
      </c>
      <c r="E61" s="10">
        <f>E62</f>
        <v>233415</v>
      </c>
      <c r="F61" s="11">
        <f t="shared" ref="F61:Q61" si="18">F62</f>
        <v>233415</v>
      </c>
      <c r="G61" s="11">
        <f t="shared" si="18"/>
        <v>150340</v>
      </c>
      <c r="H61" s="11">
        <f t="shared" si="18"/>
        <v>0</v>
      </c>
      <c r="I61" s="11">
        <f t="shared" si="18"/>
        <v>0</v>
      </c>
      <c r="J61" s="10">
        <f t="shared" si="18"/>
        <v>0</v>
      </c>
      <c r="K61" s="11">
        <f t="shared" si="18"/>
        <v>0</v>
      </c>
      <c r="L61" s="11">
        <f t="shared" si="18"/>
        <v>0</v>
      </c>
      <c r="M61" s="11">
        <f t="shared" si="18"/>
        <v>0</v>
      </c>
      <c r="N61" s="11">
        <f t="shared" si="18"/>
        <v>0</v>
      </c>
      <c r="O61" s="11">
        <f t="shared" si="18"/>
        <v>0</v>
      </c>
      <c r="P61" s="11">
        <f t="shared" si="18"/>
        <v>0</v>
      </c>
      <c r="Q61" s="10">
        <f t="shared" si="18"/>
        <v>233415</v>
      </c>
      <c r="R61" s="29"/>
    </row>
    <row r="62" spans="1:18" ht="51" hidden="1" x14ac:dyDescent="0.2">
      <c r="A62" s="12" t="s">
        <v>134</v>
      </c>
      <c r="B62" s="12" t="s">
        <v>136</v>
      </c>
      <c r="C62" s="13" t="s">
        <v>135</v>
      </c>
      <c r="D62" s="14" t="s">
        <v>137</v>
      </c>
      <c r="E62" s="15">
        <v>233415</v>
      </c>
      <c r="F62" s="16">
        <v>233415</v>
      </c>
      <c r="G62" s="16">
        <v>150340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5">
        <f t="shared" si="17"/>
        <v>233415</v>
      </c>
      <c r="R62" s="29"/>
    </row>
    <row r="63" spans="1:18" ht="25.5" hidden="1" x14ac:dyDescent="0.2">
      <c r="A63" s="6" t="s">
        <v>138</v>
      </c>
      <c r="B63" s="7"/>
      <c r="C63" s="8"/>
      <c r="D63" s="9" t="s">
        <v>139</v>
      </c>
      <c r="E63" s="10">
        <f>E64</f>
        <v>5224367</v>
      </c>
      <c r="F63" s="11">
        <f t="shared" ref="F63:P63" si="19">F64</f>
        <v>5224367</v>
      </c>
      <c r="G63" s="11">
        <f t="shared" si="19"/>
        <v>3880976</v>
      </c>
      <c r="H63" s="11">
        <f t="shared" si="19"/>
        <v>249350</v>
      </c>
      <c r="I63" s="11">
        <f t="shared" si="19"/>
        <v>0</v>
      </c>
      <c r="J63" s="10">
        <f t="shared" si="19"/>
        <v>1205600</v>
      </c>
      <c r="K63" s="11">
        <f t="shared" si="19"/>
        <v>17000</v>
      </c>
      <c r="L63" s="11">
        <f t="shared" si="19"/>
        <v>17000</v>
      </c>
      <c r="M63" s="11">
        <f t="shared" si="19"/>
        <v>1188600</v>
      </c>
      <c r="N63" s="11">
        <f t="shared" si="19"/>
        <v>62000</v>
      </c>
      <c r="O63" s="11">
        <f t="shared" si="19"/>
        <v>0</v>
      </c>
      <c r="P63" s="11">
        <f t="shared" si="19"/>
        <v>17000</v>
      </c>
      <c r="Q63" s="10">
        <f t="shared" si="17"/>
        <v>6429967</v>
      </c>
      <c r="R63" s="28"/>
    </row>
    <row r="64" spans="1:18" ht="25.5" hidden="1" x14ac:dyDescent="0.2">
      <c r="A64" s="6" t="s">
        <v>140</v>
      </c>
      <c r="B64" s="7"/>
      <c r="C64" s="8"/>
      <c r="D64" s="9" t="s">
        <v>139</v>
      </c>
      <c r="E64" s="10">
        <f>E65+E67</f>
        <v>5224367</v>
      </c>
      <c r="F64" s="11">
        <f t="shared" ref="F64:P64" si="20">F65+F67</f>
        <v>5224367</v>
      </c>
      <c r="G64" s="11">
        <f t="shared" si="20"/>
        <v>3880976</v>
      </c>
      <c r="H64" s="11">
        <f t="shared" si="20"/>
        <v>249350</v>
      </c>
      <c r="I64" s="11">
        <f t="shared" si="20"/>
        <v>0</v>
      </c>
      <c r="J64" s="10">
        <f t="shared" si="20"/>
        <v>1205600</v>
      </c>
      <c r="K64" s="11">
        <f t="shared" si="20"/>
        <v>17000</v>
      </c>
      <c r="L64" s="11">
        <f t="shared" si="20"/>
        <v>17000</v>
      </c>
      <c r="M64" s="11">
        <f t="shared" si="20"/>
        <v>1188600</v>
      </c>
      <c r="N64" s="11">
        <f t="shared" si="20"/>
        <v>62000</v>
      </c>
      <c r="O64" s="11">
        <f t="shared" si="20"/>
        <v>0</v>
      </c>
      <c r="P64" s="11">
        <f t="shared" si="20"/>
        <v>17000</v>
      </c>
      <c r="Q64" s="10">
        <f t="shared" si="17"/>
        <v>6429967</v>
      </c>
      <c r="R64" s="28"/>
    </row>
    <row r="65" spans="1:18" hidden="1" x14ac:dyDescent="0.2">
      <c r="A65" s="6" t="s">
        <v>192</v>
      </c>
      <c r="B65" s="7"/>
      <c r="C65" s="8"/>
      <c r="D65" s="9" t="s">
        <v>172</v>
      </c>
      <c r="E65" s="10">
        <f>E66</f>
        <v>521870</v>
      </c>
      <c r="F65" s="11">
        <f t="shared" ref="F65:Q65" si="21">F66</f>
        <v>521870</v>
      </c>
      <c r="G65" s="11">
        <f t="shared" si="21"/>
        <v>391000</v>
      </c>
      <c r="H65" s="11">
        <f t="shared" si="21"/>
        <v>2850</v>
      </c>
      <c r="I65" s="11">
        <f t="shared" si="21"/>
        <v>0</v>
      </c>
      <c r="J65" s="10">
        <f t="shared" si="21"/>
        <v>17000</v>
      </c>
      <c r="K65" s="11">
        <f t="shared" si="21"/>
        <v>17000</v>
      </c>
      <c r="L65" s="11">
        <f t="shared" si="21"/>
        <v>17000</v>
      </c>
      <c r="M65" s="11">
        <f t="shared" si="21"/>
        <v>0</v>
      </c>
      <c r="N65" s="11">
        <f t="shared" si="21"/>
        <v>0</v>
      </c>
      <c r="O65" s="11">
        <f t="shared" si="21"/>
        <v>0</v>
      </c>
      <c r="P65" s="11">
        <f t="shared" si="21"/>
        <v>17000</v>
      </c>
      <c r="Q65" s="10">
        <f t="shared" si="21"/>
        <v>538870</v>
      </c>
      <c r="R65" s="29"/>
    </row>
    <row r="66" spans="1:18" ht="38.25" hidden="1" x14ac:dyDescent="0.2">
      <c r="A66" s="12" t="s">
        <v>141</v>
      </c>
      <c r="B66" s="12" t="s">
        <v>93</v>
      </c>
      <c r="C66" s="13" t="s">
        <v>19</v>
      </c>
      <c r="D66" s="14" t="s">
        <v>94</v>
      </c>
      <c r="E66" s="15">
        <v>521870</v>
      </c>
      <c r="F66" s="16">
        <v>521870</v>
      </c>
      <c r="G66" s="16">
        <v>391000</v>
      </c>
      <c r="H66" s="16">
        <v>2850</v>
      </c>
      <c r="I66" s="16">
        <v>0</v>
      </c>
      <c r="J66" s="15">
        <v>17000</v>
      </c>
      <c r="K66" s="16">
        <v>17000</v>
      </c>
      <c r="L66" s="16">
        <v>17000</v>
      </c>
      <c r="M66" s="16">
        <v>0</v>
      </c>
      <c r="N66" s="16">
        <v>0</v>
      </c>
      <c r="O66" s="16">
        <v>0</v>
      </c>
      <c r="P66" s="16">
        <v>17000</v>
      </c>
      <c r="Q66" s="15">
        <f t="shared" si="17"/>
        <v>538870</v>
      </c>
      <c r="R66" s="29"/>
    </row>
    <row r="67" spans="1:18" hidden="1" x14ac:dyDescent="0.2">
      <c r="A67" s="6" t="s">
        <v>193</v>
      </c>
      <c r="B67" s="6"/>
      <c r="C67" s="23"/>
      <c r="D67" s="9" t="s">
        <v>176</v>
      </c>
      <c r="E67" s="10">
        <f>E68+E69+E70</f>
        <v>4702497</v>
      </c>
      <c r="F67" s="11">
        <f t="shared" ref="F67:Q67" si="22">F68+F69+F70</f>
        <v>4702497</v>
      </c>
      <c r="G67" s="11">
        <f t="shared" si="22"/>
        <v>3489976</v>
      </c>
      <c r="H67" s="11">
        <f t="shared" si="22"/>
        <v>246500</v>
      </c>
      <c r="I67" s="11">
        <f t="shared" si="22"/>
        <v>0</v>
      </c>
      <c r="J67" s="10">
        <f t="shared" si="22"/>
        <v>1188600</v>
      </c>
      <c r="K67" s="11">
        <f t="shared" si="22"/>
        <v>0</v>
      </c>
      <c r="L67" s="11">
        <f t="shared" si="22"/>
        <v>0</v>
      </c>
      <c r="M67" s="11">
        <f t="shared" si="22"/>
        <v>1188600</v>
      </c>
      <c r="N67" s="11">
        <f t="shared" si="22"/>
        <v>62000</v>
      </c>
      <c r="O67" s="11">
        <f t="shared" si="22"/>
        <v>0</v>
      </c>
      <c r="P67" s="11">
        <f t="shared" si="22"/>
        <v>0</v>
      </c>
      <c r="Q67" s="10">
        <f t="shared" si="22"/>
        <v>5891097</v>
      </c>
      <c r="R67" s="29"/>
    </row>
    <row r="68" spans="1:18" ht="51" hidden="1" x14ac:dyDescent="0.2">
      <c r="A68" s="12" t="s">
        <v>142</v>
      </c>
      <c r="B68" s="12" t="s">
        <v>144</v>
      </c>
      <c r="C68" s="13" t="s">
        <v>143</v>
      </c>
      <c r="D68" s="14" t="s">
        <v>145</v>
      </c>
      <c r="E68" s="15">
        <v>4675047</v>
      </c>
      <c r="F68" s="16">
        <v>4675047</v>
      </c>
      <c r="G68" s="16">
        <v>3489976</v>
      </c>
      <c r="H68" s="16">
        <v>246500</v>
      </c>
      <c r="I68" s="16">
        <v>0</v>
      </c>
      <c r="J68" s="15">
        <v>1188600</v>
      </c>
      <c r="K68" s="16">
        <v>0</v>
      </c>
      <c r="L68" s="16">
        <v>0</v>
      </c>
      <c r="M68" s="16">
        <v>1188600</v>
      </c>
      <c r="N68" s="16">
        <v>62000</v>
      </c>
      <c r="O68" s="16">
        <v>0</v>
      </c>
      <c r="P68" s="16">
        <v>0</v>
      </c>
      <c r="Q68" s="15">
        <f t="shared" si="17"/>
        <v>5863647</v>
      </c>
      <c r="R68" s="29"/>
    </row>
    <row r="69" spans="1:18" ht="25.5" hidden="1" x14ac:dyDescent="0.2">
      <c r="A69" s="12" t="s">
        <v>146</v>
      </c>
      <c r="B69" s="12" t="s">
        <v>147</v>
      </c>
      <c r="C69" s="13" t="s">
        <v>119</v>
      </c>
      <c r="D69" s="14" t="s">
        <v>148</v>
      </c>
      <c r="E69" s="15">
        <v>24450</v>
      </c>
      <c r="F69" s="16">
        <v>24450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5">
        <f t="shared" si="17"/>
        <v>24450</v>
      </c>
      <c r="R69" s="29"/>
    </row>
    <row r="70" spans="1:18" ht="38.25" hidden="1" x14ac:dyDescent="0.2">
      <c r="A70" s="12" t="s">
        <v>149</v>
      </c>
      <c r="B70" s="12" t="s">
        <v>151</v>
      </c>
      <c r="C70" s="13" t="s">
        <v>150</v>
      </c>
      <c r="D70" s="14" t="s">
        <v>152</v>
      </c>
      <c r="E70" s="15">
        <v>3000</v>
      </c>
      <c r="F70" s="16">
        <v>3000</v>
      </c>
      <c r="G70" s="16">
        <v>0</v>
      </c>
      <c r="H70" s="16">
        <v>0</v>
      </c>
      <c r="I70" s="16">
        <v>0</v>
      </c>
      <c r="J70" s="15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5">
        <f t="shared" si="17"/>
        <v>3000</v>
      </c>
      <c r="R70" s="30"/>
    </row>
    <row r="71" spans="1:18" ht="25.5" x14ac:dyDescent="0.2">
      <c r="A71" s="6" t="s">
        <v>153</v>
      </c>
      <c r="B71" s="7"/>
      <c r="C71" s="8"/>
      <c r="D71" s="9" t="s">
        <v>207</v>
      </c>
      <c r="E71" s="10">
        <f>E72</f>
        <v>2627709</v>
      </c>
      <c r="F71" s="11">
        <f t="shared" ref="F71:Q71" si="23">F72</f>
        <v>2527709</v>
      </c>
      <c r="G71" s="11">
        <f t="shared" si="23"/>
        <v>454000</v>
      </c>
      <c r="H71" s="11">
        <f t="shared" si="23"/>
        <v>2850</v>
      </c>
      <c r="I71" s="11">
        <f t="shared" si="23"/>
        <v>0</v>
      </c>
      <c r="J71" s="10">
        <f t="shared" si="23"/>
        <v>0</v>
      </c>
      <c r="K71" s="11">
        <f t="shared" si="23"/>
        <v>0</v>
      </c>
      <c r="L71" s="11">
        <f t="shared" si="23"/>
        <v>0</v>
      </c>
      <c r="M71" s="11">
        <f t="shared" si="23"/>
        <v>0</v>
      </c>
      <c r="N71" s="11">
        <f t="shared" si="23"/>
        <v>0</v>
      </c>
      <c r="O71" s="11">
        <f t="shared" si="23"/>
        <v>0</v>
      </c>
      <c r="P71" s="11">
        <f t="shared" si="23"/>
        <v>0</v>
      </c>
      <c r="Q71" s="10">
        <f t="shared" si="23"/>
        <v>2627709</v>
      </c>
      <c r="R71" s="28">
        <v>1</v>
      </c>
    </row>
    <row r="72" spans="1:18" ht="25.5" x14ac:dyDescent="0.2">
      <c r="A72" s="6" t="s">
        <v>154</v>
      </c>
      <c r="B72" s="7"/>
      <c r="C72" s="8"/>
      <c r="D72" s="9" t="s">
        <v>207</v>
      </c>
      <c r="E72" s="10">
        <f>E73+E75+E77</f>
        <v>2627709</v>
      </c>
      <c r="F72" s="11">
        <f t="shared" ref="F72:Q72" si="24">F73+F75+F77</f>
        <v>2527709</v>
      </c>
      <c r="G72" s="11">
        <f t="shared" si="24"/>
        <v>454000</v>
      </c>
      <c r="H72" s="11">
        <f t="shared" si="24"/>
        <v>2850</v>
      </c>
      <c r="I72" s="11">
        <f t="shared" si="24"/>
        <v>0</v>
      </c>
      <c r="J72" s="10">
        <f t="shared" si="24"/>
        <v>0</v>
      </c>
      <c r="K72" s="11">
        <f t="shared" si="24"/>
        <v>0</v>
      </c>
      <c r="L72" s="11">
        <f t="shared" si="24"/>
        <v>0</v>
      </c>
      <c r="M72" s="11">
        <f t="shared" si="24"/>
        <v>0</v>
      </c>
      <c r="N72" s="11">
        <f t="shared" si="24"/>
        <v>0</v>
      </c>
      <c r="O72" s="11">
        <f t="shared" si="24"/>
        <v>0</v>
      </c>
      <c r="P72" s="11">
        <f t="shared" si="24"/>
        <v>0</v>
      </c>
      <c r="Q72" s="10">
        <f t="shared" si="24"/>
        <v>2627709</v>
      </c>
      <c r="R72" s="28">
        <v>1</v>
      </c>
    </row>
    <row r="73" spans="1:18" hidden="1" x14ac:dyDescent="0.2">
      <c r="A73" s="6" t="s">
        <v>194</v>
      </c>
      <c r="B73" s="7"/>
      <c r="C73" s="8"/>
      <c r="D73" s="9" t="s">
        <v>172</v>
      </c>
      <c r="E73" s="10">
        <f>E74</f>
        <v>593730</v>
      </c>
      <c r="F73" s="11">
        <f t="shared" ref="F73:Q73" si="25">F74</f>
        <v>593730</v>
      </c>
      <c r="G73" s="11">
        <f t="shared" si="25"/>
        <v>454000</v>
      </c>
      <c r="H73" s="11">
        <f t="shared" si="25"/>
        <v>2850</v>
      </c>
      <c r="I73" s="11">
        <f t="shared" si="25"/>
        <v>0</v>
      </c>
      <c r="J73" s="10">
        <f t="shared" si="25"/>
        <v>0</v>
      </c>
      <c r="K73" s="11">
        <f t="shared" si="25"/>
        <v>0</v>
      </c>
      <c r="L73" s="11">
        <f t="shared" si="25"/>
        <v>0</v>
      </c>
      <c r="M73" s="11">
        <f t="shared" si="25"/>
        <v>0</v>
      </c>
      <c r="N73" s="11">
        <f t="shared" si="25"/>
        <v>0</v>
      </c>
      <c r="O73" s="11">
        <f t="shared" si="25"/>
        <v>0</v>
      </c>
      <c r="P73" s="11">
        <f t="shared" si="25"/>
        <v>0</v>
      </c>
      <c r="Q73" s="10">
        <f t="shared" si="25"/>
        <v>593730</v>
      </c>
      <c r="R73" s="29"/>
    </row>
    <row r="74" spans="1:18" ht="38.25" hidden="1" x14ac:dyDescent="0.2">
      <c r="A74" s="12" t="s">
        <v>155</v>
      </c>
      <c r="B74" s="12" t="s">
        <v>93</v>
      </c>
      <c r="C74" s="13" t="s">
        <v>19</v>
      </c>
      <c r="D74" s="14" t="s">
        <v>94</v>
      </c>
      <c r="E74" s="15">
        <v>593730</v>
      </c>
      <c r="F74" s="16">
        <v>593730</v>
      </c>
      <c r="G74" s="16">
        <v>454000</v>
      </c>
      <c r="H74" s="16">
        <v>2850</v>
      </c>
      <c r="I74" s="16">
        <v>0</v>
      </c>
      <c r="J74" s="15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5">
        <f t="shared" si="17"/>
        <v>593730</v>
      </c>
      <c r="R74" s="30"/>
    </row>
    <row r="75" spans="1:18" hidden="1" x14ac:dyDescent="0.2">
      <c r="A75" s="6" t="s">
        <v>195</v>
      </c>
      <c r="B75" s="6"/>
      <c r="C75" s="23"/>
      <c r="D75" s="9" t="s">
        <v>182</v>
      </c>
      <c r="E75" s="10">
        <f>E76</f>
        <v>100000</v>
      </c>
      <c r="F75" s="11">
        <f t="shared" ref="F75:Q75" si="26">F76</f>
        <v>0</v>
      </c>
      <c r="G75" s="11">
        <f t="shared" si="26"/>
        <v>0</v>
      </c>
      <c r="H75" s="11">
        <f t="shared" si="26"/>
        <v>0</v>
      </c>
      <c r="I75" s="11">
        <f t="shared" si="26"/>
        <v>0</v>
      </c>
      <c r="J75" s="10">
        <f t="shared" si="26"/>
        <v>0</v>
      </c>
      <c r="K75" s="11">
        <f t="shared" si="26"/>
        <v>0</v>
      </c>
      <c r="L75" s="11">
        <f t="shared" si="26"/>
        <v>0</v>
      </c>
      <c r="M75" s="11">
        <f t="shared" si="26"/>
        <v>0</v>
      </c>
      <c r="N75" s="11">
        <f t="shared" si="26"/>
        <v>0</v>
      </c>
      <c r="O75" s="11">
        <f t="shared" si="26"/>
        <v>0</v>
      </c>
      <c r="P75" s="11">
        <f t="shared" si="26"/>
        <v>0</v>
      </c>
      <c r="Q75" s="10">
        <f t="shared" si="26"/>
        <v>100000</v>
      </c>
      <c r="R75" s="29"/>
    </row>
    <row r="76" spans="1:18" hidden="1" x14ac:dyDescent="0.2">
      <c r="A76" s="12" t="s">
        <v>156</v>
      </c>
      <c r="B76" s="12" t="s">
        <v>158</v>
      </c>
      <c r="C76" s="13" t="s">
        <v>157</v>
      </c>
      <c r="D76" s="14" t="s">
        <v>159</v>
      </c>
      <c r="E76" s="15">
        <v>100000</v>
      </c>
      <c r="F76" s="16">
        <v>0</v>
      </c>
      <c r="G76" s="16">
        <v>0</v>
      </c>
      <c r="H76" s="16">
        <v>0</v>
      </c>
      <c r="I76" s="16">
        <v>0</v>
      </c>
      <c r="J76" s="15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5">
        <f t="shared" si="17"/>
        <v>100000</v>
      </c>
      <c r="R76" s="29"/>
    </row>
    <row r="77" spans="1:18" x14ac:dyDescent="0.2">
      <c r="A77" s="6" t="s">
        <v>196</v>
      </c>
      <c r="B77" s="6"/>
      <c r="C77" s="23"/>
      <c r="D77" s="9" t="s">
        <v>197</v>
      </c>
      <c r="E77" s="10">
        <f>E78+E79</f>
        <v>1933979</v>
      </c>
      <c r="F77" s="16">
        <f t="shared" ref="F77:Q77" si="27">F78+F79</f>
        <v>1933979</v>
      </c>
      <c r="G77" s="16">
        <f t="shared" si="27"/>
        <v>0</v>
      </c>
      <c r="H77" s="16">
        <f t="shared" si="27"/>
        <v>0</v>
      </c>
      <c r="I77" s="16">
        <f t="shared" si="27"/>
        <v>0</v>
      </c>
      <c r="J77" s="15">
        <f t="shared" si="27"/>
        <v>0</v>
      </c>
      <c r="K77" s="16">
        <f t="shared" si="27"/>
        <v>0</v>
      </c>
      <c r="L77" s="16">
        <f t="shared" si="27"/>
        <v>0</v>
      </c>
      <c r="M77" s="16">
        <f t="shared" si="27"/>
        <v>0</v>
      </c>
      <c r="N77" s="16">
        <f t="shared" si="27"/>
        <v>0</v>
      </c>
      <c r="O77" s="16">
        <f t="shared" si="27"/>
        <v>0</v>
      </c>
      <c r="P77" s="16">
        <f t="shared" si="27"/>
        <v>0</v>
      </c>
      <c r="Q77" s="15">
        <f t="shared" si="27"/>
        <v>1933979</v>
      </c>
      <c r="R77" s="29">
        <v>1</v>
      </c>
    </row>
    <row r="78" spans="1:18" x14ac:dyDescent="0.2">
      <c r="A78" s="12" t="s">
        <v>160</v>
      </c>
      <c r="B78" s="12" t="s">
        <v>162</v>
      </c>
      <c r="C78" s="13" t="s">
        <v>161</v>
      </c>
      <c r="D78" s="14" t="s">
        <v>163</v>
      </c>
      <c r="E78" s="15">
        <v>1883979</v>
      </c>
      <c r="F78" s="16">
        <v>1883979</v>
      </c>
      <c r="G78" s="16">
        <v>0</v>
      </c>
      <c r="H78" s="16">
        <v>0</v>
      </c>
      <c r="I78" s="16">
        <v>0</v>
      </c>
      <c r="J78" s="15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5">
        <f t="shared" si="17"/>
        <v>1883979</v>
      </c>
      <c r="R78" s="30">
        <v>1</v>
      </c>
    </row>
    <row r="79" spans="1:18" ht="38.25" hidden="1" x14ac:dyDescent="0.2">
      <c r="A79" s="12" t="s">
        <v>164</v>
      </c>
      <c r="B79" s="12" t="s">
        <v>165</v>
      </c>
      <c r="C79" s="13" t="s">
        <v>161</v>
      </c>
      <c r="D79" s="14" t="s">
        <v>166</v>
      </c>
      <c r="E79" s="15">
        <v>50000</v>
      </c>
      <c r="F79" s="16">
        <v>50000</v>
      </c>
      <c r="G79" s="16">
        <v>0</v>
      </c>
      <c r="H79" s="16">
        <v>0</v>
      </c>
      <c r="I79" s="16">
        <v>0</v>
      </c>
      <c r="J79" s="15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5">
        <f t="shared" si="17"/>
        <v>50000</v>
      </c>
      <c r="R79" s="30"/>
    </row>
    <row r="80" spans="1:18" x14ac:dyDescent="0.2">
      <c r="A80" s="17" t="s">
        <v>167</v>
      </c>
      <c r="B80" s="18" t="s">
        <v>167</v>
      </c>
      <c r="C80" s="19" t="s">
        <v>167</v>
      </c>
      <c r="D80" s="20" t="s">
        <v>168</v>
      </c>
      <c r="E80" s="10">
        <f>E14+E43+E63+E71</f>
        <v>78164799</v>
      </c>
      <c r="F80" s="10">
        <f t="shared" ref="F80:Q80" si="28">F14+F43+F63+F71</f>
        <v>77876399</v>
      </c>
      <c r="G80" s="10">
        <f t="shared" si="28"/>
        <v>53905025</v>
      </c>
      <c r="H80" s="10">
        <f t="shared" si="28"/>
        <v>3031888</v>
      </c>
      <c r="I80" s="10">
        <f t="shared" si="28"/>
        <v>188400</v>
      </c>
      <c r="J80" s="10">
        <f t="shared" si="28"/>
        <v>4299050</v>
      </c>
      <c r="K80" s="10">
        <f t="shared" si="28"/>
        <v>1718822</v>
      </c>
      <c r="L80" s="10">
        <f t="shared" si="28"/>
        <v>1718822</v>
      </c>
      <c r="M80" s="10">
        <f t="shared" si="28"/>
        <v>1580228</v>
      </c>
      <c r="N80" s="10">
        <f t="shared" si="28"/>
        <v>62000</v>
      </c>
      <c r="O80" s="10">
        <f t="shared" si="28"/>
        <v>0</v>
      </c>
      <c r="P80" s="10">
        <f t="shared" si="28"/>
        <v>2718822</v>
      </c>
      <c r="Q80" s="10">
        <f t="shared" si="28"/>
        <v>82463849</v>
      </c>
      <c r="R80" s="29">
        <v>1</v>
      </c>
    </row>
    <row r="83" spans="2:17" x14ac:dyDescent="0.2">
      <c r="B83" s="3"/>
      <c r="I83" s="3"/>
    </row>
    <row r="93" spans="2:17" x14ac:dyDescent="0.2"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</row>
    <row r="94" spans="2:17" x14ac:dyDescent="0.2"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</row>
    <row r="95" spans="2:17" x14ac:dyDescent="0.2"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</row>
    <row r="96" spans="2:17" x14ac:dyDescent="0.2"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</row>
  </sheetData>
  <autoFilter ref="A1:R80">
    <filterColumn colId="17">
      <customFilters>
        <customFilter operator="notEqual" val=" "/>
      </customFilters>
    </filterColumn>
  </autoFilter>
  <mergeCells count="24">
    <mergeCell ref="N2:P2"/>
    <mergeCell ref="A5:Q5"/>
    <mergeCell ref="A6:Q6"/>
    <mergeCell ref="A9:A12"/>
    <mergeCell ref="B9:B12"/>
    <mergeCell ref="C9:C12"/>
    <mergeCell ref="D9:D12"/>
    <mergeCell ref="E9:I9"/>
    <mergeCell ref="E10:E12"/>
    <mergeCell ref="F10:F12"/>
    <mergeCell ref="G10:H10"/>
    <mergeCell ref="L11:L12"/>
    <mergeCell ref="P10:P12"/>
    <mergeCell ref="Q9:Q12"/>
    <mergeCell ref="G11:G12"/>
    <mergeCell ref="H11:H12"/>
    <mergeCell ref="I10:I12"/>
    <mergeCell ref="J9:P9"/>
    <mergeCell ref="J10:J12"/>
    <mergeCell ref="K10:K12"/>
    <mergeCell ref="M10:M12"/>
    <mergeCell ref="N10:O10"/>
    <mergeCell ref="N11:N12"/>
    <mergeCell ref="O11:O12"/>
  </mergeCells>
  <pageMargins left="0.39370078740157483" right="0.19685039370078741" top="0.19685039370078741" bottom="0.19685039370078741" header="0" footer="0"/>
  <pageSetup paperSize="9" scale="60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2021-05-07T08:35:39Z</cp:lastPrinted>
  <dcterms:created xsi:type="dcterms:W3CDTF">2021-02-22T08:34:39Z</dcterms:created>
  <dcterms:modified xsi:type="dcterms:W3CDTF">2021-05-07T08:35:40Z</dcterms:modified>
</cp:coreProperties>
</file>