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правління фінансів\Бюджет 2023\Проєкт\"/>
    </mc:Choice>
  </mc:AlternateContent>
  <bookViews>
    <workbookView xWindow="0" yWindow="0" windowWidth="16170" windowHeight="79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4" i="1" l="1"/>
  <c r="O74" i="1"/>
  <c r="N74" i="1"/>
  <c r="M74" i="1"/>
  <c r="L74" i="1"/>
  <c r="K74" i="1"/>
  <c r="J74" i="1"/>
  <c r="I74" i="1"/>
  <c r="H74" i="1"/>
  <c r="G74" i="1"/>
  <c r="F74" i="1"/>
  <c r="E74" i="1"/>
  <c r="P16" i="1"/>
  <c r="O16" i="1"/>
  <c r="N16" i="1"/>
  <c r="M16" i="1"/>
  <c r="L16" i="1"/>
  <c r="K16" i="1"/>
  <c r="J16" i="1"/>
  <c r="I16" i="1"/>
  <c r="H16" i="1"/>
  <c r="G16" i="1"/>
  <c r="F16" i="1"/>
  <c r="E16" i="1"/>
  <c r="P19" i="1"/>
  <c r="O19" i="1"/>
  <c r="N19" i="1"/>
  <c r="M19" i="1"/>
  <c r="L19" i="1"/>
  <c r="K19" i="1"/>
  <c r="J19" i="1"/>
  <c r="I19" i="1"/>
  <c r="H19" i="1"/>
  <c r="G19" i="1"/>
  <c r="F19" i="1"/>
  <c r="E19" i="1"/>
  <c r="P21" i="1"/>
  <c r="O21" i="1"/>
  <c r="N21" i="1"/>
  <c r="M21" i="1"/>
  <c r="L21" i="1"/>
  <c r="K21" i="1"/>
  <c r="J21" i="1"/>
  <c r="I21" i="1"/>
  <c r="H21" i="1"/>
  <c r="G21" i="1"/>
  <c r="F21" i="1"/>
  <c r="E21" i="1"/>
  <c r="P23" i="1"/>
  <c r="O23" i="1"/>
  <c r="N23" i="1"/>
  <c r="M23" i="1"/>
  <c r="L23" i="1"/>
  <c r="K23" i="1"/>
  <c r="J23" i="1"/>
  <c r="I23" i="1"/>
  <c r="H23" i="1"/>
  <c r="G23" i="1"/>
  <c r="F23" i="1"/>
  <c r="E23" i="1"/>
  <c r="P26" i="1"/>
  <c r="O26" i="1"/>
  <c r="N26" i="1"/>
  <c r="M26" i="1"/>
  <c r="L26" i="1"/>
  <c r="K26" i="1"/>
  <c r="J26" i="1"/>
  <c r="I26" i="1"/>
  <c r="H26" i="1"/>
  <c r="G26" i="1"/>
  <c r="F26" i="1"/>
  <c r="E26" i="1"/>
  <c r="P31" i="1"/>
  <c r="O31" i="1"/>
  <c r="N31" i="1"/>
  <c r="M31" i="1"/>
  <c r="L31" i="1"/>
  <c r="K31" i="1"/>
  <c r="J31" i="1"/>
  <c r="I31" i="1"/>
  <c r="H31" i="1"/>
  <c r="G31" i="1"/>
  <c r="F31" i="1"/>
  <c r="E31" i="1"/>
  <c r="P38" i="1"/>
  <c r="O38" i="1"/>
  <c r="N38" i="1"/>
  <c r="M38" i="1"/>
  <c r="L38" i="1"/>
  <c r="K38" i="1"/>
  <c r="J38" i="1"/>
  <c r="I38" i="1"/>
  <c r="H38" i="1"/>
  <c r="G38" i="1"/>
  <c r="F38" i="1"/>
  <c r="E38" i="1"/>
  <c r="P40" i="1"/>
  <c r="O40" i="1"/>
  <c r="N40" i="1"/>
  <c r="M40" i="1"/>
  <c r="L40" i="1"/>
  <c r="K40" i="1"/>
  <c r="J40" i="1"/>
  <c r="I40" i="1"/>
  <c r="H40" i="1"/>
  <c r="G40" i="1"/>
  <c r="F40" i="1"/>
  <c r="E40" i="1"/>
  <c r="P47" i="1"/>
  <c r="O47" i="1"/>
  <c r="N47" i="1"/>
  <c r="M47" i="1"/>
  <c r="L47" i="1"/>
  <c r="K47" i="1"/>
  <c r="J47" i="1"/>
  <c r="I47" i="1"/>
  <c r="H47" i="1"/>
  <c r="G47" i="1"/>
  <c r="F47" i="1"/>
  <c r="E47" i="1"/>
  <c r="P49" i="1"/>
  <c r="O49" i="1"/>
  <c r="N49" i="1"/>
  <c r="M49" i="1"/>
  <c r="L49" i="1"/>
  <c r="K49" i="1"/>
  <c r="J49" i="1"/>
  <c r="I49" i="1"/>
  <c r="H49" i="1"/>
  <c r="G49" i="1"/>
  <c r="F49" i="1"/>
  <c r="E49" i="1"/>
  <c r="P53" i="1"/>
  <c r="O53" i="1"/>
  <c r="N53" i="1"/>
  <c r="M53" i="1"/>
  <c r="L53" i="1"/>
  <c r="K53" i="1"/>
  <c r="J53" i="1"/>
  <c r="I53" i="1"/>
  <c r="H53" i="1"/>
  <c r="G53" i="1"/>
  <c r="F53" i="1"/>
  <c r="E53" i="1"/>
  <c r="P57" i="1"/>
  <c r="O57" i="1"/>
  <c r="N57" i="1"/>
  <c r="M57" i="1"/>
  <c r="L57" i="1"/>
  <c r="K57" i="1"/>
  <c r="J57" i="1"/>
  <c r="I57" i="1"/>
  <c r="H57" i="1"/>
  <c r="G57" i="1"/>
  <c r="F57" i="1"/>
  <c r="E57" i="1"/>
  <c r="P59" i="1"/>
  <c r="O59" i="1"/>
  <c r="N59" i="1"/>
  <c r="M59" i="1"/>
  <c r="L59" i="1"/>
  <c r="K59" i="1"/>
  <c r="J59" i="1"/>
  <c r="I59" i="1"/>
  <c r="H59" i="1"/>
  <c r="G59" i="1"/>
  <c r="F59" i="1"/>
  <c r="E59" i="1"/>
  <c r="P72" i="1"/>
  <c r="O72" i="1"/>
  <c r="N72" i="1"/>
  <c r="M72" i="1"/>
  <c r="L72" i="1"/>
  <c r="K72" i="1"/>
  <c r="J72" i="1"/>
  <c r="I72" i="1"/>
  <c r="H72" i="1"/>
  <c r="G72" i="1"/>
  <c r="F72" i="1"/>
  <c r="E72" i="1" l="1"/>
</calcChain>
</file>

<file path=xl/sharedStrings.xml><?xml version="1.0" encoding="utf-8"?>
<sst xmlns="http://schemas.openxmlformats.org/spreadsheetml/2006/main" count="255" uniqueCount="199">
  <si>
    <t>Додаток 3</t>
  </si>
  <si>
    <t>РОЗПОДІЛ</t>
  </si>
  <si>
    <t>видатків місцевого бюджету на 2023 рік</t>
  </si>
  <si>
    <t>0350300000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</si>
  <si>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</si>
  <si>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</si>
  <si>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</si>
  <si>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</si>
  <si>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</si>
  <si>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</si>
  <si>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</si>
  <si>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</si>
  <si>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</si>
  <si>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</si>
  <si>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</si>
  <si>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</si>
  <si>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</si>
  <si>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</si>
  <si>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</si>
  <si>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</si>
  <si>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</si>
  <si>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</si>
  <si>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Зимнiвська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</si>
  <si>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</si>
  <si>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</si>
  <si>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</si>
  <si>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</si>
  <si>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</si>
  <si>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</si>
  <si>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</si>
  <si>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</si>
  <si>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</si>
  <si>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</si>
  <si>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</si>
  <si>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</si>
  <si>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</si>
  <si>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0113112</t>
  </si>
  <si>
    <t>3112</t>
  </si>
  <si>
    <t>1040</t>
  </si>
  <si>
    <t>Заходи державної політики з питань дітей та їх соціального захисту</t>
  </si>
  <si>
    <t>0116030</t>
  </si>
  <si>
    <t>6030</t>
  </si>
  <si>
    <t>0620</t>
  </si>
  <si>
    <t>Організація благоустрою населених пунктів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</si>
  <si>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</si>
  <si>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</si>
  <si>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</si>
  <si>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</si>
  <si>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</si>
  <si>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7110</t>
  </si>
  <si>
    <t>0421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</si>
  <si>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</si>
  <si>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</si>
  <si>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</si>
  <si>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</si>
  <si>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0117370</t>
  </si>
  <si>
    <t>7370</t>
  </si>
  <si>
    <t>0490</t>
  </si>
  <si>
    <t>Реалізація інших заходів щодо соціально-економічного розвитку територій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</si>
  <si>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</si>
  <si>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</si>
  <si>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</si>
  <si>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</si>
  <si>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</si>
  <si>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8130</t>
  </si>
  <si>
    <t>0320</t>
  </si>
  <si>
    <t>Забезпечення діяльності місцевої та добровільної пожежної охорони</t>
  </si>
  <si>
    <t>0118220</t>
  </si>
  <si>
    <t>8220</t>
  </si>
  <si>
    <t>0380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</si>
  <si>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</si>
  <si>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</si>
  <si>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</si>
  <si>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</si>
  <si>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0118340</t>
  </si>
  <si>
    <t>8340</t>
  </si>
  <si>
    <t>0540</t>
  </si>
  <si>
    <t>Природоохоронні заходи за рахунок цільових фондів</t>
  </si>
  <si>
    <t>0600000</t>
  </si>
  <si>
    <t>Гуманітарний відділ виконавчого комітету Зимнівської сільської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</si>
  <si>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</si>
  <si>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</si>
  <si>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</si>
  <si>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</si>
  <si>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</si>
  <si>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</si>
  <si>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</si>
  <si>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</si>
  <si>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</si>
  <si>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</si>
  <si>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</si>
  <si>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</si>
  <si>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0611031</t>
  </si>
  <si>
    <t>1031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</si>
  <si>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</si>
  <si>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</si>
  <si>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</si>
  <si>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</si>
  <si>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</si>
  <si>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</si>
  <si>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</si>
  <si>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</si>
  <si>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</si>
  <si>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</si>
  <si>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</si>
  <si>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</si>
  <si>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</si>
  <si>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</si>
  <si>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</si>
  <si>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4030</t>
  </si>
  <si>
    <t>0824</t>
  </si>
  <si>
    <t>Забезпечення діяльності бібліотек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</si>
  <si>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</si>
  <si>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</si>
  <si>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</si>
  <si>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</si>
  <si>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</si>
  <si>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</si>
  <si>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</si>
  <si>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</si>
  <si>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</si>
  <si>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</si>
  <si>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</si>
  <si>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</si>
  <si>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0800000</t>
  </si>
  <si>
    <t>Відділ соціального захисту населення виконавчого комітету Зимнівської сільської ради</t>
  </si>
  <si>
    <t>0810000</t>
  </si>
  <si>
    <t>0810160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</si>
  <si>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</si>
  <si>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</si>
  <si>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</si>
  <si>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</si>
  <si>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</si>
  <si>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</si>
  <si>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</si>
  <si>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</si>
  <si>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</si>
  <si>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</si>
  <si>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</si>
  <si>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</si>
  <si>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</si>
  <si>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0813112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</si>
  <si>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</si>
  <si>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</si>
  <si>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</si>
  <si>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</si>
  <si>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</si>
  <si>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</si>
  <si>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0813192</t>
  </si>
  <si>
    <t>3192</t>
  </si>
  <si>
    <t>1030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</si>
  <si>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</si>
  <si>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0813210</t>
  </si>
  <si>
    <t>3210</t>
  </si>
  <si>
    <t>1050</t>
  </si>
  <si>
    <t>Організація та проведення громадських робіт</t>
  </si>
  <si>
    <t>0813242</t>
  </si>
  <si>
    <t>3242</t>
  </si>
  <si>
    <t>1090</t>
  </si>
  <si>
    <t>Інші заходи у сфері соціального захисту і соціального забезпечення</t>
  </si>
  <si>
    <t>3700000</t>
  </si>
  <si>
    <t>Відділ фінансів виконавчого комітету Зимнівської сільської ради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</si>
  <si>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</si>
  <si>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</si>
  <si>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</si>
  <si>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</si>
  <si>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</si>
  <si>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</si>
  <si>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</si>
  <si>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</si>
  <si>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</si>
  <si>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</si>
  <si>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{ До рішення про місцевий бюджет № 0 від  р. }</t>
  </si>
  <si>
    <t>0110100</t>
  </si>
  <si>
    <t>Державне управління</t>
  </si>
  <si>
    <t>0112000</t>
  </si>
  <si>
    <t>Охорона здоровя</t>
  </si>
  <si>
    <t>0113000</t>
  </si>
  <si>
    <t>Соціальний захист та соціальне забезпечення</t>
  </si>
  <si>
    <t>0116000</t>
  </si>
  <si>
    <t>Житлово-комунальне господарство</t>
  </si>
  <si>
    <t>0117000</t>
  </si>
  <si>
    <t>Економічна діяльність</t>
  </si>
  <si>
    <t>0118000</t>
  </si>
  <si>
    <t>Інша діяльність</t>
  </si>
  <si>
    <t>0610100</t>
  </si>
  <si>
    <t>0611000</t>
  </si>
  <si>
    <t>Освіта</t>
  </si>
  <si>
    <t>0613000</t>
  </si>
  <si>
    <t>0614000</t>
  </si>
  <si>
    <t>Культура і мистецтво</t>
  </si>
  <si>
    <t>0615000</t>
  </si>
  <si>
    <t>Фізична культура і спорт</t>
  </si>
  <si>
    <t>0810100</t>
  </si>
  <si>
    <t>0813000</t>
  </si>
  <si>
    <t>3710100</t>
  </si>
  <si>
    <t>3718000</t>
  </si>
  <si>
    <t>до  рішення сільської ради №27/   від 20.12.2022 року</t>
  </si>
  <si>
    <t>Про бюджет територіальної громади на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</si>
</sst>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abSelected="1" topLeftCell="E1" workbookViewId="0">
      <selection activeCell="M2" sqref="M2:O3"/>
    </sheetView>
  </sheetViews>
  <sheetFormatPr defaultRowHeight="12.75" x14ac:dyDescent="0.2"/>
  <cols>
    <col min="1" max="3" width="12" customWidth="1"/>
    <col min="4" max="4" width="40.7109375" customWidth="1"/>
    <col min="5" max="16" width="15.7109375" customWidth="1"/>
  </cols>
  <sheetData>
    <row r="1" spans="1:16" x14ac:dyDescent="0.2">
      <c r="M1" t="s">
        <v>0</v>
      </c>
    </row>
    <row r="2" spans="1:16" x14ac:dyDescent="0.2">
      <c r="M2" t="s">
        <v>197</v>
      </c>
    </row>
    <row r="3" spans="1:16" x14ac:dyDescent="0.2">
      <c r="M3" t="s">
        <v>198</v>
      </c>
    </row>
    <row r="5" spans="1:16" x14ac:dyDescent="0.2">
      <c r="A5" s="18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x14ac:dyDescent="0.2">
      <c r="A6" s="18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x14ac:dyDescent="0.2">
      <c r="A7" s="1" t="s">
        <v>3</v>
      </c>
    </row>
    <row r="8" spans="1:16" x14ac:dyDescent="0.2">
      <c r="A8" t="s">
        <v>4</v>
      </c>
      <c r="P8" s="2" t="s">
        <v>5</v>
      </c>
    </row>
    <row r="9" spans="1:16" x14ac:dyDescent="0.2">
      <c r="A9" s="20" t="s">
        <v>6</v>
      </c>
      <c r="B9" s="20" t="s">
        <v>7</v>
      </c>
      <c r="C9" s="20" t="s">
        <v>8</v>
      </c>
      <c r="D9" s="15" t="s">
        <v>9</v>
      </c>
      <c r="E9" s="15" t="s">
        <v>10</v>
      </c>
      <c r="F9" s="15"/>
      <c r="G9" s="15"/>
      <c r="H9" s="15"/>
      <c r="I9" s="15"/>
      <c r="J9" s="15" t="s">
        <v>17</v>
      </c>
      <c r="K9" s="15"/>
      <c r="L9" s="15"/>
      <c r="M9" s="15"/>
      <c r="N9" s="15"/>
      <c r="O9" s="15"/>
      <c r="P9" s="16" t="s">
        <v>19</v>
      </c>
    </row>
    <row r="10" spans="1:16" x14ac:dyDescent="0.2">
      <c r="A10" s="15"/>
      <c r="B10" s="15"/>
      <c r="C10" s="15"/>
      <c r="D10" s="15"/>
      <c r="E10" s="16" t="s">
        <v>11</v>
      </c>
      <c r="F10" s="15" t="s">
        <v>12</v>
      </c>
      <c r="G10" s="15" t="s">
        <v>13</v>
      </c>
      <c r="H10" s="15"/>
      <c r="I10" s="15" t="s">
        <v>16</v>
      </c>
      <c r="J10" s="16" t="s">
        <v>11</v>
      </c>
      <c r="K10" s="15" t="s">
        <v>18</v>
      </c>
      <c r="L10" s="15" t="s">
        <v>12</v>
      </c>
      <c r="M10" s="15" t="s">
        <v>13</v>
      </c>
      <c r="N10" s="15"/>
      <c r="O10" s="15" t="s">
        <v>16</v>
      </c>
      <c r="P10" s="15"/>
    </row>
    <row r="11" spans="1:16" x14ac:dyDescent="0.2">
      <c r="A11" s="15"/>
      <c r="B11" s="15"/>
      <c r="C11" s="15"/>
      <c r="D11" s="15"/>
      <c r="E11" s="15"/>
      <c r="F11" s="15"/>
      <c r="G11" s="15" t="s">
        <v>14</v>
      </c>
      <c r="H11" s="15" t="s">
        <v>15</v>
      </c>
      <c r="I11" s="15"/>
      <c r="J11" s="15"/>
      <c r="K11" s="15"/>
      <c r="L11" s="15"/>
      <c r="M11" s="15" t="s">
        <v>14</v>
      </c>
      <c r="N11" s="15" t="s">
        <v>15</v>
      </c>
      <c r="O11" s="15"/>
      <c r="P11" s="15"/>
    </row>
    <row r="12" spans="1:16" ht="44.2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x14ac:dyDescent="0.2">
      <c r="A14" s="5" t="s">
        <v>20</v>
      </c>
      <c r="B14" s="5" t="s">
        <v>21</v>
      </c>
      <c r="C14" s="5" t="s">
        <v>21</v>
      </c>
      <c r="D14" s="6" t="s">
        <v>22</v>
      </c>
      <c r="E14" s="7">
        <v>12041116</v>
      </c>
      <c r="F14" s="8">
        <v>11794516</v>
      </c>
      <c r="G14" s="8">
        <v>6950840</v>
      </c>
      <c r="H14" s="8">
        <v>1168386</v>
      </c>
      <c r="I14" s="8">
        <v>246600</v>
      </c>
      <c r="J14" s="7">
        <v>135000</v>
      </c>
      <c r="K14" s="8">
        <v>100000</v>
      </c>
      <c r="L14" s="8">
        <v>35000</v>
      </c>
      <c r="M14" s="8">
        <v>0</v>
      </c>
      <c r="N14" s="8">
        <v>0</v>
      </c>
      <c r="O14" s="8">
        <v>100000</v>
      </c>
      <c r="P14" s="7">
        <v>12176116</v>
      </c>
    </row>
    <row r="15" spans="1:16" x14ac:dyDescent="0.2">
      <c r="A15" s="5" t="s">
        <v>23</v>
      </c>
      <c r="B15" s="5" t="s">
        <v>21</v>
      </c>
      <c r="C15" s="5" t="s">
        <v>21</v>
      </c>
      <c r="D15" s="6" t="s">
        <v>22</v>
      </c>
      <c r="E15" s="7">
        <v>12041116</v>
      </c>
      <c r="F15" s="8">
        <v>11794516</v>
      </c>
      <c r="G15" s="8">
        <v>6950840</v>
      </c>
      <c r="H15" s="8">
        <v>1168386</v>
      </c>
      <c r="I15" s="8">
        <v>246600</v>
      </c>
      <c r="J15" s="7">
        <v>135000</v>
      </c>
      <c r="K15" s="8">
        <v>100000</v>
      </c>
      <c r="L15" s="8">
        <v>35000</v>
      </c>
      <c r="M15" s="8">
        <v>0</v>
      </c>
      <c r="N15" s="8">
        <v>0</v>
      </c>
      <c r="O15" s="8">
        <v>100000</v>
      </c>
      <c r="P15" s="7">
        <v>12176116</v>
      </c>
    </row>
    <row r="16" spans="1:16" x14ac:dyDescent="0.2">
      <c r="A16" s="21" t="s">
        <v>173</v>
      </c>
      <c r="B16" s="22"/>
      <c r="C16" s="22"/>
      <c r="D16" s="22" t="s">
        <v>174</v>
      </c>
      <c r="E16" s="7">
        <f>E17+E18</f>
        <v>9285470</v>
      </c>
      <c r="F16" s="8">
        <f t="shared" ref="F16:P16" si="0">F17+F18</f>
        <v>9285470</v>
      </c>
      <c r="G16" s="8">
        <f t="shared" si="0"/>
        <v>6863740</v>
      </c>
      <c r="H16" s="8">
        <f t="shared" si="0"/>
        <v>512320</v>
      </c>
      <c r="I16" s="8">
        <f t="shared" si="0"/>
        <v>0</v>
      </c>
      <c r="J16" s="7">
        <f t="shared" si="0"/>
        <v>20000</v>
      </c>
      <c r="K16" s="8">
        <f t="shared" si="0"/>
        <v>0</v>
      </c>
      <c r="L16" s="8">
        <f t="shared" si="0"/>
        <v>20000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7">
        <f t="shared" si="0"/>
        <v>9305470</v>
      </c>
    </row>
    <row r="17" spans="1:16" ht="63.75" x14ac:dyDescent="0.2">
      <c r="A17" s="9" t="s">
        <v>24</v>
      </c>
      <c r="B17" s="9" t="s">
        <v>25</v>
      </c>
      <c r="C17" s="9" t="s">
        <v>26</v>
      </c>
      <c r="D17" s="10" t="s">
        <v>27</v>
      </c>
      <c r="E17" s="11">
        <v>9248470</v>
      </c>
      <c r="F17" s="12">
        <v>9248470</v>
      </c>
      <c r="G17" s="12">
        <v>6863740</v>
      </c>
      <c r="H17" s="12">
        <v>512320</v>
      </c>
      <c r="I17" s="12">
        <v>0</v>
      </c>
      <c r="J17" s="11">
        <v>20000</v>
      </c>
      <c r="K17" s="12">
        <v>0</v>
      </c>
      <c r="L17" s="12">
        <v>20000</v>
      </c>
      <c r="M17" s="12">
        <v>0</v>
      </c>
      <c r="N17" s="12">
        <v>0</v>
      </c>
      <c r="O17" s="12">
        <v>0</v>
      </c>
      <c r="P17" s="11">
        <v>9268470</v>
      </c>
    </row>
    <row r="18" spans="1:16" x14ac:dyDescent="0.2">
      <c r="A18" s="9" t="s">
        <v>28</v>
      </c>
      <c r="B18" s="9" t="s">
        <v>29</v>
      </c>
      <c r="C18" s="9" t="s">
        <v>30</v>
      </c>
      <c r="D18" s="10" t="s">
        <v>31</v>
      </c>
      <c r="E18" s="11">
        <v>37000</v>
      </c>
      <c r="F18" s="12">
        <v>37000</v>
      </c>
      <c r="G18" s="12">
        <v>0</v>
      </c>
      <c r="H18" s="12">
        <v>0</v>
      </c>
      <c r="I18" s="12">
        <v>0</v>
      </c>
      <c r="J18" s="11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1">
        <v>37000</v>
      </c>
    </row>
    <row r="19" spans="1:16" x14ac:dyDescent="0.2">
      <c r="A19" s="6" t="s">
        <v>175</v>
      </c>
      <c r="B19" s="6"/>
      <c r="C19" s="23"/>
      <c r="D19" s="23" t="s">
        <v>176</v>
      </c>
      <c r="E19" s="7">
        <f>E20</f>
        <v>393000</v>
      </c>
      <c r="F19" s="8">
        <f t="shared" ref="F19:P19" si="1">F20</f>
        <v>393000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7">
        <f t="shared" si="1"/>
        <v>0</v>
      </c>
      <c r="K19" s="8">
        <f t="shared" si="1"/>
        <v>0</v>
      </c>
      <c r="L19" s="8">
        <f t="shared" si="1"/>
        <v>0</v>
      </c>
      <c r="M19" s="8">
        <f t="shared" si="1"/>
        <v>0</v>
      </c>
      <c r="N19" s="8">
        <f t="shared" si="1"/>
        <v>0</v>
      </c>
      <c r="O19" s="8">
        <f t="shared" si="1"/>
        <v>0</v>
      </c>
      <c r="P19" s="7">
        <f t="shared" si="1"/>
        <v>393000</v>
      </c>
    </row>
    <row r="20" spans="1:16" ht="38.25" x14ac:dyDescent="0.2">
      <c r="A20" s="9" t="s">
        <v>32</v>
      </c>
      <c r="B20" s="9" t="s">
        <v>33</v>
      </c>
      <c r="C20" s="9" t="s">
        <v>34</v>
      </c>
      <c r="D20" s="10" t="s">
        <v>35</v>
      </c>
      <c r="E20" s="11">
        <v>393000</v>
      </c>
      <c r="F20" s="12">
        <v>393000</v>
      </c>
      <c r="G20" s="12">
        <v>0</v>
      </c>
      <c r="H20" s="12">
        <v>0</v>
      </c>
      <c r="I20" s="12">
        <v>0</v>
      </c>
      <c r="J20" s="11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1">
        <v>393000</v>
      </c>
    </row>
    <row r="21" spans="1:16" x14ac:dyDescent="0.2">
      <c r="A21" s="6" t="s">
        <v>177</v>
      </c>
      <c r="B21" s="6"/>
      <c r="C21" s="23"/>
      <c r="D21" s="23" t="s">
        <v>178</v>
      </c>
      <c r="E21" s="7">
        <f>E22</f>
        <v>35000</v>
      </c>
      <c r="F21" s="12">
        <f t="shared" ref="F21:P21" si="2">F22</f>
        <v>35000</v>
      </c>
      <c r="G21" s="12">
        <f t="shared" si="2"/>
        <v>0</v>
      </c>
      <c r="H21" s="12">
        <f t="shared" si="2"/>
        <v>0</v>
      </c>
      <c r="I21" s="12">
        <f t="shared" si="2"/>
        <v>0</v>
      </c>
      <c r="J21" s="11">
        <f t="shared" si="2"/>
        <v>0</v>
      </c>
      <c r="K21" s="12">
        <f t="shared" si="2"/>
        <v>0</v>
      </c>
      <c r="L21" s="12">
        <f t="shared" si="2"/>
        <v>0</v>
      </c>
      <c r="M21" s="12">
        <f t="shared" si="2"/>
        <v>0</v>
      </c>
      <c r="N21" s="12">
        <f t="shared" si="2"/>
        <v>0</v>
      </c>
      <c r="O21" s="12">
        <f t="shared" si="2"/>
        <v>0</v>
      </c>
      <c r="P21" s="11">
        <f t="shared" si="2"/>
        <v>35000</v>
      </c>
    </row>
    <row r="22" spans="1:16" ht="25.5" x14ac:dyDescent="0.2">
      <c r="A22" s="9" t="s">
        <v>36</v>
      </c>
      <c r="B22" s="9" t="s">
        <v>37</v>
      </c>
      <c r="C22" s="9" t="s">
        <v>38</v>
      </c>
      <c r="D22" s="10" t="s">
        <v>39</v>
      </c>
      <c r="E22" s="11">
        <v>35000</v>
      </c>
      <c r="F22" s="12">
        <v>35000</v>
      </c>
      <c r="G22" s="12">
        <v>0</v>
      </c>
      <c r="H22" s="12">
        <v>0</v>
      </c>
      <c r="I22" s="12">
        <v>0</v>
      </c>
      <c r="J22" s="1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1">
        <v>35000</v>
      </c>
    </row>
    <row r="23" spans="1:16" x14ac:dyDescent="0.2">
      <c r="A23" s="6" t="s">
        <v>179</v>
      </c>
      <c r="B23" s="6"/>
      <c r="C23" s="23"/>
      <c r="D23" s="23" t="s">
        <v>180</v>
      </c>
      <c r="E23" s="7">
        <f>E24+E25</f>
        <v>785791</v>
      </c>
      <c r="F23" s="8">
        <f t="shared" ref="F23:P23" si="3">F24+F25</f>
        <v>774191</v>
      </c>
      <c r="G23" s="8">
        <f t="shared" si="3"/>
        <v>0</v>
      </c>
      <c r="H23" s="8">
        <f t="shared" si="3"/>
        <v>650991</v>
      </c>
      <c r="I23" s="8">
        <f t="shared" si="3"/>
        <v>11600</v>
      </c>
      <c r="J23" s="7">
        <f t="shared" si="3"/>
        <v>0</v>
      </c>
      <c r="K23" s="8">
        <f t="shared" si="3"/>
        <v>0</v>
      </c>
      <c r="L23" s="8">
        <f t="shared" si="3"/>
        <v>0</v>
      </c>
      <c r="M23" s="8">
        <f t="shared" si="3"/>
        <v>0</v>
      </c>
      <c r="N23" s="8">
        <f t="shared" si="3"/>
        <v>0</v>
      </c>
      <c r="O23" s="8">
        <f t="shared" si="3"/>
        <v>0</v>
      </c>
      <c r="P23" s="7">
        <f t="shared" si="3"/>
        <v>785791</v>
      </c>
    </row>
    <row r="24" spans="1:16" x14ac:dyDescent="0.2">
      <c r="A24" s="9" t="s">
        <v>40</v>
      </c>
      <c r="B24" s="9" t="s">
        <v>41</v>
      </c>
      <c r="C24" s="9" t="s">
        <v>42</v>
      </c>
      <c r="D24" s="10" t="s">
        <v>43</v>
      </c>
      <c r="E24" s="11">
        <v>774191</v>
      </c>
      <c r="F24" s="12">
        <v>774191</v>
      </c>
      <c r="G24" s="12">
        <v>0</v>
      </c>
      <c r="H24" s="12">
        <v>650991</v>
      </c>
      <c r="I24" s="12">
        <v>0</v>
      </c>
      <c r="J24" s="11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1">
        <v>774191</v>
      </c>
    </row>
    <row r="25" spans="1:16" ht="51" x14ac:dyDescent="0.2">
      <c r="A25" s="9" t="s">
        <v>44</v>
      </c>
      <c r="B25" s="9" t="s">
        <v>45</v>
      </c>
      <c r="C25" s="9" t="s">
        <v>46</v>
      </c>
      <c r="D25" s="10" t="s">
        <v>47</v>
      </c>
      <c r="E25" s="11">
        <v>11600</v>
      </c>
      <c r="F25" s="12">
        <v>0</v>
      </c>
      <c r="G25" s="12">
        <v>0</v>
      </c>
      <c r="H25" s="12">
        <v>0</v>
      </c>
      <c r="I25" s="12">
        <v>11600</v>
      </c>
      <c r="J25" s="11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1">
        <v>11600</v>
      </c>
    </row>
    <row r="26" spans="1:16" x14ac:dyDescent="0.2">
      <c r="A26" s="6" t="s">
        <v>181</v>
      </c>
      <c r="B26" s="6"/>
      <c r="C26" s="23"/>
      <c r="D26" s="23" t="s">
        <v>182</v>
      </c>
      <c r="E26" s="7">
        <f>SUM(E27:E30)</f>
        <v>1340075</v>
      </c>
      <c r="F26" s="8">
        <f t="shared" ref="F26:P26" si="4">SUM(F27:F30)</f>
        <v>1105075</v>
      </c>
      <c r="G26" s="8">
        <f t="shared" si="4"/>
        <v>0</v>
      </c>
      <c r="H26" s="8">
        <f t="shared" si="4"/>
        <v>5075</v>
      </c>
      <c r="I26" s="8">
        <f t="shared" si="4"/>
        <v>235000</v>
      </c>
      <c r="J26" s="7">
        <f t="shared" si="4"/>
        <v>100000</v>
      </c>
      <c r="K26" s="8">
        <f t="shared" si="4"/>
        <v>100000</v>
      </c>
      <c r="L26" s="8">
        <f t="shared" si="4"/>
        <v>0</v>
      </c>
      <c r="M26" s="8">
        <f t="shared" si="4"/>
        <v>0</v>
      </c>
      <c r="N26" s="8">
        <f t="shared" si="4"/>
        <v>0</v>
      </c>
      <c r="O26" s="8">
        <f t="shared" si="4"/>
        <v>100000</v>
      </c>
      <c r="P26" s="7">
        <f t="shared" si="4"/>
        <v>1440075</v>
      </c>
    </row>
    <row r="27" spans="1:16" ht="25.5" x14ac:dyDescent="0.2">
      <c r="A27" s="9" t="s">
        <v>48</v>
      </c>
      <c r="B27" s="9" t="s">
        <v>49</v>
      </c>
      <c r="C27" s="9" t="s">
        <v>50</v>
      </c>
      <c r="D27" s="10" t="s">
        <v>51</v>
      </c>
      <c r="E27" s="11">
        <v>55000</v>
      </c>
      <c r="F27" s="12">
        <v>0</v>
      </c>
      <c r="G27" s="12">
        <v>0</v>
      </c>
      <c r="H27" s="12">
        <v>0</v>
      </c>
      <c r="I27" s="12">
        <v>55000</v>
      </c>
      <c r="J27" s="11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1">
        <v>55000</v>
      </c>
    </row>
    <row r="28" spans="1:16" x14ac:dyDescent="0.2">
      <c r="A28" s="9" t="s">
        <v>52</v>
      </c>
      <c r="B28" s="9" t="s">
        <v>53</v>
      </c>
      <c r="C28" s="9" t="s">
        <v>50</v>
      </c>
      <c r="D28" s="10" t="s">
        <v>54</v>
      </c>
      <c r="E28" s="11">
        <v>180000</v>
      </c>
      <c r="F28" s="12">
        <v>0</v>
      </c>
      <c r="G28" s="12">
        <v>0</v>
      </c>
      <c r="H28" s="12">
        <v>0</v>
      </c>
      <c r="I28" s="12">
        <v>180000</v>
      </c>
      <c r="J28" s="11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1">
        <v>180000</v>
      </c>
    </row>
    <row r="29" spans="1:16" ht="25.5" x14ac:dyDescent="0.2">
      <c r="A29" s="9" t="s">
        <v>55</v>
      </c>
      <c r="B29" s="9" t="s">
        <v>56</v>
      </c>
      <c r="C29" s="9" t="s">
        <v>57</v>
      </c>
      <c r="D29" s="10" t="s">
        <v>58</v>
      </c>
      <c r="E29" s="11">
        <v>5075</v>
      </c>
      <c r="F29" s="12">
        <v>5075</v>
      </c>
      <c r="G29" s="12">
        <v>0</v>
      </c>
      <c r="H29" s="12">
        <v>5075</v>
      </c>
      <c r="I29" s="12">
        <v>0</v>
      </c>
      <c r="J29" s="11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1">
        <v>5075</v>
      </c>
    </row>
    <row r="30" spans="1:16" ht="38.25" x14ac:dyDescent="0.2">
      <c r="A30" s="9" t="s">
        <v>59</v>
      </c>
      <c r="B30" s="9" t="s">
        <v>60</v>
      </c>
      <c r="C30" s="9" t="s">
        <v>61</v>
      </c>
      <c r="D30" s="10" t="s">
        <v>62</v>
      </c>
      <c r="E30" s="11">
        <v>1100000</v>
      </c>
      <c r="F30" s="12">
        <v>1100000</v>
      </c>
      <c r="G30" s="12">
        <v>0</v>
      </c>
      <c r="H30" s="12">
        <v>0</v>
      </c>
      <c r="I30" s="12">
        <v>0</v>
      </c>
      <c r="J30" s="11">
        <v>100000</v>
      </c>
      <c r="K30" s="12">
        <v>100000</v>
      </c>
      <c r="L30" s="12">
        <v>0</v>
      </c>
      <c r="M30" s="12">
        <v>0</v>
      </c>
      <c r="N30" s="12">
        <v>0</v>
      </c>
      <c r="O30" s="12">
        <v>100000</v>
      </c>
      <c r="P30" s="11">
        <v>1200000</v>
      </c>
    </row>
    <row r="31" spans="1:16" x14ac:dyDescent="0.2">
      <c r="A31" s="6" t="s">
        <v>183</v>
      </c>
      <c r="B31" s="6"/>
      <c r="C31" s="23"/>
      <c r="D31" s="23" t="s">
        <v>184</v>
      </c>
      <c r="E31" s="7">
        <f>E32+E33+E34+E35</f>
        <v>201780</v>
      </c>
      <c r="F31" s="12">
        <f t="shared" ref="F31:P31" si="5">F32+F33+F34+F35</f>
        <v>201780</v>
      </c>
      <c r="G31" s="12">
        <f t="shared" si="5"/>
        <v>87100</v>
      </c>
      <c r="H31" s="12">
        <f t="shared" si="5"/>
        <v>0</v>
      </c>
      <c r="I31" s="12">
        <f t="shared" si="5"/>
        <v>0</v>
      </c>
      <c r="J31" s="11">
        <f t="shared" si="5"/>
        <v>15000</v>
      </c>
      <c r="K31" s="12">
        <f t="shared" si="5"/>
        <v>0</v>
      </c>
      <c r="L31" s="12">
        <f t="shared" si="5"/>
        <v>15000</v>
      </c>
      <c r="M31" s="12">
        <f t="shared" si="5"/>
        <v>0</v>
      </c>
      <c r="N31" s="12">
        <f t="shared" si="5"/>
        <v>0</v>
      </c>
      <c r="O31" s="12">
        <f t="shared" si="5"/>
        <v>0</v>
      </c>
      <c r="P31" s="11">
        <f t="shared" si="5"/>
        <v>216780</v>
      </c>
    </row>
    <row r="32" spans="1:16" ht="25.5" x14ac:dyDescent="0.2">
      <c r="A32" s="9" t="s">
        <v>63</v>
      </c>
      <c r="B32" s="9" t="s">
        <v>64</v>
      </c>
      <c r="C32" s="9" t="s">
        <v>65</v>
      </c>
      <c r="D32" s="10" t="s">
        <v>66</v>
      </c>
      <c r="E32" s="11">
        <v>136280</v>
      </c>
      <c r="F32" s="12">
        <v>136280</v>
      </c>
      <c r="G32" s="12">
        <v>87100</v>
      </c>
      <c r="H32" s="12">
        <v>0</v>
      </c>
      <c r="I32" s="12">
        <v>0</v>
      </c>
      <c r="J32" s="1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1">
        <v>136280</v>
      </c>
    </row>
    <row r="33" spans="1:16" ht="25.5" x14ac:dyDescent="0.2">
      <c r="A33" s="9" t="s">
        <v>67</v>
      </c>
      <c r="B33" s="9" t="s">
        <v>68</v>
      </c>
      <c r="C33" s="9" t="s">
        <v>69</v>
      </c>
      <c r="D33" s="10" t="s">
        <v>70</v>
      </c>
      <c r="E33" s="11">
        <v>10000</v>
      </c>
      <c r="F33" s="12">
        <v>10000</v>
      </c>
      <c r="G33" s="12">
        <v>0</v>
      </c>
      <c r="H33" s="12">
        <v>0</v>
      </c>
      <c r="I33" s="12">
        <v>0</v>
      </c>
      <c r="J33" s="1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1">
        <v>10000</v>
      </c>
    </row>
    <row r="34" spans="1:16" x14ac:dyDescent="0.2">
      <c r="A34" s="9" t="s">
        <v>71</v>
      </c>
      <c r="B34" s="9" t="s">
        <v>72</v>
      </c>
      <c r="C34" s="9" t="s">
        <v>69</v>
      </c>
      <c r="D34" s="10" t="s">
        <v>73</v>
      </c>
      <c r="E34" s="11">
        <v>55500</v>
      </c>
      <c r="F34" s="12">
        <v>55500</v>
      </c>
      <c r="G34" s="12">
        <v>0</v>
      </c>
      <c r="H34" s="12">
        <v>0</v>
      </c>
      <c r="I34" s="12">
        <v>0</v>
      </c>
      <c r="J34" s="11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1">
        <v>55500</v>
      </c>
    </row>
    <row r="35" spans="1:16" ht="25.5" x14ac:dyDescent="0.2">
      <c r="A35" s="9" t="s">
        <v>74</v>
      </c>
      <c r="B35" s="9" t="s">
        <v>75</v>
      </c>
      <c r="C35" s="9" t="s">
        <v>76</v>
      </c>
      <c r="D35" s="10" t="s">
        <v>77</v>
      </c>
      <c r="E35" s="11">
        <v>0</v>
      </c>
      <c r="F35" s="12">
        <v>0</v>
      </c>
      <c r="G35" s="12">
        <v>0</v>
      </c>
      <c r="H35" s="12">
        <v>0</v>
      </c>
      <c r="I35" s="12">
        <v>0</v>
      </c>
      <c r="J35" s="11">
        <v>15000</v>
      </c>
      <c r="K35" s="12">
        <v>0</v>
      </c>
      <c r="L35" s="12">
        <v>15000</v>
      </c>
      <c r="M35" s="12">
        <v>0</v>
      </c>
      <c r="N35" s="12">
        <v>0</v>
      </c>
      <c r="O35" s="12">
        <v>0</v>
      </c>
      <c r="P35" s="11">
        <v>15000</v>
      </c>
    </row>
    <row r="36" spans="1:16" ht="25.5" x14ac:dyDescent="0.2">
      <c r="A36" s="5" t="s">
        <v>78</v>
      </c>
      <c r="B36" s="5" t="s">
        <v>21</v>
      </c>
      <c r="C36" s="5" t="s">
        <v>21</v>
      </c>
      <c r="D36" s="6" t="s">
        <v>79</v>
      </c>
      <c r="E36" s="7">
        <v>28460584</v>
      </c>
      <c r="F36" s="8">
        <v>28460584</v>
      </c>
      <c r="G36" s="8">
        <v>16125200</v>
      </c>
      <c r="H36" s="8">
        <v>4024194</v>
      </c>
      <c r="I36" s="8">
        <v>0</v>
      </c>
      <c r="J36" s="7">
        <v>615600</v>
      </c>
      <c r="K36" s="8">
        <v>0</v>
      </c>
      <c r="L36" s="8">
        <v>615600</v>
      </c>
      <c r="M36" s="8">
        <v>0</v>
      </c>
      <c r="N36" s="8">
        <v>0</v>
      </c>
      <c r="O36" s="8">
        <v>0</v>
      </c>
      <c r="P36" s="7">
        <v>29076184</v>
      </c>
    </row>
    <row r="37" spans="1:16" ht="25.5" x14ac:dyDescent="0.2">
      <c r="A37" s="5" t="s">
        <v>80</v>
      </c>
      <c r="B37" s="5" t="s">
        <v>21</v>
      </c>
      <c r="C37" s="5" t="s">
        <v>21</v>
      </c>
      <c r="D37" s="6" t="s">
        <v>79</v>
      </c>
      <c r="E37" s="7">
        <v>28460584</v>
      </c>
      <c r="F37" s="8">
        <v>28460584</v>
      </c>
      <c r="G37" s="8">
        <v>16125200</v>
      </c>
      <c r="H37" s="8">
        <v>4024194</v>
      </c>
      <c r="I37" s="8">
        <v>0</v>
      </c>
      <c r="J37" s="7">
        <v>615600</v>
      </c>
      <c r="K37" s="8">
        <v>0</v>
      </c>
      <c r="L37" s="8">
        <v>615600</v>
      </c>
      <c r="M37" s="8">
        <v>0</v>
      </c>
      <c r="N37" s="8">
        <v>0</v>
      </c>
      <c r="O37" s="8">
        <v>0</v>
      </c>
      <c r="P37" s="7">
        <v>29076184</v>
      </c>
    </row>
    <row r="38" spans="1:16" x14ac:dyDescent="0.2">
      <c r="A38" s="6" t="s">
        <v>185</v>
      </c>
      <c r="B38" s="5"/>
      <c r="C38" s="24"/>
      <c r="D38" s="23" t="s">
        <v>174</v>
      </c>
      <c r="E38" s="7">
        <f>E39</f>
        <v>584640</v>
      </c>
      <c r="F38" s="8">
        <f t="shared" ref="F38:P38" si="6">F39</f>
        <v>584640</v>
      </c>
      <c r="G38" s="8">
        <f t="shared" si="6"/>
        <v>462000</v>
      </c>
      <c r="H38" s="8">
        <f t="shared" si="6"/>
        <v>0</v>
      </c>
      <c r="I38" s="8">
        <f t="shared" si="6"/>
        <v>0</v>
      </c>
      <c r="J38" s="7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7">
        <f t="shared" si="6"/>
        <v>584640</v>
      </c>
    </row>
    <row r="39" spans="1:16" ht="38.25" x14ac:dyDescent="0.2">
      <c r="A39" s="9" t="s">
        <v>81</v>
      </c>
      <c r="B39" s="9" t="s">
        <v>82</v>
      </c>
      <c r="C39" s="9" t="s">
        <v>26</v>
      </c>
      <c r="D39" s="10" t="s">
        <v>83</v>
      </c>
      <c r="E39" s="11">
        <v>584640</v>
      </c>
      <c r="F39" s="12">
        <v>584640</v>
      </c>
      <c r="G39" s="12">
        <v>462000</v>
      </c>
      <c r="H39" s="12">
        <v>0</v>
      </c>
      <c r="I39" s="12">
        <v>0</v>
      </c>
      <c r="J39" s="11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1">
        <v>584640</v>
      </c>
    </row>
    <row r="40" spans="1:16" x14ac:dyDescent="0.2">
      <c r="A40" s="6" t="s">
        <v>186</v>
      </c>
      <c r="B40" s="6"/>
      <c r="C40" s="23"/>
      <c r="D40" s="23" t="s">
        <v>187</v>
      </c>
      <c r="E40" s="7">
        <f>SUM(E41:E46)</f>
        <v>24387049</v>
      </c>
      <c r="F40" s="8">
        <f t="shared" ref="F40:P40" si="7">SUM(F41:F46)</f>
        <v>24387049</v>
      </c>
      <c r="G40" s="8">
        <f t="shared" si="7"/>
        <v>13299600</v>
      </c>
      <c r="H40" s="8">
        <f t="shared" si="7"/>
        <v>3855549</v>
      </c>
      <c r="I40" s="8">
        <f t="shared" si="7"/>
        <v>0</v>
      </c>
      <c r="J40" s="7">
        <f t="shared" si="7"/>
        <v>586000</v>
      </c>
      <c r="K40" s="8">
        <f t="shared" si="7"/>
        <v>0</v>
      </c>
      <c r="L40" s="8">
        <f t="shared" si="7"/>
        <v>586000</v>
      </c>
      <c r="M40" s="8">
        <f t="shared" si="7"/>
        <v>0</v>
      </c>
      <c r="N40" s="8">
        <f t="shared" si="7"/>
        <v>0</v>
      </c>
      <c r="O40" s="8">
        <f t="shared" si="7"/>
        <v>0</v>
      </c>
      <c r="P40" s="7">
        <f t="shared" si="7"/>
        <v>24973049</v>
      </c>
    </row>
    <row r="41" spans="1:16" x14ac:dyDescent="0.2">
      <c r="A41" s="9" t="s">
        <v>84</v>
      </c>
      <c r="B41" s="9" t="s">
        <v>85</v>
      </c>
      <c r="C41" s="9" t="s">
        <v>86</v>
      </c>
      <c r="D41" s="10" t="s">
        <v>87</v>
      </c>
      <c r="E41" s="11">
        <v>8046815</v>
      </c>
      <c r="F41" s="12">
        <v>8046815</v>
      </c>
      <c r="G41" s="12">
        <v>5090000</v>
      </c>
      <c r="H41" s="12">
        <v>541815</v>
      </c>
      <c r="I41" s="12">
        <v>0</v>
      </c>
      <c r="J41" s="11">
        <v>565000</v>
      </c>
      <c r="K41" s="12">
        <v>0</v>
      </c>
      <c r="L41" s="12">
        <v>565000</v>
      </c>
      <c r="M41" s="12">
        <v>0</v>
      </c>
      <c r="N41" s="12">
        <v>0</v>
      </c>
      <c r="O41" s="12">
        <v>0</v>
      </c>
      <c r="P41" s="11">
        <v>8611815</v>
      </c>
    </row>
    <row r="42" spans="1:16" ht="25.5" x14ac:dyDescent="0.2">
      <c r="A42" s="9" t="s">
        <v>88</v>
      </c>
      <c r="B42" s="9" t="s">
        <v>89</v>
      </c>
      <c r="C42" s="9" t="s">
        <v>90</v>
      </c>
      <c r="D42" s="10" t="s">
        <v>91</v>
      </c>
      <c r="E42" s="11">
        <v>13283579</v>
      </c>
      <c r="F42" s="12">
        <v>13283579</v>
      </c>
      <c r="G42" s="12">
        <v>5970900</v>
      </c>
      <c r="H42" s="12">
        <v>3261679</v>
      </c>
      <c r="I42" s="12">
        <v>0</v>
      </c>
      <c r="J42" s="11">
        <v>21000</v>
      </c>
      <c r="K42" s="12">
        <v>0</v>
      </c>
      <c r="L42" s="12">
        <v>21000</v>
      </c>
      <c r="M42" s="12">
        <v>0</v>
      </c>
      <c r="N42" s="12">
        <v>0</v>
      </c>
      <c r="O42" s="12">
        <v>0</v>
      </c>
      <c r="P42" s="11">
        <v>13304579</v>
      </c>
    </row>
    <row r="43" spans="1:16" ht="25.5" x14ac:dyDescent="0.2">
      <c r="A43" s="9" t="s">
        <v>92</v>
      </c>
      <c r="B43" s="9" t="s">
        <v>93</v>
      </c>
      <c r="C43" s="9" t="s">
        <v>90</v>
      </c>
      <c r="D43" s="10" t="s">
        <v>91</v>
      </c>
      <c r="E43" s="11">
        <v>0</v>
      </c>
      <c r="F43" s="12">
        <v>0</v>
      </c>
      <c r="G43" s="12">
        <v>0</v>
      </c>
      <c r="H43" s="12">
        <v>0</v>
      </c>
      <c r="I43" s="12">
        <v>0</v>
      </c>
      <c r="J43" s="11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1">
        <v>0</v>
      </c>
    </row>
    <row r="44" spans="1:16" ht="38.25" x14ac:dyDescent="0.2">
      <c r="A44" s="9" t="s">
        <v>94</v>
      </c>
      <c r="B44" s="9" t="s">
        <v>95</v>
      </c>
      <c r="C44" s="9" t="s">
        <v>96</v>
      </c>
      <c r="D44" s="10" t="s">
        <v>97</v>
      </c>
      <c r="E44" s="11">
        <v>1357500</v>
      </c>
      <c r="F44" s="12">
        <v>1357500</v>
      </c>
      <c r="G44" s="12">
        <v>1048700</v>
      </c>
      <c r="H44" s="12">
        <v>5100</v>
      </c>
      <c r="I44" s="12">
        <v>0</v>
      </c>
      <c r="J44" s="11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1">
        <v>1357500</v>
      </c>
    </row>
    <row r="45" spans="1:16" ht="25.5" x14ac:dyDescent="0.2">
      <c r="A45" s="9" t="s">
        <v>98</v>
      </c>
      <c r="B45" s="9" t="s">
        <v>99</v>
      </c>
      <c r="C45" s="9" t="s">
        <v>100</v>
      </c>
      <c r="D45" s="10" t="s">
        <v>101</v>
      </c>
      <c r="E45" s="11">
        <v>1573055</v>
      </c>
      <c r="F45" s="12">
        <v>1573055</v>
      </c>
      <c r="G45" s="12">
        <v>1190000</v>
      </c>
      <c r="H45" s="12">
        <v>46955</v>
      </c>
      <c r="I45" s="12">
        <v>0</v>
      </c>
      <c r="J45" s="11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1">
        <v>1573055</v>
      </c>
    </row>
    <row r="46" spans="1:16" x14ac:dyDescent="0.2">
      <c r="A46" s="9" t="s">
        <v>102</v>
      </c>
      <c r="B46" s="9" t="s">
        <v>103</v>
      </c>
      <c r="C46" s="9" t="s">
        <v>100</v>
      </c>
      <c r="D46" s="10" t="s">
        <v>104</v>
      </c>
      <c r="E46" s="11">
        <v>126100</v>
      </c>
      <c r="F46" s="12">
        <v>126100</v>
      </c>
      <c r="G46" s="12">
        <v>0</v>
      </c>
      <c r="H46" s="12">
        <v>0</v>
      </c>
      <c r="I46" s="12">
        <v>0</v>
      </c>
      <c r="J46" s="11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1">
        <v>126100</v>
      </c>
    </row>
    <row r="47" spans="1:16" x14ac:dyDescent="0.2">
      <c r="A47" s="6" t="s">
        <v>188</v>
      </c>
      <c r="B47" s="6"/>
      <c r="C47" s="23"/>
      <c r="D47" s="23" t="s">
        <v>178</v>
      </c>
      <c r="E47" s="7">
        <f>E48</f>
        <v>120000</v>
      </c>
      <c r="F47" s="8">
        <f t="shared" ref="F47:P47" si="8">F48</f>
        <v>120000</v>
      </c>
      <c r="G47" s="8">
        <f t="shared" si="8"/>
        <v>0</v>
      </c>
      <c r="H47" s="8">
        <f t="shared" si="8"/>
        <v>0</v>
      </c>
      <c r="I47" s="8">
        <f t="shared" si="8"/>
        <v>0</v>
      </c>
      <c r="J47" s="7">
        <f t="shared" si="8"/>
        <v>0</v>
      </c>
      <c r="K47" s="8">
        <f t="shared" si="8"/>
        <v>0</v>
      </c>
      <c r="L47" s="8">
        <f t="shared" si="8"/>
        <v>0</v>
      </c>
      <c r="M47" s="8">
        <f t="shared" si="8"/>
        <v>0</v>
      </c>
      <c r="N47" s="8">
        <f t="shared" si="8"/>
        <v>0</v>
      </c>
      <c r="O47" s="8">
        <f t="shared" si="8"/>
        <v>0</v>
      </c>
      <c r="P47" s="7">
        <f t="shared" si="8"/>
        <v>120000</v>
      </c>
    </row>
    <row r="48" spans="1:16" ht="63.75" x14ac:dyDescent="0.2">
      <c r="A48" s="9" t="s">
        <v>105</v>
      </c>
      <c r="B48" s="9" t="s">
        <v>106</v>
      </c>
      <c r="C48" s="9" t="s">
        <v>38</v>
      </c>
      <c r="D48" s="10" t="s">
        <v>107</v>
      </c>
      <c r="E48" s="11">
        <v>120000</v>
      </c>
      <c r="F48" s="12">
        <v>120000</v>
      </c>
      <c r="G48" s="12">
        <v>0</v>
      </c>
      <c r="H48" s="12">
        <v>0</v>
      </c>
      <c r="I48" s="12">
        <v>0</v>
      </c>
      <c r="J48" s="11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1">
        <v>120000</v>
      </c>
    </row>
    <row r="49" spans="1:16" x14ac:dyDescent="0.2">
      <c r="A49" s="6" t="s">
        <v>189</v>
      </c>
      <c r="B49" s="6"/>
      <c r="C49" s="23"/>
      <c r="D49" s="23" t="s">
        <v>190</v>
      </c>
      <c r="E49" s="7">
        <f>E50+E51+E52</f>
        <v>3115595</v>
      </c>
      <c r="F49" s="12">
        <f t="shared" ref="F49:P49" si="9">F50+F51+F52</f>
        <v>3115595</v>
      </c>
      <c r="G49" s="12">
        <f t="shared" si="9"/>
        <v>2197000</v>
      </c>
      <c r="H49" s="12">
        <f t="shared" si="9"/>
        <v>168645</v>
      </c>
      <c r="I49" s="12">
        <f t="shared" si="9"/>
        <v>0</v>
      </c>
      <c r="J49" s="11">
        <f t="shared" si="9"/>
        <v>29600</v>
      </c>
      <c r="K49" s="12">
        <f t="shared" si="9"/>
        <v>0</v>
      </c>
      <c r="L49" s="12">
        <f t="shared" si="9"/>
        <v>29600</v>
      </c>
      <c r="M49" s="12">
        <f t="shared" si="9"/>
        <v>0</v>
      </c>
      <c r="N49" s="12">
        <f t="shared" si="9"/>
        <v>0</v>
      </c>
      <c r="O49" s="12">
        <f t="shared" si="9"/>
        <v>0</v>
      </c>
      <c r="P49" s="11">
        <f t="shared" si="9"/>
        <v>3145195</v>
      </c>
    </row>
    <row r="50" spans="1:16" x14ac:dyDescent="0.2">
      <c r="A50" s="9" t="s">
        <v>108</v>
      </c>
      <c r="B50" s="9" t="s">
        <v>109</v>
      </c>
      <c r="C50" s="9" t="s">
        <v>110</v>
      </c>
      <c r="D50" s="10" t="s">
        <v>111</v>
      </c>
      <c r="E50" s="11">
        <v>675000</v>
      </c>
      <c r="F50" s="12">
        <v>675000</v>
      </c>
      <c r="G50" s="12">
        <v>505000</v>
      </c>
      <c r="H50" s="12">
        <v>700</v>
      </c>
      <c r="I50" s="12">
        <v>0</v>
      </c>
      <c r="J50" s="11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1">
        <v>675000</v>
      </c>
    </row>
    <row r="51" spans="1:16" ht="38.25" x14ac:dyDescent="0.2">
      <c r="A51" s="9" t="s">
        <v>112</v>
      </c>
      <c r="B51" s="9" t="s">
        <v>113</v>
      </c>
      <c r="C51" s="9" t="s">
        <v>114</v>
      </c>
      <c r="D51" s="10" t="s">
        <v>115</v>
      </c>
      <c r="E51" s="11">
        <v>2390595</v>
      </c>
      <c r="F51" s="12">
        <v>2390595</v>
      </c>
      <c r="G51" s="12">
        <v>1692000</v>
      </c>
      <c r="H51" s="12">
        <v>167945</v>
      </c>
      <c r="I51" s="12">
        <v>0</v>
      </c>
      <c r="J51" s="11">
        <v>29600</v>
      </c>
      <c r="K51" s="12">
        <v>0</v>
      </c>
      <c r="L51" s="12">
        <v>29600</v>
      </c>
      <c r="M51" s="12">
        <v>0</v>
      </c>
      <c r="N51" s="12">
        <v>0</v>
      </c>
      <c r="O51" s="12">
        <v>0</v>
      </c>
      <c r="P51" s="11">
        <v>2420195</v>
      </c>
    </row>
    <row r="52" spans="1:16" x14ac:dyDescent="0.2">
      <c r="A52" s="9" t="s">
        <v>116</v>
      </c>
      <c r="B52" s="9" t="s">
        <v>117</v>
      </c>
      <c r="C52" s="9" t="s">
        <v>118</v>
      </c>
      <c r="D52" s="10" t="s">
        <v>119</v>
      </c>
      <c r="E52" s="11">
        <v>50000</v>
      </c>
      <c r="F52" s="12">
        <v>50000</v>
      </c>
      <c r="G52" s="12">
        <v>0</v>
      </c>
      <c r="H52" s="12">
        <v>0</v>
      </c>
      <c r="I52" s="12">
        <v>0</v>
      </c>
      <c r="J52" s="11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1">
        <v>50000</v>
      </c>
    </row>
    <row r="53" spans="1:16" x14ac:dyDescent="0.2">
      <c r="A53" s="6" t="s">
        <v>191</v>
      </c>
      <c r="B53" s="6"/>
      <c r="C53" s="23"/>
      <c r="D53" s="23" t="s">
        <v>192</v>
      </c>
      <c r="E53" s="7">
        <f>E54</f>
        <v>253300</v>
      </c>
      <c r="F53" s="8">
        <f t="shared" ref="F53:P53" si="10">F54</f>
        <v>253300</v>
      </c>
      <c r="G53" s="8">
        <f t="shared" si="10"/>
        <v>166600</v>
      </c>
      <c r="H53" s="8">
        <f t="shared" si="10"/>
        <v>0</v>
      </c>
      <c r="I53" s="8">
        <f t="shared" si="10"/>
        <v>0</v>
      </c>
      <c r="J53" s="7">
        <f t="shared" si="10"/>
        <v>0</v>
      </c>
      <c r="K53" s="8">
        <f t="shared" si="10"/>
        <v>0</v>
      </c>
      <c r="L53" s="8">
        <f t="shared" si="10"/>
        <v>0</v>
      </c>
      <c r="M53" s="8">
        <f t="shared" si="10"/>
        <v>0</v>
      </c>
      <c r="N53" s="8">
        <f t="shared" si="10"/>
        <v>0</v>
      </c>
      <c r="O53" s="8">
        <f t="shared" si="10"/>
        <v>0</v>
      </c>
      <c r="P53" s="7">
        <f t="shared" si="10"/>
        <v>253300</v>
      </c>
    </row>
    <row r="54" spans="1:16" ht="51" x14ac:dyDescent="0.2">
      <c r="A54" s="9" t="s">
        <v>120</v>
      </c>
      <c r="B54" s="9" t="s">
        <v>121</v>
      </c>
      <c r="C54" s="9" t="s">
        <v>122</v>
      </c>
      <c r="D54" s="10" t="s">
        <v>123</v>
      </c>
      <c r="E54" s="11">
        <v>253300</v>
      </c>
      <c r="F54" s="12">
        <v>253300</v>
      </c>
      <c r="G54" s="12">
        <v>166600</v>
      </c>
      <c r="H54" s="12">
        <v>0</v>
      </c>
      <c r="I54" s="12">
        <v>0</v>
      </c>
      <c r="J54" s="11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1">
        <v>253300</v>
      </c>
    </row>
    <row r="55" spans="1:16" ht="25.5" x14ac:dyDescent="0.2">
      <c r="A55" s="5" t="s">
        <v>124</v>
      </c>
      <c r="B55" s="5" t="s">
        <v>21</v>
      </c>
      <c r="C55" s="5" t="s">
        <v>21</v>
      </c>
      <c r="D55" s="6" t="s">
        <v>125</v>
      </c>
      <c r="E55" s="7">
        <v>8721334</v>
      </c>
      <c r="F55" s="8">
        <v>8721334</v>
      </c>
      <c r="G55" s="8">
        <v>5720294</v>
      </c>
      <c r="H55" s="8">
        <v>530080</v>
      </c>
      <c r="I55" s="8">
        <v>0</v>
      </c>
      <c r="J55" s="7">
        <v>987600</v>
      </c>
      <c r="K55" s="8">
        <v>0</v>
      </c>
      <c r="L55" s="8">
        <v>987600</v>
      </c>
      <c r="M55" s="8">
        <v>65000</v>
      </c>
      <c r="N55" s="8">
        <v>131000</v>
      </c>
      <c r="O55" s="8">
        <v>0</v>
      </c>
      <c r="P55" s="7">
        <v>9708934</v>
      </c>
    </row>
    <row r="56" spans="1:16" ht="25.5" x14ac:dyDescent="0.2">
      <c r="A56" s="5" t="s">
        <v>126</v>
      </c>
      <c r="B56" s="5" t="s">
        <v>21</v>
      </c>
      <c r="C56" s="5" t="s">
        <v>21</v>
      </c>
      <c r="D56" s="6" t="s">
        <v>125</v>
      </c>
      <c r="E56" s="7">
        <v>8721334</v>
      </c>
      <c r="F56" s="8">
        <v>8721334</v>
      </c>
      <c r="G56" s="8">
        <v>5720294</v>
      </c>
      <c r="H56" s="8">
        <v>530080</v>
      </c>
      <c r="I56" s="8">
        <v>0</v>
      </c>
      <c r="J56" s="7">
        <v>987600</v>
      </c>
      <c r="K56" s="8">
        <v>0</v>
      </c>
      <c r="L56" s="8">
        <v>987600</v>
      </c>
      <c r="M56" s="8">
        <v>65000</v>
      </c>
      <c r="N56" s="8">
        <v>131000</v>
      </c>
      <c r="O56" s="8">
        <v>0</v>
      </c>
      <c r="P56" s="7">
        <v>9708934</v>
      </c>
    </row>
    <row r="57" spans="1:16" x14ac:dyDescent="0.2">
      <c r="A57" s="6" t="s">
        <v>193</v>
      </c>
      <c r="B57" s="5"/>
      <c r="C57" s="24"/>
      <c r="D57" s="23" t="s">
        <v>174</v>
      </c>
      <c r="E57" s="7">
        <f>E58</f>
        <v>909600</v>
      </c>
      <c r="F57" s="8">
        <f t="shared" ref="F57:P57" si="11">F58</f>
        <v>909600</v>
      </c>
      <c r="G57" s="8">
        <f t="shared" si="11"/>
        <v>680000</v>
      </c>
      <c r="H57" s="8">
        <f t="shared" si="11"/>
        <v>18100</v>
      </c>
      <c r="I57" s="8">
        <f t="shared" si="11"/>
        <v>0</v>
      </c>
      <c r="J57" s="7">
        <f t="shared" si="11"/>
        <v>0</v>
      </c>
      <c r="K57" s="8">
        <f t="shared" si="11"/>
        <v>0</v>
      </c>
      <c r="L57" s="8">
        <f t="shared" si="11"/>
        <v>0</v>
      </c>
      <c r="M57" s="8">
        <f t="shared" si="11"/>
        <v>0</v>
      </c>
      <c r="N57" s="8">
        <f t="shared" si="11"/>
        <v>0</v>
      </c>
      <c r="O57" s="8">
        <f t="shared" si="11"/>
        <v>0</v>
      </c>
      <c r="P57" s="7">
        <f t="shared" si="11"/>
        <v>909600</v>
      </c>
    </row>
    <row r="58" spans="1:16" ht="38.25" x14ac:dyDescent="0.2">
      <c r="A58" s="9" t="s">
        <v>127</v>
      </c>
      <c r="B58" s="9" t="s">
        <v>82</v>
      </c>
      <c r="C58" s="9" t="s">
        <v>26</v>
      </c>
      <c r="D58" s="10" t="s">
        <v>83</v>
      </c>
      <c r="E58" s="11">
        <v>909600</v>
      </c>
      <c r="F58" s="12">
        <v>909600</v>
      </c>
      <c r="G58" s="12">
        <v>680000</v>
      </c>
      <c r="H58" s="12">
        <v>18100</v>
      </c>
      <c r="I58" s="12">
        <v>0</v>
      </c>
      <c r="J58" s="11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1">
        <v>909600</v>
      </c>
    </row>
    <row r="59" spans="1:16" x14ac:dyDescent="0.2">
      <c r="A59" s="6" t="s">
        <v>194</v>
      </c>
      <c r="B59" s="6"/>
      <c r="C59" s="23"/>
      <c r="D59" s="23" t="s">
        <v>178</v>
      </c>
      <c r="E59" s="7">
        <f>SUM(E60:E69)</f>
        <v>7811734</v>
      </c>
      <c r="F59" s="8">
        <f t="shared" ref="F59:P59" si="12">SUM(F60:F69)</f>
        <v>7811734</v>
      </c>
      <c r="G59" s="8">
        <f t="shared" si="12"/>
        <v>5040294</v>
      </c>
      <c r="H59" s="8">
        <f t="shared" si="12"/>
        <v>511980</v>
      </c>
      <c r="I59" s="8">
        <f t="shared" si="12"/>
        <v>0</v>
      </c>
      <c r="J59" s="7">
        <f t="shared" si="12"/>
        <v>987600</v>
      </c>
      <c r="K59" s="8">
        <f t="shared" si="12"/>
        <v>0</v>
      </c>
      <c r="L59" s="8">
        <f t="shared" si="12"/>
        <v>987600</v>
      </c>
      <c r="M59" s="8">
        <f t="shared" si="12"/>
        <v>65000</v>
      </c>
      <c r="N59" s="8">
        <f t="shared" si="12"/>
        <v>131000</v>
      </c>
      <c r="O59" s="8">
        <f t="shared" si="12"/>
        <v>0</v>
      </c>
      <c r="P59" s="7">
        <f t="shared" si="12"/>
        <v>8799334</v>
      </c>
    </row>
    <row r="60" spans="1:16" ht="25.5" x14ac:dyDescent="0.2">
      <c r="A60" s="9" t="s">
        <v>128</v>
      </c>
      <c r="B60" s="9" t="s">
        <v>129</v>
      </c>
      <c r="C60" s="9" t="s">
        <v>95</v>
      </c>
      <c r="D60" s="10" t="s">
        <v>130</v>
      </c>
      <c r="E60" s="11">
        <v>2000</v>
      </c>
      <c r="F60" s="12">
        <v>2000</v>
      </c>
      <c r="G60" s="12">
        <v>0</v>
      </c>
      <c r="H60" s="12">
        <v>0</v>
      </c>
      <c r="I60" s="12">
        <v>0</v>
      </c>
      <c r="J60" s="11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1">
        <v>2000</v>
      </c>
    </row>
    <row r="61" spans="1:16" ht="38.25" x14ac:dyDescent="0.2">
      <c r="A61" s="9" t="s">
        <v>131</v>
      </c>
      <c r="B61" s="9" t="s">
        <v>132</v>
      </c>
      <c r="C61" s="9" t="s">
        <v>95</v>
      </c>
      <c r="D61" s="10" t="s">
        <v>133</v>
      </c>
      <c r="E61" s="11">
        <v>60000</v>
      </c>
      <c r="F61" s="12">
        <v>60000</v>
      </c>
      <c r="G61" s="12">
        <v>0</v>
      </c>
      <c r="H61" s="12">
        <v>0</v>
      </c>
      <c r="I61" s="12">
        <v>0</v>
      </c>
      <c r="J61" s="11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1">
        <v>60000</v>
      </c>
    </row>
    <row r="62" spans="1:16" ht="38.25" x14ac:dyDescent="0.2">
      <c r="A62" s="9" t="s">
        <v>134</v>
      </c>
      <c r="B62" s="9" t="s">
        <v>135</v>
      </c>
      <c r="C62" s="9" t="s">
        <v>95</v>
      </c>
      <c r="D62" s="10" t="s">
        <v>136</v>
      </c>
      <c r="E62" s="11">
        <v>4000</v>
      </c>
      <c r="F62" s="12">
        <v>4000</v>
      </c>
      <c r="G62" s="12">
        <v>0</v>
      </c>
      <c r="H62" s="12">
        <v>0</v>
      </c>
      <c r="I62" s="12">
        <v>0</v>
      </c>
      <c r="J62" s="11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1">
        <v>4000</v>
      </c>
    </row>
    <row r="63" spans="1:16" ht="51" x14ac:dyDescent="0.2">
      <c r="A63" s="9" t="s">
        <v>137</v>
      </c>
      <c r="B63" s="9" t="s">
        <v>138</v>
      </c>
      <c r="C63" s="9" t="s">
        <v>139</v>
      </c>
      <c r="D63" s="10" t="s">
        <v>140</v>
      </c>
      <c r="E63" s="11">
        <v>6639804</v>
      </c>
      <c r="F63" s="12">
        <v>6639804</v>
      </c>
      <c r="G63" s="12">
        <v>4793494</v>
      </c>
      <c r="H63" s="12">
        <v>462750</v>
      </c>
      <c r="I63" s="12">
        <v>0</v>
      </c>
      <c r="J63" s="11">
        <v>987600</v>
      </c>
      <c r="K63" s="12">
        <v>0</v>
      </c>
      <c r="L63" s="12">
        <v>987600</v>
      </c>
      <c r="M63" s="12">
        <v>65000</v>
      </c>
      <c r="N63" s="12">
        <v>131000</v>
      </c>
      <c r="O63" s="12">
        <v>0</v>
      </c>
      <c r="P63" s="11">
        <v>7627404</v>
      </c>
    </row>
    <row r="64" spans="1:16" ht="25.5" x14ac:dyDescent="0.2">
      <c r="A64" s="9" t="s">
        <v>141</v>
      </c>
      <c r="B64" s="9" t="s">
        <v>37</v>
      </c>
      <c r="C64" s="9" t="s">
        <v>38</v>
      </c>
      <c r="D64" s="10" t="s">
        <v>39</v>
      </c>
      <c r="E64" s="11">
        <v>25000</v>
      </c>
      <c r="F64" s="12">
        <v>25000</v>
      </c>
      <c r="G64" s="12">
        <v>0</v>
      </c>
      <c r="H64" s="12">
        <v>0</v>
      </c>
      <c r="I64" s="12">
        <v>0</v>
      </c>
      <c r="J64" s="11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1">
        <v>25000</v>
      </c>
    </row>
    <row r="65" spans="1:16" ht="51" x14ac:dyDescent="0.2">
      <c r="A65" s="9" t="s">
        <v>142</v>
      </c>
      <c r="B65" s="9" t="s">
        <v>143</v>
      </c>
      <c r="C65" s="9" t="s">
        <v>38</v>
      </c>
      <c r="D65" s="10" t="s">
        <v>144</v>
      </c>
      <c r="E65" s="11">
        <v>378230</v>
      </c>
      <c r="F65" s="12">
        <v>378230</v>
      </c>
      <c r="G65" s="12">
        <v>220000</v>
      </c>
      <c r="H65" s="12">
        <v>49230</v>
      </c>
      <c r="I65" s="12">
        <v>0</v>
      </c>
      <c r="J65" s="11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1">
        <v>378230</v>
      </c>
    </row>
    <row r="66" spans="1:16" ht="76.5" x14ac:dyDescent="0.2">
      <c r="A66" s="9" t="s">
        <v>145</v>
      </c>
      <c r="B66" s="9" t="s">
        <v>146</v>
      </c>
      <c r="C66" s="9" t="s">
        <v>85</v>
      </c>
      <c r="D66" s="10" t="s">
        <v>147</v>
      </c>
      <c r="E66" s="11">
        <v>180000</v>
      </c>
      <c r="F66" s="12">
        <v>180000</v>
      </c>
      <c r="G66" s="12">
        <v>0</v>
      </c>
      <c r="H66" s="12">
        <v>0</v>
      </c>
      <c r="I66" s="12">
        <v>0</v>
      </c>
      <c r="J66" s="11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1">
        <v>180000</v>
      </c>
    </row>
    <row r="67" spans="1:16" ht="38.25" x14ac:dyDescent="0.2">
      <c r="A67" s="9" t="s">
        <v>148</v>
      </c>
      <c r="B67" s="9" t="s">
        <v>149</v>
      </c>
      <c r="C67" s="9" t="s">
        <v>150</v>
      </c>
      <c r="D67" s="10" t="s">
        <v>151</v>
      </c>
      <c r="E67" s="11">
        <v>6000</v>
      </c>
      <c r="F67" s="12">
        <v>6000</v>
      </c>
      <c r="G67" s="12">
        <v>0</v>
      </c>
      <c r="H67" s="12">
        <v>0</v>
      </c>
      <c r="I67" s="12">
        <v>0</v>
      </c>
      <c r="J67" s="11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1">
        <v>6000</v>
      </c>
    </row>
    <row r="68" spans="1:16" x14ac:dyDescent="0.2">
      <c r="A68" s="9" t="s">
        <v>152</v>
      </c>
      <c r="B68" s="9" t="s">
        <v>153</v>
      </c>
      <c r="C68" s="9" t="s">
        <v>154</v>
      </c>
      <c r="D68" s="10" t="s">
        <v>155</v>
      </c>
      <c r="E68" s="11">
        <v>32700</v>
      </c>
      <c r="F68" s="12">
        <v>32700</v>
      </c>
      <c r="G68" s="12">
        <v>26800</v>
      </c>
      <c r="H68" s="12">
        <v>0</v>
      </c>
      <c r="I68" s="12">
        <v>0</v>
      </c>
      <c r="J68" s="11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1">
        <v>32700</v>
      </c>
    </row>
    <row r="69" spans="1:16" ht="25.5" x14ac:dyDescent="0.2">
      <c r="A69" s="9" t="s">
        <v>156</v>
      </c>
      <c r="B69" s="9" t="s">
        <v>157</v>
      </c>
      <c r="C69" s="9" t="s">
        <v>158</v>
      </c>
      <c r="D69" s="10" t="s">
        <v>159</v>
      </c>
      <c r="E69" s="11">
        <v>484000</v>
      </c>
      <c r="F69" s="12">
        <v>484000</v>
      </c>
      <c r="G69" s="12">
        <v>0</v>
      </c>
      <c r="H69" s="12">
        <v>0</v>
      </c>
      <c r="I69" s="12">
        <v>0</v>
      </c>
      <c r="J69" s="11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1">
        <v>484000</v>
      </c>
    </row>
    <row r="70" spans="1:16" ht="25.5" x14ac:dyDescent="0.2">
      <c r="A70" s="5" t="s">
        <v>160</v>
      </c>
      <c r="B70" s="5" t="s">
        <v>21</v>
      </c>
      <c r="C70" s="5" t="s">
        <v>21</v>
      </c>
      <c r="D70" s="6" t="s">
        <v>161</v>
      </c>
      <c r="E70" s="7">
        <v>2728335</v>
      </c>
      <c r="F70" s="8">
        <v>2578335</v>
      </c>
      <c r="G70" s="8">
        <v>548000</v>
      </c>
      <c r="H70" s="8">
        <v>17790</v>
      </c>
      <c r="I70" s="8">
        <v>0</v>
      </c>
      <c r="J70" s="7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7">
        <v>2728335</v>
      </c>
    </row>
    <row r="71" spans="1:16" ht="25.5" x14ac:dyDescent="0.2">
      <c r="A71" s="5" t="s">
        <v>162</v>
      </c>
      <c r="B71" s="5" t="s">
        <v>21</v>
      </c>
      <c r="C71" s="5" t="s">
        <v>21</v>
      </c>
      <c r="D71" s="6" t="s">
        <v>161</v>
      </c>
      <c r="E71" s="7">
        <v>2728335</v>
      </c>
      <c r="F71" s="8">
        <v>2578335</v>
      </c>
      <c r="G71" s="8">
        <v>548000</v>
      </c>
      <c r="H71" s="8">
        <v>17790</v>
      </c>
      <c r="I71" s="8">
        <v>0</v>
      </c>
      <c r="J71" s="7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7">
        <v>2728335</v>
      </c>
    </row>
    <row r="72" spans="1:16" x14ac:dyDescent="0.2">
      <c r="A72" s="25" t="s">
        <v>195</v>
      </c>
      <c r="B72" s="26"/>
      <c r="C72" s="27"/>
      <c r="D72" s="23" t="s">
        <v>174</v>
      </c>
      <c r="E72" s="7">
        <f>E73</f>
        <v>719350</v>
      </c>
      <c r="F72" s="8">
        <f t="shared" ref="F72:P72" si="13">F73</f>
        <v>719350</v>
      </c>
      <c r="G72" s="8">
        <f t="shared" si="13"/>
        <v>548000</v>
      </c>
      <c r="H72" s="8">
        <f t="shared" si="13"/>
        <v>17790</v>
      </c>
      <c r="I72" s="8">
        <f t="shared" si="13"/>
        <v>0</v>
      </c>
      <c r="J72" s="7">
        <f t="shared" si="13"/>
        <v>0</v>
      </c>
      <c r="K72" s="8">
        <f t="shared" si="13"/>
        <v>0</v>
      </c>
      <c r="L72" s="8">
        <f t="shared" si="13"/>
        <v>0</v>
      </c>
      <c r="M72" s="8">
        <f t="shared" si="13"/>
        <v>0</v>
      </c>
      <c r="N72" s="8">
        <f t="shared" si="13"/>
        <v>0</v>
      </c>
      <c r="O72" s="8">
        <f t="shared" si="13"/>
        <v>0</v>
      </c>
      <c r="P72" s="7">
        <f t="shared" si="13"/>
        <v>719350</v>
      </c>
    </row>
    <row r="73" spans="1:16" ht="38.25" x14ac:dyDescent="0.2">
      <c r="A73" s="9" t="s">
        <v>163</v>
      </c>
      <c r="B73" s="9" t="s">
        <v>82</v>
      </c>
      <c r="C73" s="9" t="s">
        <v>26</v>
      </c>
      <c r="D73" s="10" t="s">
        <v>83</v>
      </c>
      <c r="E73" s="11">
        <v>719350</v>
      </c>
      <c r="F73" s="12">
        <v>719350</v>
      </c>
      <c r="G73" s="12">
        <v>548000</v>
      </c>
      <c r="H73" s="12">
        <v>17790</v>
      </c>
      <c r="I73" s="12">
        <v>0</v>
      </c>
      <c r="J73" s="11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1">
        <v>719350</v>
      </c>
    </row>
    <row r="74" spans="1:16" x14ac:dyDescent="0.2">
      <c r="A74" s="6" t="s">
        <v>196</v>
      </c>
      <c r="B74" s="6"/>
      <c r="C74" s="23"/>
      <c r="D74" s="23" t="s">
        <v>184</v>
      </c>
      <c r="E74" s="7">
        <f>E75+E76</f>
        <v>2008985</v>
      </c>
      <c r="F74" s="12">
        <f t="shared" ref="F74:P74" si="14">F75+F76</f>
        <v>1858985</v>
      </c>
      <c r="G74" s="12">
        <f t="shared" si="14"/>
        <v>0</v>
      </c>
      <c r="H74" s="12">
        <f t="shared" si="14"/>
        <v>0</v>
      </c>
      <c r="I74" s="12">
        <f t="shared" si="14"/>
        <v>0</v>
      </c>
      <c r="J74" s="11">
        <f t="shared" si="14"/>
        <v>0</v>
      </c>
      <c r="K74" s="12">
        <f t="shared" si="14"/>
        <v>0</v>
      </c>
      <c r="L74" s="12">
        <f t="shared" si="14"/>
        <v>0</v>
      </c>
      <c r="M74" s="12">
        <f t="shared" si="14"/>
        <v>0</v>
      </c>
      <c r="N74" s="12">
        <f t="shared" si="14"/>
        <v>0</v>
      </c>
      <c r="O74" s="12">
        <f t="shared" si="14"/>
        <v>0</v>
      </c>
      <c r="P74" s="11">
        <f t="shared" si="14"/>
        <v>2008985</v>
      </c>
    </row>
    <row r="75" spans="1:16" x14ac:dyDescent="0.2">
      <c r="A75" s="9" t="s">
        <v>164</v>
      </c>
      <c r="B75" s="9" t="s">
        <v>165</v>
      </c>
      <c r="C75" s="9" t="s">
        <v>30</v>
      </c>
      <c r="D75" s="10" t="s">
        <v>166</v>
      </c>
      <c r="E75" s="11">
        <v>150000</v>
      </c>
      <c r="F75" s="12">
        <v>0</v>
      </c>
      <c r="G75" s="12">
        <v>0</v>
      </c>
      <c r="H75" s="12">
        <v>0</v>
      </c>
      <c r="I75" s="12">
        <v>0</v>
      </c>
      <c r="J75" s="11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1">
        <v>150000</v>
      </c>
    </row>
    <row r="76" spans="1:16" x14ac:dyDescent="0.2">
      <c r="A76" s="9" t="s">
        <v>167</v>
      </c>
      <c r="B76" s="9" t="s">
        <v>168</v>
      </c>
      <c r="C76" s="9" t="s">
        <v>29</v>
      </c>
      <c r="D76" s="10" t="s">
        <v>169</v>
      </c>
      <c r="E76" s="11">
        <v>1858985</v>
      </c>
      <c r="F76" s="12">
        <v>1858985</v>
      </c>
      <c r="G76" s="12">
        <v>0</v>
      </c>
      <c r="H76" s="12">
        <v>0</v>
      </c>
      <c r="I76" s="12">
        <v>0</v>
      </c>
      <c r="J76" s="11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1">
        <v>1858985</v>
      </c>
    </row>
    <row r="77" spans="1:16" x14ac:dyDescent="0.2">
      <c r="A77" s="13" t="s">
        <v>171</v>
      </c>
      <c r="B77" s="14" t="s">
        <v>171</v>
      </c>
      <c r="C77" s="14" t="s">
        <v>171</v>
      </c>
      <c r="D77" s="14" t="s">
        <v>170</v>
      </c>
      <c r="E77" s="7">
        <v>51951369</v>
      </c>
      <c r="F77" s="7">
        <v>51554769</v>
      </c>
      <c r="G77" s="7">
        <v>29344334</v>
      </c>
      <c r="H77" s="7">
        <v>5740450</v>
      </c>
      <c r="I77" s="7">
        <v>246600</v>
      </c>
      <c r="J77" s="7">
        <v>1738200</v>
      </c>
      <c r="K77" s="7">
        <v>100000</v>
      </c>
      <c r="L77" s="7">
        <v>1638200</v>
      </c>
      <c r="M77" s="7">
        <v>65000</v>
      </c>
      <c r="N77" s="7">
        <v>131000</v>
      </c>
      <c r="O77" s="7">
        <v>100000</v>
      </c>
      <c r="P77" s="7">
        <v>53689569</v>
      </c>
    </row>
    <row r="79" spans="1:16" x14ac:dyDescent="0.2">
      <c r="A79" s="17" t="s">
        <v>172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</sheetData>
  <mergeCells count="23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A79:P79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2022-12-06T06:53:01Z</dcterms:created>
  <dcterms:modified xsi:type="dcterms:W3CDTF">2022-12-06T09:58:42Z</dcterms:modified>
</cp:coreProperties>
</file>