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I34" i="1"/>
  <c r="H33" i="1"/>
  <c r="H30" i="1"/>
  <c r="H27" i="1"/>
  <c r="H17" i="1"/>
  <c r="J31" i="1" l="1"/>
  <c r="I31" i="1"/>
  <c r="H22" i="1" l="1"/>
  <c r="J36" i="1" l="1"/>
  <c r="I36" i="1"/>
  <c r="H36" i="1"/>
  <c r="G34" i="1"/>
  <c r="G36" i="1" l="1"/>
  <c r="G35" i="1"/>
  <c r="G33" i="1"/>
  <c r="G32" i="1"/>
  <c r="G31" i="1"/>
  <c r="G30" i="1"/>
  <c r="G28" i="1"/>
  <c r="G27" i="1"/>
  <c r="G26" i="1"/>
  <c r="G25" i="1"/>
  <c r="G24" i="1"/>
  <c r="G23" i="1"/>
  <c r="G19" i="1" l="1"/>
  <c r="G21" i="1"/>
  <c r="G20" i="1"/>
  <c r="G18" i="1"/>
  <c r="G17" i="1"/>
  <c r="G16" i="1"/>
  <c r="G14" i="1"/>
  <c r="G13" i="1"/>
  <c r="J29" i="1" l="1"/>
  <c r="I29" i="1"/>
  <c r="H29" i="1"/>
  <c r="G29" i="1" l="1"/>
  <c r="J22" i="1" l="1"/>
  <c r="J37" i="1" s="1"/>
  <c r="I22" i="1"/>
  <c r="I37" i="1" l="1"/>
  <c r="G22" i="1"/>
  <c r="G37" i="1" s="1"/>
  <c r="H37" i="1"/>
</calcChain>
</file>

<file path=xl/sharedStrings.xml><?xml version="1.0" encoding="utf-8"?>
<sst xmlns="http://schemas.openxmlformats.org/spreadsheetml/2006/main" count="114" uniqueCount="79">
  <si>
    <t>код бюджету</t>
  </si>
  <si>
    <t>Код Програмної класифікації видатків та кредитування сільського бюджету</t>
  </si>
  <si>
    <t>Код типової програмної класифікації видатків та кредитування сільського бюджету</t>
  </si>
  <si>
    <t>Код Функціональної класифікації видатків на кредитування бюджету</t>
  </si>
  <si>
    <t>Найменування головного розпорядника коштів місцевого бюджету/відповідного виконавця, бюджетної програми/підпрограми згідно з Типовою програмною класифікацією видатків та кредитування сільського бюджету</t>
  </si>
  <si>
    <t>Найменування місцевої/регіональної програми</t>
  </si>
  <si>
    <t>Дата та номер  документа, яким затвержено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</si>
  <si>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</si>
  <si>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</si>
  <si>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</si>
  <si>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</si>
  <si>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в тому числі бюджет розвитку</t>
  </si>
  <si>
    <t>Управління освіти,культури,молоді та спорту</t>
  </si>
  <si>
    <t>0615011</t>
  </si>
  <si>
    <t>0614082</t>
  </si>
  <si>
    <t>0118110</t>
  </si>
  <si>
    <t>01</t>
  </si>
  <si>
    <t>06</t>
  </si>
  <si>
    <t>до рішення Шабівської сільської ради</t>
  </si>
  <si>
    <t>(грн.)</t>
  </si>
  <si>
    <t>Програма „Про розвиток фізичної культури та спорту „ на 2021-2025 роки</t>
  </si>
  <si>
    <t>Програма „Проведення культурно-мистецьких заходів та визначення державних і національних свят на 2021-2025 роки</t>
  </si>
  <si>
    <t>Програма «Шкільний автобус"  на 2021-2025 роки</t>
  </si>
  <si>
    <t>рішення від 24.12.2020 р. № 2/13-УІІІ</t>
  </si>
  <si>
    <t>0111024</t>
  </si>
  <si>
    <t>0611142</t>
  </si>
  <si>
    <t>Виконавчий комітет Шабівської сільської ради</t>
  </si>
  <si>
    <t xml:space="preserve">Сільська соціальна цільова Програма „Милосердя ” на 2021-2025 роки                                                          </t>
  </si>
  <si>
    <t>Програма  по благоустрою, озелененню, поліпшення стану довкілля Шабівської об"єднаної територіальної громади на 2021-2023 роки</t>
  </si>
  <si>
    <t>0118420</t>
  </si>
  <si>
    <t>0103242</t>
  </si>
  <si>
    <t>Програма національно-патриотичного виховання дітей та молоді Шабівської сільської ради на 2021-2025 роки</t>
  </si>
  <si>
    <t>12</t>
  </si>
  <si>
    <t>1216030</t>
  </si>
  <si>
    <t>1217461</t>
  </si>
  <si>
    <t>Програма фінансової підтримки Виробничого управління житлово-комунального господарства  Шабівської сільської ради на 2021-2025 роки</t>
  </si>
  <si>
    <t xml:space="preserve"> Управління житлово-комунального господарства і будівництва</t>
  </si>
  <si>
    <t>1216017</t>
  </si>
  <si>
    <t>Секретарь сільської ради</t>
  </si>
  <si>
    <t xml:space="preserve">Сергій ЧЕРНОКУЛЬСЬКИЙ 
</t>
  </si>
  <si>
    <t>Разом по  виконавчому комітету Шабівської сільської ради</t>
  </si>
  <si>
    <t>Разом по управлінню освіти,культури,молоді та спорту</t>
  </si>
  <si>
    <t>Разом по управлінню житлово-комунального господарства і будівництва</t>
  </si>
  <si>
    <t>РАЗОМ по бюджету сільської ради</t>
  </si>
  <si>
    <t>Управління житлово-комунального господарства і будівництва</t>
  </si>
  <si>
    <t>Програма екологічного розвитку Шабівської сільської ради на 2021-2023 роки</t>
  </si>
  <si>
    <t>Програма запобігання сирітству та подолання дитячої безпритульності та бездоглядності Шабівської сільської ради на 2022-2025 роки</t>
  </si>
  <si>
    <t>рішення від 24.12.2020 р. № 2/12-УІІІ зі змінами</t>
  </si>
  <si>
    <t>Додаток 7</t>
  </si>
  <si>
    <t>Перелік місцевих  програм , які фінансуватимуться за рахунок коштів  Шабівського сільського бюджету у  2023 році</t>
  </si>
  <si>
    <t>1216071</t>
  </si>
  <si>
    <t>Програма відшкодування різниці в тарифах виробничому управлінню житлово-комунального господарства Шабівської сільської ради на житлово-комунальні послуги для населення на 2021-2025 роки</t>
  </si>
  <si>
    <t xml:space="preserve">                      0119192                       0113242</t>
  </si>
  <si>
    <t xml:space="preserve">                   3192                3242</t>
  </si>
  <si>
    <t>1217670</t>
  </si>
  <si>
    <t>Програма висвітлення діяльності Шабівської сільської ради, її виконавчих органів , посадових осіб та депутатів у засобах масосої іфнормації на 2023-2024 роки</t>
  </si>
  <si>
    <t>рішення від 22.12.2022 р. № 2/    -УІІІ</t>
  </si>
  <si>
    <t xml:space="preserve">рішення від 04.02.2022 р. №2/888-VIIІ </t>
  </si>
  <si>
    <t xml:space="preserve"> рішення від 30.03.2021 р. .№ 2/126-VIII  зі змінами рішення виконкому  від 29.07.2022 № 85/2022</t>
  </si>
  <si>
    <t>рішення від 24.12.2020 р. № 2/20-VIII зі змінами від01.07.2021р.№ 2/304-VIII</t>
  </si>
  <si>
    <t>Програма поховання  померлих одиноких, невідомих та безрідних громадян,померлих військовослужбовців,поліцейських,осіб начальницького і рядового складу  Шабівської територіальної громади на 2022-2025 роки</t>
  </si>
  <si>
    <t>Програма підтримки обдарованих і талановитих дітей та молоді Шабівської сільської ради на 2023-2025 роки</t>
  </si>
  <si>
    <t>рішення від 22.12.2022 р. № 2/      -УІІІ</t>
  </si>
  <si>
    <t>рішення від 24.12.2020 р. .№ 2/11-VІІІ зі змінами від 20.05.2021р.            №2/214-VІІІ</t>
  </si>
  <si>
    <t>рішення від 24.12.2020 р. .№ 2/09-УІІІ зі змінами від 03.12.2021р                         . №2/602-VІІІ</t>
  </si>
  <si>
    <t>рішення від 24.12.2020 р. № 2/20-VIII зі змінами від 01.07.2021р                       № 2/304-VIII</t>
  </si>
  <si>
    <t>рішення від 24.12.2020 р. .№ 2/18-VІІІ зі змінами рішення виконкому від 03.06.2022 р. №61/2022</t>
  </si>
  <si>
    <t>рішення від 24.12.2020 р. .№ 2/20-VIII зі змінами від 01.07.2021р.             №2/304-VIII</t>
  </si>
  <si>
    <t>рішення від 30.03.2021 р. .№ 2/120-VІІІ зі змінами від 01.07.2021р.            №2/120-VІІІ</t>
  </si>
  <si>
    <t>Програма цивільного захисту, техногенної та пожежної безпеки Шабівської сільської ради на 2023-2026 роки</t>
  </si>
  <si>
    <t>рішення виконкому від 15.12.2022 р. №       /2022</t>
  </si>
  <si>
    <t>рішення від 24.12.2020 р. .№ 2/24-VIII зі змінами рішення виконкому  від 29.07.2022р. №78/2022</t>
  </si>
  <si>
    <t>рішення від 31.03.2022 р. № 22/2022 та від 15.12.2022 №        /2022</t>
  </si>
  <si>
    <t>0106030</t>
  </si>
  <si>
    <t>0107130</t>
  </si>
  <si>
    <t>Програми розвитку земельних відносин, раціонального використання та охорони земель на території Шабівської сільської ради на 2021-2023 роки</t>
  </si>
  <si>
    <t>рішення від 30.03.2021 р. № 2/127-УІІІ</t>
  </si>
  <si>
    <t>№ 2/          -УІІІ</t>
  </si>
  <si>
    <t>від  27 січня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</si>
</sst>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/>
    <xf numFmtId="0" fontId="7" fillId="0" borderId="5" xfId="0" applyFont="1" applyBorder="1"/>
    <xf numFmtId="0" fontId="2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/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right" wrapText="1"/>
    </xf>
    <xf numFmtId="49" fontId="3" fillId="0" borderId="5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5" xfId="0" applyNumberFormat="1" applyFont="1" applyBorder="1"/>
    <xf numFmtId="0" fontId="3" fillId="0" borderId="5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4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/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49" fontId="5" fillId="0" borderId="5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left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wrapText="1"/>
    </xf>
    <xf numFmtId="0" fontId="7" fillId="2" borderId="5" xfId="0" applyFont="1" applyFill="1" applyBorder="1"/>
    <xf numFmtId="0" fontId="3" fillId="2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wrapText="1"/>
    </xf>
    <xf numFmtId="0" fontId="0" fillId="2" borderId="0" xfId="0" applyFill="1"/>
    <xf numFmtId="0" fontId="3" fillId="2" borderId="5" xfId="0" applyFont="1" applyFill="1" applyBorder="1" applyAlignment="1">
      <alignment horizontal="center"/>
    </xf>
    <xf numFmtId="0" fontId="7" fillId="0" borderId="7" xfId="0" applyFont="1" applyFill="1" applyBorder="1"/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abSelected="1" view="pageLayout" zoomScaleNormal="100" workbookViewId="0">
      <selection activeCell="G4" sqref="G4"/>
    </sheetView>
  </sheetViews>
  <sheetFormatPr defaultRowHeight="15" x14ac:dyDescent="0.25"/>
  <cols>
    <col min="1" max="1" width="13.85546875" customWidth="1"/>
    <col min="2" max="2" width="13.5703125" customWidth="1"/>
    <col min="3" max="3" width="14.28515625" customWidth="1"/>
    <col min="4" max="4" width="31.7109375" customWidth="1"/>
    <col min="5" max="5" width="57.28515625" customWidth="1"/>
    <col min="6" max="6" width="25.42578125" style="2" customWidth="1"/>
    <col min="7" max="7" width="10.140625" bestFit="1" customWidth="1"/>
    <col min="8" max="8" width="10.85546875" customWidth="1"/>
    <col min="9" max="10" width="9.28515625" bestFit="1" customWidth="1"/>
    <col min="12" max="12" width="9.140625" customWidth="1"/>
  </cols>
  <sheetData>
    <row r="2" spans="1:11" x14ac:dyDescent="0.25">
      <c r="G2" s="65" t="s">
        <v>48</v>
      </c>
      <c r="H2" s="65"/>
      <c r="I2" s="65"/>
      <c r="J2" s="16"/>
    </row>
    <row r="3" spans="1:11" x14ac:dyDescent="0.25">
      <c r="G3" s="16" t="s">
        <v>18</v>
      </c>
      <c r="H3" s="16"/>
      <c r="I3" s="16"/>
      <c r="J3" s="16"/>
    </row>
    <row r="4" spans="1:11" x14ac:dyDescent="0.25">
      <c r="G4" s="16" t="s">
        <v>78</v>
      </c>
      <c r="H4" s="16"/>
      <c r="I4" s="16"/>
      <c r="J4" s="16"/>
    </row>
    <row r="5" spans="1:11" x14ac:dyDescent="0.25">
      <c r="G5" s="16" t="s">
        <v>77</v>
      </c>
      <c r="H5" s="16"/>
      <c r="I5" s="16"/>
      <c r="J5" s="16"/>
    </row>
    <row r="6" spans="1:11" x14ac:dyDescent="0.25">
      <c r="G6" s="16"/>
      <c r="H6" s="16"/>
      <c r="I6" s="16"/>
      <c r="J6" s="16"/>
    </row>
    <row r="7" spans="1:11" ht="15.75" x14ac:dyDescent="0.25">
      <c r="D7" s="6"/>
      <c r="E7" s="6"/>
      <c r="F7" s="6"/>
      <c r="G7" s="6"/>
      <c r="H7" s="6"/>
      <c r="I7" s="6"/>
      <c r="J7" s="6"/>
      <c r="K7" s="6"/>
    </row>
    <row r="8" spans="1:11" s="11" customFormat="1" ht="18.75" x14ac:dyDescent="0.3">
      <c r="A8" s="70" t="s">
        <v>49</v>
      </c>
      <c r="B8" s="70"/>
      <c r="C8" s="70"/>
      <c r="D8" s="70"/>
      <c r="E8" s="70"/>
      <c r="F8" s="70"/>
      <c r="G8" s="70"/>
      <c r="H8" s="70"/>
      <c r="I8" s="70"/>
      <c r="J8" s="70"/>
    </row>
    <row r="9" spans="1:11" ht="18.75" x14ac:dyDescent="0.25">
      <c r="A9" s="4">
        <v>15516000000</v>
      </c>
      <c r="E9" s="1"/>
    </row>
    <row r="10" spans="1:11" x14ac:dyDescent="0.25">
      <c r="A10" t="s">
        <v>0</v>
      </c>
      <c r="J10" t="s">
        <v>19</v>
      </c>
    </row>
    <row r="11" spans="1:11" ht="60" customHeight="1" x14ac:dyDescent="0.25">
      <c r="A11" s="66" t="s">
        <v>1</v>
      </c>
      <c r="B11" s="66" t="s">
        <v>2</v>
      </c>
      <c r="C11" s="66" t="s">
        <v>3</v>
      </c>
      <c r="D11" s="66" t="s">
        <v>4</v>
      </c>
      <c r="E11" s="66" t="s">
        <v>5</v>
      </c>
      <c r="F11" s="66" t="s">
        <v>6</v>
      </c>
      <c r="G11" s="66" t="s">
        <v>7</v>
      </c>
      <c r="H11" s="66" t="s">
        <v>8</v>
      </c>
      <c r="I11" s="68" t="s">
        <v>9</v>
      </c>
      <c r="J11" s="69"/>
    </row>
    <row r="12" spans="1:11" ht="60" x14ac:dyDescent="0.25">
      <c r="A12" s="67"/>
      <c r="B12" s="67"/>
      <c r="C12" s="67"/>
      <c r="D12" s="67"/>
      <c r="E12" s="67"/>
      <c r="F12" s="67"/>
      <c r="G12" s="67"/>
      <c r="H12" s="67"/>
      <c r="I12" s="8" t="s">
        <v>10</v>
      </c>
      <c r="J12" s="5" t="s">
        <v>11</v>
      </c>
    </row>
    <row r="13" spans="1:11" ht="48" customHeight="1" x14ac:dyDescent="0.25">
      <c r="A13" s="21" t="s">
        <v>16</v>
      </c>
      <c r="B13" s="26" t="s">
        <v>24</v>
      </c>
      <c r="C13" s="36">
        <v>1024</v>
      </c>
      <c r="D13" s="22" t="s">
        <v>26</v>
      </c>
      <c r="E13" s="50" t="s">
        <v>46</v>
      </c>
      <c r="F13" s="53" t="s">
        <v>57</v>
      </c>
      <c r="G13" s="12">
        <f t="shared" ref="G13:G35" si="0">H13+I13</f>
        <v>14600</v>
      </c>
      <c r="H13" s="25">
        <v>14600</v>
      </c>
      <c r="I13" s="23"/>
      <c r="J13" s="22"/>
    </row>
    <row r="14" spans="1:11" ht="82.5" customHeight="1" x14ac:dyDescent="0.25">
      <c r="A14" s="21" t="s">
        <v>16</v>
      </c>
      <c r="B14" s="26" t="s">
        <v>30</v>
      </c>
      <c r="C14" s="36">
        <v>3242</v>
      </c>
      <c r="D14" s="22" t="s">
        <v>26</v>
      </c>
      <c r="E14" s="24" t="s">
        <v>60</v>
      </c>
      <c r="F14" s="59" t="s">
        <v>72</v>
      </c>
      <c r="G14" s="49">
        <f t="shared" si="0"/>
        <v>190000</v>
      </c>
      <c r="H14" s="60">
        <v>190000</v>
      </c>
      <c r="I14" s="23"/>
      <c r="J14" s="22"/>
    </row>
    <row r="15" spans="1:11" ht="63" customHeight="1" x14ac:dyDescent="0.25">
      <c r="A15" s="26" t="s">
        <v>16</v>
      </c>
      <c r="B15" s="45" t="s">
        <v>52</v>
      </c>
      <c r="C15" s="36" t="s">
        <v>53</v>
      </c>
      <c r="D15" s="22" t="s">
        <v>26</v>
      </c>
      <c r="E15" s="27" t="s">
        <v>27</v>
      </c>
      <c r="F15" s="55" t="s">
        <v>71</v>
      </c>
      <c r="G15" s="49">
        <v>550000</v>
      </c>
      <c r="H15" s="49">
        <v>550000</v>
      </c>
      <c r="I15" s="23"/>
      <c r="J15" s="22"/>
    </row>
    <row r="16" spans="1:11" ht="66" customHeight="1" x14ac:dyDescent="0.25">
      <c r="A16" s="26" t="s">
        <v>16</v>
      </c>
      <c r="B16" s="26" t="s">
        <v>73</v>
      </c>
      <c r="C16" s="36">
        <v>6030</v>
      </c>
      <c r="D16" s="22" t="s">
        <v>26</v>
      </c>
      <c r="E16" s="29" t="s">
        <v>28</v>
      </c>
      <c r="F16" s="54" t="s">
        <v>59</v>
      </c>
      <c r="G16" s="12">
        <f t="shared" si="0"/>
        <v>300000</v>
      </c>
      <c r="H16" s="25">
        <v>300000</v>
      </c>
      <c r="I16" s="23"/>
      <c r="J16" s="22"/>
    </row>
    <row r="17" spans="1:12" ht="47.25" customHeight="1" x14ac:dyDescent="0.25">
      <c r="A17" s="26" t="s">
        <v>16</v>
      </c>
      <c r="B17" s="26" t="s">
        <v>74</v>
      </c>
      <c r="C17" s="62">
        <v>7130</v>
      </c>
      <c r="D17" s="22" t="s">
        <v>26</v>
      </c>
      <c r="E17" s="31" t="s">
        <v>75</v>
      </c>
      <c r="F17" s="28" t="s">
        <v>76</v>
      </c>
      <c r="G17" s="12">
        <f t="shared" si="0"/>
        <v>143900</v>
      </c>
      <c r="H17" s="25">
        <f>100000+43900</f>
        <v>143900</v>
      </c>
      <c r="I17" s="23"/>
      <c r="J17" s="22"/>
    </row>
    <row r="18" spans="1:12" ht="15.75" hidden="1" x14ac:dyDescent="0.25">
      <c r="A18" s="26"/>
      <c r="B18" s="22"/>
      <c r="C18" s="48"/>
      <c r="D18" s="22"/>
      <c r="E18" s="20"/>
      <c r="F18" s="33"/>
      <c r="G18" s="12">
        <f t="shared" si="0"/>
        <v>0</v>
      </c>
      <c r="H18" s="25"/>
      <c r="I18" s="23"/>
      <c r="J18" s="22"/>
    </row>
    <row r="19" spans="1:12" ht="15.75" hidden="1" x14ac:dyDescent="0.25">
      <c r="A19" s="34"/>
      <c r="B19" s="46"/>
      <c r="C19" s="35"/>
      <c r="D19" s="22"/>
      <c r="E19" s="42"/>
      <c r="F19" s="28"/>
      <c r="G19" s="12">
        <f t="shared" si="0"/>
        <v>0</v>
      </c>
      <c r="H19" s="25"/>
      <c r="I19" s="23"/>
      <c r="J19" s="22"/>
    </row>
    <row r="20" spans="1:12" ht="47.25" x14ac:dyDescent="0.25">
      <c r="A20" s="26" t="s">
        <v>16</v>
      </c>
      <c r="B20" s="21" t="s">
        <v>15</v>
      </c>
      <c r="C20" s="35">
        <v>8110</v>
      </c>
      <c r="D20" s="22" t="s">
        <v>26</v>
      </c>
      <c r="E20" s="52" t="s">
        <v>69</v>
      </c>
      <c r="F20" s="58" t="s">
        <v>70</v>
      </c>
      <c r="G20" s="12">
        <f t="shared" si="0"/>
        <v>200000</v>
      </c>
      <c r="H20" s="25">
        <v>200000</v>
      </c>
      <c r="I20" s="23"/>
      <c r="J20" s="22"/>
      <c r="K20" s="61"/>
    </row>
    <row r="21" spans="1:12" ht="47.25" x14ac:dyDescent="0.25">
      <c r="A21" s="26" t="s">
        <v>16</v>
      </c>
      <c r="B21" s="21" t="s">
        <v>29</v>
      </c>
      <c r="C21" s="35">
        <v>8420</v>
      </c>
      <c r="D21" s="22" t="s">
        <v>26</v>
      </c>
      <c r="E21" s="52" t="s">
        <v>55</v>
      </c>
      <c r="F21" s="37" t="s">
        <v>56</v>
      </c>
      <c r="G21" s="12">
        <f t="shared" si="0"/>
        <v>20000</v>
      </c>
      <c r="H21" s="25">
        <v>20000</v>
      </c>
      <c r="I21" s="23"/>
      <c r="J21" s="22"/>
      <c r="K21" s="61"/>
    </row>
    <row r="22" spans="1:12" ht="27.75" customHeight="1" x14ac:dyDescent="0.25">
      <c r="A22" s="26"/>
      <c r="B22" s="21"/>
      <c r="C22" s="35"/>
      <c r="D22" s="74" t="s">
        <v>40</v>
      </c>
      <c r="E22" s="75"/>
      <c r="F22" s="37"/>
      <c r="G22" s="39">
        <f>H22+I22</f>
        <v>1418500</v>
      </c>
      <c r="H22" s="40">
        <f>H13+H15+H16+H17+H18+H19+H20+H21+H14</f>
        <v>1418500</v>
      </c>
      <c r="I22" s="41">
        <f t="shared" ref="I22:J22" si="1">I13+I15+I16+I17+I18+I19+I20+I21+I14</f>
        <v>0</v>
      </c>
      <c r="J22" s="41">
        <f t="shared" si="1"/>
        <v>0</v>
      </c>
    </row>
    <row r="23" spans="1:12" ht="48.75" customHeight="1" x14ac:dyDescent="0.25">
      <c r="A23" s="26" t="s">
        <v>17</v>
      </c>
      <c r="B23" s="21" t="s">
        <v>25</v>
      </c>
      <c r="C23" s="23">
        <v>1142</v>
      </c>
      <c r="D23" s="32" t="s">
        <v>12</v>
      </c>
      <c r="E23" s="31" t="s">
        <v>22</v>
      </c>
      <c r="F23" s="55" t="s">
        <v>23</v>
      </c>
      <c r="G23" s="12">
        <f t="shared" si="0"/>
        <v>320000</v>
      </c>
      <c r="H23" s="49">
        <v>320000</v>
      </c>
      <c r="I23" s="12"/>
      <c r="J23" s="12"/>
    </row>
    <row r="24" spans="1:12" ht="48" customHeight="1" x14ac:dyDescent="0.25">
      <c r="A24" s="26" t="s">
        <v>17</v>
      </c>
      <c r="B24" s="21" t="s">
        <v>25</v>
      </c>
      <c r="C24" s="23">
        <v>1142</v>
      </c>
      <c r="D24" s="32" t="s">
        <v>12</v>
      </c>
      <c r="E24" s="31" t="s">
        <v>61</v>
      </c>
      <c r="F24" s="55" t="s">
        <v>62</v>
      </c>
      <c r="G24" s="12">
        <f t="shared" si="0"/>
        <v>70000</v>
      </c>
      <c r="H24" s="49">
        <v>70000</v>
      </c>
      <c r="I24" s="12"/>
      <c r="J24" s="12"/>
      <c r="K24" s="61"/>
    </row>
    <row r="25" spans="1:12" ht="48.75" customHeight="1" x14ac:dyDescent="0.25">
      <c r="A25" s="26" t="s">
        <v>17</v>
      </c>
      <c r="B25" s="21" t="s">
        <v>25</v>
      </c>
      <c r="C25" s="23">
        <v>1142</v>
      </c>
      <c r="D25" s="32" t="s">
        <v>12</v>
      </c>
      <c r="E25" s="31" t="s">
        <v>31</v>
      </c>
      <c r="F25" s="55" t="s">
        <v>47</v>
      </c>
      <c r="G25" s="12">
        <f t="shared" si="0"/>
        <v>50000</v>
      </c>
      <c r="H25" s="49">
        <v>50000</v>
      </c>
      <c r="I25" s="12"/>
      <c r="J25" s="12"/>
    </row>
    <row r="26" spans="1:12" ht="48.75" hidden="1" customHeight="1" x14ac:dyDescent="0.25">
      <c r="A26" s="26"/>
      <c r="B26" s="21"/>
      <c r="C26" s="23"/>
      <c r="D26" s="32"/>
      <c r="E26" s="31"/>
      <c r="F26" s="28"/>
      <c r="G26" s="12">
        <f t="shared" si="0"/>
        <v>0</v>
      </c>
      <c r="H26" s="12"/>
      <c r="I26" s="12"/>
      <c r="J26" s="12"/>
    </row>
    <row r="27" spans="1:12" ht="59.25" customHeight="1" x14ac:dyDescent="0.25">
      <c r="A27" s="26" t="s">
        <v>17</v>
      </c>
      <c r="B27" s="21" t="s">
        <v>14</v>
      </c>
      <c r="C27" s="23">
        <v>4082</v>
      </c>
      <c r="D27" s="32" t="s">
        <v>12</v>
      </c>
      <c r="E27" s="31" t="s">
        <v>21</v>
      </c>
      <c r="F27" s="55" t="s">
        <v>63</v>
      </c>
      <c r="G27" s="12">
        <f t="shared" si="0"/>
        <v>245500</v>
      </c>
      <c r="H27" s="12">
        <f>100000+145500</f>
        <v>245500</v>
      </c>
      <c r="I27" s="12"/>
      <c r="J27" s="12"/>
    </row>
    <row r="28" spans="1:12" ht="65.25" customHeight="1" x14ac:dyDescent="0.25">
      <c r="A28" s="26" t="s">
        <v>17</v>
      </c>
      <c r="B28" s="21" t="s">
        <v>13</v>
      </c>
      <c r="C28" s="23">
        <v>5011</v>
      </c>
      <c r="D28" s="32" t="s">
        <v>12</v>
      </c>
      <c r="E28" s="31" t="s">
        <v>20</v>
      </c>
      <c r="F28" s="55" t="s">
        <v>64</v>
      </c>
      <c r="G28" s="12">
        <f t="shared" si="0"/>
        <v>170000</v>
      </c>
      <c r="H28" s="12">
        <v>170000</v>
      </c>
      <c r="I28" s="12"/>
      <c r="J28" s="12"/>
    </row>
    <row r="29" spans="1:12" ht="21.75" customHeight="1" x14ac:dyDescent="0.25">
      <c r="A29" s="26"/>
      <c r="B29" s="21"/>
      <c r="C29" s="35"/>
      <c r="D29" s="72" t="s">
        <v>41</v>
      </c>
      <c r="E29" s="73"/>
      <c r="F29" s="28"/>
      <c r="G29" s="39">
        <f>H29+I29</f>
        <v>855500</v>
      </c>
      <c r="H29" s="39">
        <f>H23+H24+H25+H26+H27+H28</f>
        <v>855500</v>
      </c>
      <c r="I29" s="39">
        <f>I23+I24+I25+I26+I27+I28</f>
        <v>0</v>
      </c>
      <c r="J29" s="39">
        <f>J23+J24+J25+J26+J27+J28</f>
        <v>0</v>
      </c>
    </row>
    <row r="30" spans="1:12" ht="65.25" customHeight="1" x14ac:dyDescent="0.25">
      <c r="A30" s="26" t="s">
        <v>32</v>
      </c>
      <c r="B30" s="21" t="s">
        <v>37</v>
      </c>
      <c r="C30" s="23">
        <v>6017</v>
      </c>
      <c r="D30" s="47" t="s">
        <v>36</v>
      </c>
      <c r="E30" s="31" t="s">
        <v>35</v>
      </c>
      <c r="F30" s="56" t="s">
        <v>66</v>
      </c>
      <c r="G30" s="12">
        <f t="shared" si="0"/>
        <v>745900</v>
      </c>
      <c r="H30" s="12">
        <f>700000+45900</f>
        <v>745900</v>
      </c>
      <c r="I30" s="12"/>
      <c r="J30" s="12"/>
    </row>
    <row r="31" spans="1:12" ht="67.5" customHeight="1" x14ac:dyDescent="0.25">
      <c r="A31" s="26" t="s">
        <v>32</v>
      </c>
      <c r="B31" s="21" t="s">
        <v>33</v>
      </c>
      <c r="C31" s="23">
        <v>6030</v>
      </c>
      <c r="D31" s="47" t="s">
        <v>36</v>
      </c>
      <c r="E31" s="31" t="s">
        <v>28</v>
      </c>
      <c r="F31" s="54" t="s">
        <v>65</v>
      </c>
      <c r="G31" s="12">
        <f t="shared" si="0"/>
        <v>7936000</v>
      </c>
      <c r="H31" s="12">
        <v>6136000</v>
      </c>
      <c r="I31" s="12">
        <f>3000000-1200000</f>
        <v>1800000</v>
      </c>
      <c r="J31" s="12">
        <f>3000000-1200000</f>
        <v>1800000</v>
      </c>
      <c r="K31" s="63"/>
      <c r="L31" s="64"/>
    </row>
    <row r="32" spans="1:12" ht="72.75" customHeight="1" x14ac:dyDescent="0.25">
      <c r="A32" s="26" t="s">
        <v>32</v>
      </c>
      <c r="B32" s="21" t="s">
        <v>50</v>
      </c>
      <c r="C32" s="23">
        <v>6071</v>
      </c>
      <c r="D32" s="47" t="s">
        <v>36</v>
      </c>
      <c r="E32" s="51" t="s">
        <v>51</v>
      </c>
      <c r="F32" s="57" t="s">
        <v>58</v>
      </c>
      <c r="G32" s="12">
        <f t="shared" si="0"/>
        <v>4000000</v>
      </c>
      <c r="H32" s="12">
        <v>4000000</v>
      </c>
      <c r="I32" s="12"/>
      <c r="J32" s="12"/>
    </row>
    <row r="33" spans="1:12" ht="66.75" customHeight="1" x14ac:dyDescent="0.25">
      <c r="A33" s="26" t="s">
        <v>32</v>
      </c>
      <c r="B33" s="21" t="s">
        <v>34</v>
      </c>
      <c r="C33" s="23">
        <v>7461</v>
      </c>
      <c r="D33" s="47" t="s">
        <v>36</v>
      </c>
      <c r="E33" s="31" t="s">
        <v>28</v>
      </c>
      <c r="F33" s="56" t="s">
        <v>67</v>
      </c>
      <c r="G33" s="12">
        <f t="shared" si="0"/>
        <v>625900</v>
      </c>
      <c r="H33" s="12">
        <f>430000+195900</f>
        <v>625900</v>
      </c>
      <c r="I33" s="12"/>
      <c r="J33" s="12"/>
    </row>
    <row r="34" spans="1:12" ht="64.5" customHeight="1" x14ac:dyDescent="0.25">
      <c r="A34" s="26" t="s">
        <v>32</v>
      </c>
      <c r="B34" s="21" t="s">
        <v>54</v>
      </c>
      <c r="C34" s="23">
        <v>7670</v>
      </c>
      <c r="D34" s="47" t="s">
        <v>36</v>
      </c>
      <c r="E34" s="31" t="s">
        <v>35</v>
      </c>
      <c r="F34" s="56" t="s">
        <v>66</v>
      </c>
      <c r="G34" s="12">
        <f t="shared" si="0"/>
        <v>781607</v>
      </c>
      <c r="H34" s="12"/>
      <c r="I34" s="12">
        <f>299800+481807</f>
        <v>781607</v>
      </c>
      <c r="J34" s="12">
        <f>299800+481807</f>
        <v>781607</v>
      </c>
    </row>
    <row r="35" spans="1:12" ht="62.25" customHeight="1" x14ac:dyDescent="0.25">
      <c r="A35" s="43" t="s">
        <v>32</v>
      </c>
      <c r="B35" s="5">
        <v>1218340</v>
      </c>
      <c r="C35" s="5">
        <v>8340</v>
      </c>
      <c r="D35" s="47" t="s">
        <v>44</v>
      </c>
      <c r="E35" s="44" t="s">
        <v>45</v>
      </c>
      <c r="F35" s="55" t="s">
        <v>68</v>
      </c>
      <c r="G35" s="12">
        <f t="shared" si="0"/>
        <v>80000</v>
      </c>
      <c r="H35" s="12"/>
      <c r="I35" s="49">
        <v>80000</v>
      </c>
      <c r="J35" s="12"/>
    </row>
    <row r="36" spans="1:12" ht="18" customHeight="1" x14ac:dyDescent="0.25">
      <c r="A36" s="26"/>
      <c r="B36" s="30"/>
      <c r="C36" s="35"/>
      <c r="D36" s="72" t="s">
        <v>42</v>
      </c>
      <c r="E36" s="73"/>
      <c r="F36" s="38"/>
      <c r="G36" s="39">
        <f>H36+I36</f>
        <v>14169407</v>
      </c>
      <c r="H36" s="39">
        <f>H30+H31+H33+H35+H32+H34</f>
        <v>11507800</v>
      </c>
      <c r="I36" s="39">
        <f t="shared" ref="I36:J36" si="2">I30+I31+I33+I35+I32+I34</f>
        <v>2661607</v>
      </c>
      <c r="J36" s="39">
        <f t="shared" si="2"/>
        <v>2581607</v>
      </c>
    </row>
    <row r="37" spans="1:12" ht="15.75" x14ac:dyDescent="0.25">
      <c r="A37" s="79" t="s">
        <v>43</v>
      </c>
      <c r="B37" s="80"/>
      <c r="C37" s="80"/>
      <c r="D37" s="81"/>
      <c r="E37" s="18"/>
      <c r="F37" s="19"/>
      <c r="G37" s="13">
        <f>G22+G29+G36</f>
        <v>16443407</v>
      </c>
      <c r="H37" s="13">
        <f>H22+H29+H36</f>
        <v>13781800</v>
      </c>
      <c r="I37" s="13">
        <f>I22+I29+I36</f>
        <v>2661607</v>
      </c>
      <c r="J37" s="13">
        <f>J22+J29+J36</f>
        <v>2581607</v>
      </c>
    </row>
    <row r="38" spans="1:12" x14ac:dyDescent="0.25">
      <c r="L38" s="17"/>
    </row>
    <row r="40" spans="1:12" ht="15.75" x14ac:dyDescent="0.25">
      <c r="A40" s="71" t="s">
        <v>38</v>
      </c>
      <c r="B40" s="71"/>
      <c r="C40" s="71"/>
      <c r="D40" s="9"/>
      <c r="E40" s="9"/>
      <c r="F40" s="10"/>
      <c r="G40" s="77" t="s">
        <v>39</v>
      </c>
      <c r="H40" s="78"/>
      <c r="I40" s="78"/>
      <c r="J40" s="78"/>
    </row>
    <row r="45" spans="1:12" ht="18.75" x14ac:dyDescent="0.25">
      <c r="F45" s="14"/>
      <c r="G45" s="15"/>
      <c r="H45" s="15"/>
      <c r="I45" s="15"/>
    </row>
    <row r="46" spans="1:12" ht="15.75" x14ac:dyDescent="0.25">
      <c r="F46" s="3"/>
      <c r="G46" s="2"/>
    </row>
    <row r="47" spans="1:12" ht="15.75" x14ac:dyDescent="0.25">
      <c r="F47" s="3"/>
      <c r="G47" s="2"/>
    </row>
    <row r="48" spans="1:12" ht="15.75" x14ac:dyDescent="0.25">
      <c r="E48" s="15"/>
      <c r="F48" s="7"/>
      <c r="G48" s="2"/>
    </row>
    <row r="49" spans="5:12" ht="15.75" x14ac:dyDescent="0.25">
      <c r="E49" s="76"/>
      <c r="F49" s="76"/>
      <c r="G49" s="76"/>
      <c r="H49" s="76"/>
      <c r="I49" s="76"/>
      <c r="J49" s="76"/>
      <c r="K49" s="76"/>
      <c r="L49" s="76"/>
    </row>
  </sheetData>
  <mergeCells count="18">
    <mergeCell ref="A40:C40"/>
    <mergeCell ref="D29:E29"/>
    <mergeCell ref="D36:E36"/>
    <mergeCell ref="D22:E22"/>
    <mergeCell ref="E49:L49"/>
    <mergeCell ref="G40:J40"/>
    <mergeCell ref="A37:D37"/>
    <mergeCell ref="G2:I2"/>
    <mergeCell ref="A11:A12"/>
    <mergeCell ref="B11:B12"/>
    <mergeCell ref="C11:C12"/>
    <mergeCell ref="D11:D12"/>
    <mergeCell ref="E11:E12"/>
    <mergeCell ref="G11:G12"/>
    <mergeCell ref="H11:H12"/>
    <mergeCell ref="I11:J11"/>
    <mergeCell ref="F11:F12"/>
    <mergeCell ref="A8:J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2023-01-20T09:21:33Z</dcterms:modified>
</cp:coreProperties>
</file>