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98280A8E-F5C4-4361-A5FB-A20BA112C23E}" xr6:coauthVersionLast="40" xr6:coauthVersionMax="45" xr10:uidLastSave="{00000000-0000-0000-0000-000000000000}"/>
  <bookViews>
    <workbookView xWindow="1656" yWindow="1344" windowWidth="21384" windowHeight="11016" xr2:uid="{00000000-000D-0000-FFFF-FFFF00000000}"/>
  </bookViews>
  <sheets>
    <sheet name="ПРОГРАМА" sheetId="1" r:id="rId1"/>
  </sheets>
  <definedNames>
    <definedName name="_xlnm.Print_Area" localSheetId="0">ПРОГРАМА!$B$1:$F$57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46" i="1"/>
  <c r="F17" i="1" l="1"/>
  <c r="E17" i="1"/>
  <c r="D30" i="1"/>
  <c r="D29" i="1"/>
  <c r="F54" i="1"/>
  <c r="F44" i="1"/>
  <c r="F41" i="1"/>
  <c r="E36" i="1"/>
  <c r="E35" i="1"/>
  <c r="E34" i="1"/>
  <c r="F12" i="1"/>
  <c r="E37" i="1" l="1"/>
  <c r="D39" i="1"/>
  <c r="F20" i="1" l="1"/>
  <c r="D47" i="1" l="1"/>
  <c r="D38" i="1" l="1"/>
  <c r="D37" i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6" i="1"/>
  <c r="D35" i="1"/>
  <c r="D34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D17" i="1"/>
  <c r="D9" i="1"/>
  <c r="E8" i="1"/>
  <c r="D8" i="1" l="1"/>
  <c r="F8" i="1"/>
</calcChain>
</file>

<file path=xl/sharedStrings.xml><?xml version="1.0" encoding="utf-8"?>
<sst xmlns="http://schemas.openxmlformats.org/spreadsheetml/2006/main" count="98" uniqueCount="98">
  <si>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</si>
  <si>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</si>
  <si>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</si>
  <si>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</si>
  <si>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</si>
  <si>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</si>
  <si>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</si>
  <si>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</si>
  <si>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</si>
  <si>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</si>
  <si>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</si>
  <si>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</si>
  <si>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</si>
  <si>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</si>
  <si>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</si>
  <si>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</si>
  <si>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</si>
  <si>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</si>
  <si>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</si>
  <si>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</si>
  <si>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</si>
  <si>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</si>
  <si>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</si>
  <si>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</si>
  <si>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</si>
  <si>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</si>
  <si>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</si>
  <si>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</si>
  <si>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</si>
  <si>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</si>
  <si>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</si>
  <si>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</si>
  <si>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</si>
  <si>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</si>
  <si>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</si>
  <si>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</si>
  <si>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</si>
  <si>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</si>
  <si>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</si>
  <si>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</si>
  <si>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</si>
  <si>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</si>
  <si>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</si>
  <si>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</si>
  <si>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</si>
  <si>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</si>
  <si>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</si>
  <si>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</si>
  <si>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</si>
  <si>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</si>
  <si>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</si>
  <si>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</si>
  <si>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</si>
  <si>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</si>
  <si>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</si>
  <si>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</si>
  <si>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</si>
  <si>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</si>
  <si>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</si>
  <si>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</si>
  <si>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</si>
  <si>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</si>
  <si>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</si>
  <si>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</si>
  <si>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</si>
  <si>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</si>
  <si>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</si>
  <si>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</si>
  <si>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</si>
  <si>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</si>
  <si>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</si>
  <si>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</si>
  <si>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</si>
  <si>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</si>
  <si>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</si>
  <si>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</si>
  <si>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</si>
  <si>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</si>
  <si>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</si>
  <si>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</si>
  <si>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</si>
  <si>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</si>
  <si>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</si>
  <si>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</si>
  <si>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</si>
  <si>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</si>
  <si>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</si>
  <si>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</si>
  <si>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</si>
  <si>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</si>
  <si>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</si>
  <si>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</si>
  <si>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від ________________ № ______________   )     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</si>
  <si>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</si>
  <si>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</si>
  <si>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</si>
  <si>
    <t>1.2.19.</t>
  </si>
  <si>
    <t>Розробка схеми санітарного очищення населених пунктів Броварської міської територіальної громади Броварського району Київської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</si>
</sst>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2" xfId="0" applyFont="1" applyBorder="1"/>
    <xf numFmtId="0" fontId="1" fillId="0" borderId="0" xfId="0" applyFont="1" applyFill="1" applyBorder="1" applyAlignment="1">
      <alignment wrapText="1"/>
    </xf>
    <xf numFmtId="4" fontId="2" fillId="0" borderId="33" xfId="0" applyNumberFormat="1" applyFont="1" applyBorder="1"/>
    <xf numFmtId="4" fontId="1" fillId="0" borderId="34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4"/>
  <sheetViews>
    <sheetView tabSelected="1" view="pageBreakPreview" topLeftCell="A38" zoomScale="73" zoomScaleNormal="63" zoomScaleSheetLayoutView="73" zoomScalePageLayoutView="49" workbookViewId="0">
      <selection activeCell="F46" sqref="F46"/>
    </sheetView>
  </sheetViews>
  <sheetFormatPr defaultRowHeight="14.4" x14ac:dyDescent="0.3"/>
  <cols>
    <col min="3" max="3" width="50.6640625" customWidth="1"/>
    <col min="4" max="4" width="22.33203125" customWidth="1"/>
    <col min="5" max="5" width="23.6640625" customWidth="1"/>
    <col min="6" max="6" width="26.5546875" customWidth="1"/>
    <col min="7" max="7" width="12.33203125" customWidth="1"/>
    <col min="25" max="25" width="8.6640625" customWidth="1"/>
  </cols>
  <sheetData>
    <row r="1" spans="2:6" ht="18" x14ac:dyDescent="0.35">
      <c r="B1" s="1"/>
      <c r="C1" s="1"/>
      <c r="D1" s="1"/>
      <c r="E1" s="57" t="s">
        <v>0</v>
      </c>
      <c r="F1" s="1"/>
    </row>
    <row r="2" spans="2:6" ht="72" customHeight="1" x14ac:dyDescent="0.35">
      <c r="B2" s="1"/>
      <c r="C2" s="1"/>
      <c r="D2" s="64" t="s">
        <v>90</v>
      </c>
      <c r="E2" s="64"/>
      <c r="F2" s="64"/>
    </row>
    <row r="3" spans="2:6" ht="31.95" customHeight="1" x14ac:dyDescent="0.35">
      <c r="B3" s="1"/>
      <c r="C3" s="1"/>
      <c r="D3" s="64" t="s">
        <v>91</v>
      </c>
      <c r="E3" s="64"/>
      <c r="F3" s="64"/>
    </row>
    <row r="4" spans="2:6" ht="34.200000000000003" customHeight="1" x14ac:dyDescent="0.35">
      <c r="B4" s="1"/>
      <c r="C4" s="1"/>
      <c r="D4" s="64" t="s">
        <v>87</v>
      </c>
      <c r="E4" s="64"/>
      <c r="F4" s="64"/>
    </row>
    <row r="5" spans="2:6" ht="18" x14ac:dyDescent="0.35">
      <c r="B5" s="1"/>
      <c r="C5" s="1"/>
      <c r="D5" s="56" t="s">
        <v>92</v>
      </c>
      <c r="E5" s="57"/>
      <c r="F5" s="58"/>
    </row>
    <row r="6" spans="2:6" ht="10.95" customHeight="1" thickBot="1" x14ac:dyDescent="0.4">
      <c r="B6" s="1"/>
      <c r="C6" s="1"/>
      <c r="D6" s="1"/>
      <c r="E6" s="1"/>
      <c r="F6" s="1"/>
    </row>
    <row r="7" spans="2:6" ht="70.2" thickBot="1" x14ac:dyDescent="0.35">
      <c r="B7" s="2"/>
      <c r="C7" s="3" t="s">
        <v>1</v>
      </c>
      <c r="D7" s="4" t="s">
        <v>95</v>
      </c>
      <c r="E7" s="2" t="s">
        <v>2</v>
      </c>
      <c r="F7" s="5" t="s">
        <v>3</v>
      </c>
    </row>
    <row r="8" spans="2:6" ht="22.95" customHeight="1" thickBot="1" x14ac:dyDescent="0.35">
      <c r="B8" s="2"/>
      <c r="C8" s="3" t="s">
        <v>4</v>
      </c>
      <c r="D8" s="6">
        <f>D9+D17+D40+D49</f>
        <v>323660</v>
      </c>
      <c r="E8" s="6">
        <f>E9+E17+E40+E49</f>
        <v>168400</v>
      </c>
      <c r="F8" s="6">
        <f>F9+F17+F40+F49</f>
        <v>155260</v>
      </c>
    </row>
    <row r="9" spans="2:6" ht="22.95" customHeight="1" thickBot="1" x14ac:dyDescent="0.35">
      <c r="B9" s="7" t="s">
        <v>5</v>
      </c>
      <c r="C9" s="8" t="s">
        <v>6</v>
      </c>
      <c r="D9" s="9">
        <f>E9+F9</f>
        <v>9305</v>
      </c>
      <c r="E9" s="10">
        <f>E10+E11+E12+E13+E14+E15+E16</f>
        <v>0</v>
      </c>
      <c r="F9" s="10">
        <f>F10+F11+F12+F13+F14+F15+F16</f>
        <v>9305</v>
      </c>
    </row>
    <row r="10" spans="2:6" ht="34.950000000000003" customHeight="1" x14ac:dyDescent="0.35">
      <c r="B10" s="11" t="s">
        <v>7</v>
      </c>
      <c r="C10" s="27" t="s">
        <v>8</v>
      </c>
      <c r="D10" s="12">
        <f>E10+F10</f>
        <v>0</v>
      </c>
      <c r="E10" s="13"/>
      <c r="F10" s="14">
        <v>0</v>
      </c>
    </row>
    <row r="11" spans="2:6" ht="21" customHeight="1" x14ac:dyDescent="0.35">
      <c r="B11" s="15" t="s">
        <v>9</v>
      </c>
      <c r="C11" s="20" t="s">
        <v>10</v>
      </c>
      <c r="D11" s="16">
        <f t="shared" ref="D11:D54" si="0">E11+F11</f>
        <v>2000</v>
      </c>
      <c r="E11" s="17"/>
      <c r="F11" s="18">
        <v>2000</v>
      </c>
    </row>
    <row r="12" spans="2:6" ht="36" x14ac:dyDescent="0.35">
      <c r="B12" s="15" t="s">
        <v>11</v>
      </c>
      <c r="C12" s="20" t="s">
        <v>12</v>
      </c>
      <c r="D12" s="16">
        <f t="shared" si="0"/>
        <v>7305</v>
      </c>
      <c r="E12" s="17"/>
      <c r="F12" s="18">
        <f>3905+400+3000</f>
        <v>7305</v>
      </c>
    </row>
    <row r="13" spans="2:6" ht="36" x14ac:dyDescent="0.35">
      <c r="B13" s="15" t="s">
        <v>13</v>
      </c>
      <c r="C13" s="20" t="s">
        <v>14</v>
      </c>
      <c r="D13" s="16">
        <f t="shared" si="0"/>
        <v>0</v>
      </c>
      <c r="E13" s="17"/>
      <c r="F13" s="18">
        <v>0</v>
      </c>
    </row>
    <row r="14" spans="2:6" ht="38.4" customHeight="1" x14ac:dyDescent="0.35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200000000000003" customHeight="1" x14ac:dyDescent="0.35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2" customHeight="1" thickBot="1" x14ac:dyDescent="0.4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2" customHeight="1" thickBot="1" x14ac:dyDescent="0.35">
      <c r="B17" s="2" t="s">
        <v>21</v>
      </c>
      <c r="C17" s="3" t="s">
        <v>22</v>
      </c>
      <c r="D17" s="6">
        <f t="shared" si="0"/>
        <v>223325</v>
      </c>
      <c r="E17" s="21">
        <f>E18+E19+E20+E21+E22+E23+E24+E25+E26+E27+E28+E29+E30+E34+E35+E36+E37+E39</f>
        <v>168400</v>
      </c>
      <c r="F17" s="21">
        <f>F18+F19+F20+F21+F22+F23+F24+F25+F26+F27+F28+F29+F30+F34+F35+F36+F37+F39</f>
        <v>54925</v>
      </c>
    </row>
    <row r="18" spans="2:6" ht="56.4" customHeight="1" x14ac:dyDescent="0.35">
      <c r="B18" s="11" t="s">
        <v>23</v>
      </c>
      <c r="C18" s="27" t="s">
        <v>24</v>
      </c>
      <c r="D18" s="12">
        <f t="shared" si="0"/>
        <v>44975</v>
      </c>
      <c r="E18" s="22"/>
      <c r="F18" s="14">
        <f>48075-1000-2100</f>
        <v>44975</v>
      </c>
    </row>
    <row r="19" spans="2:6" ht="37.950000000000003" customHeight="1" x14ac:dyDescent="0.35">
      <c r="B19" s="15" t="s">
        <v>25</v>
      </c>
      <c r="C19" s="20" t="s">
        <v>26</v>
      </c>
      <c r="D19" s="16">
        <f t="shared" si="0"/>
        <v>0</v>
      </c>
      <c r="E19" s="19"/>
      <c r="F19" s="18">
        <v>0</v>
      </c>
    </row>
    <row r="20" spans="2:6" ht="42" customHeight="1" x14ac:dyDescent="0.35">
      <c r="B20" s="15" t="s">
        <v>27</v>
      </c>
      <c r="C20" s="20" t="s">
        <v>28</v>
      </c>
      <c r="D20" s="16">
        <f t="shared" si="0"/>
        <v>9950</v>
      </c>
      <c r="E20" s="19"/>
      <c r="F20" s="18">
        <f>500+9450</f>
        <v>9950</v>
      </c>
    </row>
    <row r="21" spans="2:6" ht="59.4" customHeight="1" x14ac:dyDescent="0.35">
      <c r="B21" s="15" t="s">
        <v>29</v>
      </c>
      <c r="C21" s="20" t="s">
        <v>30</v>
      </c>
      <c r="D21" s="16">
        <f t="shared" si="0"/>
        <v>0</v>
      </c>
      <c r="E21" s="19"/>
      <c r="F21" s="18">
        <v>0</v>
      </c>
    </row>
    <row r="22" spans="2:6" ht="72.599999999999994" customHeight="1" x14ac:dyDescent="0.35">
      <c r="B22" s="15" t="s">
        <v>31</v>
      </c>
      <c r="C22" s="20" t="s">
        <v>32</v>
      </c>
      <c r="D22" s="16">
        <f t="shared" si="0"/>
        <v>0</v>
      </c>
      <c r="E22" s="19"/>
      <c r="F22" s="18">
        <v>0</v>
      </c>
    </row>
    <row r="23" spans="2:6" ht="36" x14ac:dyDescent="0.35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" customHeight="1" x14ac:dyDescent="0.35">
      <c r="B24" s="15" t="s">
        <v>35</v>
      </c>
      <c r="C24" s="20" t="s">
        <v>36</v>
      </c>
      <c r="D24" s="16">
        <f t="shared" si="0"/>
        <v>0</v>
      </c>
      <c r="E24" s="17"/>
      <c r="F24" s="18">
        <v>0</v>
      </c>
    </row>
    <row r="25" spans="2:6" ht="36" x14ac:dyDescent="0.35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5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5" customHeight="1" x14ac:dyDescent="0.35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" customHeight="1" x14ac:dyDescent="0.35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39.6" customHeight="1" x14ac:dyDescent="0.35">
      <c r="B29" s="15" t="s">
        <v>43</v>
      </c>
      <c r="C29" s="24" t="s">
        <v>86</v>
      </c>
      <c r="D29" s="16">
        <f>E29+F29</f>
        <v>0</v>
      </c>
      <c r="E29" s="23"/>
      <c r="F29" s="18">
        <v>0</v>
      </c>
    </row>
    <row r="30" spans="2:6" ht="124.8" customHeight="1" x14ac:dyDescent="0.35">
      <c r="B30" s="15" t="s">
        <v>44</v>
      </c>
      <c r="C30" s="24" t="s">
        <v>82</v>
      </c>
      <c r="D30" s="16">
        <f t="shared" ref="D30" si="1">E30+F30</f>
        <v>0</v>
      </c>
      <c r="E30" s="23">
        <v>0</v>
      </c>
      <c r="F30" s="18">
        <v>0</v>
      </c>
    </row>
    <row r="31" spans="2:6" ht="19.2" customHeight="1" x14ac:dyDescent="0.35">
      <c r="B31" s="49"/>
      <c r="C31" s="50"/>
      <c r="D31" s="54">
        <v>2</v>
      </c>
      <c r="E31" s="52"/>
      <c r="F31" s="53"/>
    </row>
    <row r="32" spans="2:6" ht="18.600000000000001" customHeight="1" x14ac:dyDescent="0.35">
      <c r="B32" s="49"/>
      <c r="C32" s="50"/>
      <c r="D32" s="54"/>
      <c r="E32" s="52"/>
      <c r="F32" s="53" t="s">
        <v>46</v>
      </c>
    </row>
    <row r="33" spans="2:6" ht="16.2" customHeight="1" x14ac:dyDescent="0.35">
      <c r="B33" s="49"/>
      <c r="C33" s="50"/>
      <c r="D33" s="54"/>
      <c r="E33" s="52"/>
      <c r="F33" s="53"/>
    </row>
    <row r="34" spans="2:6" ht="216.6" customHeight="1" x14ac:dyDescent="0.35">
      <c r="B34" s="15" t="s">
        <v>45</v>
      </c>
      <c r="C34" s="55" t="s">
        <v>93</v>
      </c>
      <c r="D34" s="16">
        <f t="shared" si="0"/>
        <v>8600</v>
      </c>
      <c r="E34" s="30">
        <f>8000+600</f>
        <v>8600</v>
      </c>
      <c r="F34" s="18">
        <v>0</v>
      </c>
    </row>
    <row r="35" spans="2:6" ht="57.6" customHeight="1" x14ac:dyDescent="0.35">
      <c r="B35" s="11" t="s">
        <v>47</v>
      </c>
      <c r="C35" s="46" t="s">
        <v>83</v>
      </c>
      <c r="D35" s="16">
        <f t="shared" si="0"/>
        <v>157000</v>
      </c>
      <c r="E35" s="29">
        <f>140000+17000</f>
        <v>157000</v>
      </c>
      <c r="F35" s="18">
        <v>0</v>
      </c>
    </row>
    <row r="36" spans="2:6" ht="72.599999999999994" customHeight="1" x14ac:dyDescent="0.35">
      <c r="B36" s="15" t="s">
        <v>48</v>
      </c>
      <c r="C36" s="28" t="s">
        <v>49</v>
      </c>
      <c r="D36" s="16">
        <f t="shared" si="0"/>
        <v>1100</v>
      </c>
      <c r="E36" s="23">
        <f>1000+100</f>
        <v>1100</v>
      </c>
      <c r="F36" s="14">
        <v>0</v>
      </c>
    </row>
    <row r="37" spans="2:6" ht="59.4" customHeight="1" x14ac:dyDescent="0.35">
      <c r="B37" s="15" t="s">
        <v>50</v>
      </c>
      <c r="C37" s="20" t="s">
        <v>51</v>
      </c>
      <c r="D37" s="16">
        <f t="shared" ref="D37:D39" si="2">E37+F37</f>
        <v>1000</v>
      </c>
      <c r="E37" s="30">
        <f>1000-400+400</f>
        <v>1000</v>
      </c>
      <c r="F37" s="14">
        <v>0</v>
      </c>
    </row>
    <row r="38" spans="2:6" ht="38.4" customHeight="1" x14ac:dyDescent="0.35">
      <c r="B38" s="15" t="s">
        <v>80</v>
      </c>
      <c r="C38" s="45" t="s">
        <v>81</v>
      </c>
      <c r="D38" s="16">
        <f t="shared" si="2"/>
        <v>0</v>
      </c>
      <c r="E38" s="30">
        <v>0</v>
      </c>
      <c r="F38" s="14">
        <v>0</v>
      </c>
    </row>
    <row r="39" spans="2:6" ht="73.2" customHeight="1" thickBot="1" x14ac:dyDescent="0.4">
      <c r="B39" s="59" t="s">
        <v>96</v>
      </c>
      <c r="C39" s="60" t="s">
        <v>97</v>
      </c>
      <c r="D39" s="16">
        <f t="shared" si="2"/>
        <v>700</v>
      </c>
      <c r="E39" s="61">
        <v>700</v>
      </c>
      <c r="F39" s="62"/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74030</v>
      </c>
      <c r="E40" s="31"/>
      <c r="F40" s="21">
        <f>F41+F42+F43+F44+F45+F46+F48</f>
        <v>74030</v>
      </c>
    </row>
    <row r="41" spans="2:6" ht="41.4" customHeight="1" x14ac:dyDescent="0.35">
      <c r="B41" s="11" t="s">
        <v>54</v>
      </c>
      <c r="C41" s="27" t="s">
        <v>55</v>
      </c>
      <c r="D41" s="12">
        <f t="shared" si="0"/>
        <v>15</v>
      </c>
      <c r="E41" s="22"/>
      <c r="F41" s="14">
        <f>15</f>
        <v>15</v>
      </c>
    </row>
    <row r="42" spans="2:6" ht="36" customHeight="1" x14ac:dyDescent="0.35">
      <c r="B42" s="15" t="s">
        <v>56</v>
      </c>
      <c r="C42" s="20" t="s">
        <v>57</v>
      </c>
      <c r="D42" s="16">
        <f t="shared" si="0"/>
        <v>500</v>
      </c>
      <c r="E42" s="19"/>
      <c r="F42" s="18">
        <v>500</v>
      </c>
    </row>
    <row r="43" spans="2:6" ht="36.6" customHeight="1" x14ac:dyDescent="0.35">
      <c r="B43" s="15" t="s">
        <v>58</v>
      </c>
      <c r="C43" s="20" t="s">
        <v>59</v>
      </c>
      <c r="D43" s="16">
        <f t="shared" si="0"/>
        <v>0</v>
      </c>
      <c r="E43" s="19"/>
      <c r="F43" s="18">
        <v>0</v>
      </c>
    </row>
    <row r="44" spans="2:6" ht="36.6" customHeight="1" x14ac:dyDescent="0.35">
      <c r="B44" s="15" t="s">
        <v>60</v>
      </c>
      <c r="C44" s="20" t="s">
        <v>61</v>
      </c>
      <c r="D44" s="16">
        <f t="shared" si="0"/>
        <v>15</v>
      </c>
      <c r="E44" s="19"/>
      <c r="F44" s="18">
        <f>15</f>
        <v>15</v>
      </c>
    </row>
    <row r="45" spans="2:6" ht="21" customHeight="1" x14ac:dyDescent="0.35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6" x14ac:dyDescent="0.35">
      <c r="B46" s="15" t="s">
        <v>64</v>
      </c>
      <c r="C46" s="20" t="s">
        <v>65</v>
      </c>
      <c r="D46" s="16">
        <f>E46+F46</f>
        <v>73500</v>
      </c>
      <c r="E46" s="19"/>
      <c r="F46" s="18">
        <f>60400+1000+10000+2100</f>
        <v>73500</v>
      </c>
    </row>
    <row r="47" spans="2:6" ht="39" customHeight="1" thickBot="1" x14ac:dyDescent="0.4">
      <c r="B47" s="25" t="s">
        <v>66</v>
      </c>
      <c r="C47" s="48" t="s">
        <v>67</v>
      </c>
      <c r="D47" s="32">
        <f t="shared" ref="D47" si="3">E47+F47</f>
        <v>0</v>
      </c>
      <c r="E47" s="33"/>
      <c r="F47" s="26">
        <v>0</v>
      </c>
    </row>
    <row r="48" spans="2:6" ht="24" hidden="1" customHeight="1" thickBot="1" x14ac:dyDescent="0.4">
      <c r="B48" s="25" t="s">
        <v>94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17000</v>
      </c>
      <c r="E49" s="31"/>
      <c r="F49" s="21">
        <f>F50+F51+F52+F53+F54</f>
        <v>17000</v>
      </c>
    </row>
    <row r="50" spans="2:6" ht="34.950000000000003" customHeight="1" x14ac:dyDescent="0.35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2" customHeight="1" x14ac:dyDescent="0.35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5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5" customHeight="1" x14ac:dyDescent="0.35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4">
      <c r="B54" s="39" t="s">
        <v>78</v>
      </c>
      <c r="C54" s="40" t="s">
        <v>79</v>
      </c>
      <c r="D54" s="41">
        <f t="shared" si="0"/>
        <v>17000</v>
      </c>
      <c r="E54" s="42"/>
      <c r="F54" s="43">
        <f>10000+7000</f>
        <v>17000</v>
      </c>
    </row>
    <row r="55" spans="2:6" ht="32.4" customHeight="1" x14ac:dyDescent="0.35">
      <c r="B55" s="49"/>
      <c r="C55" s="50"/>
      <c r="D55" s="51"/>
      <c r="E55" s="51"/>
      <c r="F55" s="51"/>
    </row>
    <row r="56" spans="2:6" ht="23.4" customHeight="1" x14ac:dyDescent="0.35">
      <c r="B56" s="49"/>
      <c r="C56" s="50"/>
      <c r="D56" s="51"/>
      <c r="E56" s="51"/>
      <c r="F56" s="51"/>
    </row>
    <row r="57" spans="2:6" ht="18" x14ac:dyDescent="0.35">
      <c r="B57" s="1"/>
      <c r="C57" s="1" t="s">
        <v>88</v>
      </c>
      <c r="D57" s="1"/>
      <c r="E57" s="1" t="s">
        <v>89</v>
      </c>
      <c r="F57" s="1"/>
    </row>
    <row r="58" spans="2:6" ht="18" x14ac:dyDescent="0.35">
      <c r="B58" s="1"/>
      <c r="C58" s="1"/>
      <c r="D58" s="1"/>
      <c r="E58" s="1"/>
      <c r="F58" s="44"/>
    </row>
    <row r="64" spans="2:6" ht="15.6" x14ac:dyDescent="0.3">
      <c r="C64" s="63"/>
      <c r="D64" s="63"/>
      <c r="E64" s="63"/>
    </row>
  </sheetData>
  <mergeCells count="4">
    <mergeCell ref="C64:E64"/>
    <mergeCell ref="D2:F2"/>
    <mergeCell ref="D3:F3"/>
    <mergeCell ref="D4:F4"/>
  </mergeCells>
  <printOptions horizontalCentered="1" verticalCentered="1"/>
  <pageMargins left="1.1811023622047245" right="0.39370078740157483" top="0.59055118110236227" bottom="0.59055118110236227" header="0.31496062992125984" footer="0.31496062992125984"/>
  <pageSetup paperSize="9" scale="56" fitToWidth="2" fitToHeight="0" orientation="portrait" verticalDpi="0" r:id="rId1"/>
  <headerFooter>
    <oddHeader xml:space="preserve">&amp;C
</oddHeader>
  </headerFooter>
  <rowBreaks count="1" manualBreakCount="1">
    <brk id="3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2023-03-08T07:33:21Z</dcterms:modified>
</cp:coreProperties>
</file>