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ПРОГРАМА Культури\Програма 2027-2029\"/>
    </mc:Choice>
  </mc:AlternateContent>
  <bookViews>
    <workbookView xWindow="-108" yWindow="-108" windowWidth="23256" windowHeight="12456"/>
  </bookViews>
  <sheets>
    <sheet name="додаток 1" sheetId="2" r:id="rId1"/>
    <sheet name="додаток 2 " sheetId="3"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72" i="3" l="1"/>
  <c r="J73" i="3"/>
  <c r="G74" i="3"/>
  <c r="H74" i="3"/>
  <c r="J74" i="3" s="1"/>
  <c r="E15" i="2" l="1"/>
  <c r="H33" i="3"/>
  <c r="I54" i="3"/>
  <c r="H55" i="3"/>
  <c r="H54" i="3"/>
  <c r="G55" i="3"/>
  <c r="G54" i="3"/>
  <c r="G56" i="3" s="1"/>
  <c r="G89" i="3"/>
  <c r="J63" i="3"/>
  <c r="J60" i="3"/>
  <c r="H65" i="3"/>
  <c r="J65" i="3" s="1"/>
  <c r="H62" i="3"/>
  <c r="J62" i="3" s="1"/>
  <c r="I26" i="3"/>
  <c r="H26" i="3"/>
  <c r="H104" i="3"/>
  <c r="G104" i="3"/>
  <c r="J103" i="3"/>
  <c r="J102" i="3"/>
  <c r="J104" i="3" l="1"/>
  <c r="H56" i="3"/>
  <c r="J54" i="3"/>
  <c r="H96" i="3"/>
  <c r="I96" i="3"/>
  <c r="H97" i="3"/>
  <c r="I97" i="3"/>
  <c r="G97" i="3"/>
  <c r="G96" i="3"/>
  <c r="H101" i="3"/>
  <c r="I101" i="3"/>
  <c r="I55" i="3"/>
  <c r="I56" i="3" s="1"/>
  <c r="J69" i="3"/>
  <c r="J70" i="3"/>
  <c r="J75" i="3"/>
  <c r="J76" i="3"/>
  <c r="J78" i="3"/>
  <c r="J79" i="3"/>
  <c r="H95" i="3"/>
  <c r="I95" i="3"/>
  <c r="G95" i="3"/>
  <c r="H89" i="3"/>
  <c r="H83" i="3"/>
  <c r="I83" i="3"/>
  <c r="G83" i="3"/>
  <c r="H80" i="3"/>
  <c r="I80" i="3"/>
  <c r="G80" i="3"/>
  <c r="H77" i="3"/>
  <c r="I77" i="3"/>
  <c r="G77" i="3"/>
  <c r="H71" i="3"/>
  <c r="I71" i="3"/>
  <c r="G71" i="3"/>
  <c r="G101" i="3"/>
  <c r="J100" i="3"/>
  <c r="J99" i="3"/>
  <c r="J93" i="3"/>
  <c r="J94" i="3"/>
  <c r="J92" i="3"/>
  <c r="J88" i="3"/>
  <c r="J87" i="3"/>
  <c r="J85" i="3"/>
  <c r="J84" i="3"/>
  <c r="J81" i="3"/>
  <c r="J82" i="3"/>
  <c r="I33" i="3"/>
  <c r="H34" i="3"/>
  <c r="I34" i="3"/>
  <c r="G34" i="3"/>
  <c r="G33" i="3"/>
  <c r="H12" i="3"/>
  <c r="H105" i="3" s="1"/>
  <c r="I12" i="3"/>
  <c r="H13" i="3"/>
  <c r="I13" i="3"/>
  <c r="G12" i="3"/>
  <c r="G105" i="3" s="1"/>
  <c r="G13" i="3"/>
  <c r="J33" i="3" l="1"/>
  <c r="J56" i="3"/>
  <c r="H106" i="3"/>
  <c r="J71" i="3"/>
  <c r="G106" i="3"/>
  <c r="I105" i="3"/>
  <c r="I106" i="3"/>
  <c r="J83" i="3"/>
  <c r="J95" i="3"/>
  <c r="J96" i="3"/>
  <c r="J80" i="3"/>
  <c r="J97" i="3"/>
  <c r="J77" i="3"/>
  <c r="I98" i="3"/>
  <c r="H98" i="3"/>
  <c r="J101" i="3"/>
  <c r="G98" i="3"/>
  <c r="J89" i="3"/>
  <c r="J98" i="3" l="1"/>
  <c r="I68" i="3" l="1"/>
  <c r="H68" i="3"/>
  <c r="I59" i="3"/>
  <c r="H59" i="3"/>
  <c r="G59" i="3"/>
  <c r="J58" i="3"/>
  <c r="J55" i="3" s="1"/>
  <c r="J57" i="3"/>
  <c r="J36" i="3"/>
  <c r="J37" i="3"/>
  <c r="I53" i="3"/>
  <c r="H53" i="3"/>
  <c r="G53" i="3"/>
  <c r="J52" i="3"/>
  <c r="J51" i="3"/>
  <c r="I50" i="3"/>
  <c r="H50" i="3"/>
  <c r="G50" i="3"/>
  <c r="J49" i="3"/>
  <c r="J48" i="3"/>
  <c r="I47" i="3"/>
  <c r="H47" i="3"/>
  <c r="G47" i="3"/>
  <c r="J46" i="3"/>
  <c r="J45" i="3"/>
  <c r="I44" i="3"/>
  <c r="H44" i="3"/>
  <c r="I41" i="3"/>
  <c r="H41" i="3"/>
  <c r="G41" i="3"/>
  <c r="J40" i="3"/>
  <c r="J39" i="3"/>
  <c r="I38" i="3"/>
  <c r="H38" i="3"/>
  <c r="G38" i="3"/>
  <c r="G32" i="3"/>
  <c r="I32" i="3"/>
  <c r="H32" i="3"/>
  <c r="J31" i="3"/>
  <c r="J30" i="3"/>
  <c r="G29" i="3"/>
  <c r="J27" i="3"/>
  <c r="I29" i="3"/>
  <c r="H29" i="3"/>
  <c r="J28" i="3"/>
  <c r="J16" i="3"/>
  <c r="J18" i="3"/>
  <c r="J19" i="3"/>
  <c r="J21" i="3"/>
  <c r="J22" i="3"/>
  <c r="J24" i="3"/>
  <c r="J25" i="3"/>
  <c r="H23" i="3"/>
  <c r="I23" i="3"/>
  <c r="H20" i="3"/>
  <c r="I20" i="3"/>
  <c r="H17" i="3"/>
  <c r="I17" i="3"/>
  <c r="G23" i="3"/>
  <c r="G20" i="3"/>
  <c r="G17" i="3"/>
  <c r="J15" i="3"/>
  <c r="B11" i="3"/>
  <c r="C11" i="3" s="1"/>
  <c r="D11" i="3" s="1"/>
  <c r="E11" i="3" s="1"/>
  <c r="F11" i="3" s="1"/>
  <c r="G11" i="3" s="1"/>
  <c r="H11" i="3" s="1"/>
  <c r="I11" i="3" s="1"/>
  <c r="J11" i="3" s="1"/>
  <c r="E16" i="2"/>
  <c r="J12" i="3" l="1"/>
  <c r="J105" i="3" s="1"/>
  <c r="G35" i="3"/>
  <c r="H35" i="3"/>
  <c r="J34" i="3"/>
  <c r="G14" i="3"/>
  <c r="H14" i="3"/>
  <c r="I35" i="3"/>
  <c r="J23" i="3"/>
  <c r="I14" i="3"/>
  <c r="J13" i="3"/>
  <c r="J47" i="3"/>
  <c r="J32" i="3"/>
  <c r="J38" i="3"/>
  <c r="J68" i="3"/>
  <c r="J41" i="3"/>
  <c r="J53" i="3"/>
  <c r="J59" i="3"/>
  <c r="J17" i="3"/>
  <c r="J50" i="3"/>
  <c r="J44" i="3"/>
  <c r="J29" i="3"/>
  <c r="J26" i="3"/>
  <c r="J20" i="3"/>
  <c r="E12" i="2"/>
  <c r="J106" i="3" l="1"/>
  <c r="I107" i="3"/>
  <c r="G107" i="3"/>
  <c r="H107" i="3"/>
  <c r="J35" i="3"/>
  <c r="J14" i="3"/>
  <c r="J107" i="3" s="1"/>
</calcChain>
</file>

<file path=xl/sharedStrings.xml><?xml version="1.0" encoding="utf-8"?>
<sst xmlns="http://schemas.openxmlformats.org/spreadsheetml/2006/main" count="269" uniqueCount="115">
  <si>
    <t xml:space="preserve"> </t>
  </si>
  <si>
    <t>ВСЬОГО</t>
  </si>
  <si>
    <t>Ресурсне забезпечення Програми Жмеринської міської ТГ</t>
  </si>
  <si>
    <t>Обсяг коштів, які пропонується залучити на виконання програми</t>
  </si>
  <si>
    <t>2027 рік</t>
  </si>
  <si>
    <t>Всього витрат на виконання програми</t>
  </si>
  <si>
    <t>Обсяг ресурсів всього, в тому числі:</t>
  </si>
  <si>
    <t>державний бюджет</t>
  </si>
  <si>
    <t>обласний бюджет</t>
  </si>
  <si>
    <t>бюджет міської ТГ</t>
  </si>
  <si>
    <t>кошти не бюджетних джерел</t>
  </si>
  <si>
    <t xml:space="preserve">                                                                                               </t>
  </si>
  <si>
    <t>Додаток 2</t>
  </si>
  <si>
    <t>до Програми розвитку культури і туризму</t>
  </si>
  <si>
    <t xml:space="preserve">                                                                                                       </t>
  </si>
  <si>
    <t xml:space="preserve">у Жмеринській міській територіальній  </t>
  </si>
  <si>
    <t>тис.грн.</t>
  </si>
  <si>
    <t>№ з/п</t>
  </si>
  <si>
    <t>Виконавці</t>
  </si>
  <si>
    <t xml:space="preserve">                                                                                                                                                             </t>
  </si>
  <si>
    <t xml:space="preserve">                                                                                                                                                                                                                                       </t>
  </si>
  <si>
    <t xml:space="preserve">                                                                                                  </t>
  </si>
  <si>
    <t xml:space="preserve">Перелік заходів програми </t>
  </si>
  <si>
    <t>Назва напряму діяльності (пріоритетні завдання)</t>
  </si>
  <si>
    <t>Термін виконання заходу</t>
  </si>
  <si>
    <t>Джерела фінансування</t>
  </si>
  <si>
    <t>Орієнтовні обсяги фінансування (вартість), тис.грн.</t>
  </si>
  <si>
    <t>1.1</t>
  </si>
  <si>
    <t>Управління культури і туризму, заклади культури</t>
  </si>
  <si>
    <t>Бюджет міської ТГ</t>
  </si>
  <si>
    <t>Кошти інших джерел</t>
  </si>
  <si>
    <t>Організація  змістовного дозвілля та активного відпочинку населення</t>
  </si>
  <si>
    <t xml:space="preserve">Організація культурно-мистецьких і просвітницьких заходів, народних і обрядових свят </t>
  </si>
  <si>
    <t>1.2</t>
  </si>
  <si>
    <t>Проведення мистецьких  конкурсів та фестивалів на території  громади</t>
  </si>
  <si>
    <t>1.3</t>
  </si>
  <si>
    <t xml:space="preserve">Забезпечення фінансування та відзначення  на високому професійному рівні 
державних, професійних свят
</t>
  </si>
  <si>
    <t>Разом</t>
  </si>
  <si>
    <t xml:space="preserve">
</t>
  </si>
  <si>
    <t>1.4</t>
  </si>
  <si>
    <t xml:space="preserve">Відзначення знаменних і пам’ятних дат </t>
  </si>
  <si>
    <t>Забезпечення участі творчих колективів і окремих виконавців у обласних та Всеукраїнських фестивалях, конкурсах, ін. заходах</t>
  </si>
  <si>
    <t>1.5</t>
  </si>
  <si>
    <t>1.6</t>
  </si>
  <si>
    <t xml:space="preserve">Висвітлення  заходів у засобах масової інформації </t>
  </si>
  <si>
    <t xml:space="preserve">Охорона і збереження культурної спадщини </t>
  </si>
  <si>
    <t>2.1</t>
  </si>
  <si>
    <t>2.2</t>
  </si>
  <si>
    <t>2.3</t>
  </si>
  <si>
    <t>2.4</t>
  </si>
  <si>
    <t>2.5</t>
  </si>
  <si>
    <t>2.6</t>
  </si>
  <si>
    <t>Управління культури і туризму, КЗ ЦКІД</t>
  </si>
  <si>
    <t>Туризм всього, в т.ч.:</t>
  </si>
  <si>
    <t>3.1</t>
  </si>
  <si>
    <t>3.2</t>
  </si>
  <si>
    <t>3.3</t>
  </si>
  <si>
    <t>3.4</t>
  </si>
  <si>
    <t>Управління культури і туризму</t>
  </si>
  <si>
    <t xml:space="preserve">Перезаключення охоронних договорів на пам’ятки культурної спадщини по закінченні строку дії </t>
  </si>
  <si>
    <t>Паспортизація пам’яток культурної спадщини</t>
  </si>
  <si>
    <t>Не потребує коштів</t>
  </si>
  <si>
    <t>Збереження нематеріальної культурної спадщини</t>
  </si>
  <si>
    <t>Розвиток та популяризація гончарно-го мистецтва</t>
  </si>
  <si>
    <t>Створення електронного реєстру пам'яток культурної спадщини</t>
  </si>
  <si>
    <t>Внесення даних про пам'ятки культурної спадщини в єдиний державний електронний реєстр</t>
  </si>
  <si>
    <t>Виготовлення інвентарної документації на 54 пам’ятки</t>
  </si>
  <si>
    <t>Виготовлення бланків  охоронних договорів  на 54 пам’ятки</t>
  </si>
  <si>
    <t>Презентацції та популяризація старовинної традиційної сушки фруктів, приготування старовинної традиційної страви та  мистецтва виготовлення обрядових хлібів</t>
  </si>
  <si>
    <t xml:space="preserve">Створення туристично привабливих об'єктів через популяризацію видатних особистостей
</t>
  </si>
  <si>
    <t>Створення ескізів для виготовлення збільшених копій робіт М.Г. Маслюка</t>
  </si>
  <si>
    <t>Придбання та встановлення в місті збільшених копій робіт М.Г. Маслюка</t>
  </si>
  <si>
    <t>Активізація розвитку туризму</t>
  </si>
  <si>
    <t>Вивчення потенціальних можливостей розвитку зеленого туризму в ЖМТГ</t>
  </si>
  <si>
    <t>Розробка туристичних маршрутів по територіх ЖМТГ, у т.ч. екологічних</t>
  </si>
  <si>
    <t>Управління культури і туризму, УЖКГ</t>
  </si>
  <si>
    <t>Облаштування туристичних маршрутів та упорядкування включених до них об'єктів культурної спадщини</t>
  </si>
  <si>
    <t>Туристичний об'єкт у с. Межирів та Подільське</t>
  </si>
  <si>
    <t>Туристичний об'єкт "Сторінками творчості Яна Бжехви"</t>
  </si>
  <si>
    <t>Музей с. Кармалюкове</t>
  </si>
  <si>
    <t>Удосконалення рекламно-інформаційної компанії ЖМТГ</t>
  </si>
  <si>
    <t>Створення інформаційного сайту "Гостинна Жмеринщина"</t>
  </si>
  <si>
    <t>Взаємообмін рекламно-інформаційною продукцією, яка містить інформацію про туристичний потенціал ЖМТГ з іншими містами України</t>
  </si>
  <si>
    <t>Виготовлення відеоматеріалів про туристичну привабливість Жмеринщини</t>
  </si>
  <si>
    <t>4.1</t>
  </si>
  <si>
    <t>Cтворення безбар'єрного доступу до культурних та освітніх послуг в закладах громади</t>
  </si>
  <si>
    <t xml:space="preserve">Покращення умов для надання послуг громадянам з особливими  потребами
</t>
  </si>
  <si>
    <t>Придбання книг та програмного забезпечення з урахуванням потреб  громадян з особливими потребами</t>
  </si>
  <si>
    <t>Управління культури і туризму, Публічна бібліотека</t>
  </si>
  <si>
    <t>ВСЬОГО ПО ПРОГРАМІ</t>
  </si>
  <si>
    <t>тис.грн</t>
  </si>
  <si>
    <t>Виготовлення рекламно-інформаційної продукції  про пам'ятні місця, краєвиди та історичні цікавинки ЖМТГ</t>
  </si>
  <si>
    <t xml:space="preserve">Робота творчої майстерні «Жме-Ринка» </t>
  </si>
  <si>
    <t>Додаток 1</t>
  </si>
  <si>
    <t xml:space="preserve">Державне свято «День Єдності»,  Міжнародний день прав жінок і миру, День вишиванки, Міжнародний день музеїв, День Конституції України, День Прапора, День Незалежності України, Всеукраїнський  день бібліотек, День учителя,  День Українського козацтва, День захисників і захисниць України, День визволення України, День працівників культури та майстрів народного мистецтва,  День соцпрацівника,  День волонтера, День Збройних сил України, День Гідності і Свободи, інші державні та професійні свята </t>
  </si>
  <si>
    <t xml:space="preserve">День вшанування учасників бойових дій на території інших держав,  День вшанування Героїв Небесної Сотні, День повномасштабного вторгнення, День пам’яті жертв Чорнобильської трагедії,  День скорботи і вшанування жертв війни в Україні, День Героїв, День пам’яті захисників України,  День пам’яті жертв Голодомору,  Міжнародний день людей з інвалідністю, День ліквідаторів аварії на ЧАЕС </t>
  </si>
  <si>
    <t>Виготовлення QR- кодів з відеолегендами про Кармалюка</t>
  </si>
  <si>
    <t>Туристичний об'єкт "Кармелюків край - спадок нескореного духу"</t>
  </si>
  <si>
    <t xml:space="preserve">Проведення інвентаризації пам’яток культурної спадщини 
</t>
  </si>
  <si>
    <t>Виготовлення та встановлення на стежці Кармалюка стендів з легендами про Устима Кармалюка</t>
  </si>
  <si>
    <t xml:space="preserve">Управління культури і туризму </t>
  </si>
  <si>
    <t>Управління культури і туризму, Міський іс торичний музей, УЖКГ</t>
  </si>
  <si>
    <t>Управління культури і туризму, му зей с. Карма люкове</t>
  </si>
  <si>
    <t>Додаток 2 до Програми розвитку культури і туризму у Жмеринській міській ТГ на 2027-2029 роки</t>
  </si>
  <si>
    <t xml:space="preserve">Напрями діяльності та заходи Програми розвитку культури і туризму у Жмеринській міській ТГ на 2027-2029 роки  </t>
  </si>
  <si>
    <t>Програма розвитку культури і туризму у  Жмеринській міській ТГ на 2027-2029 роки.</t>
  </si>
  <si>
    <t>2027-2029р.р.</t>
  </si>
  <si>
    <t xml:space="preserve">Новорічна вистава для дітей, новорічні дитячі ранки в сільських клубних закладах, свято Водохреща, мистецькі заходи новорічно-різдв'яного циклу, цикл заходів "Заповіт старого майстра", День св. Валентина,  Масляна, Тиждень дитячого читання,   культурно-мистецькі та просвітницькі заходи «Великдень Поділля єднає»,заходи до дня матері та Міжнародного дня сім'ї «Усе бере від матері початок»,   мистецько-патріотичні заходи проекту «Україна – це любов»,  відзначення випускників зразкових аматорських колективів, культурно-мистецька програма "Здрастуй, літо!", свято Івана Купала, День міста,  День знань,  День української музики, День села, Козацькі забави,  поетичне свято «Браїлівська осінь»,  виготовлення рекламно-інформацйної продукції (фотоальбому «З вірою в людину» про В.О. Забаштанського), День художника, літературне свято "Ян Бжехва - великий фантазер", День захисту дітей,  Міжнародний день людей з інвалідністю,     відзначення ювілейних дат закладів культури ЖМТГ,  творчі зустрічі з видатними людьми та діячами культури, створення веб-сайту «Академія Пана Клякси»), концерти учнів та викладачів ДМШ                                             </t>
  </si>
  <si>
    <t>Регіональний конкурс читців "Кобзар і Україна",  Фестиваль «Театральна палітра казок»,Фестиваль юних виконавців класичних творів «Жмеринський камертон», Фестиваль з хореографії   «Жмеринський калейдоскоп»,  Конкурс солістів-вокалістів «Тобі співає молодь, Україно»,  Фестиваль «Прийшов до нас Медовий Спас», Історико-мистецький проєкт "Нескорене Поділля", Фестиваль гумору «В гостях у Остапа»,  Літературно-краєзнавчий конкурс «Неосяжна спадщина рідного краю»,  Історико - краєзнавчий конкурс "Одвічна легенда - Устим Кармалюк", Фестиваль-конкурс бального танцю «Перлина Жмеринки», Конкурс мініатюр «Цілий світ на твоїй долоні», Конкурс авторської казки «Казка для Пана Клякси», виготовлення збірок дитячих казок, Конкурс малюнків «Я  малюю казку», проведення конкурсу активного читача, Фестиваль Гарбуза</t>
  </si>
  <si>
    <t>Обласний конкурс читців "Кобзар і Україна", обласний фестиваль-конкурс музейних міні-експозицій «Їх іменами славиться наш край», День міжнаціональної злагоди та культурного розмаїття, обласний фестиваль  ім. Г.Танцюри, обласний конкурс «Музика літа», обласний конкурс "Народні музики Поділля", обласне свято обрядових хлібів та дідухів,  обласне свято «День Незалежності України»,етнофестиваль "Калинові мости", інші обласні заходи національно-патріотичного спрямування</t>
  </si>
  <si>
    <t xml:space="preserve">громаді  на 2027-2029 роки  </t>
  </si>
  <si>
    <t>2028 рік</t>
  </si>
  <si>
    <t>2029 рік</t>
  </si>
  <si>
    <t>Збір експонатів та історичних даних для створення музейної кімнати в с. Межирів</t>
  </si>
  <si>
    <t>Секретар міської ради                                                                 Вадим КОЖУХОВСЬКИЙ</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</si>
</sst>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1"/>
      <color theme="1"/>
      <name val="Calibri"/>
      <family val="2"/>
      <scheme val="minor"/>
    </font>
    <font>
      <sz val="11"/>
      <color theme="1"/>
      <name val="Times New Roman"/>
      <family val="1"/>
      <charset val="204"/>
    </font>
    <font>
      <b/>
      <sz val="11"/>
      <color theme="1"/>
      <name val="Times New Roman"/>
      <family val="1"/>
      <charset val="204"/>
    </font>
    <font>
      <b/>
      <sz val="12"/>
      <color theme="1"/>
      <name val="Times New Roman"/>
      <family val="1"/>
      <charset val="204"/>
    </font>
    <font>
      <sz val="12"/>
      <color theme="1"/>
      <name val="Times New Roman"/>
      <family val="1"/>
      <charset val="204"/>
    </font>
    <font>
      <sz val="14"/>
      <color theme="1"/>
      <name val="Times New Roman"/>
      <family val="1"/>
      <charset val="204"/>
    </font>
    <font>
      <b/>
      <sz val="14"/>
      <color theme="1"/>
      <name val="Times New Roman"/>
      <family val="1"/>
      <charset val="204"/>
    </font>
    <font>
      <i/>
      <sz val="14"/>
      <color theme="1"/>
      <name val="Times New Roman"/>
      <family val="1"/>
      <charset val="204"/>
    </font>
    <font>
      <sz val="10"/>
      <color theme="1"/>
      <name val="Times New Roman"/>
      <family val="1"/>
      <charset val="204"/>
    </font>
    <font>
      <b/>
      <u/>
      <sz val="14"/>
      <color theme="1"/>
      <name val="Times New Roman"/>
      <family val="1"/>
      <charset val="204"/>
    </font>
    <font>
      <sz val="8"/>
      <name val="Calibri"/>
      <family val="2"/>
      <scheme val="minor"/>
    </font>
    <font>
      <b/>
      <sz val="10"/>
      <color theme="1"/>
      <name val="Times New Roman"/>
      <family val="1"/>
      <charset val="204"/>
    </font>
    <font>
      <sz val="12"/>
      <color theme="1"/>
      <name val="Calibri"/>
      <family val="2"/>
      <scheme val="minor"/>
    </font>
    <font>
      <sz val="12"/>
      <color rgb="FFFF0000"/>
      <name val="Times New Roman"/>
      <family val="1"/>
      <charset val="204"/>
    </font>
  </fonts>
  <fills count="6">
    <fill>
      <patternFill patternType="none"/>
    </fill>
    <fill>
      <patternFill patternType="gray125"/>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2" tint="-9.9978637043366805E-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s>
  <cellStyleXfs count="1">
    <xf numFmtId="0" fontId="0" fillId="0" borderId="0"/>
  </cellStyleXfs>
  <cellXfs count="230">
    <xf numFmtId="0" fontId="0" fillId="0" borderId="0" xfId="0"/>
    <xf numFmtId="0" fontId="1" fillId="0" borderId="0" xfId="0" applyFont="1" applyAlignment="1">
      <alignment vertical="center"/>
    </xf>
    <xf numFmtId="0" fontId="1" fillId="0" borderId="0" xfId="0" applyFont="1"/>
    <xf numFmtId="0" fontId="4" fillId="0" borderId="0" xfId="0" applyFont="1"/>
    <xf numFmtId="0" fontId="4" fillId="0" borderId="1" xfId="0" applyFont="1" applyBorder="1"/>
    <xf numFmtId="0" fontId="5" fillId="0" borderId="0" xfId="0" applyFont="1"/>
    <xf numFmtId="0" fontId="5" fillId="0" borderId="0" xfId="0" applyFont="1" applyAlignment="1">
      <alignment vertical="center"/>
    </xf>
    <xf numFmtId="164" fontId="7" fillId="0" borderId="1" xfId="0" applyNumberFormat="1" applyFont="1" applyBorder="1" applyAlignment="1">
      <alignment horizontal="center" vertical="center" wrapText="1"/>
    </xf>
    <xf numFmtId="0" fontId="3" fillId="0" borderId="0" xfId="0" applyFont="1"/>
    <xf numFmtId="0" fontId="4" fillId="0" borderId="0" xfId="0" applyFont="1" applyAlignment="1">
      <alignment horizontal="left"/>
    </xf>
    <xf numFmtId="0" fontId="6" fillId="0" borderId="0" xfId="0" applyFont="1" applyAlignment="1">
      <alignment horizontal="left" vertical="center"/>
    </xf>
    <xf numFmtId="0" fontId="4" fillId="0" borderId="0" xfId="0" applyFont="1" applyAlignment="1">
      <alignment horizontal="left" wrapText="1"/>
    </xf>
    <xf numFmtId="0" fontId="6" fillId="0" borderId="0" xfId="0" applyFont="1" applyAlignment="1">
      <alignment horizontal="left" vertical="center" wrapText="1"/>
    </xf>
    <xf numFmtId="0" fontId="11" fillId="0" borderId="0" xfId="0" applyFont="1"/>
    <xf numFmtId="0" fontId="3" fillId="0" borderId="0" xfId="0" applyFont="1" applyAlignment="1">
      <alignment horizontal="center" vertical="center"/>
    </xf>
    <xf numFmtId="2" fontId="3" fillId="0" borderId="0" xfId="0" applyNumberFormat="1" applyFont="1"/>
    <xf numFmtId="0" fontId="4" fillId="0" borderId="0" xfId="0" applyFont="1" applyAlignment="1">
      <alignment vertical="top" wrapText="1"/>
    </xf>
    <xf numFmtId="0" fontId="4" fillId="0" borderId="0" xfId="0" applyFont="1" applyAlignment="1">
      <alignment horizontal="left" vertical="center" wrapText="1"/>
    </xf>
    <xf numFmtId="2" fontId="11" fillId="0" borderId="0" xfId="0" applyNumberFormat="1" applyFont="1"/>
    <xf numFmtId="0" fontId="8" fillId="0" borderId="0" xfId="0" applyFont="1" applyAlignment="1">
      <alignment horizontal="center"/>
    </xf>
    <xf numFmtId="0" fontId="4" fillId="0" borderId="0" xfId="0" applyFont="1" applyAlignment="1">
      <alignment horizontal="right" vertical="top"/>
    </xf>
    <xf numFmtId="0" fontId="6" fillId="0" borderId="0" xfId="0" applyFont="1" applyAlignment="1">
      <alignment horizontal="right" vertical="top"/>
    </xf>
    <xf numFmtId="0" fontId="6" fillId="0" borderId="0" xfId="0" applyFont="1" applyAlignment="1">
      <alignment horizontal="center" vertical="center"/>
    </xf>
    <xf numFmtId="0" fontId="5" fillId="0" borderId="0" xfId="0" applyFont="1" applyAlignment="1">
      <alignment horizontal="left" wrapText="1"/>
    </xf>
    <xf numFmtId="0" fontId="5" fillId="0" borderId="0" xfId="0" applyFont="1" applyAlignment="1">
      <alignment horizontal="left"/>
    </xf>
    <xf numFmtId="0" fontId="7" fillId="0" borderId="0" xfId="0" applyFont="1"/>
    <xf numFmtId="0" fontId="5" fillId="0" borderId="0" xfId="0" applyFont="1" applyAlignment="1">
      <alignment horizontal="right" vertical="top"/>
    </xf>
    <xf numFmtId="164" fontId="5" fillId="0" borderId="0" xfId="0" applyNumberFormat="1" applyFont="1"/>
    <xf numFmtId="0" fontId="5" fillId="0" borderId="0" xfId="0" applyFont="1" applyAlignment="1">
      <alignment horizontal="left" vertical="center" wrapText="1"/>
    </xf>
    <xf numFmtId="164" fontId="4" fillId="0" borderId="0" xfId="0" applyNumberFormat="1" applyFont="1"/>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top" wrapText="1"/>
    </xf>
    <xf numFmtId="0" fontId="4" fillId="0" borderId="2" xfId="0" applyFont="1" applyBorder="1" applyAlignment="1">
      <alignment horizontal="center" vertical="center" wrapText="1"/>
    </xf>
    <xf numFmtId="0" fontId="3" fillId="2" borderId="18" xfId="0" applyFont="1" applyFill="1" applyBorder="1" applyAlignment="1">
      <alignment vertical="center" wrapText="1"/>
    </xf>
    <xf numFmtId="164" fontId="3" fillId="2" borderId="18" xfId="0" applyNumberFormat="1" applyFont="1" applyFill="1" applyBorder="1" applyAlignment="1">
      <alignment wrapText="1"/>
    </xf>
    <xf numFmtId="164" fontId="3" fillId="2" borderId="19" xfId="0" applyNumberFormat="1" applyFont="1" applyFill="1" applyBorder="1" applyAlignment="1">
      <alignment wrapText="1"/>
    </xf>
    <xf numFmtId="0" fontId="3" fillId="2" borderId="1" xfId="0" applyFont="1" applyFill="1" applyBorder="1" applyAlignment="1">
      <alignment vertical="center" wrapText="1"/>
    </xf>
    <xf numFmtId="164" fontId="3" fillId="2" borderId="1" xfId="0" applyNumberFormat="1" applyFont="1" applyFill="1" applyBorder="1" applyAlignment="1">
      <alignment wrapText="1"/>
    </xf>
    <xf numFmtId="164" fontId="3" fillId="2" borderId="21" xfId="0" applyNumberFormat="1" applyFont="1" applyFill="1" applyBorder="1" applyAlignment="1">
      <alignment wrapText="1"/>
    </xf>
    <xf numFmtId="0" fontId="4" fillId="0" borderId="1" xfId="0" applyFont="1" applyBorder="1" applyAlignment="1">
      <alignment horizontal="left" vertical="center" wrapText="1"/>
    </xf>
    <xf numFmtId="164" fontId="4" fillId="0" borderId="1" xfId="0" applyNumberFormat="1" applyFont="1" applyBorder="1"/>
    <xf numFmtId="164" fontId="4" fillId="2" borderId="21" xfId="0" applyNumberFormat="1" applyFont="1" applyFill="1" applyBorder="1"/>
    <xf numFmtId="0" fontId="4" fillId="0" borderId="1" xfId="0" applyFont="1" applyBorder="1" applyAlignment="1">
      <alignment horizontal="left" vertical="top" wrapText="1"/>
    </xf>
    <xf numFmtId="0" fontId="4" fillId="2" borderId="1" xfId="0" applyFont="1" applyFill="1" applyBorder="1" applyAlignment="1">
      <alignment horizontal="left" wrapText="1"/>
    </xf>
    <xf numFmtId="164" fontId="4" fillId="2" borderId="1" xfId="0" applyNumberFormat="1" applyFont="1" applyFill="1" applyBorder="1"/>
    <xf numFmtId="0" fontId="4" fillId="0" borderId="2" xfId="0" applyFont="1" applyBorder="1" applyAlignment="1">
      <alignment horizontal="left" wrapText="1"/>
    </xf>
    <xf numFmtId="0" fontId="4" fillId="0" borderId="2" xfId="0" applyFont="1" applyBorder="1" applyAlignment="1">
      <alignment horizontal="left" vertical="center" wrapText="1"/>
    </xf>
    <xf numFmtId="0" fontId="4" fillId="2" borderId="2" xfId="0" applyFont="1" applyFill="1" applyBorder="1" applyAlignment="1">
      <alignment horizontal="left" vertical="center" wrapText="1"/>
    </xf>
    <xf numFmtId="0" fontId="4" fillId="0" borderId="1" xfId="0" applyFont="1" applyBorder="1" applyAlignment="1">
      <alignment horizontal="left" wrapText="1"/>
    </xf>
    <xf numFmtId="0" fontId="4" fillId="2" borderId="1" xfId="0" applyFont="1" applyFill="1" applyBorder="1" applyAlignment="1">
      <alignment wrapText="1"/>
    </xf>
    <xf numFmtId="0" fontId="4" fillId="2" borderId="26" xfId="0" applyFont="1" applyFill="1" applyBorder="1" applyAlignment="1">
      <alignment horizontal="left" vertical="center" wrapText="1"/>
    </xf>
    <xf numFmtId="164" fontId="4" fillId="2" borderId="26" xfId="0" applyNumberFormat="1" applyFont="1" applyFill="1" applyBorder="1"/>
    <xf numFmtId="164" fontId="4" fillId="2" borderId="27" xfId="0" applyNumberFormat="1" applyFont="1" applyFill="1" applyBorder="1"/>
    <xf numFmtId="0" fontId="3" fillId="3" borderId="18" xfId="0" applyFont="1" applyFill="1" applyBorder="1" applyAlignment="1">
      <alignment vertical="center" wrapText="1"/>
    </xf>
    <xf numFmtId="164" fontId="3" fillId="3" borderId="18" xfId="0" applyNumberFormat="1" applyFont="1" applyFill="1" applyBorder="1" applyAlignment="1">
      <alignment wrapText="1"/>
    </xf>
    <xf numFmtId="164" fontId="3" fillId="3" borderId="19" xfId="0" applyNumberFormat="1" applyFont="1" applyFill="1" applyBorder="1" applyAlignment="1">
      <alignment wrapText="1"/>
    </xf>
    <xf numFmtId="0" fontId="3" fillId="3" borderId="1" xfId="0" applyFont="1" applyFill="1" applyBorder="1" applyAlignment="1">
      <alignment vertical="center" wrapText="1"/>
    </xf>
    <xf numFmtId="164" fontId="3" fillId="3" borderId="1" xfId="0" applyNumberFormat="1" applyFont="1" applyFill="1" applyBorder="1" applyAlignment="1">
      <alignment wrapText="1"/>
    </xf>
    <xf numFmtId="164" fontId="3" fillId="3" borderId="21" xfId="0" applyNumberFormat="1" applyFont="1" applyFill="1" applyBorder="1" applyAlignment="1">
      <alignment wrapText="1"/>
    </xf>
    <xf numFmtId="164" fontId="4" fillId="3" borderId="21" xfId="0" applyNumberFormat="1" applyFont="1" applyFill="1" applyBorder="1"/>
    <xf numFmtId="0" fontId="4" fillId="3" borderId="1" xfId="0" applyFont="1" applyFill="1" applyBorder="1" applyAlignment="1">
      <alignment horizontal="left" vertical="center" wrapText="1"/>
    </xf>
    <xf numFmtId="164" fontId="4" fillId="3" borderId="1" xfId="0" applyNumberFormat="1" applyFont="1" applyFill="1" applyBorder="1"/>
    <xf numFmtId="0" fontId="4" fillId="3" borderId="2" xfId="0" applyFont="1" applyFill="1" applyBorder="1" applyAlignment="1">
      <alignment horizontal="left" vertical="center" wrapText="1"/>
    </xf>
    <xf numFmtId="0" fontId="4" fillId="3" borderId="26" xfId="0" applyFont="1" applyFill="1" applyBorder="1" applyAlignment="1">
      <alignment horizontal="left" vertical="center" wrapText="1"/>
    </xf>
    <xf numFmtId="164" fontId="4" fillId="3" borderId="26" xfId="0" applyNumberFormat="1" applyFont="1" applyFill="1" applyBorder="1"/>
    <xf numFmtId="164" fontId="4" fillId="3" borderId="27" xfId="0" applyNumberFormat="1" applyFont="1" applyFill="1" applyBorder="1"/>
    <xf numFmtId="0" fontId="3" fillId="4" borderId="18" xfId="0" applyFont="1" applyFill="1" applyBorder="1" applyAlignment="1">
      <alignment vertical="center" wrapText="1"/>
    </xf>
    <xf numFmtId="164" fontId="3" fillId="4" borderId="18" xfId="0" applyNumberFormat="1" applyFont="1" applyFill="1" applyBorder="1" applyAlignment="1">
      <alignment wrapText="1"/>
    </xf>
    <xf numFmtId="164" fontId="3" fillId="4" borderId="19" xfId="0" applyNumberFormat="1" applyFont="1" applyFill="1" applyBorder="1" applyAlignment="1">
      <alignment wrapText="1"/>
    </xf>
    <xf numFmtId="0" fontId="3" fillId="4" borderId="1" xfId="0" applyFont="1" applyFill="1" applyBorder="1" applyAlignment="1">
      <alignment vertical="center" wrapText="1"/>
    </xf>
    <xf numFmtId="164" fontId="3" fillId="4" borderId="1" xfId="0" applyNumberFormat="1" applyFont="1" applyFill="1" applyBorder="1" applyAlignment="1">
      <alignment wrapText="1"/>
    </xf>
    <xf numFmtId="164" fontId="3" fillId="4" borderId="21" xfId="0" applyNumberFormat="1" applyFont="1" applyFill="1" applyBorder="1" applyAlignment="1">
      <alignment wrapText="1"/>
    </xf>
    <xf numFmtId="0" fontId="4" fillId="0" borderId="1" xfId="0" applyFont="1" applyBorder="1" applyAlignment="1">
      <alignment vertical="center" wrapText="1"/>
    </xf>
    <xf numFmtId="164" fontId="4" fillId="4" borderId="21" xfId="0" applyNumberFormat="1" applyFont="1" applyFill="1" applyBorder="1"/>
    <xf numFmtId="0" fontId="4" fillId="4" borderId="1" xfId="0" applyFont="1" applyFill="1" applyBorder="1" applyAlignment="1">
      <alignment horizontal="left" vertical="center" wrapText="1"/>
    </xf>
    <xf numFmtId="164" fontId="4" fillId="4" borderId="1" xfId="0" applyNumberFormat="1" applyFont="1" applyFill="1" applyBorder="1"/>
    <xf numFmtId="49" fontId="4" fillId="4" borderId="29" xfId="0" applyNumberFormat="1" applyFont="1" applyFill="1" applyBorder="1" applyAlignment="1">
      <alignment horizontal="center" vertical="top"/>
    </xf>
    <xf numFmtId="0" fontId="4" fillId="4" borderId="2" xfId="0" applyFont="1" applyFill="1" applyBorder="1" applyAlignment="1">
      <alignment horizontal="left" vertical="center" wrapText="1"/>
    </xf>
    <xf numFmtId="0" fontId="4" fillId="4" borderId="26" xfId="0" applyFont="1" applyFill="1" applyBorder="1" applyAlignment="1">
      <alignment horizontal="left" vertical="center" wrapText="1"/>
    </xf>
    <xf numFmtId="164" fontId="4" fillId="4" borderId="26" xfId="0" applyNumberFormat="1" applyFont="1" applyFill="1" applyBorder="1"/>
    <xf numFmtId="164" fontId="4" fillId="4" borderId="27" xfId="0" applyNumberFormat="1" applyFont="1" applyFill="1" applyBorder="1"/>
    <xf numFmtId="0" fontId="3" fillId="5" borderId="18" xfId="0" applyFont="1" applyFill="1" applyBorder="1" applyAlignment="1">
      <alignment vertical="center" wrapText="1"/>
    </xf>
    <xf numFmtId="164" fontId="3" fillId="5" borderId="18" xfId="0" applyNumberFormat="1" applyFont="1" applyFill="1" applyBorder="1" applyAlignment="1">
      <alignment wrapText="1"/>
    </xf>
    <xf numFmtId="164" fontId="3" fillId="5" borderId="19" xfId="0" applyNumberFormat="1" applyFont="1" applyFill="1" applyBorder="1" applyAlignment="1">
      <alignment wrapText="1"/>
    </xf>
    <xf numFmtId="0" fontId="3" fillId="5" borderId="1" xfId="0" applyFont="1" applyFill="1" applyBorder="1" applyAlignment="1">
      <alignment vertical="center" wrapText="1"/>
    </xf>
    <xf numFmtId="164" fontId="3" fillId="5" borderId="1" xfId="0" applyNumberFormat="1" applyFont="1" applyFill="1" applyBorder="1" applyAlignment="1">
      <alignment wrapText="1"/>
    </xf>
    <xf numFmtId="164" fontId="3" fillId="5" borderId="21" xfId="0" applyNumberFormat="1" applyFont="1" applyFill="1" applyBorder="1" applyAlignment="1">
      <alignment wrapText="1"/>
    </xf>
    <xf numFmtId="164" fontId="4" fillId="5" borderId="21" xfId="0" applyNumberFormat="1" applyFont="1" applyFill="1" applyBorder="1"/>
    <xf numFmtId="0" fontId="4" fillId="5" borderId="1" xfId="0" applyFont="1" applyFill="1" applyBorder="1" applyAlignment="1">
      <alignment horizontal="left" vertical="center" wrapText="1"/>
    </xf>
    <xf numFmtId="164" fontId="4" fillId="5" borderId="1" xfId="0" applyNumberFormat="1" applyFont="1" applyFill="1" applyBorder="1"/>
    <xf numFmtId="0" fontId="4" fillId="5" borderId="26" xfId="0" applyFont="1" applyFill="1" applyBorder="1" applyAlignment="1">
      <alignment horizontal="left" vertical="center" wrapText="1"/>
    </xf>
    <xf numFmtId="164" fontId="4" fillId="5" borderId="26" xfId="0" applyNumberFormat="1" applyFont="1" applyFill="1" applyBorder="1"/>
    <xf numFmtId="164" fontId="4" fillId="5" borderId="27" xfId="0" applyNumberFormat="1" applyFont="1" applyFill="1" applyBorder="1"/>
    <xf numFmtId="0" fontId="3" fillId="2" borderId="26" xfId="0" applyFont="1" applyFill="1" applyBorder="1" applyAlignment="1">
      <alignment vertical="center" wrapText="1"/>
    </xf>
    <xf numFmtId="164" fontId="3" fillId="2" borderId="26" xfId="0" applyNumberFormat="1" applyFont="1" applyFill="1" applyBorder="1" applyAlignment="1">
      <alignment wrapText="1"/>
    </xf>
    <xf numFmtId="164" fontId="3" fillId="2" borderId="27" xfId="0" applyNumberFormat="1" applyFont="1" applyFill="1" applyBorder="1" applyAlignment="1">
      <alignment wrapText="1"/>
    </xf>
    <xf numFmtId="0" fontId="4" fillId="0" borderId="0" xfId="0" applyFont="1" applyAlignment="1">
      <alignment wrapText="1"/>
    </xf>
    <xf numFmtId="0" fontId="5" fillId="0" borderId="0" xfId="0" applyFont="1" applyAlignment="1">
      <alignment horizontal="right" vertical="center"/>
    </xf>
    <xf numFmtId="0" fontId="5" fillId="0" borderId="0" xfId="0" applyFont="1" applyAlignment="1">
      <alignment horizontal="right"/>
    </xf>
    <xf numFmtId="0" fontId="7" fillId="0" borderId="0" xfId="0" applyFont="1" applyAlignment="1">
      <alignment horizontal="left" vertical="center" wrapText="1"/>
    </xf>
    <xf numFmtId="0" fontId="5" fillId="0" borderId="0" xfId="0" applyFont="1" applyAlignment="1">
      <alignment wrapText="1"/>
    </xf>
    <xf numFmtId="0" fontId="4" fillId="0" borderId="4" xfId="0" applyFont="1" applyBorder="1" applyAlignment="1">
      <alignment horizontal="left" vertical="center" wrapText="1"/>
    </xf>
    <xf numFmtId="164" fontId="4" fillId="0" borderId="4" xfId="0" applyNumberFormat="1" applyFont="1" applyBorder="1"/>
    <xf numFmtId="164" fontId="4" fillId="2" borderId="34" xfId="0" applyNumberFormat="1" applyFont="1" applyFill="1" applyBorder="1"/>
    <xf numFmtId="2" fontId="7" fillId="0" borderId="1" xfId="0" applyNumberFormat="1" applyFont="1" applyBorder="1" applyAlignment="1">
      <alignment horizontal="center" vertical="center" wrapText="1"/>
    </xf>
    <xf numFmtId="0" fontId="6" fillId="0" borderId="0" xfId="0" applyFont="1" applyAlignment="1">
      <alignment horizontal="left" vertical="center"/>
    </xf>
    <xf numFmtId="0" fontId="4" fillId="0" borderId="0" xfId="0" applyFont="1" applyAlignment="1">
      <alignment horizontal="left"/>
    </xf>
    <xf numFmtId="0" fontId="6" fillId="0" borderId="0" xfId="0" applyFont="1" applyAlignment="1">
      <alignment horizontal="center" vertical="center"/>
    </xf>
    <xf numFmtId="0" fontId="9" fillId="0" borderId="0" xfId="0" applyFont="1" applyAlignment="1">
      <alignment horizontal="center" vertical="center"/>
    </xf>
    <xf numFmtId="0" fontId="3" fillId="2" borderId="14" xfId="0" applyFont="1" applyFill="1" applyBorder="1" applyAlignment="1">
      <alignment horizontal="center" vertical="top"/>
    </xf>
    <xf numFmtId="0" fontId="3" fillId="2" borderId="20" xfId="0" applyFont="1" applyFill="1" applyBorder="1" applyAlignment="1">
      <alignment horizontal="center" vertical="top"/>
    </xf>
    <xf numFmtId="0" fontId="3" fillId="2" borderId="22" xfId="0" applyFont="1" applyFill="1" applyBorder="1" applyAlignment="1">
      <alignment horizontal="center" vertical="top"/>
    </xf>
    <xf numFmtId="0" fontId="3" fillId="2" borderId="15" xfId="0" applyFont="1" applyFill="1" applyBorder="1" applyAlignment="1">
      <alignment horizontal="left" vertical="center" wrapText="1"/>
    </xf>
    <xf numFmtId="0" fontId="3" fillId="2" borderId="16"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10" xfId="0" applyFont="1" applyFill="1" applyBorder="1" applyAlignment="1">
      <alignment horizontal="left" vertical="center" wrapText="1"/>
    </xf>
    <xf numFmtId="0" fontId="3" fillId="2" borderId="23" xfId="0" applyFont="1" applyFill="1" applyBorder="1" applyAlignment="1">
      <alignment horizontal="left" vertical="center" wrapText="1"/>
    </xf>
    <xf numFmtId="0" fontId="3" fillId="2" borderId="24" xfId="0" applyFont="1" applyFill="1" applyBorder="1" applyAlignment="1">
      <alignment horizontal="left" vertical="center" wrapText="1"/>
    </xf>
    <xf numFmtId="0" fontId="3" fillId="2" borderId="25" xfId="0" applyFont="1" applyFill="1" applyBorder="1" applyAlignment="1">
      <alignment horizontal="left" vertical="center" wrapText="1"/>
    </xf>
    <xf numFmtId="0" fontId="4" fillId="0" borderId="0" xfId="0" applyFont="1" applyAlignment="1">
      <alignment horizontal="left" wrapText="1"/>
    </xf>
    <xf numFmtId="0" fontId="5" fillId="0" borderId="0" xfId="0" applyFont="1" applyAlignment="1">
      <alignment horizontal="left" wrapText="1"/>
    </xf>
    <xf numFmtId="49" fontId="4" fillId="5" borderId="29" xfId="0" applyNumberFormat="1" applyFont="1" applyFill="1" applyBorder="1" applyAlignment="1">
      <alignment horizontal="center" vertical="top"/>
    </xf>
    <xf numFmtId="49" fontId="4" fillId="5" borderId="20" xfId="0" applyNumberFormat="1" applyFont="1" applyFill="1" applyBorder="1" applyAlignment="1">
      <alignment horizontal="center" vertical="top"/>
    </xf>
    <xf numFmtId="49" fontId="4" fillId="5" borderId="22" xfId="0" applyNumberFormat="1" applyFont="1" applyFill="1" applyBorder="1" applyAlignment="1">
      <alignment horizontal="center" vertical="top"/>
    </xf>
    <xf numFmtId="0" fontId="4" fillId="0" borderId="1" xfId="0" applyFont="1" applyBorder="1" applyAlignment="1">
      <alignment horizontal="left" vertical="center" wrapText="1"/>
    </xf>
    <xf numFmtId="0" fontId="4" fillId="0" borderId="26" xfId="0" applyFont="1" applyBorder="1" applyAlignment="1">
      <alignment horizontal="left" vertical="center"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30" xfId="0" applyFont="1" applyBorder="1" applyAlignment="1">
      <alignment horizontal="left" vertical="top" wrapText="1"/>
    </xf>
    <xf numFmtId="0" fontId="13" fillId="0" borderId="5" xfId="0" applyFont="1" applyBorder="1" applyAlignment="1">
      <alignment horizontal="center"/>
    </xf>
    <xf numFmtId="0" fontId="13" fillId="0" borderId="6" xfId="0" applyFont="1" applyBorder="1" applyAlignment="1">
      <alignment horizontal="center"/>
    </xf>
    <xf numFmtId="0" fontId="13" fillId="0" borderId="32" xfId="0" applyFont="1" applyBorder="1" applyAlignment="1">
      <alignment horizontal="center"/>
    </xf>
    <xf numFmtId="49" fontId="4" fillId="4" borderId="31" xfId="0" applyNumberFormat="1" applyFont="1" applyFill="1" applyBorder="1" applyAlignment="1">
      <alignment horizontal="center" vertical="top"/>
    </xf>
    <xf numFmtId="49" fontId="4" fillId="4" borderId="33" xfId="0" applyNumberFormat="1" applyFont="1" applyFill="1" applyBorder="1" applyAlignment="1">
      <alignment horizontal="center" vertical="top"/>
    </xf>
    <xf numFmtId="0" fontId="4" fillId="0" borderId="1" xfId="0" applyFont="1" applyBorder="1" applyAlignment="1">
      <alignment horizontal="left" vertical="top" wrapText="1"/>
    </xf>
    <xf numFmtId="0" fontId="4" fillId="0" borderId="26" xfId="0" applyFont="1" applyBorder="1" applyAlignment="1">
      <alignment horizontal="left" vertical="top" wrapText="1"/>
    </xf>
    <xf numFmtId="0" fontId="3" fillId="5" borderId="1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5" borderId="0" xfId="0" applyFont="1" applyFill="1" applyAlignment="1">
      <alignment horizontal="center" vertical="center" wrapText="1"/>
    </xf>
    <xf numFmtId="0" fontId="3" fillId="5" borderId="10"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3" fillId="4" borderId="15"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17"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0" xfId="0" applyFont="1" applyFill="1" applyAlignment="1">
      <alignment horizontal="center" vertical="center" wrapText="1"/>
    </xf>
    <xf numFmtId="0" fontId="3" fillId="4" borderId="1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164" fontId="13" fillId="0" borderId="5" xfId="0" applyNumberFormat="1" applyFont="1" applyBorder="1" applyAlignment="1">
      <alignment horizontal="center"/>
    </xf>
    <xf numFmtId="164" fontId="13" fillId="0" borderId="6" xfId="0" applyNumberFormat="1" applyFont="1" applyBorder="1" applyAlignment="1">
      <alignment horizontal="center"/>
    </xf>
    <xf numFmtId="164" fontId="13" fillId="0" borderId="32" xfId="0" applyNumberFormat="1" applyFont="1" applyBorder="1" applyAlignment="1">
      <alignment horizontal="center"/>
    </xf>
    <xf numFmtId="0" fontId="3" fillId="5" borderId="14" xfId="0" applyFont="1" applyFill="1" applyBorder="1" applyAlignment="1">
      <alignment horizontal="center" vertical="center"/>
    </xf>
    <xf numFmtId="0" fontId="3" fillId="5" borderId="20" xfId="0" applyFont="1" applyFill="1" applyBorder="1" applyAlignment="1">
      <alignment horizontal="center" vertical="center"/>
    </xf>
    <xf numFmtId="0" fontId="3" fillId="5" borderId="28" xfId="0" applyFont="1" applyFill="1" applyBorder="1" applyAlignment="1">
      <alignment horizontal="center" vertical="center"/>
    </xf>
    <xf numFmtId="49" fontId="4" fillId="4" borderId="29" xfId="0" applyNumberFormat="1" applyFont="1" applyFill="1" applyBorder="1" applyAlignment="1">
      <alignment horizontal="center" vertical="top"/>
    </xf>
    <xf numFmtId="49" fontId="4" fillId="4" borderId="20" xfId="0" applyNumberFormat="1" applyFont="1" applyFill="1" applyBorder="1" applyAlignment="1">
      <alignment horizontal="center" vertical="top"/>
    </xf>
    <xf numFmtId="49" fontId="4" fillId="4" borderId="28" xfId="0" applyNumberFormat="1" applyFont="1" applyFill="1" applyBorder="1" applyAlignment="1">
      <alignment horizontal="center" vertical="top"/>
    </xf>
    <xf numFmtId="0" fontId="4" fillId="0" borderId="30" xfId="0" applyFont="1" applyBorder="1" applyAlignment="1">
      <alignment horizontal="left" vertical="center" wrapText="1"/>
    </xf>
    <xf numFmtId="0" fontId="3" fillId="4" borderId="14"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8" xfId="0" applyFont="1" applyFill="1" applyBorder="1" applyAlignment="1">
      <alignment horizontal="center" vertical="center"/>
    </xf>
    <xf numFmtId="49" fontId="4" fillId="3" borderId="31" xfId="0" applyNumberFormat="1" applyFont="1" applyFill="1" applyBorder="1" applyAlignment="1">
      <alignment horizontal="center" vertical="top"/>
    </xf>
    <xf numFmtId="49" fontId="4" fillId="3" borderId="33" xfId="0" applyNumberFormat="1" applyFont="1" applyFill="1" applyBorder="1" applyAlignment="1">
      <alignment horizontal="center" vertical="top"/>
    </xf>
    <xf numFmtId="0" fontId="4" fillId="0" borderId="7" xfId="0" applyFont="1" applyBorder="1" applyAlignment="1">
      <alignment horizontal="left" vertical="top" wrapText="1"/>
    </xf>
    <xf numFmtId="0" fontId="4" fillId="0" borderId="9" xfId="0" applyFont="1" applyBorder="1" applyAlignment="1">
      <alignment horizontal="left" vertical="top" wrapText="1"/>
    </xf>
    <xf numFmtId="0" fontId="4" fillId="0" borderId="11" xfId="0" applyFont="1" applyBorder="1" applyAlignment="1">
      <alignment horizontal="left" vertical="top"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49" fontId="4" fillId="2" borderId="31" xfId="0" applyNumberFormat="1" applyFont="1" applyFill="1" applyBorder="1" applyAlignment="1">
      <alignment horizontal="center" vertical="top"/>
    </xf>
    <xf numFmtId="0" fontId="4" fillId="0" borderId="1" xfId="0" applyFont="1" applyBorder="1" applyAlignment="1">
      <alignment horizontal="center" vertical="top" wrapText="1"/>
    </xf>
    <xf numFmtId="0" fontId="3" fillId="2" borderId="0" xfId="0" applyFont="1" applyFill="1" applyBorder="1" applyAlignment="1">
      <alignment horizontal="left" vertical="center" wrapText="1"/>
    </xf>
    <xf numFmtId="0" fontId="3" fillId="2" borderId="14" xfId="0" applyFont="1" applyFill="1" applyBorder="1" applyAlignment="1">
      <alignment horizontal="center" vertical="center"/>
    </xf>
    <xf numFmtId="0" fontId="3" fillId="2" borderId="20" xfId="0" applyFont="1" applyFill="1" applyBorder="1" applyAlignment="1">
      <alignment horizontal="center" vertical="center"/>
    </xf>
    <xf numFmtId="0" fontId="3" fillId="2" borderId="22" xfId="0" applyFont="1" applyFill="1" applyBorder="1" applyAlignment="1">
      <alignment horizontal="center" vertical="center"/>
    </xf>
    <xf numFmtId="0" fontId="12" fillId="0" borderId="3" xfId="0" applyFont="1" applyBorder="1" applyAlignment="1">
      <alignment horizontal="left"/>
    </xf>
    <xf numFmtId="0" fontId="12" fillId="0" borderId="4" xfId="0" applyFont="1" applyBorder="1" applyAlignment="1">
      <alignment horizontal="left"/>
    </xf>
    <xf numFmtId="0" fontId="4" fillId="0" borderId="2" xfId="0" applyFont="1" applyBorder="1" applyAlignment="1">
      <alignment vertical="top" wrapText="1"/>
    </xf>
    <xf numFmtId="0" fontId="12" fillId="0" borderId="3" xfId="0" applyFont="1" applyBorder="1" applyAlignment="1">
      <alignment vertical="top" wrapText="1"/>
    </xf>
    <xf numFmtId="0" fontId="12" fillId="0" borderId="4" xfId="0" applyFont="1" applyBorder="1" applyAlignment="1">
      <alignment vertical="top" wrapText="1"/>
    </xf>
    <xf numFmtId="0" fontId="12" fillId="0" borderId="3" xfId="0" applyFont="1" applyBorder="1" applyAlignment="1">
      <alignment wrapText="1"/>
    </xf>
    <xf numFmtId="0" fontId="12" fillId="0" borderId="4" xfId="0" applyFont="1" applyBorder="1" applyAlignment="1">
      <alignment wrapText="1"/>
    </xf>
    <xf numFmtId="49" fontId="4" fillId="2" borderId="33" xfId="0" applyNumberFormat="1" applyFont="1" applyFill="1" applyBorder="1" applyAlignment="1">
      <alignment horizontal="center" vertical="top"/>
    </xf>
    <xf numFmtId="0" fontId="4" fillId="0" borderId="8" xfId="0" applyFont="1" applyBorder="1" applyAlignment="1">
      <alignment horizontal="left" vertical="top" wrapText="1"/>
    </xf>
    <xf numFmtId="0" fontId="4" fillId="0" borderId="10" xfId="0" applyFont="1" applyBorder="1" applyAlignment="1">
      <alignment horizontal="left" vertical="top" wrapText="1"/>
    </xf>
    <xf numFmtId="0" fontId="4" fillId="0" borderId="23" xfId="0" applyFont="1" applyBorder="1" applyAlignment="1">
      <alignment horizontal="left" vertical="top" wrapText="1"/>
    </xf>
    <xf numFmtId="0" fontId="4" fillId="0" borderId="25" xfId="0" applyFont="1" applyBorder="1" applyAlignment="1">
      <alignment horizontal="left" vertical="top" wrapText="1"/>
    </xf>
    <xf numFmtId="0" fontId="3" fillId="3" borderId="15"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9" xfId="0" applyFont="1" applyFill="1" applyBorder="1" applyAlignment="1">
      <alignment horizontal="center" vertical="center" wrapText="1"/>
    </xf>
    <xf numFmtId="0" fontId="3" fillId="3" borderId="0" xfId="0" applyFont="1" applyFill="1" applyAlignment="1">
      <alignment horizontal="center" vertical="center" wrapText="1"/>
    </xf>
    <xf numFmtId="0" fontId="3"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3" fillId="3" borderId="14"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28" xfId="0" applyFont="1" applyFill="1" applyBorder="1" applyAlignment="1">
      <alignment horizontal="center" vertical="center"/>
    </xf>
    <xf numFmtId="0" fontId="6" fillId="0" borderId="0" xfId="0" applyFont="1" applyAlignment="1">
      <alignment horizont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4" fillId="0" borderId="4" xfId="0" applyFont="1" applyBorder="1" applyAlignment="1">
      <alignment horizontal="left" vertical="top" wrapText="1"/>
    </xf>
    <xf numFmtId="49" fontId="4" fillId="2" borderId="28" xfId="0" applyNumberFormat="1" applyFont="1" applyFill="1" applyBorder="1" applyAlignment="1">
      <alignment horizontal="center" vertical="top"/>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2" fillId="0" borderId="0" xfId="0" applyFont="1" applyFill="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
  <sheetViews>
    <sheetView tabSelected="1" topLeftCell="A13" workbookViewId="0">
      <selection activeCell="J10" sqref="J10"/>
    </sheetView>
  </sheetViews>
  <sheetFormatPr defaultColWidth="9.109375" defaultRowHeight="13.8" x14ac:dyDescent="0.25"/>
  <cols>
    <col min="1" max="1" width="54.109375" style="2" customWidth="1"/>
    <col min="2" max="2" width="10.5546875" style="2" customWidth="1"/>
    <col min="3" max="3" width="11.5546875" style="2" customWidth="1"/>
    <col min="4" max="4" width="13" style="2" customWidth="1"/>
    <col min="5" max="5" width="14.109375" style="2" customWidth="1"/>
    <col min="6" max="16384" width="9.109375" style="2"/>
  </cols>
  <sheetData>
    <row r="1" spans="1:5" ht="18" x14ac:dyDescent="0.35">
      <c r="A1" s="5"/>
      <c r="B1" s="108" t="s">
        <v>93</v>
      </c>
      <c r="C1" s="108"/>
      <c r="D1" s="108"/>
      <c r="E1" s="108"/>
    </row>
    <row r="2" spans="1:5" ht="18" x14ac:dyDescent="0.35">
      <c r="A2" s="5"/>
      <c r="B2" s="108" t="s">
        <v>13</v>
      </c>
      <c r="C2" s="108"/>
      <c r="D2" s="108"/>
      <c r="E2" s="108"/>
    </row>
    <row r="3" spans="1:5" ht="18" x14ac:dyDescent="0.35">
      <c r="A3" s="5"/>
      <c r="B3" s="108" t="s">
        <v>15</v>
      </c>
      <c r="C3" s="108"/>
      <c r="D3" s="108"/>
      <c r="E3" s="108"/>
    </row>
    <row r="4" spans="1:5" ht="18" x14ac:dyDescent="0.35">
      <c r="A4" s="5"/>
      <c r="B4" s="9" t="s">
        <v>110</v>
      </c>
      <c r="C4" s="3"/>
      <c r="D4" s="3"/>
      <c r="E4" s="3"/>
    </row>
    <row r="5" spans="1:5" ht="18" x14ac:dyDescent="0.35">
      <c r="A5" s="6" t="s">
        <v>11</v>
      </c>
      <c r="B5" s="5"/>
      <c r="C5" s="5"/>
      <c r="D5" s="5"/>
      <c r="E5" s="5"/>
    </row>
    <row r="6" spans="1:5" ht="22.5" customHeight="1" x14ac:dyDescent="0.25">
      <c r="A6" s="109" t="s">
        <v>2</v>
      </c>
      <c r="B6" s="109"/>
      <c r="C6" s="109"/>
      <c r="D6" s="109"/>
      <c r="E6" s="109"/>
    </row>
    <row r="7" spans="1:5" ht="25.5" customHeight="1" x14ac:dyDescent="0.25">
      <c r="A7" s="110" t="s">
        <v>105</v>
      </c>
      <c r="B7" s="110"/>
      <c r="C7" s="110"/>
      <c r="D7" s="110"/>
      <c r="E7" s="110"/>
    </row>
    <row r="8" spans="1:5" ht="18" x14ac:dyDescent="0.35">
      <c r="A8" s="6" t="s">
        <v>14</v>
      </c>
      <c r="B8" s="5"/>
      <c r="C8" s="5"/>
      <c r="D8" s="5"/>
      <c r="E8" s="5"/>
    </row>
    <row r="9" spans="1:5" ht="18" x14ac:dyDescent="0.35">
      <c r="A9" s="99" t="s">
        <v>0</v>
      </c>
      <c r="B9" s="5"/>
      <c r="C9" s="5"/>
      <c r="D9" s="5"/>
      <c r="E9" s="100" t="s">
        <v>16</v>
      </c>
    </row>
    <row r="10" spans="1:5" ht="80.25" customHeight="1" x14ac:dyDescent="0.25">
      <c r="A10" s="31" t="s">
        <v>3</v>
      </c>
      <c r="B10" s="31" t="s">
        <v>4</v>
      </c>
      <c r="C10" s="31" t="s">
        <v>111</v>
      </c>
      <c r="D10" s="31" t="s">
        <v>112</v>
      </c>
      <c r="E10" s="31" t="s">
        <v>5</v>
      </c>
    </row>
    <row r="11" spans="1:5" ht="12.75" customHeight="1" x14ac:dyDescent="0.25">
      <c r="A11" s="31">
        <v>1</v>
      </c>
      <c r="B11" s="31">
        <v>2</v>
      </c>
      <c r="C11" s="31">
        <v>3</v>
      </c>
      <c r="D11" s="31">
        <v>4</v>
      </c>
      <c r="E11" s="31">
        <v>5</v>
      </c>
    </row>
    <row r="12" spans="1:5" s="229" customFormat="1" ht="17.399999999999999" x14ac:dyDescent="0.25">
      <c r="A12" s="226" t="s">
        <v>6</v>
      </c>
      <c r="B12" s="227">
        <v>3147.5</v>
      </c>
      <c r="C12" s="227">
        <v>3384.9</v>
      </c>
      <c r="D12" s="227">
        <v>3461.5</v>
      </c>
      <c r="E12" s="228">
        <f t="shared" ref="E12" si="0">B12+C12+D12</f>
        <v>9993.9</v>
      </c>
    </row>
    <row r="13" spans="1:5" ht="21.75" customHeight="1" x14ac:dyDescent="0.25">
      <c r="A13" s="30" t="s">
        <v>7</v>
      </c>
      <c r="B13" s="31"/>
      <c r="C13" s="31"/>
      <c r="D13" s="31"/>
      <c r="E13" s="7"/>
    </row>
    <row r="14" spans="1:5" ht="18" x14ac:dyDescent="0.25">
      <c r="A14" s="30" t="s">
        <v>8</v>
      </c>
      <c r="B14" s="31"/>
      <c r="C14" s="31"/>
      <c r="D14" s="31"/>
      <c r="E14" s="7"/>
    </row>
    <row r="15" spans="1:5" ht="18" x14ac:dyDescent="0.25">
      <c r="A15" s="30" t="s">
        <v>9</v>
      </c>
      <c r="B15" s="7">
        <v>3112.5</v>
      </c>
      <c r="C15" s="7">
        <v>3351.9</v>
      </c>
      <c r="D15" s="7">
        <v>3451.5</v>
      </c>
      <c r="E15" s="7">
        <f>SUM(D15,C15,B15)</f>
        <v>9915.9</v>
      </c>
    </row>
    <row r="16" spans="1:5" ht="18" x14ac:dyDescent="0.25">
      <c r="A16" s="30" t="s">
        <v>10</v>
      </c>
      <c r="B16" s="7">
        <v>35</v>
      </c>
      <c r="C16" s="106">
        <v>33</v>
      </c>
      <c r="D16" s="7">
        <v>10</v>
      </c>
      <c r="E16" s="7">
        <f>B16+C16+D16</f>
        <v>78</v>
      </c>
    </row>
    <row r="17" spans="1:5" ht="18" x14ac:dyDescent="0.35">
      <c r="A17" s="101"/>
      <c r="B17" s="102"/>
      <c r="C17" s="102"/>
      <c r="D17" s="102"/>
      <c r="E17" s="102"/>
    </row>
    <row r="18" spans="1:5" x14ac:dyDescent="0.25">
      <c r="A18" s="1"/>
    </row>
    <row r="19" spans="1:5" ht="17.399999999999999" x14ac:dyDescent="0.25">
      <c r="A19" s="107" t="s">
        <v>114</v>
      </c>
      <c r="B19" s="107"/>
      <c r="C19" s="107"/>
      <c r="D19" s="107"/>
      <c r="E19" s="107"/>
    </row>
    <row r="20" spans="1:5" ht="18" x14ac:dyDescent="0.25">
      <c r="A20" s="6"/>
    </row>
  </sheetData>
  <mergeCells count="6">
    <mergeCell ref="A19:E19"/>
    <mergeCell ref="B1:E1"/>
    <mergeCell ref="B2:E2"/>
    <mergeCell ref="B3:E3"/>
    <mergeCell ref="A6:E6"/>
    <mergeCell ref="A7:E7"/>
  </mergeCells>
  <pageMargins left="1.1811023622047245" right="0.59055118110236227" top="0.78740157480314965" bottom="0.78740157480314965" header="0" footer="0"/>
  <pageSetup paperSize="9" scale="80"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3"/>
  <sheetViews>
    <sheetView topLeftCell="A99" zoomScaleNormal="100" workbookViewId="0">
      <selection activeCell="C15" sqref="C15:C17"/>
    </sheetView>
  </sheetViews>
  <sheetFormatPr defaultColWidth="9.109375" defaultRowHeight="15.6" x14ac:dyDescent="0.3"/>
  <cols>
    <col min="1" max="1" width="4.33203125" style="20" customWidth="1"/>
    <col min="2" max="2" width="19.6640625" style="11" customWidth="1"/>
    <col min="3" max="3" width="59.5546875" style="3" customWidth="1"/>
    <col min="4" max="4" width="9.44140625" style="11" customWidth="1"/>
    <col min="5" max="5" width="12.44140625" style="9" customWidth="1"/>
    <col min="6" max="6" width="22.5546875" style="11" customWidth="1"/>
    <col min="7" max="7" width="8.33203125" style="3" customWidth="1"/>
    <col min="8" max="8" width="7.88671875" style="3" customWidth="1"/>
    <col min="9" max="9" width="8.109375" style="3" customWidth="1"/>
    <col min="10" max="10" width="10.88671875" style="3" customWidth="1"/>
    <col min="11" max="11" width="9.109375" style="3"/>
    <col min="12" max="15" width="10.5546875" style="3" bestFit="1" customWidth="1"/>
    <col min="16" max="16384" width="9.109375" style="3"/>
  </cols>
  <sheetData>
    <row r="1" spans="1:18" ht="0.75" customHeight="1" x14ac:dyDescent="0.3">
      <c r="A1" s="20" t="s">
        <v>19</v>
      </c>
      <c r="B1" s="17"/>
      <c r="F1" s="123" t="s">
        <v>12</v>
      </c>
      <c r="G1" s="123"/>
      <c r="H1" s="123"/>
      <c r="I1" s="123"/>
      <c r="J1" s="123"/>
    </row>
    <row r="2" spans="1:18" ht="48.75" customHeight="1" x14ac:dyDescent="0.35">
      <c r="A2" s="26" t="s">
        <v>20</v>
      </c>
      <c r="B2" s="28"/>
      <c r="C2" s="5"/>
      <c r="D2" s="23"/>
      <c r="E2" s="24"/>
      <c r="F2" s="123" t="s">
        <v>103</v>
      </c>
      <c r="G2" s="123"/>
      <c r="H2" s="123"/>
      <c r="I2" s="123"/>
      <c r="J2" s="123"/>
    </row>
    <row r="3" spans="1:18" ht="13.5" customHeight="1" x14ac:dyDescent="0.35">
      <c r="A3" s="26" t="s">
        <v>21</v>
      </c>
      <c r="B3" s="28"/>
      <c r="C3" s="5"/>
      <c r="D3" s="23"/>
      <c r="E3" s="24"/>
      <c r="F3" s="124"/>
      <c r="G3" s="124"/>
      <c r="H3" s="124"/>
      <c r="I3" s="124"/>
      <c r="J3" s="124"/>
    </row>
    <row r="4" spans="1:18" ht="17.25" hidden="1" customHeight="1" x14ac:dyDescent="0.35">
      <c r="A4" s="26"/>
      <c r="B4" s="28"/>
      <c r="C4" s="5"/>
      <c r="D4" s="23"/>
      <c r="E4" s="24"/>
      <c r="F4" s="23"/>
      <c r="G4" s="5"/>
      <c r="H4" s="5"/>
      <c r="I4" s="5"/>
      <c r="J4" s="5"/>
    </row>
    <row r="5" spans="1:18" s="5" customFormat="1" ht="18" x14ac:dyDescent="0.35">
      <c r="A5" s="109" t="s">
        <v>104</v>
      </c>
      <c r="B5" s="109"/>
      <c r="C5" s="109"/>
      <c r="D5" s="109"/>
      <c r="E5" s="109"/>
      <c r="F5" s="109"/>
      <c r="G5" s="109"/>
      <c r="H5" s="109"/>
      <c r="I5" s="109"/>
      <c r="J5" s="109"/>
    </row>
    <row r="6" spans="1:18" s="5" customFormat="1" ht="15" customHeight="1" x14ac:dyDescent="0.35">
      <c r="A6" s="21"/>
      <c r="B6" s="12"/>
      <c r="C6" s="22"/>
      <c r="D6" s="12"/>
      <c r="E6" s="10"/>
      <c r="F6" s="12"/>
      <c r="G6" s="22"/>
      <c r="H6" s="22"/>
      <c r="I6" s="22"/>
      <c r="J6" s="22"/>
    </row>
    <row r="7" spans="1:18" s="5" customFormat="1" ht="24" customHeight="1" x14ac:dyDescent="0.35">
      <c r="A7" s="110" t="s">
        <v>105</v>
      </c>
      <c r="B7" s="110"/>
      <c r="C7" s="110"/>
      <c r="D7" s="110"/>
      <c r="E7" s="110"/>
      <c r="F7" s="110"/>
      <c r="G7" s="110"/>
      <c r="H7" s="110"/>
      <c r="I7" s="110"/>
      <c r="J7" s="110"/>
    </row>
    <row r="8" spans="1:18" ht="19.5" customHeight="1" x14ac:dyDescent="0.35">
      <c r="A8" s="21"/>
      <c r="B8" s="12"/>
      <c r="C8" s="5"/>
      <c r="D8" s="23"/>
      <c r="E8" s="24"/>
      <c r="F8" s="23"/>
      <c r="G8" s="5"/>
      <c r="H8" s="5"/>
      <c r="I8" s="25" t="s">
        <v>90</v>
      </c>
      <c r="J8" s="5"/>
    </row>
    <row r="9" spans="1:18" ht="38.25" customHeight="1" x14ac:dyDescent="0.3">
      <c r="A9" s="190" t="s">
        <v>17</v>
      </c>
      <c r="B9" s="164" t="s">
        <v>23</v>
      </c>
      <c r="C9" s="164" t="s">
        <v>22</v>
      </c>
      <c r="D9" s="164" t="s">
        <v>24</v>
      </c>
      <c r="E9" s="164" t="s">
        <v>18</v>
      </c>
      <c r="F9" s="164" t="s">
        <v>25</v>
      </c>
      <c r="G9" s="164" t="s">
        <v>26</v>
      </c>
      <c r="H9" s="164"/>
      <c r="I9" s="164"/>
      <c r="J9" s="164"/>
    </row>
    <row r="10" spans="1:18" ht="29.25" customHeight="1" x14ac:dyDescent="0.3">
      <c r="A10" s="190"/>
      <c r="B10" s="164"/>
      <c r="C10" s="164"/>
      <c r="D10" s="164"/>
      <c r="E10" s="164"/>
      <c r="F10" s="164"/>
      <c r="G10" s="32">
        <v>2027</v>
      </c>
      <c r="H10" s="32">
        <v>2028</v>
      </c>
      <c r="I10" s="32">
        <v>2029</v>
      </c>
      <c r="J10" s="32" t="s">
        <v>1</v>
      </c>
    </row>
    <row r="11" spans="1:18" s="19" customFormat="1" ht="16.2" thickBot="1" x14ac:dyDescent="0.3">
      <c r="A11" s="33">
        <v>1</v>
      </c>
      <c r="B11" s="34">
        <f>A11+1</f>
        <v>2</v>
      </c>
      <c r="C11" s="34">
        <f t="shared" ref="C11:J11" si="0">B11+1</f>
        <v>3</v>
      </c>
      <c r="D11" s="34">
        <f t="shared" si="0"/>
        <v>4</v>
      </c>
      <c r="E11" s="34">
        <f t="shared" si="0"/>
        <v>5</v>
      </c>
      <c r="F11" s="34">
        <f t="shared" si="0"/>
        <v>6</v>
      </c>
      <c r="G11" s="34">
        <f t="shared" si="0"/>
        <v>7</v>
      </c>
      <c r="H11" s="34">
        <f t="shared" si="0"/>
        <v>8</v>
      </c>
      <c r="I11" s="34">
        <f t="shared" si="0"/>
        <v>9</v>
      </c>
      <c r="J11" s="34">
        <f t="shared" si="0"/>
        <v>10</v>
      </c>
    </row>
    <row r="12" spans="1:18" s="13" customFormat="1" ht="16.5" customHeight="1" x14ac:dyDescent="0.3">
      <c r="A12" s="192">
        <v>1</v>
      </c>
      <c r="B12" s="114" t="s">
        <v>31</v>
      </c>
      <c r="C12" s="115"/>
      <c r="D12" s="115"/>
      <c r="E12" s="116"/>
      <c r="F12" s="35" t="s">
        <v>29</v>
      </c>
      <c r="G12" s="36">
        <f>G15+G18+G21+G27+G30+G24</f>
        <v>2156</v>
      </c>
      <c r="H12" s="36">
        <f t="shared" ref="H12:I12" si="1">H15+H18+H21+H27+H30+H24</f>
        <v>2315.1</v>
      </c>
      <c r="I12" s="36">
        <f t="shared" si="1"/>
        <v>2473.5999999999995</v>
      </c>
      <c r="J12" s="37">
        <f>SUM(J15,J18,J21,J24,J27,J30)</f>
        <v>6944.7000000000007</v>
      </c>
      <c r="L12" s="18"/>
      <c r="M12" s="18"/>
      <c r="N12" s="18"/>
      <c r="O12" s="18"/>
    </row>
    <row r="13" spans="1:18" s="13" customFormat="1" ht="26.25" customHeight="1" x14ac:dyDescent="0.3">
      <c r="A13" s="193"/>
      <c r="B13" s="117"/>
      <c r="C13" s="191"/>
      <c r="D13" s="191"/>
      <c r="E13" s="119"/>
      <c r="F13" s="38" t="s">
        <v>30</v>
      </c>
      <c r="G13" s="39">
        <f>G16+G19+G22+G28</f>
        <v>25</v>
      </c>
      <c r="H13" s="39">
        <f t="shared" ref="H13:J13" si="2">H16+H19+H22+H28</f>
        <v>30</v>
      </c>
      <c r="I13" s="39">
        <f t="shared" si="2"/>
        <v>10</v>
      </c>
      <c r="J13" s="40">
        <f t="shared" si="2"/>
        <v>65</v>
      </c>
      <c r="L13" s="18"/>
      <c r="M13" s="18"/>
      <c r="N13" s="18"/>
      <c r="O13" s="18"/>
    </row>
    <row r="14" spans="1:18" s="13" customFormat="1" ht="17.25" customHeight="1" thickBot="1" x14ac:dyDescent="0.35">
      <c r="A14" s="194"/>
      <c r="B14" s="120"/>
      <c r="C14" s="121"/>
      <c r="D14" s="121"/>
      <c r="E14" s="122"/>
      <c r="F14" s="95" t="s">
        <v>37</v>
      </c>
      <c r="G14" s="96">
        <f>G17+G20+G23+G26+G29+G32</f>
        <v>2181</v>
      </c>
      <c r="H14" s="96">
        <f t="shared" ref="H14:J14" si="3">H17+H20+H23+H26+H29+H32</f>
        <v>2345.1</v>
      </c>
      <c r="I14" s="96">
        <f t="shared" si="3"/>
        <v>2483.5999999999995</v>
      </c>
      <c r="J14" s="97">
        <f t="shared" si="3"/>
        <v>7009.7000000000007</v>
      </c>
      <c r="L14" s="18"/>
      <c r="M14" s="18"/>
      <c r="N14" s="18"/>
      <c r="O14" s="18"/>
    </row>
    <row r="15" spans="1:18" ht="50.25" customHeight="1" x14ac:dyDescent="0.3">
      <c r="A15" s="225" t="s">
        <v>27</v>
      </c>
      <c r="B15" s="131" t="s">
        <v>36</v>
      </c>
      <c r="C15" s="131" t="s">
        <v>94</v>
      </c>
      <c r="D15" s="151" t="s">
        <v>106</v>
      </c>
      <c r="E15" s="163" t="s">
        <v>28</v>
      </c>
      <c r="F15" s="103" t="s">
        <v>29</v>
      </c>
      <c r="G15" s="104">
        <v>220</v>
      </c>
      <c r="H15" s="104">
        <v>226.5</v>
      </c>
      <c r="I15" s="104">
        <v>250.5</v>
      </c>
      <c r="J15" s="105">
        <f>G15+H15+I15</f>
        <v>697</v>
      </c>
    </row>
    <row r="16" spans="1:18" ht="41.25" customHeight="1" x14ac:dyDescent="0.3">
      <c r="A16" s="189"/>
      <c r="B16" s="131"/>
      <c r="C16" s="195"/>
      <c r="D16" s="128"/>
      <c r="E16" s="164"/>
      <c r="F16" s="44" t="s">
        <v>30</v>
      </c>
      <c r="G16" s="42"/>
      <c r="H16" s="42">
        <v>10</v>
      </c>
      <c r="I16" s="42"/>
      <c r="J16" s="43">
        <f t="shared" ref="J16:J26" si="4">G16+H16+I16</f>
        <v>10</v>
      </c>
      <c r="N16" s="16" t="s">
        <v>38</v>
      </c>
      <c r="O16" s="16"/>
      <c r="P16" s="16"/>
      <c r="Q16" s="16"/>
      <c r="R16" s="16"/>
    </row>
    <row r="17" spans="1:13" ht="76.5" customHeight="1" x14ac:dyDescent="0.3">
      <c r="A17" s="189"/>
      <c r="B17" s="224"/>
      <c r="C17" s="196"/>
      <c r="D17" s="128"/>
      <c r="E17" s="164"/>
      <c r="F17" s="45" t="s">
        <v>37</v>
      </c>
      <c r="G17" s="46">
        <f>G15+G16</f>
        <v>220</v>
      </c>
      <c r="H17" s="46">
        <f t="shared" ref="H17:I17" si="5">H15+H16</f>
        <v>236.5</v>
      </c>
      <c r="I17" s="46">
        <f t="shared" si="5"/>
        <v>250.5</v>
      </c>
      <c r="J17" s="43">
        <f t="shared" si="4"/>
        <v>707</v>
      </c>
    </row>
    <row r="18" spans="1:13" ht="257.25" customHeight="1" x14ac:dyDescent="0.3">
      <c r="A18" s="189" t="s">
        <v>33</v>
      </c>
      <c r="B18" s="138" t="s">
        <v>32</v>
      </c>
      <c r="C18" s="197" t="s">
        <v>107</v>
      </c>
      <c r="D18" s="128" t="s">
        <v>106</v>
      </c>
      <c r="E18" s="128" t="s">
        <v>28</v>
      </c>
      <c r="F18" s="47" t="s">
        <v>29</v>
      </c>
      <c r="G18" s="42">
        <v>1287</v>
      </c>
      <c r="H18" s="42">
        <v>1374</v>
      </c>
      <c r="I18" s="42">
        <v>1460.7</v>
      </c>
      <c r="J18" s="43">
        <f t="shared" si="4"/>
        <v>4121.7</v>
      </c>
    </row>
    <row r="19" spans="1:13" ht="36.75" customHeight="1" x14ac:dyDescent="0.3">
      <c r="A19" s="189"/>
      <c r="B19" s="138"/>
      <c r="C19" s="200"/>
      <c r="D19" s="128"/>
      <c r="E19" s="128"/>
      <c r="F19" s="48" t="s">
        <v>30</v>
      </c>
      <c r="G19" s="4"/>
      <c r="H19" s="42">
        <v>10</v>
      </c>
      <c r="I19" s="42">
        <v>5</v>
      </c>
      <c r="J19" s="43">
        <f t="shared" si="4"/>
        <v>15</v>
      </c>
    </row>
    <row r="20" spans="1:13" ht="45.75" customHeight="1" x14ac:dyDescent="0.3">
      <c r="A20" s="189"/>
      <c r="B20" s="138"/>
      <c r="C20" s="201"/>
      <c r="D20" s="128"/>
      <c r="E20" s="128"/>
      <c r="F20" s="49" t="s">
        <v>37</v>
      </c>
      <c r="G20" s="46">
        <f>G18+G19</f>
        <v>1287</v>
      </c>
      <c r="H20" s="46">
        <f t="shared" ref="H20:I20" si="6">H18+H19</f>
        <v>1384</v>
      </c>
      <c r="I20" s="46">
        <f t="shared" si="6"/>
        <v>1465.7</v>
      </c>
      <c r="J20" s="43">
        <f t="shared" si="4"/>
        <v>4136.7</v>
      </c>
      <c r="M20" s="3" t="s">
        <v>0</v>
      </c>
    </row>
    <row r="21" spans="1:13" ht="87.75" customHeight="1" x14ac:dyDescent="0.3">
      <c r="A21" s="189" t="s">
        <v>35</v>
      </c>
      <c r="B21" s="138" t="s">
        <v>34</v>
      </c>
      <c r="C21" s="197" t="s">
        <v>108</v>
      </c>
      <c r="D21" s="128" t="s">
        <v>106</v>
      </c>
      <c r="E21" s="128" t="s">
        <v>28</v>
      </c>
      <c r="F21" s="50" t="s">
        <v>29</v>
      </c>
      <c r="G21" s="4">
        <v>349</v>
      </c>
      <c r="H21" s="42">
        <v>392.1</v>
      </c>
      <c r="I21" s="42">
        <v>420.8</v>
      </c>
      <c r="J21" s="43">
        <f t="shared" si="4"/>
        <v>1161.9000000000001</v>
      </c>
    </row>
    <row r="22" spans="1:13" ht="54.75" customHeight="1" x14ac:dyDescent="0.3">
      <c r="A22" s="189"/>
      <c r="B22" s="138"/>
      <c r="C22" s="198"/>
      <c r="D22" s="128"/>
      <c r="E22" s="128"/>
      <c r="F22" s="41" t="s">
        <v>30</v>
      </c>
      <c r="G22" s="42">
        <v>25</v>
      </c>
      <c r="H22" s="42">
        <v>10</v>
      </c>
      <c r="I22" s="42">
        <v>5</v>
      </c>
      <c r="J22" s="43">
        <f t="shared" si="4"/>
        <v>40</v>
      </c>
    </row>
    <row r="23" spans="1:13" ht="102.75" customHeight="1" x14ac:dyDescent="0.3">
      <c r="A23" s="189"/>
      <c r="B23" s="138"/>
      <c r="C23" s="201"/>
      <c r="D23" s="128"/>
      <c r="E23" s="128"/>
      <c r="F23" s="51" t="s">
        <v>37</v>
      </c>
      <c r="G23" s="46">
        <f>G21+G22</f>
        <v>374</v>
      </c>
      <c r="H23" s="46">
        <f t="shared" ref="H23:I23" si="7">H21+H22</f>
        <v>402.1</v>
      </c>
      <c r="I23" s="46">
        <f t="shared" si="7"/>
        <v>425.8</v>
      </c>
      <c r="J23" s="43">
        <f>G23+H23+I23</f>
        <v>1201.9000000000001</v>
      </c>
    </row>
    <row r="24" spans="1:13" ht="48.75" customHeight="1" x14ac:dyDescent="0.3">
      <c r="A24" s="189" t="s">
        <v>39</v>
      </c>
      <c r="B24" s="130" t="s">
        <v>40</v>
      </c>
      <c r="C24" s="197" t="s">
        <v>95</v>
      </c>
      <c r="D24" s="128" t="s">
        <v>106</v>
      </c>
      <c r="E24" s="128" t="s">
        <v>28</v>
      </c>
      <c r="F24" s="41" t="s">
        <v>29</v>
      </c>
      <c r="G24" s="4">
        <v>12.5</v>
      </c>
      <c r="H24" s="4">
        <v>13.4</v>
      </c>
      <c r="I24" s="4">
        <v>14.2</v>
      </c>
      <c r="J24" s="43">
        <f t="shared" si="4"/>
        <v>40.099999999999994</v>
      </c>
    </row>
    <row r="25" spans="1:13" ht="42.75" customHeight="1" x14ac:dyDescent="0.3">
      <c r="A25" s="189"/>
      <c r="B25" s="131"/>
      <c r="C25" s="200"/>
      <c r="D25" s="128"/>
      <c r="E25" s="128"/>
      <c r="F25" s="41" t="s">
        <v>30</v>
      </c>
      <c r="G25" s="4"/>
      <c r="H25" s="4"/>
      <c r="I25" s="4"/>
      <c r="J25" s="43">
        <f t="shared" si="4"/>
        <v>0</v>
      </c>
    </row>
    <row r="26" spans="1:13" ht="30.75" customHeight="1" x14ac:dyDescent="0.3">
      <c r="A26" s="189"/>
      <c r="B26" s="224"/>
      <c r="C26" s="201"/>
      <c r="D26" s="128"/>
      <c r="E26" s="128"/>
      <c r="F26" s="51" t="s">
        <v>37</v>
      </c>
      <c r="G26" s="46">
        <v>12.5</v>
      </c>
      <c r="H26" s="46">
        <f>SUM(H24,H25)</f>
        <v>13.4</v>
      </c>
      <c r="I26" s="46">
        <f>SUM(I24,I25)</f>
        <v>14.2</v>
      </c>
      <c r="J26" s="43">
        <f t="shared" si="4"/>
        <v>40.099999999999994</v>
      </c>
    </row>
    <row r="27" spans="1:13" ht="46.5" customHeight="1" x14ac:dyDescent="0.3">
      <c r="A27" s="189" t="s">
        <v>42</v>
      </c>
      <c r="B27" s="138" t="s">
        <v>41</v>
      </c>
      <c r="C27" s="197" t="s">
        <v>109</v>
      </c>
      <c r="D27" s="128" t="s">
        <v>106</v>
      </c>
      <c r="E27" s="128" t="s">
        <v>28</v>
      </c>
      <c r="F27" s="41" t="s">
        <v>29</v>
      </c>
      <c r="G27" s="42">
        <v>88</v>
      </c>
      <c r="H27" s="42">
        <v>94.6</v>
      </c>
      <c r="I27" s="42">
        <v>100.2</v>
      </c>
      <c r="J27" s="43">
        <f>G27+H27+I27</f>
        <v>282.8</v>
      </c>
    </row>
    <row r="28" spans="1:13" ht="39.75" customHeight="1" x14ac:dyDescent="0.3">
      <c r="A28" s="189"/>
      <c r="B28" s="138"/>
      <c r="C28" s="198"/>
      <c r="D28" s="128"/>
      <c r="E28" s="128"/>
      <c r="F28" s="41" t="s">
        <v>30</v>
      </c>
      <c r="G28" s="4"/>
      <c r="H28" s="4"/>
      <c r="I28" s="4"/>
      <c r="J28" s="43">
        <f t="shared" ref="J28:J29" si="8">G28+H28+I28</f>
        <v>0</v>
      </c>
    </row>
    <row r="29" spans="1:13" ht="76.5" customHeight="1" x14ac:dyDescent="0.3">
      <c r="A29" s="189"/>
      <c r="B29" s="138"/>
      <c r="C29" s="199"/>
      <c r="D29" s="128"/>
      <c r="E29" s="128"/>
      <c r="F29" s="45" t="s">
        <v>37</v>
      </c>
      <c r="G29" s="46">
        <f>G27+G28</f>
        <v>88</v>
      </c>
      <c r="H29" s="46">
        <f t="shared" ref="H29" si="9">H27+H28</f>
        <v>94.6</v>
      </c>
      <c r="I29" s="46">
        <f t="shared" ref="I29" si="10">I27+I28</f>
        <v>100.2</v>
      </c>
      <c r="J29" s="43">
        <f t="shared" si="8"/>
        <v>282.8</v>
      </c>
    </row>
    <row r="30" spans="1:13" ht="36.75" customHeight="1" x14ac:dyDescent="0.3">
      <c r="A30" s="189" t="s">
        <v>43</v>
      </c>
      <c r="B30" s="180" t="s">
        <v>44</v>
      </c>
      <c r="C30" s="203"/>
      <c r="D30" s="128" t="s">
        <v>106</v>
      </c>
      <c r="E30" s="128" t="s">
        <v>28</v>
      </c>
      <c r="F30" s="41" t="s">
        <v>29</v>
      </c>
      <c r="G30" s="42">
        <v>199.5</v>
      </c>
      <c r="H30" s="42">
        <v>214.5</v>
      </c>
      <c r="I30" s="42">
        <v>227.2</v>
      </c>
      <c r="J30" s="43">
        <f>G30+H30+I30</f>
        <v>641.20000000000005</v>
      </c>
    </row>
    <row r="31" spans="1:13" ht="33.75" customHeight="1" x14ac:dyDescent="0.3">
      <c r="A31" s="189"/>
      <c r="B31" s="181"/>
      <c r="C31" s="204"/>
      <c r="D31" s="128"/>
      <c r="E31" s="128"/>
      <c r="F31" s="41" t="s">
        <v>30</v>
      </c>
      <c r="G31" s="4"/>
      <c r="H31" s="4"/>
      <c r="I31" s="4"/>
      <c r="J31" s="43">
        <f t="shared" ref="J31:J37" si="11">G31+H31+I31</f>
        <v>0</v>
      </c>
    </row>
    <row r="32" spans="1:13" ht="39" customHeight="1" thickBot="1" x14ac:dyDescent="0.35">
      <c r="A32" s="202"/>
      <c r="B32" s="205"/>
      <c r="C32" s="206"/>
      <c r="D32" s="129"/>
      <c r="E32" s="129"/>
      <c r="F32" s="52" t="s">
        <v>37</v>
      </c>
      <c r="G32" s="53">
        <f>G30+G31</f>
        <v>199.5</v>
      </c>
      <c r="H32" s="53">
        <f t="shared" ref="H32:I32" si="12">H30+H31</f>
        <v>214.5</v>
      </c>
      <c r="I32" s="53">
        <f t="shared" si="12"/>
        <v>227.2</v>
      </c>
      <c r="J32" s="54">
        <f t="shared" si="11"/>
        <v>641.20000000000005</v>
      </c>
    </row>
    <row r="33" spans="1:18" s="14" customFormat="1" ht="31.5" customHeight="1" x14ac:dyDescent="0.3">
      <c r="A33" s="216">
        <v>2</v>
      </c>
      <c r="B33" s="207" t="s">
        <v>45</v>
      </c>
      <c r="C33" s="208"/>
      <c r="D33" s="208"/>
      <c r="E33" s="209"/>
      <c r="F33" s="55" t="s">
        <v>29</v>
      </c>
      <c r="G33" s="56">
        <f>G36+G39+G45+G48+G51</f>
        <v>78.2</v>
      </c>
      <c r="H33" s="56">
        <f>SUM(H39,H45,H48,H51)</f>
        <v>83.4</v>
      </c>
      <c r="I33" s="56">
        <f t="shared" ref="I33" si="13">I36+I39+I45+I48+I51</f>
        <v>88.6</v>
      </c>
      <c r="J33" s="57">
        <f>SUM(I33,H33,G33)</f>
        <v>250.2</v>
      </c>
    </row>
    <row r="34" spans="1:18" s="14" customFormat="1" ht="31.5" customHeight="1" x14ac:dyDescent="0.3">
      <c r="A34" s="217"/>
      <c r="B34" s="210"/>
      <c r="C34" s="211"/>
      <c r="D34" s="211"/>
      <c r="E34" s="212"/>
      <c r="F34" s="58" t="s">
        <v>30</v>
      </c>
      <c r="G34" s="59">
        <f>G37+G40+G46+G49+G52</f>
        <v>0</v>
      </c>
      <c r="H34" s="59">
        <f t="shared" ref="H34:J34" si="14">H37+H40+H46+H49+H52</f>
        <v>0</v>
      </c>
      <c r="I34" s="59">
        <f t="shared" si="14"/>
        <v>0</v>
      </c>
      <c r="J34" s="60">
        <f t="shared" si="14"/>
        <v>0</v>
      </c>
    </row>
    <row r="35" spans="1:18" s="14" customFormat="1" ht="31.5" customHeight="1" x14ac:dyDescent="0.3">
      <c r="A35" s="218"/>
      <c r="B35" s="213"/>
      <c r="C35" s="214"/>
      <c r="D35" s="214"/>
      <c r="E35" s="215"/>
      <c r="F35" s="58" t="s">
        <v>37</v>
      </c>
      <c r="G35" s="59">
        <f>G38+G41+G47+G50+G53</f>
        <v>78.2</v>
      </c>
      <c r="H35" s="59">
        <f t="shared" ref="H35:J35" si="15">H38+H41+H47+H50+H53</f>
        <v>83.4</v>
      </c>
      <c r="I35" s="59">
        <f t="shared" si="15"/>
        <v>88.6</v>
      </c>
      <c r="J35" s="60">
        <f t="shared" si="15"/>
        <v>250.2</v>
      </c>
    </row>
    <row r="36" spans="1:18" ht="39" customHeight="1" x14ac:dyDescent="0.3">
      <c r="A36" s="178" t="s">
        <v>46</v>
      </c>
      <c r="B36" s="138" t="s">
        <v>98</v>
      </c>
      <c r="C36" s="128" t="s">
        <v>66</v>
      </c>
      <c r="D36" s="128" t="s">
        <v>106</v>
      </c>
      <c r="E36" s="128" t="s">
        <v>28</v>
      </c>
      <c r="F36" s="41" t="s">
        <v>29</v>
      </c>
      <c r="G36" s="42"/>
      <c r="H36" s="42"/>
      <c r="I36" s="42"/>
      <c r="J36" s="61">
        <f t="shared" si="11"/>
        <v>0</v>
      </c>
    </row>
    <row r="37" spans="1:18" ht="32.25" customHeight="1" x14ac:dyDescent="0.3">
      <c r="A37" s="178"/>
      <c r="B37" s="138"/>
      <c r="C37" s="128"/>
      <c r="D37" s="128"/>
      <c r="E37" s="128"/>
      <c r="F37" s="41" t="s">
        <v>30</v>
      </c>
      <c r="G37" s="42"/>
      <c r="H37" s="42"/>
      <c r="I37" s="42"/>
      <c r="J37" s="61">
        <f t="shared" si="11"/>
        <v>0</v>
      </c>
      <c r="N37" s="16" t="s">
        <v>38</v>
      </c>
      <c r="O37" s="16"/>
      <c r="P37" s="16"/>
      <c r="Q37" s="16"/>
      <c r="R37" s="16"/>
    </row>
    <row r="38" spans="1:18" ht="34.5" customHeight="1" x14ac:dyDescent="0.3">
      <c r="A38" s="178"/>
      <c r="B38" s="138"/>
      <c r="C38" s="128"/>
      <c r="D38" s="128"/>
      <c r="E38" s="128"/>
      <c r="F38" s="62" t="s">
        <v>37</v>
      </c>
      <c r="G38" s="63">
        <f>G36+G37</f>
        <v>0</v>
      </c>
      <c r="H38" s="63">
        <f t="shared" ref="H38:I38" si="16">H36+H37</f>
        <v>0</v>
      </c>
      <c r="I38" s="63">
        <f t="shared" si="16"/>
        <v>0</v>
      </c>
      <c r="J38" s="61">
        <f t="shared" ref="J38:J47" si="17">G38+H38+I38</f>
        <v>0</v>
      </c>
    </row>
    <row r="39" spans="1:18" ht="29.25" customHeight="1" x14ac:dyDescent="0.3">
      <c r="A39" s="178" t="s">
        <v>47</v>
      </c>
      <c r="B39" s="138" t="s">
        <v>59</v>
      </c>
      <c r="C39" s="128" t="s">
        <v>67</v>
      </c>
      <c r="D39" s="128" t="s">
        <v>106</v>
      </c>
      <c r="E39" s="128" t="s">
        <v>28</v>
      </c>
      <c r="F39" s="48" t="s">
        <v>29</v>
      </c>
      <c r="G39" s="42">
        <v>3.2</v>
      </c>
      <c r="H39" s="42">
        <v>3.4</v>
      </c>
      <c r="I39" s="42">
        <v>3.6</v>
      </c>
      <c r="J39" s="61">
        <f t="shared" si="17"/>
        <v>10.199999999999999</v>
      </c>
    </row>
    <row r="40" spans="1:18" ht="31.5" customHeight="1" x14ac:dyDescent="0.3">
      <c r="A40" s="178"/>
      <c r="B40" s="138"/>
      <c r="C40" s="128"/>
      <c r="D40" s="128"/>
      <c r="E40" s="128"/>
      <c r="F40" s="48" t="s">
        <v>30</v>
      </c>
      <c r="G40" s="4"/>
      <c r="H40" s="42"/>
      <c r="I40" s="42"/>
      <c r="J40" s="61">
        <f t="shared" si="17"/>
        <v>0</v>
      </c>
    </row>
    <row r="41" spans="1:18" ht="52.5" customHeight="1" x14ac:dyDescent="0.3">
      <c r="A41" s="178"/>
      <c r="B41" s="138"/>
      <c r="C41" s="128"/>
      <c r="D41" s="128"/>
      <c r="E41" s="128"/>
      <c r="F41" s="64" t="s">
        <v>37</v>
      </c>
      <c r="G41" s="63">
        <f>G39+G40</f>
        <v>3.2</v>
      </c>
      <c r="H41" s="63">
        <f t="shared" ref="H41:I41" si="18">H39+H40</f>
        <v>3.4</v>
      </c>
      <c r="I41" s="63">
        <f t="shared" si="18"/>
        <v>3.6</v>
      </c>
      <c r="J41" s="61">
        <f t="shared" si="17"/>
        <v>10.199999999999999</v>
      </c>
      <c r="M41" s="3" t="s">
        <v>0</v>
      </c>
    </row>
    <row r="42" spans="1:18" ht="27" customHeight="1" x14ac:dyDescent="0.3">
      <c r="A42" s="178" t="s">
        <v>48</v>
      </c>
      <c r="B42" s="180" t="s">
        <v>64</v>
      </c>
      <c r="C42" s="128" t="s">
        <v>65</v>
      </c>
      <c r="D42" s="128" t="s">
        <v>106</v>
      </c>
      <c r="E42" s="128" t="s">
        <v>28</v>
      </c>
      <c r="F42" s="50" t="s">
        <v>29</v>
      </c>
      <c r="G42" s="133" t="s">
        <v>61</v>
      </c>
      <c r="H42" s="134"/>
      <c r="I42" s="134"/>
      <c r="J42" s="135"/>
    </row>
    <row r="43" spans="1:18" ht="31.5" customHeight="1" x14ac:dyDescent="0.3">
      <c r="A43" s="178"/>
      <c r="B43" s="181"/>
      <c r="C43" s="128"/>
      <c r="D43" s="128"/>
      <c r="E43" s="128"/>
      <c r="F43" s="41" t="s">
        <v>30</v>
      </c>
      <c r="G43" s="133" t="s">
        <v>61</v>
      </c>
      <c r="H43" s="134"/>
      <c r="I43" s="134"/>
      <c r="J43" s="135"/>
    </row>
    <row r="44" spans="1:18" ht="29.25" customHeight="1" x14ac:dyDescent="0.3">
      <c r="A44" s="178"/>
      <c r="B44" s="182"/>
      <c r="C44" s="128"/>
      <c r="D44" s="128"/>
      <c r="E44" s="128"/>
      <c r="F44" s="62" t="s">
        <v>37</v>
      </c>
      <c r="G44" s="63">
        <v>0</v>
      </c>
      <c r="H44" s="63">
        <f t="shared" ref="H44:I44" si="19">H42+H43</f>
        <v>0</v>
      </c>
      <c r="I44" s="63">
        <f t="shared" si="19"/>
        <v>0</v>
      </c>
      <c r="J44" s="61">
        <f t="shared" si="17"/>
        <v>0</v>
      </c>
    </row>
    <row r="45" spans="1:18" ht="36" customHeight="1" x14ac:dyDescent="0.3">
      <c r="A45" s="178" t="s">
        <v>49</v>
      </c>
      <c r="B45" s="183" t="s">
        <v>60</v>
      </c>
      <c r="C45" s="184"/>
      <c r="D45" s="128" t="s">
        <v>106</v>
      </c>
      <c r="E45" s="128" t="s">
        <v>52</v>
      </c>
      <c r="F45" s="41" t="s">
        <v>29</v>
      </c>
      <c r="G45" s="4">
        <v>50</v>
      </c>
      <c r="H45" s="4">
        <v>53</v>
      </c>
      <c r="I45" s="4">
        <v>56</v>
      </c>
      <c r="J45" s="61">
        <f t="shared" si="17"/>
        <v>159</v>
      </c>
    </row>
    <row r="46" spans="1:18" ht="30.75" customHeight="1" x14ac:dyDescent="0.3">
      <c r="A46" s="178"/>
      <c r="B46" s="185"/>
      <c r="C46" s="186"/>
      <c r="D46" s="128"/>
      <c r="E46" s="128"/>
      <c r="F46" s="41" t="s">
        <v>30</v>
      </c>
      <c r="G46" s="4"/>
      <c r="H46" s="4"/>
      <c r="I46" s="4"/>
      <c r="J46" s="61">
        <f t="shared" si="17"/>
        <v>0</v>
      </c>
    </row>
    <row r="47" spans="1:18" ht="24.75" customHeight="1" x14ac:dyDescent="0.3">
      <c r="A47" s="178"/>
      <c r="B47" s="187"/>
      <c r="C47" s="188"/>
      <c r="D47" s="128"/>
      <c r="E47" s="128"/>
      <c r="F47" s="62" t="s">
        <v>37</v>
      </c>
      <c r="G47" s="63">
        <f>G45+G46</f>
        <v>50</v>
      </c>
      <c r="H47" s="63">
        <f t="shared" ref="H47:I47" si="20">H45+H46</f>
        <v>53</v>
      </c>
      <c r="I47" s="63">
        <f t="shared" si="20"/>
        <v>56</v>
      </c>
      <c r="J47" s="61">
        <f t="shared" si="17"/>
        <v>159</v>
      </c>
    </row>
    <row r="48" spans="1:18" ht="27" customHeight="1" x14ac:dyDescent="0.3">
      <c r="A48" s="178" t="s">
        <v>50</v>
      </c>
      <c r="B48" s="180" t="s">
        <v>62</v>
      </c>
      <c r="C48" s="128" t="s">
        <v>68</v>
      </c>
      <c r="D48" s="128" t="s">
        <v>106</v>
      </c>
      <c r="E48" s="128" t="s">
        <v>28</v>
      </c>
      <c r="F48" s="41" t="s">
        <v>29</v>
      </c>
      <c r="G48" s="42">
        <v>10</v>
      </c>
      <c r="H48" s="42">
        <v>11</v>
      </c>
      <c r="I48" s="42">
        <v>12</v>
      </c>
      <c r="J48" s="61">
        <f>G48+H48+I48</f>
        <v>33</v>
      </c>
    </row>
    <row r="49" spans="1:18" ht="38.25" customHeight="1" x14ac:dyDescent="0.3">
      <c r="A49" s="178"/>
      <c r="B49" s="181"/>
      <c r="C49" s="128"/>
      <c r="D49" s="128"/>
      <c r="E49" s="128"/>
      <c r="F49" s="41" t="s">
        <v>30</v>
      </c>
      <c r="G49" s="4"/>
      <c r="H49" s="4"/>
      <c r="I49" s="4"/>
      <c r="J49" s="61">
        <f t="shared" ref="J49:J50" si="21">G49+H49+I49</f>
        <v>0</v>
      </c>
    </row>
    <row r="50" spans="1:18" ht="25.5" customHeight="1" x14ac:dyDescent="0.3">
      <c r="A50" s="178"/>
      <c r="B50" s="182"/>
      <c r="C50" s="128"/>
      <c r="D50" s="128"/>
      <c r="E50" s="128"/>
      <c r="F50" s="62" t="s">
        <v>37</v>
      </c>
      <c r="G50" s="63">
        <f>G48+G49</f>
        <v>10</v>
      </c>
      <c r="H50" s="63">
        <f t="shared" ref="H50:I50" si="22">H48+H49</f>
        <v>11</v>
      </c>
      <c r="I50" s="63">
        <f t="shared" si="22"/>
        <v>12</v>
      </c>
      <c r="J50" s="61">
        <f t="shared" si="21"/>
        <v>33</v>
      </c>
      <c r="K50" s="98"/>
    </row>
    <row r="51" spans="1:18" ht="33" customHeight="1" x14ac:dyDescent="0.3">
      <c r="A51" s="178" t="s">
        <v>51</v>
      </c>
      <c r="B51" s="138" t="s">
        <v>63</v>
      </c>
      <c r="C51" s="128" t="s">
        <v>92</v>
      </c>
      <c r="D51" s="128" t="s">
        <v>106</v>
      </c>
      <c r="E51" s="128" t="s">
        <v>52</v>
      </c>
      <c r="F51" s="41" t="s">
        <v>29</v>
      </c>
      <c r="G51" s="42">
        <v>15</v>
      </c>
      <c r="H51" s="42">
        <v>16</v>
      </c>
      <c r="I51" s="42">
        <v>17</v>
      </c>
      <c r="J51" s="61">
        <f>G51+H51+I51</f>
        <v>48</v>
      </c>
    </row>
    <row r="52" spans="1:18" ht="32.25" customHeight="1" x14ac:dyDescent="0.3">
      <c r="A52" s="178"/>
      <c r="B52" s="138"/>
      <c r="C52" s="128"/>
      <c r="D52" s="128"/>
      <c r="E52" s="128"/>
      <c r="F52" s="41" t="s">
        <v>30</v>
      </c>
      <c r="G52" s="4"/>
      <c r="H52" s="4"/>
      <c r="I52" s="4"/>
      <c r="J52" s="61">
        <f t="shared" ref="J52:J53" si="23">G52+H52+I52</f>
        <v>0</v>
      </c>
    </row>
    <row r="53" spans="1:18" ht="29.25" customHeight="1" thickBot="1" x14ac:dyDescent="0.35">
      <c r="A53" s="179"/>
      <c r="B53" s="139"/>
      <c r="C53" s="129"/>
      <c r="D53" s="129"/>
      <c r="E53" s="129"/>
      <c r="F53" s="65" t="s">
        <v>37</v>
      </c>
      <c r="G53" s="66">
        <f>G51+G52</f>
        <v>15</v>
      </c>
      <c r="H53" s="66">
        <f t="shared" ref="H53:I53" si="24">H51+H52</f>
        <v>16</v>
      </c>
      <c r="I53" s="66">
        <f t="shared" si="24"/>
        <v>17</v>
      </c>
      <c r="J53" s="67">
        <f t="shared" si="23"/>
        <v>48</v>
      </c>
    </row>
    <row r="54" spans="1:18" s="14" customFormat="1" ht="31.2" customHeight="1" x14ac:dyDescent="0.3">
      <c r="A54" s="175">
        <v>3</v>
      </c>
      <c r="B54" s="152" t="s">
        <v>53</v>
      </c>
      <c r="C54" s="153"/>
      <c r="D54" s="153"/>
      <c r="E54" s="154"/>
      <c r="F54" s="68" t="s">
        <v>29</v>
      </c>
      <c r="G54" s="69">
        <f>SUM(G57,G60,G63,G69,G75,G78,G81,G87)</f>
        <v>828.3</v>
      </c>
      <c r="H54" s="69">
        <f>SUM(H57,H60,H63,H69,H75,H78,H81,H87)</f>
        <v>853.4</v>
      </c>
      <c r="I54" s="69">
        <f>SUM(I57,I60,I63,I69,I75,I81,I87)</f>
        <v>839.3</v>
      </c>
      <c r="J54" s="70">
        <f>SUM(G54,H54,I54)</f>
        <v>2521</v>
      </c>
    </row>
    <row r="55" spans="1:18" s="14" customFormat="1" ht="31.2" customHeight="1" x14ac:dyDescent="0.3">
      <c r="A55" s="176"/>
      <c r="B55" s="155"/>
      <c r="C55" s="156"/>
      <c r="D55" s="156"/>
      <c r="E55" s="157"/>
      <c r="F55" s="71" t="s">
        <v>30</v>
      </c>
      <c r="G55" s="72">
        <f>SUM(G79)</f>
        <v>10</v>
      </c>
      <c r="H55" s="72">
        <f>SUM(H79)</f>
        <v>3</v>
      </c>
      <c r="I55" s="72">
        <f>I58+I70+I73+I76+I79+I82+I85+I88+I94</f>
        <v>0</v>
      </c>
      <c r="J55" s="73">
        <f>J58+J70+J73+J76+J79+J82+J85+J88+J94</f>
        <v>13</v>
      </c>
    </row>
    <row r="56" spans="1:18" s="14" customFormat="1" ht="27.75" customHeight="1" x14ac:dyDescent="0.3">
      <c r="A56" s="177"/>
      <c r="B56" s="158"/>
      <c r="C56" s="159"/>
      <c r="D56" s="159"/>
      <c r="E56" s="160"/>
      <c r="F56" s="71" t="s">
        <v>37</v>
      </c>
      <c r="G56" s="72">
        <f>SUM(G54,G55)</f>
        <v>838.3</v>
      </c>
      <c r="H56" s="72">
        <f>SUM(H54,H55)</f>
        <v>856.4</v>
      </c>
      <c r="I56" s="72">
        <f>I54+I55</f>
        <v>839.3</v>
      </c>
      <c r="J56" s="73">
        <f>SUM(I56,H56,G56)</f>
        <v>2534</v>
      </c>
    </row>
    <row r="57" spans="1:18" ht="48.75" customHeight="1" x14ac:dyDescent="0.3">
      <c r="A57" s="136" t="s">
        <v>54</v>
      </c>
      <c r="B57" s="130" t="s">
        <v>69</v>
      </c>
      <c r="C57" s="74" t="s">
        <v>70</v>
      </c>
      <c r="D57" s="128" t="s">
        <v>106</v>
      </c>
      <c r="E57" s="149" t="s">
        <v>101</v>
      </c>
      <c r="F57" s="41" t="s">
        <v>29</v>
      </c>
      <c r="G57" s="42">
        <v>125</v>
      </c>
      <c r="H57" s="42">
        <v>134.4</v>
      </c>
      <c r="I57" s="42">
        <v>142.30000000000001</v>
      </c>
      <c r="J57" s="75">
        <f t="shared" ref="J57:J82" si="25">G57+H57+I57</f>
        <v>401.7</v>
      </c>
    </row>
    <row r="58" spans="1:18" ht="29.25" customHeight="1" x14ac:dyDescent="0.3">
      <c r="A58" s="136"/>
      <c r="B58" s="131"/>
      <c r="C58" s="149" t="s">
        <v>71</v>
      </c>
      <c r="D58" s="128"/>
      <c r="E58" s="150"/>
      <c r="F58" s="41" t="s">
        <v>30</v>
      </c>
      <c r="G58" s="42"/>
      <c r="H58" s="42"/>
      <c r="I58" s="42"/>
      <c r="J58" s="75">
        <f t="shared" si="25"/>
        <v>0</v>
      </c>
      <c r="N58" s="16" t="s">
        <v>38</v>
      </c>
      <c r="O58" s="16"/>
      <c r="P58" s="16"/>
      <c r="Q58" s="16"/>
      <c r="R58" s="16"/>
    </row>
    <row r="59" spans="1:18" ht="32.25" customHeight="1" x14ac:dyDescent="0.3">
      <c r="A59" s="136"/>
      <c r="B59" s="131"/>
      <c r="C59" s="151"/>
      <c r="D59" s="128"/>
      <c r="E59" s="151"/>
      <c r="F59" s="76" t="s">
        <v>37</v>
      </c>
      <c r="G59" s="77">
        <f>G57+G58</f>
        <v>125</v>
      </c>
      <c r="H59" s="77">
        <f t="shared" ref="H59:I59" si="26">H57+H58</f>
        <v>134.4</v>
      </c>
      <c r="I59" s="77">
        <f t="shared" si="26"/>
        <v>142.30000000000001</v>
      </c>
      <c r="J59" s="75">
        <f t="shared" si="25"/>
        <v>401.7</v>
      </c>
    </row>
    <row r="60" spans="1:18" ht="36" customHeight="1" x14ac:dyDescent="0.3">
      <c r="A60" s="78"/>
      <c r="B60" s="222"/>
      <c r="C60" s="149" t="s">
        <v>96</v>
      </c>
      <c r="D60" s="128" t="s">
        <v>106</v>
      </c>
      <c r="E60" s="128" t="s">
        <v>102</v>
      </c>
      <c r="F60" s="48" t="s">
        <v>29</v>
      </c>
      <c r="G60" s="42">
        <v>362</v>
      </c>
      <c r="H60" s="42">
        <v>362</v>
      </c>
      <c r="I60" s="42">
        <v>362</v>
      </c>
      <c r="J60" s="77">
        <f>SUM(I60,H60,G60)</f>
        <v>1086</v>
      </c>
    </row>
    <row r="61" spans="1:18" ht="36" customHeight="1" x14ac:dyDescent="0.3">
      <c r="A61" s="78"/>
      <c r="B61" s="222"/>
      <c r="C61" s="220"/>
      <c r="D61" s="128"/>
      <c r="E61" s="128"/>
      <c r="F61" s="41" t="s">
        <v>30</v>
      </c>
      <c r="G61" s="42"/>
      <c r="H61" s="42"/>
      <c r="I61" s="42"/>
      <c r="J61" s="77">
        <v>0</v>
      </c>
    </row>
    <row r="62" spans="1:18" ht="36" customHeight="1" x14ac:dyDescent="0.3">
      <c r="A62" s="78"/>
      <c r="B62" s="222"/>
      <c r="C62" s="221"/>
      <c r="D62" s="128"/>
      <c r="E62" s="128"/>
      <c r="F62" s="76" t="s">
        <v>37</v>
      </c>
      <c r="G62" s="77">
        <v>362</v>
      </c>
      <c r="H62" s="77">
        <f>SUM(H60,H61)</f>
        <v>362</v>
      </c>
      <c r="I62" s="77">
        <v>362</v>
      </c>
      <c r="J62" s="77">
        <f>SUM(I62,H62,G62)</f>
        <v>1086</v>
      </c>
    </row>
    <row r="63" spans="1:18" ht="36" customHeight="1" x14ac:dyDescent="0.3">
      <c r="A63" s="78"/>
      <c r="B63" s="222"/>
      <c r="C63" s="149" t="s">
        <v>99</v>
      </c>
      <c r="D63" s="128" t="s">
        <v>106</v>
      </c>
      <c r="E63" s="128" t="s">
        <v>102</v>
      </c>
      <c r="F63" s="48" t="s">
        <v>29</v>
      </c>
      <c r="G63" s="42">
        <v>100</v>
      </c>
      <c r="H63" s="42">
        <v>100</v>
      </c>
      <c r="I63" s="42">
        <v>100</v>
      </c>
      <c r="J63" s="77">
        <f>SUM(I63,H63,G63)</f>
        <v>300</v>
      </c>
    </row>
    <row r="64" spans="1:18" ht="36" customHeight="1" x14ac:dyDescent="0.3">
      <c r="A64" s="78"/>
      <c r="B64" s="222"/>
      <c r="C64" s="220"/>
      <c r="D64" s="128"/>
      <c r="E64" s="128"/>
      <c r="F64" s="41" t="s">
        <v>30</v>
      </c>
      <c r="G64" s="42"/>
      <c r="H64" s="42"/>
      <c r="I64" s="42"/>
      <c r="J64" s="77">
        <v>0</v>
      </c>
    </row>
    <row r="65" spans="1:13" ht="29.25" customHeight="1" x14ac:dyDescent="0.3">
      <c r="A65" s="78"/>
      <c r="B65" s="223"/>
      <c r="C65" s="221"/>
      <c r="D65" s="128"/>
      <c r="E65" s="128"/>
      <c r="F65" s="76" t="s">
        <v>37</v>
      </c>
      <c r="G65" s="77">
        <v>100</v>
      </c>
      <c r="H65" s="77">
        <f>SUM(H63,H64)</f>
        <v>100</v>
      </c>
      <c r="I65" s="77">
        <v>100</v>
      </c>
      <c r="J65" s="77">
        <f>SUM(I65,H65,G65)</f>
        <v>300</v>
      </c>
    </row>
    <row r="66" spans="1:13" ht="40.5" customHeight="1" x14ac:dyDescent="0.3">
      <c r="A66" s="171" t="s">
        <v>55</v>
      </c>
      <c r="B66" s="138" t="s">
        <v>72</v>
      </c>
      <c r="C66" s="128" t="s">
        <v>73</v>
      </c>
      <c r="D66" s="128" t="s">
        <v>106</v>
      </c>
      <c r="E66" s="149" t="s">
        <v>58</v>
      </c>
      <c r="F66" s="48" t="s">
        <v>29</v>
      </c>
      <c r="G66" s="165" t="s">
        <v>61</v>
      </c>
      <c r="H66" s="166"/>
      <c r="I66" s="166"/>
      <c r="J66" s="167"/>
    </row>
    <row r="67" spans="1:13" ht="31.5" customHeight="1" x14ac:dyDescent="0.3">
      <c r="A67" s="172"/>
      <c r="B67" s="138"/>
      <c r="C67" s="128"/>
      <c r="D67" s="128"/>
      <c r="E67" s="150"/>
      <c r="F67" s="48" t="s">
        <v>30</v>
      </c>
      <c r="G67" s="165" t="s">
        <v>61</v>
      </c>
      <c r="H67" s="166"/>
      <c r="I67" s="166"/>
      <c r="J67" s="167"/>
    </row>
    <row r="68" spans="1:13" ht="29.25" customHeight="1" x14ac:dyDescent="0.3">
      <c r="A68" s="172"/>
      <c r="B68" s="138"/>
      <c r="C68" s="128"/>
      <c r="D68" s="128"/>
      <c r="E68" s="151"/>
      <c r="F68" s="79" t="s">
        <v>37</v>
      </c>
      <c r="G68" s="77">
        <v>0</v>
      </c>
      <c r="H68" s="77">
        <f t="shared" ref="H68:I68" si="27">H66+H67</f>
        <v>0</v>
      </c>
      <c r="I68" s="77">
        <f t="shared" si="27"/>
        <v>0</v>
      </c>
      <c r="J68" s="75">
        <f t="shared" si="25"/>
        <v>0</v>
      </c>
      <c r="M68" s="3" t="s">
        <v>0</v>
      </c>
    </row>
    <row r="69" spans="1:13" ht="27" customHeight="1" x14ac:dyDescent="0.3">
      <c r="A69" s="172"/>
      <c r="B69" s="138"/>
      <c r="C69" s="164" t="s">
        <v>74</v>
      </c>
      <c r="D69" s="128" t="s">
        <v>106</v>
      </c>
      <c r="E69" s="149" t="s">
        <v>28</v>
      </c>
      <c r="F69" s="50" t="s">
        <v>29</v>
      </c>
      <c r="G69" s="4">
        <v>5</v>
      </c>
      <c r="H69" s="4">
        <v>5</v>
      </c>
      <c r="I69" s="4">
        <v>5</v>
      </c>
      <c r="J69" s="75">
        <f t="shared" si="25"/>
        <v>15</v>
      </c>
    </row>
    <row r="70" spans="1:13" ht="31.5" customHeight="1" x14ac:dyDescent="0.3">
      <c r="A70" s="172"/>
      <c r="B70" s="138"/>
      <c r="C70" s="164"/>
      <c r="D70" s="128"/>
      <c r="E70" s="150"/>
      <c r="F70" s="41" t="s">
        <v>30</v>
      </c>
      <c r="G70" s="4"/>
      <c r="H70" s="4"/>
      <c r="I70" s="4"/>
      <c r="J70" s="75">
        <f t="shared" si="25"/>
        <v>0</v>
      </c>
    </row>
    <row r="71" spans="1:13" ht="29.25" customHeight="1" x14ac:dyDescent="0.3">
      <c r="A71" s="172"/>
      <c r="B71" s="138"/>
      <c r="C71" s="164"/>
      <c r="D71" s="128"/>
      <c r="E71" s="151"/>
      <c r="F71" s="76" t="s">
        <v>37</v>
      </c>
      <c r="G71" s="77">
        <f>G69+G70</f>
        <v>5</v>
      </c>
      <c r="H71" s="77">
        <f t="shared" ref="H71:I71" si="28">H69+H70</f>
        <v>5</v>
      </c>
      <c r="I71" s="77">
        <f t="shared" si="28"/>
        <v>5</v>
      </c>
      <c r="J71" s="75">
        <f t="shared" si="25"/>
        <v>15</v>
      </c>
    </row>
    <row r="72" spans="1:13" ht="36" customHeight="1" x14ac:dyDescent="0.3">
      <c r="A72" s="172"/>
      <c r="B72" s="138"/>
      <c r="C72" s="161" t="s">
        <v>113</v>
      </c>
      <c r="D72" s="149" t="s">
        <v>106</v>
      </c>
      <c r="E72" s="149" t="s">
        <v>75</v>
      </c>
      <c r="F72" s="41" t="s">
        <v>29</v>
      </c>
      <c r="G72" s="4">
        <v>0</v>
      </c>
      <c r="H72" s="4">
        <v>0</v>
      </c>
      <c r="I72" s="4">
        <v>0</v>
      </c>
      <c r="J72" s="75">
        <f t="shared" si="25"/>
        <v>0</v>
      </c>
    </row>
    <row r="73" spans="1:13" ht="30.75" customHeight="1" x14ac:dyDescent="0.3">
      <c r="A73" s="172"/>
      <c r="B73" s="138"/>
      <c r="C73" s="162"/>
      <c r="D73" s="150"/>
      <c r="E73" s="150"/>
      <c r="F73" s="41" t="s">
        <v>30</v>
      </c>
      <c r="G73" s="4"/>
      <c r="H73" s="4"/>
      <c r="I73" s="4"/>
      <c r="J73" s="75">
        <f t="shared" si="25"/>
        <v>0</v>
      </c>
    </row>
    <row r="74" spans="1:13" ht="24.75" customHeight="1" x14ac:dyDescent="0.3">
      <c r="A74" s="173"/>
      <c r="B74" s="138"/>
      <c r="C74" s="163"/>
      <c r="D74" s="151"/>
      <c r="E74" s="151"/>
      <c r="F74" s="76" t="s">
        <v>37</v>
      </c>
      <c r="G74" s="77">
        <f>G72+G73</f>
        <v>0</v>
      </c>
      <c r="H74" s="77">
        <f t="shared" ref="H74" si="29">H72+H73</f>
        <v>0</v>
      </c>
      <c r="I74" s="77">
        <v>0</v>
      </c>
      <c r="J74" s="75">
        <f t="shared" si="25"/>
        <v>0</v>
      </c>
    </row>
    <row r="75" spans="1:13" ht="23.25" customHeight="1" x14ac:dyDescent="0.3">
      <c r="A75" s="171" t="s">
        <v>56</v>
      </c>
      <c r="B75" s="138" t="s">
        <v>76</v>
      </c>
      <c r="C75" s="128" t="s">
        <v>77</v>
      </c>
      <c r="D75" s="128" t="s">
        <v>106</v>
      </c>
      <c r="E75" s="149" t="s">
        <v>28</v>
      </c>
      <c r="F75" s="48" t="s">
        <v>29</v>
      </c>
      <c r="G75" s="4">
        <v>20</v>
      </c>
      <c r="H75" s="4">
        <v>20</v>
      </c>
      <c r="I75" s="4">
        <v>20</v>
      </c>
      <c r="J75" s="75">
        <f t="shared" si="25"/>
        <v>60</v>
      </c>
    </row>
    <row r="76" spans="1:13" ht="31.5" customHeight="1" x14ac:dyDescent="0.3">
      <c r="A76" s="172"/>
      <c r="B76" s="138"/>
      <c r="C76" s="128"/>
      <c r="D76" s="128"/>
      <c r="E76" s="150"/>
      <c r="F76" s="48" t="s">
        <v>30</v>
      </c>
      <c r="G76" s="42"/>
      <c r="H76" s="42"/>
      <c r="I76" s="42"/>
      <c r="J76" s="75">
        <f t="shared" si="25"/>
        <v>0</v>
      </c>
    </row>
    <row r="77" spans="1:13" ht="29.25" customHeight="1" x14ac:dyDescent="0.3">
      <c r="A77" s="172"/>
      <c r="B77" s="138"/>
      <c r="C77" s="128"/>
      <c r="D77" s="128"/>
      <c r="E77" s="151"/>
      <c r="F77" s="79" t="s">
        <v>37</v>
      </c>
      <c r="G77" s="77">
        <f>G75+G76</f>
        <v>20</v>
      </c>
      <c r="H77" s="77">
        <f t="shared" ref="H77:I77" si="30">H75+H76</f>
        <v>20</v>
      </c>
      <c r="I77" s="77">
        <f t="shared" si="30"/>
        <v>20</v>
      </c>
      <c r="J77" s="75">
        <f t="shared" si="25"/>
        <v>60</v>
      </c>
      <c r="M77" s="3" t="s">
        <v>0</v>
      </c>
    </row>
    <row r="78" spans="1:13" ht="21.75" customHeight="1" x14ac:dyDescent="0.3">
      <c r="A78" s="172"/>
      <c r="B78" s="138"/>
      <c r="C78" s="128" t="s">
        <v>97</v>
      </c>
      <c r="D78" s="128" t="s">
        <v>106</v>
      </c>
      <c r="E78" s="149" t="s">
        <v>79</v>
      </c>
      <c r="F78" s="50" t="s">
        <v>29</v>
      </c>
      <c r="G78" s="4">
        <v>6.3</v>
      </c>
      <c r="H78" s="4">
        <v>22</v>
      </c>
      <c r="I78" s="4"/>
      <c r="J78" s="75">
        <f t="shared" si="25"/>
        <v>28.3</v>
      </c>
    </row>
    <row r="79" spans="1:13" ht="30.75" customHeight="1" x14ac:dyDescent="0.3">
      <c r="A79" s="172"/>
      <c r="B79" s="138"/>
      <c r="C79" s="128"/>
      <c r="D79" s="128"/>
      <c r="E79" s="150"/>
      <c r="F79" s="41" t="s">
        <v>30</v>
      </c>
      <c r="G79" s="4">
        <v>10</v>
      </c>
      <c r="H79" s="4">
        <v>3</v>
      </c>
      <c r="I79" s="4"/>
      <c r="J79" s="75">
        <f t="shared" si="25"/>
        <v>13</v>
      </c>
    </row>
    <row r="80" spans="1:13" ht="30.75" customHeight="1" x14ac:dyDescent="0.3">
      <c r="A80" s="172"/>
      <c r="B80" s="138"/>
      <c r="C80" s="128"/>
      <c r="D80" s="128"/>
      <c r="E80" s="151"/>
      <c r="F80" s="76" t="s">
        <v>37</v>
      </c>
      <c r="G80" s="77">
        <f>G78+G79</f>
        <v>16.3</v>
      </c>
      <c r="H80" s="77">
        <f t="shared" ref="H80:I80" si="31">H78+H79</f>
        <v>25</v>
      </c>
      <c r="I80" s="77">
        <f t="shared" si="31"/>
        <v>0</v>
      </c>
      <c r="J80" s="75">
        <f t="shared" si="25"/>
        <v>41.3</v>
      </c>
    </row>
    <row r="81" spans="1:13" ht="33" customHeight="1" x14ac:dyDescent="0.3">
      <c r="A81" s="172"/>
      <c r="B81" s="138"/>
      <c r="C81" s="128" t="s">
        <v>78</v>
      </c>
      <c r="D81" s="128" t="s">
        <v>106</v>
      </c>
      <c r="E81" s="149" t="s">
        <v>58</v>
      </c>
      <c r="F81" s="41" t="s">
        <v>29</v>
      </c>
      <c r="G81" s="4">
        <v>150</v>
      </c>
      <c r="H81" s="4">
        <v>150</v>
      </c>
      <c r="I81" s="4">
        <v>150</v>
      </c>
      <c r="J81" s="75">
        <f t="shared" si="25"/>
        <v>450</v>
      </c>
    </row>
    <row r="82" spans="1:13" ht="30" customHeight="1" x14ac:dyDescent="0.3">
      <c r="A82" s="172"/>
      <c r="B82" s="138"/>
      <c r="C82" s="128"/>
      <c r="D82" s="128"/>
      <c r="E82" s="150"/>
      <c r="F82" s="41" t="s">
        <v>30</v>
      </c>
      <c r="G82" s="4"/>
      <c r="H82" s="4"/>
      <c r="I82" s="4"/>
      <c r="J82" s="75">
        <f t="shared" si="25"/>
        <v>0</v>
      </c>
    </row>
    <row r="83" spans="1:13" ht="24" customHeight="1" x14ac:dyDescent="0.3">
      <c r="A83" s="173"/>
      <c r="B83" s="138"/>
      <c r="C83" s="128"/>
      <c r="D83" s="128"/>
      <c r="E83" s="151"/>
      <c r="F83" s="76" t="s">
        <v>37</v>
      </c>
      <c r="G83" s="77">
        <f>G81+G82</f>
        <v>150</v>
      </c>
      <c r="H83" s="77">
        <f t="shared" ref="H83:J83" si="32">H81+H82</f>
        <v>150</v>
      </c>
      <c r="I83" s="77">
        <f t="shared" si="32"/>
        <v>150</v>
      </c>
      <c r="J83" s="75">
        <f t="shared" si="32"/>
        <v>450</v>
      </c>
    </row>
    <row r="84" spans="1:13" ht="29.25" hidden="1" customHeight="1" x14ac:dyDescent="0.3">
      <c r="A84" s="136" t="s">
        <v>57</v>
      </c>
      <c r="B84" s="138" t="s">
        <v>80</v>
      </c>
      <c r="C84" s="128" t="s">
        <v>81</v>
      </c>
      <c r="D84" s="128" t="s">
        <v>106</v>
      </c>
      <c r="E84" s="149" t="s">
        <v>58</v>
      </c>
      <c r="F84" s="48" t="s">
        <v>29</v>
      </c>
      <c r="G84" s="42"/>
      <c r="H84" s="42"/>
      <c r="I84" s="42"/>
      <c r="J84" s="75">
        <f t="shared" ref="J84:J94" si="33">G84+H84+I84</f>
        <v>0</v>
      </c>
    </row>
    <row r="85" spans="1:13" ht="31.5" hidden="1" customHeight="1" x14ac:dyDescent="0.3">
      <c r="A85" s="136"/>
      <c r="B85" s="138"/>
      <c r="C85" s="128"/>
      <c r="D85" s="128"/>
      <c r="E85" s="150"/>
      <c r="F85" s="48" t="s">
        <v>30</v>
      </c>
      <c r="G85" s="42"/>
      <c r="H85" s="42"/>
      <c r="I85" s="42"/>
      <c r="J85" s="75">
        <f t="shared" si="33"/>
        <v>0</v>
      </c>
    </row>
    <row r="86" spans="1:13" ht="29.25" hidden="1" customHeight="1" x14ac:dyDescent="0.3">
      <c r="A86" s="136"/>
      <c r="B86" s="138"/>
      <c r="C86" s="128"/>
      <c r="D86" s="128"/>
      <c r="E86" s="151"/>
      <c r="F86" s="79" t="s">
        <v>37</v>
      </c>
      <c r="G86" s="77">
        <v>0</v>
      </c>
      <c r="H86" s="77">
        <v>0</v>
      </c>
      <c r="I86" s="77">
        <v>0</v>
      </c>
      <c r="J86" s="75">
        <v>0</v>
      </c>
      <c r="K86" s="29"/>
      <c r="M86" s="3" t="s">
        <v>0</v>
      </c>
    </row>
    <row r="87" spans="1:13" ht="21" customHeight="1" x14ac:dyDescent="0.3">
      <c r="A87" s="136"/>
      <c r="B87" s="138"/>
      <c r="C87" s="128" t="s">
        <v>91</v>
      </c>
      <c r="D87" s="128" t="s">
        <v>106</v>
      </c>
      <c r="E87" s="149" t="s">
        <v>58</v>
      </c>
      <c r="F87" s="50" t="s">
        <v>29</v>
      </c>
      <c r="G87" s="4">
        <v>60</v>
      </c>
      <c r="H87" s="4">
        <v>60</v>
      </c>
      <c r="I87" s="4">
        <v>60</v>
      </c>
      <c r="J87" s="75">
        <f t="shared" si="33"/>
        <v>180</v>
      </c>
    </row>
    <row r="88" spans="1:13" ht="31.5" customHeight="1" x14ac:dyDescent="0.3">
      <c r="A88" s="136"/>
      <c r="B88" s="138"/>
      <c r="C88" s="128"/>
      <c r="D88" s="128"/>
      <c r="E88" s="150"/>
      <c r="F88" s="41" t="s">
        <v>30</v>
      </c>
      <c r="G88" s="4"/>
      <c r="H88" s="4"/>
      <c r="I88" s="4"/>
      <c r="J88" s="75">
        <f t="shared" si="33"/>
        <v>0</v>
      </c>
    </row>
    <row r="89" spans="1:13" ht="29.25" customHeight="1" x14ac:dyDescent="0.3">
      <c r="A89" s="136"/>
      <c r="B89" s="138"/>
      <c r="C89" s="128"/>
      <c r="D89" s="128"/>
      <c r="E89" s="151"/>
      <c r="F89" s="76" t="s">
        <v>37</v>
      </c>
      <c r="G89" s="77">
        <f>SUM(G87,G88)</f>
        <v>60</v>
      </c>
      <c r="H89" s="77">
        <f t="shared" ref="H89:J89" si="34">H87+H88</f>
        <v>60</v>
      </c>
      <c r="I89" s="77">
        <v>60</v>
      </c>
      <c r="J89" s="75">
        <f t="shared" si="34"/>
        <v>180</v>
      </c>
    </row>
    <row r="90" spans="1:13" ht="36" customHeight="1" x14ac:dyDescent="0.3">
      <c r="A90" s="136"/>
      <c r="B90" s="138"/>
      <c r="C90" s="128" t="s">
        <v>82</v>
      </c>
      <c r="D90" s="128" t="s">
        <v>106</v>
      </c>
      <c r="E90" s="149" t="s">
        <v>58</v>
      </c>
      <c r="F90" s="41" t="s">
        <v>29</v>
      </c>
      <c r="G90" s="133" t="s">
        <v>61</v>
      </c>
      <c r="H90" s="134"/>
      <c r="I90" s="134"/>
      <c r="J90" s="135"/>
    </row>
    <row r="91" spans="1:13" ht="30.75" customHeight="1" x14ac:dyDescent="0.3">
      <c r="A91" s="136"/>
      <c r="B91" s="138"/>
      <c r="C91" s="128"/>
      <c r="D91" s="128"/>
      <c r="E91" s="150"/>
      <c r="F91" s="41" t="s">
        <v>30</v>
      </c>
      <c r="G91" s="133" t="s">
        <v>61</v>
      </c>
      <c r="H91" s="134"/>
      <c r="I91" s="134"/>
      <c r="J91" s="135"/>
    </row>
    <row r="92" spans="1:13" ht="24.75" customHeight="1" thickBot="1" x14ac:dyDescent="0.35">
      <c r="A92" s="136"/>
      <c r="B92" s="138"/>
      <c r="C92" s="128"/>
      <c r="D92" s="128"/>
      <c r="E92" s="151"/>
      <c r="F92" s="76" t="s">
        <v>37</v>
      </c>
      <c r="G92" s="77">
        <v>0</v>
      </c>
      <c r="H92" s="77">
        <v>0</v>
      </c>
      <c r="I92" s="77">
        <v>0</v>
      </c>
      <c r="J92" s="75">
        <f t="shared" si="33"/>
        <v>0</v>
      </c>
    </row>
    <row r="93" spans="1:13" ht="36" hidden="1" customHeight="1" x14ac:dyDescent="0.3">
      <c r="A93" s="136"/>
      <c r="B93" s="138"/>
      <c r="C93" s="128" t="s">
        <v>83</v>
      </c>
      <c r="D93" s="128" t="s">
        <v>106</v>
      </c>
      <c r="E93" s="149" t="s">
        <v>58</v>
      </c>
      <c r="F93" s="41" t="s">
        <v>29</v>
      </c>
      <c r="G93" s="4"/>
      <c r="H93" s="4"/>
      <c r="I93" s="4"/>
      <c r="J93" s="75">
        <f t="shared" si="33"/>
        <v>0</v>
      </c>
    </row>
    <row r="94" spans="1:13" ht="30.75" hidden="1" customHeight="1" x14ac:dyDescent="0.3">
      <c r="A94" s="136"/>
      <c r="B94" s="138"/>
      <c r="C94" s="128"/>
      <c r="D94" s="128"/>
      <c r="E94" s="150"/>
      <c r="F94" s="41" t="s">
        <v>30</v>
      </c>
      <c r="G94" s="4"/>
      <c r="H94" s="4"/>
      <c r="I94" s="4"/>
      <c r="J94" s="75">
        <f t="shared" si="33"/>
        <v>0</v>
      </c>
    </row>
    <row r="95" spans="1:13" ht="24.75" hidden="1" customHeight="1" thickBot="1" x14ac:dyDescent="0.35">
      <c r="A95" s="137"/>
      <c r="B95" s="139"/>
      <c r="C95" s="129"/>
      <c r="D95" s="128"/>
      <c r="E95" s="174"/>
      <c r="F95" s="80" t="s">
        <v>37</v>
      </c>
      <c r="G95" s="81">
        <f>G93+G94</f>
        <v>0</v>
      </c>
      <c r="H95" s="81">
        <f t="shared" ref="H95:J95" si="35">H93+H94</f>
        <v>0</v>
      </c>
      <c r="I95" s="81">
        <f t="shared" si="35"/>
        <v>0</v>
      </c>
      <c r="J95" s="82">
        <f t="shared" si="35"/>
        <v>0</v>
      </c>
    </row>
    <row r="96" spans="1:13" s="14" customFormat="1" ht="31.5" customHeight="1" x14ac:dyDescent="0.3">
      <c r="A96" s="168">
        <v>4</v>
      </c>
      <c r="B96" s="140" t="s">
        <v>85</v>
      </c>
      <c r="C96" s="141"/>
      <c r="D96" s="141"/>
      <c r="E96" s="142"/>
      <c r="F96" s="83" t="s">
        <v>29</v>
      </c>
      <c r="G96" s="84">
        <f t="shared" ref="G96:J98" si="36">G99+G102</f>
        <v>50</v>
      </c>
      <c r="H96" s="84">
        <f t="shared" si="36"/>
        <v>100</v>
      </c>
      <c r="I96" s="84">
        <f t="shared" si="36"/>
        <v>50</v>
      </c>
      <c r="J96" s="85">
        <f t="shared" si="36"/>
        <v>200</v>
      </c>
    </row>
    <row r="97" spans="1:18" s="14" customFormat="1" ht="31.5" customHeight="1" x14ac:dyDescent="0.3">
      <c r="A97" s="169"/>
      <c r="B97" s="143"/>
      <c r="C97" s="144"/>
      <c r="D97" s="144"/>
      <c r="E97" s="145"/>
      <c r="F97" s="86" t="s">
        <v>30</v>
      </c>
      <c r="G97" s="87">
        <f t="shared" si="36"/>
        <v>0</v>
      </c>
      <c r="H97" s="87">
        <f t="shared" si="36"/>
        <v>0</v>
      </c>
      <c r="I97" s="87">
        <f t="shared" si="36"/>
        <v>0</v>
      </c>
      <c r="J97" s="88">
        <f t="shared" si="36"/>
        <v>0</v>
      </c>
    </row>
    <row r="98" spans="1:18" s="14" customFormat="1" ht="31.5" customHeight="1" x14ac:dyDescent="0.3">
      <c r="A98" s="170"/>
      <c r="B98" s="146"/>
      <c r="C98" s="147"/>
      <c r="D98" s="147"/>
      <c r="E98" s="148"/>
      <c r="F98" s="86" t="s">
        <v>37</v>
      </c>
      <c r="G98" s="87">
        <f t="shared" si="36"/>
        <v>50</v>
      </c>
      <c r="H98" s="87">
        <f t="shared" si="36"/>
        <v>100</v>
      </c>
      <c r="I98" s="87">
        <f t="shared" si="36"/>
        <v>50</v>
      </c>
      <c r="J98" s="88">
        <f t="shared" si="36"/>
        <v>200</v>
      </c>
    </row>
    <row r="99" spans="1:18" ht="37.5" customHeight="1" x14ac:dyDescent="0.3">
      <c r="A99" s="125" t="s">
        <v>84</v>
      </c>
      <c r="B99" s="130" t="s">
        <v>86</v>
      </c>
      <c r="C99" s="149" t="s">
        <v>87</v>
      </c>
      <c r="D99" s="128" t="s">
        <v>106</v>
      </c>
      <c r="E99" s="128" t="s">
        <v>88</v>
      </c>
      <c r="F99" s="41" t="s">
        <v>29</v>
      </c>
      <c r="G99" s="42">
        <v>50</v>
      </c>
      <c r="H99" s="42">
        <v>100</v>
      </c>
      <c r="I99" s="42">
        <v>50</v>
      </c>
      <c r="J99" s="89">
        <f t="shared" ref="J99:J104" si="37">G99+H99+I99</f>
        <v>200</v>
      </c>
    </row>
    <row r="100" spans="1:18" ht="39.75" customHeight="1" x14ac:dyDescent="0.3">
      <c r="A100" s="126"/>
      <c r="B100" s="131"/>
      <c r="C100" s="150"/>
      <c r="D100" s="128"/>
      <c r="E100" s="128"/>
      <c r="F100" s="41" t="s">
        <v>30</v>
      </c>
      <c r="G100" s="42"/>
      <c r="H100" s="42"/>
      <c r="I100" s="42"/>
      <c r="J100" s="89">
        <f t="shared" si="37"/>
        <v>0</v>
      </c>
      <c r="N100" s="16" t="s">
        <v>38</v>
      </c>
      <c r="O100" s="16"/>
      <c r="P100" s="16"/>
      <c r="Q100" s="16"/>
      <c r="R100" s="16"/>
    </row>
    <row r="101" spans="1:18" ht="36.75" customHeight="1" x14ac:dyDescent="0.3">
      <c r="A101" s="126"/>
      <c r="B101" s="131"/>
      <c r="C101" s="151"/>
      <c r="D101" s="128"/>
      <c r="E101" s="128"/>
      <c r="F101" s="90" t="s">
        <v>37</v>
      </c>
      <c r="G101" s="91">
        <f>G99+G100</f>
        <v>50</v>
      </c>
      <c r="H101" s="91">
        <f t="shared" ref="H101:I101" si="38">H99+H100</f>
        <v>100</v>
      </c>
      <c r="I101" s="91">
        <f t="shared" si="38"/>
        <v>50</v>
      </c>
      <c r="J101" s="89">
        <f t="shared" si="37"/>
        <v>200</v>
      </c>
    </row>
    <row r="102" spans="1:18" ht="39.75" customHeight="1" x14ac:dyDescent="0.3">
      <c r="A102" s="126"/>
      <c r="B102" s="131"/>
      <c r="C102" s="128" t="s">
        <v>73</v>
      </c>
      <c r="D102" s="128" t="s">
        <v>106</v>
      </c>
      <c r="E102" s="128" t="s">
        <v>100</v>
      </c>
      <c r="F102" s="41" t="s">
        <v>29</v>
      </c>
      <c r="G102" s="42"/>
      <c r="H102" s="42"/>
      <c r="I102" s="42"/>
      <c r="J102" s="89">
        <f t="shared" si="37"/>
        <v>0</v>
      </c>
    </row>
    <row r="103" spans="1:18" ht="38.25" customHeight="1" x14ac:dyDescent="0.3">
      <c r="A103" s="126"/>
      <c r="B103" s="131"/>
      <c r="C103" s="128"/>
      <c r="D103" s="128"/>
      <c r="E103" s="128"/>
      <c r="F103" s="41" t="s">
        <v>30</v>
      </c>
      <c r="G103" s="42"/>
      <c r="H103" s="42"/>
      <c r="I103" s="42"/>
      <c r="J103" s="89">
        <f t="shared" si="37"/>
        <v>0</v>
      </c>
    </row>
    <row r="104" spans="1:18" ht="45.75" customHeight="1" thickBot="1" x14ac:dyDescent="0.35">
      <c r="A104" s="127"/>
      <c r="B104" s="132"/>
      <c r="C104" s="129"/>
      <c r="D104" s="128"/>
      <c r="E104" s="129"/>
      <c r="F104" s="92" t="s">
        <v>37</v>
      </c>
      <c r="G104" s="93">
        <f>G102+G103</f>
        <v>0</v>
      </c>
      <c r="H104" s="93">
        <f t="shared" ref="H104" si="39">H102+H103</f>
        <v>0</v>
      </c>
      <c r="I104" s="93"/>
      <c r="J104" s="94">
        <f t="shared" si="37"/>
        <v>0</v>
      </c>
      <c r="M104" s="3" t="s">
        <v>0</v>
      </c>
    </row>
    <row r="105" spans="1:18" s="8" customFormat="1" ht="32.25" customHeight="1" x14ac:dyDescent="0.3">
      <c r="A105" s="111"/>
      <c r="B105" s="114" t="s">
        <v>89</v>
      </c>
      <c r="C105" s="115"/>
      <c r="D105" s="115"/>
      <c r="E105" s="116"/>
      <c r="F105" s="35" t="s">
        <v>29</v>
      </c>
      <c r="G105" s="36">
        <f>SUM(G12,G33,G54,G96)</f>
        <v>3112.5</v>
      </c>
      <c r="H105" s="36">
        <f>SUM(H12,H33,H54,H96)</f>
        <v>3351.9</v>
      </c>
      <c r="I105" s="36">
        <f>I12+I33+I54+I96</f>
        <v>3451.4999999999991</v>
      </c>
      <c r="J105" s="37">
        <f>SUM(J12,J33,J54,J96)</f>
        <v>9915.9000000000015</v>
      </c>
      <c r="L105" s="15"/>
      <c r="M105" s="15"/>
      <c r="N105" s="15"/>
      <c r="O105" s="15"/>
    </row>
    <row r="106" spans="1:18" s="8" customFormat="1" ht="33" customHeight="1" x14ac:dyDescent="0.3">
      <c r="A106" s="112"/>
      <c r="B106" s="117"/>
      <c r="C106" s="118"/>
      <c r="D106" s="118"/>
      <c r="E106" s="119"/>
      <c r="F106" s="38" t="s">
        <v>30</v>
      </c>
      <c r="G106" s="39">
        <f>G13+G34+G55+G97</f>
        <v>35</v>
      </c>
      <c r="H106" s="39">
        <f>H13+H34+H55+H97</f>
        <v>33</v>
      </c>
      <c r="I106" s="39">
        <f>I13+I34+I55+I97</f>
        <v>10</v>
      </c>
      <c r="J106" s="40">
        <f>J13+J34+J55+J97</f>
        <v>78</v>
      </c>
      <c r="L106" s="15"/>
      <c r="M106" s="15"/>
      <c r="N106" s="15"/>
      <c r="O106" s="15"/>
    </row>
    <row r="107" spans="1:18" s="8" customFormat="1" ht="36.75" customHeight="1" thickBot="1" x14ac:dyDescent="0.35">
      <c r="A107" s="113"/>
      <c r="B107" s="120"/>
      <c r="C107" s="121"/>
      <c r="D107" s="121"/>
      <c r="E107" s="122"/>
      <c r="F107" s="95" t="s">
        <v>37</v>
      </c>
      <c r="G107" s="96">
        <f>G14+G35+G56+G98</f>
        <v>3147.5</v>
      </c>
      <c r="H107" s="96">
        <f>H14+H35+H56+H98</f>
        <v>3384.9</v>
      </c>
      <c r="I107" s="96">
        <f>I14+I35+I56+I98</f>
        <v>3461.4999999999991</v>
      </c>
      <c r="J107" s="97">
        <f>SUM(J14,J35,J56,J98)</f>
        <v>9993.9000000000015</v>
      </c>
      <c r="L107" s="15"/>
      <c r="M107" s="15"/>
      <c r="N107" s="15"/>
      <c r="O107" s="15"/>
    </row>
    <row r="108" spans="1:18" ht="18" x14ac:dyDescent="0.35">
      <c r="A108" s="26"/>
      <c r="B108" s="23"/>
      <c r="C108" s="5"/>
      <c r="D108" s="23"/>
      <c r="E108" s="24"/>
      <c r="F108" s="23"/>
      <c r="G108" s="5"/>
      <c r="H108" s="5"/>
      <c r="I108" s="5"/>
      <c r="J108" s="5"/>
    </row>
    <row r="109" spans="1:18" ht="18" x14ac:dyDescent="0.35">
      <c r="A109" s="26"/>
      <c r="B109" s="23"/>
      <c r="C109" s="5"/>
      <c r="D109" s="23"/>
      <c r="E109" s="24"/>
      <c r="F109" s="23"/>
      <c r="G109" s="5"/>
      <c r="H109" s="5"/>
      <c r="I109" s="5"/>
      <c r="J109" s="5"/>
    </row>
    <row r="110" spans="1:18" ht="18" x14ac:dyDescent="0.3">
      <c r="A110" s="26"/>
      <c r="B110" s="219" t="s">
        <v>114</v>
      </c>
      <c r="C110" s="219"/>
      <c r="D110" s="219"/>
      <c r="E110" s="219"/>
      <c r="F110" s="219"/>
      <c r="G110" s="219"/>
      <c r="H110" s="219"/>
      <c r="I110" s="219"/>
      <c r="J110" s="219"/>
    </row>
    <row r="111" spans="1:18" ht="18" x14ac:dyDescent="0.35">
      <c r="A111" s="26"/>
      <c r="B111" s="23"/>
      <c r="C111" s="5"/>
      <c r="D111" s="23"/>
      <c r="E111" s="24"/>
      <c r="F111" s="23"/>
      <c r="G111" s="27"/>
      <c r="H111" s="5"/>
      <c r="I111" s="27"/>
      <c r="J111" s="5"/>
    </row>
    <row r="112" spans="1:18" ht="18" x14ac:dyDescent="0.35">
      <c r="A112" s="26"/>
      <c r="B112" s="23"/>
      <c r="C112" s="5"/>
      <c r="D112" s="23"/>
      <c r="E112" s="24"/>
      <c r="F112" s="23"/>
      <c r="G112" s="5"/>
      <c r="H112" s="5"/>
      <c r="I112" s="5"/>
      <c r="J112" s="5"/>
    </row>
    <row r="113" spans="1:10" ht="18" x14ac:dyDescent="0.35">
      <c r="A113" s="26"/>
      <c r="B113" s="23"/>
      <c r="C113" s="5"/>
      <c r="D113" s="23"/>
      <c r="E113" s="24"/>
      <c r="F113" s="23"/>
      <c r="G113" s="5"/>
      <c r="H113" s="5"/>
      <c r="I113" s="5"/>
      <c r="J113" s="5"/>
    </row>
    <row r="114" spans="1:10" ht="18" x14ac:dyDescent="0.35">
      <c r="A114" s="26"/>
      <c r="B114" s="23"/>
      <c r="C114" s="5"/>
      <c r="D114" s="23"/>
      <c r="E114" s="24"/>
      <c r="F114" s="23"/>
      <c r="G114" s="5"/>
      <c r="H114" s="5"/>
      <c r="I114" s="5"/>
      <c r="J114" s="5"/>
    </row>
    <row r="115" spans="1:10" ht="18" x14ac:dyDescent="0.35">
      <c r="A115" s="26"/>
      <c r="B115" s="23"/>
      <c r="C115" s="5"/>
      <c r="D115" s="23"/>
      <c r="E115" s="24"/>
      <c r="F115" s="23"/>
      <c r="G115" s="5"/>
      <c r="H115" s="5"/>
      <c r="I115" s="5"/>
      <c r="J115" s="5"/>
    </row>
    <row r="116" spans="1:10" ht="18" x14ac:dyDescent="0.35">
      <c r="A116" s="26"/>
      <c r="B116" s="23"/>
      <c r="C116" s="5"/>
      <c r="D116" s="23"/>
      <c r="E116" s="24"/>
      <c r="F116" s="23"/>
      <c r="G116" s="5"/>
      <c r="H116" s="5"/>
      <c r="I116" s="5"/>
      <c r="J116" s="5"/>
    </row>
    <row r="117" spans="1:10" ht="18" x14ac:dyDescent="0.35">
      <c r="A117" s="26"/>
      <c r="B117" s="23"/>
      <c r="C117" s="5"/>
      <c r="D117" s="23"/>
      <c r="E117" s="24"/>
      <c r="F117" s="23"/>
      <c r="G117" s="5"/>
      <c r="H117" s="5"/>
      <c r="I117" s="5"/>
      <c r="J117" s="5"/>
    </row>
    <row r="118" spans="1:10" ht="18" x14ac:dyDescent="0.35">
      <c r="A118" s="26"/>
      <c r="B118" s="23"/>
      <c r="C118" s="5"/>
      <c r="D118" s="23"/>
      <c r="E118" s="24"/>
      <c r="F118" s="23"/>
      <c r="G118" s="5"/>
      <c r="H118" s="5"/>
      <c r="I118" s="5"/>
      <c r="J118" s="5"/>
    </row>
    <row r="119" spans="1:10" ht="18" x14ac:dyDescent="0.35">
      <c r="A119" s="26"/>
      <c r="B119" s="23"/>
      <c r="C119" s="5"/>
      <c r="D119" s="23"/>
      <c r="E119" s="24"/>
      <c r="F119" s="23"/>
      <c r="G119" s="5"/>
      <c r="H119" s="5"/>
      <c r="I119" s="5"/>
      <c r="J119" s="5"/>
    </row>
    <row r="120" spans="1:10" ht="18" x14ac:dyDescent="0.35">
      <c r="A120" s="26"/>
      <c r="B120" s="23"/>
      <c r="C120" s="5"/>
      <c r="D120" s="23"/>
      <c r="E120" s="24"/>
      <c r="F120" s="23"/>
      <c r="G120" s="5"/>
      <c r="H120" s="5"/>
      <c r="I120" s="5"/>
      <c r="J120" s="5"/>
    </row>
    <row r="121" spans="1:10" ht="18" x14ac:dyDescent="0.35">
      <c r="A121" s="26"/>
      <c r="B121" s="23"/>
      <c r="C121" s="5"/>
      <c r="D121" s="23"/>
      <c r="E121" s="24"/>
      <c r="F121" s="23"/>
      <c r="G121" s="5"/>
      <c r="H121" s="5"/>
      <c r="I121" s="5"/>
      <c r="J121" s="5"/>
    </row>
    <row r="122" spans="1:10" ht="18" x14ac:dyDescent="0.35">
      <c r="A122" s="26"/>
      <c r="B122" s="23"/>
      <c r="C122" s="5"/>
      <c r="D122" s="23"/>
      <c r="E122" s="24"/>
      <c r="F122" s="23"/>
      <c r="G122" s="5"/>
      <c r="H122" s="5"/>
      <c r="I122" s="5"/>
      <c r="J122" s="5"/>
    </row>
    <row r="123" spans="1:10" ht="18" x14ac:dyDescent="0.35">
      <c r="A123" s="26"/>
      <c r="B123" s="23"/>
      <c r="C123" s="5"/>
      <c r="D123" s="23"/>
      <c r="E123" s="24"/>
      <c r="F123" s="23"/>
      <c r="G123" s="5"/>
      <c r="H123" s="5"/>
      <c r="I123" s="5"/>
      <c r="J123" s="5"/>
    </row>
  </sheetData>
  <mergeCells count="142">
    <mergeCell ref="B110:J110"/>
    <mergeCell ref="C60:C62"/>
    <mergeCell ref="D60:D62"/>
    <mergeCell ref="E60:E62"/>
    <mergeCell ref="C63:C65"/>
    <mergeCell ref="D63:D65"/>
    <mergeCell ref="E63:E65"/>
    <mergeCell ref="B57:B65"/>
    <mergeCell ref="A5:J5"/>
    <mergeCell ref="A7:J7"/>
    <mergeCell ref="A27:A29"/>
    <mergeCell ref="B27:B29"/>
    <mergeCell ref="D27:D29"/>
    <mergeCell ref="E27:E29"/>
    <mergeCell ref="A24:A26"/>
    <mergeCell ref="D24:D26"/>
    <mergeCell ref="E24:E26"/>
    <mergeCell ref="B24:B26"/>
    <mergeCell ref="A15:A17"/>
    <mergeCell ref="D15:D17"/>
    <mergeCell ref="E15:E17"/>
    <mergeCell ref="B15:B17"/>
    <mergeCell ref="B21:B23"/>
    <mergeCell ref="A21:A23"/>
    <mergeCell ref="D21:D23"/>
    <mergeCell ref="C27:C29"/>
    <mergeCell ref="C18:C20"/>
    <mergeCell ref="A30:A32"/>
    <mergeCell ref="D30:D32"/>
    <mergeCell ref="E30:E32"/>
    <mergeCell ref="B30:C32"/>
    <mergeCell ref="B33:E35"/>
    <mergeCell ref="A33:A35"/>
    <mergeCell ref="E21:E23"/>
    <mergeCell ref="C24:C26"/>
    <mergeCell ref="C21:C23"/>
    <mergeCell ref="G9:J9"/>
    <mergeCell ref="A18:A20"/>
    <mergeCell ref="B18:B20"/>
    <mergeCell ref="D18:D20"/>
    <mergeCell ref="E18:E20"/>
    <mergeCell ref="B9:B10"/>
    <mergeCell ref="F9:F10"/>
    <mergeCell ref="A9:A10"/>
    <mergeCell ref="C9:C10"/>
    <mergeCell ref="D9:D10"/>
    <mergeCell ref="E9:E10"/>
    <mergeCell ref="B12:E14"/>
    <mergeCell ref="A12:A14"/>
    <mergeCell ref="C15:C17"/>
    <mergeCell ref="A36:A38"/>
    <mergeCell ref="B36:B38"/>
    <mergeCell ref="D36:D38"/>
    <mergeCell ref="E36:E38"/>
    <mergeCell ref="A39:A41"/>
    <mergeCell ref="B39:B41"/>
    <mergeCell ref="D39:D41"/>
    <mergeCell ref="E39:E41"/>
    <mergeCell ref="C36:C38"/>
    <mergeCell ref="C39:C41"/>
    <mergeCell ref="A42:A44"/>
    <mergeCell ref="D42:D44"/>
    <mergeCell ref="E42:E44"/>
    <mergeCell ref="A45:A47"/>
    <mergeCell ref="D45:D47"/>
    <mergeCell ref="E45:E47"/>
    <mergeCell ref="B42:B44"/>
    <mergeCell ref="C42:C44"/>
    <mergeCell ref="B45:C47"/>
    <mergeCell ref="A57:A59"/>
    <mergeCell ref="D57:D59"/>
    <mergeCell ref="E57:E59"/>
    <mergeCell ref="A54:A56"/>
    <mergeCell ref="A48:A50"/>
    <mergeCell ref="D48:D50"/>
    <mergeCell ref="E48:E50"/>
    <mergeCell ref="A51:A53"/>
    <mergeCell ref="B51:B53"/>
    <mergeCell ref="D51:D53"/>
    <mergeCell ref="E51:E53"/>
    <mergeCell ref="C51:C53"/>
    <mergeCell ref="B48:B50"/>
    <mergeCell ref="C48:C50"/>
    <mergeCell ref="D99:D101"/>
    <mergeCell ref="E99:E101"/>
    <mergeCell ref="D90:D92"/>
    <mergeCell ref="E90:E92"/>
    <mergeCell ref="D93:D95"/>
    <mergeCell ref="E93:E95"/>
    <mergeCell ref="C84:C86"/>
    <mergeCell ref="C87:C89"/>
    <mergeCell ref="C90:C92"/>
    <mergeCell ref="D84:D86"/>
    <mergeCell ref="E84:E86"/>
    <mergeCell ref="D87:D89"/>
    <mergeCell ref="E87:E89"/>
    <mergeCell ref="E66:E68"/>
    <mergeCell ref="E69:E71"/>
    <mergeCell ref="G66:J66"/>
    <mergeCell ref="G67:J67"/>
    <mergeCell ref="C75:C77"/>
    <mergeCell ref="B75:B83"/>
    <mergeCell ref="C78:C80"/>
    <mergeCell ref="C81:C83"/>
    <mergeCell ref="A96:A98"/>
    <mergeCell ref="D78:D80"/>
    <mergeCell ref="E78:E80"/>
    <mergeCell ref="D81:D83"/>
    <mergeCell ref="E81:E83"/>
    <mergeCell ref="A75:A83"/>
    <mergeCell ref="D72:D74"/>
    <mergeCell ref="E72:E74"/>
    <mergeCell ref="D75:D77"/>
    <mergeCell ref="E75:E77"/>
    <mergeCell ref="A66:A74"/>
    <mergeCell ref="D66:D68"/>
    <mergeCell ref="D69:D71"/>
    <mergeCell ref="C66:C68"/>
    <mergeCell ref="A105:A107"/>
    <mergeCell ref="B105:E107"/>
    <mergeCell ref="F1:J1"/>
    <mergeCell ref="F2:J2"/>
    <mergeCell ref="F3:J3"/>
    <mergeCell ref="A99:A104"/>
    <mergeCell ref="C102:C104"/>
    <mergeCell ref="D102:D104"/>
    <mergeCell ref="E102:E104"/>
    <mergeCell ref="B99:B104"/>
    <mergeCell ref="G90:J90"/>
    <mergeCell ref="G91:J91"/>
    <mergeCell ref="C93:C95"/>
    <mergeCell ref="A84:A95"/>
    <mergeCell ref="B84:B95"/>
    <mergeCell ref="B96:E98"/>
    <mergeCell ref="C99:C101"/>
    <mergeCell ref="G42:J42"/>
    <mergeCell ref="G43:J43"/>
    <mergeCell ref="C58:C59"/>
    <mergeCell ref="B54:E56"/>
    <mergeCell ref="C72:C74"/>
    <mergeCell ref="B66:B74"/>
    <mergeCell ref="C69:C71"/>
  </mergeCells>
  <phoneticPr fontId="10" type="noConversion"/>
  <pageMargins left="0.25" right="0.25" top="0.75" bottom="0.75" header="0.3" footer="0.3"/>
  <pageSetup paperSize="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додаток 1</vt:lpstr>
      <vt:lpstr>додаток 2 </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261020203</dc:creator>
  <cp:lastModifiedBy>User</cp:lastModifiedBy>
  <cp:lastPrinted>2026-07-23T10:51:50Z</cp:lastPrinted>
  <dcterms:created xsi:type="dcterms:W3CDTF">2015-06-05T18:19:34Z</dcterms:created>
  <dcterms:modified xsi:type="dcterms:W3CDTF">2026-07-23T12:11:54Z</dcterms:modified>
</cp:coreProperties>
</file>