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8_НАСТУПНЕ\"/>
    </mc:Choice>
  </mc:AlternateContent>
  <bookViews>
    <workbookView xWindow="-108" yWindow="-108" windowWidth="23256" windowHeight="12576" firstSheet="1" activeTab="1"/>
  </bookViews>
  <sheets>
    <sheet name="Лист1" sheetId="13" state="hidden" r:id="rId1"/>
    <sheet name="зі змінами" sheetId="20" r:id="rId2"/>
  </sheets>
  <definedNames>
    <definedName name="_xlnm.Print_Titles" localSheetId="1">'зі змінами'!$16:$18</definedName>
    <definedName name="_xlnm.Print_Area" localSheetId="1">'зі змінами'!$A$1:$K$43</definedName>
  </definedNames>
  <calcPr calcId="152511"/>
</workbook>
</file>

<file path=xl/calcChain.xml><?xml version="1.0" encoding="utf-8"?>
<calcChain xmlns="http://schemas.openxmlformats.org/spreadsheetml/2006/main">
  <c r="J22" i="20" l="1"/>
  <c r="I22" i="20"/>
  <c r="J37" i="20" l="1"/>
  <c r="I37" i="20"/>
  <c r="J36" i="20" l="1"/>
  <c r="I36" i="20"/>
  <c r="J27" i="20"/>
  <c r="I27" i="20"/>
  <c r="J28" i="20"/>
  <c r="I28" i="20"/>
  <c r="J35" i="20" l="1"/>
  <c r="I35" i="20"/>
  <c r="G33" i="20"/>
  <c r="J33" i="20"/>
  <c r="I33" i="20"/>
  <c r="J23" i="20" l="1"/>
  <c r="J21" i="20" s="1"/>
  <c r="I23" i="20"/>
  <c r="I21" i="20" s="1"/>
  <c r="J20" i="20" l="1"/>
  <c r="J19" i="20" s="1"/>
  <c r="I20" i="20"/>
  <c r="I19" i="20" s="1"/>
  <c r="J26" i="20"/>
  <c r="I26" i="20"/>
  <c r="H27" i="20" l="1"/>
  <c r="J25" i="20" l="1"/>
  <c r="J41" i="20" s="1"/>
  <c r="J46" i="20" s="1"/>
  <c r="I25" i="20"/>
  <c r="I41" i="20" s="1"/>
  <c r="I46" i="20" s="1"/>
</calcChain>
</file>

<file path=xl/sharedStrings.xml><?xml version="1.0" encoding="utf-8"?>
<sst xmlns="http://schemas.openxmlformats.org/spreadsheetml/2006/main" count="76" uniqueCount="64">
  <si>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</si>
  <si>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</si>
  <si>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</si>
  <si>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</si>
  <si>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</si>
  <si>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</si>
  <si>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</si>
  <si>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</si>
  <si>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</si>
  <si>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</si>
  <si>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</si>
  <si>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</si>
  <si>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Капітальні видатки разом, в т.ч.:</t>
  </si>
  <si>
    <t>0490</t>
  </si>
  <si>
    <t>Реалізація інших заходів щодо соціально-економічного розвитку територій</t>
  </si>
  <si>
    <t>1500000</t>
  </si>
  <si>
    <t>1510000</t>
  </si>
  <si>
    <t>0443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</si>
  <si>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</si>
  <si>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</si>
  <si>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</si>
  <si>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</si>
  <si>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ОБСЯГИ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</si>
  <si>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</si>
  <si>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</si>
  <si>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</si>
  <si>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"Додаток 7</t>
  </si>
  <si>
    <t>0511</t>
  </si>
  <si>
    <t>Охорона та раціональне використання природних ресурсів</t>
  </si>
  <si>
    <t>2011-2025</t>
  </si>
  <si>
    <t>до  рішення</t>
  </si>
  <si>
    <t>Начальник фінансового управління</t>
  </si>
  <si>
    <t>Ольга ЯКОВЕНКО</t>
  </si>
  <si>
    <t>від 20.12.2022  № 284 - VIII"</t>
  </si>
  <si>
    <t>капітальних вкладень бюджету Чорноморської міської територіальної громади  у розрізі інвестиційних проектів у 2023 році</t>
  </si>
  <si>
    <t>2017 - 2023</t>
  </si>
  <si>
    <t>2012 - 2023</t>
  </si>
  <si>
    <t>2021-2023</t>
  </si>
  <si>
    <t>Обсяг капітальних вкладень місцевого бюджету всього, гривень 
(станом на 01.01.2023р.)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</si>
  <si>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</si>
  <si>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</si>
  <si>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</si>
  <si>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</si>
  <si>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</si>
  <si>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Реконструкція каналізаційних очисних споруд м.Чорноморська за адресою: Одеська обл., Овідіопольський район, Дальницька сільська рада, комплекс будівель та споруд № 2 (за межами населеного пункту)/Придбання мулошкребу для заміни на первинному відстійнику КОС</t>
  </si>
  <si>
    <t>1200000</t>
  </si>
  <si>
    <t>1210000</t>
  </si>
  <si>
    <t>Відділ комунального господарства та благоустрою Чорноморської  міської ради  Одеського району Одеської області</t>
  </si>
  <si>
    <t>Будівництво колектора зливової каналізації довжиною 925м від вул.Данченка до вул. 1-го Травня в м.Чорноморськ Одеської області (коригування проєкту)</t>
  </si>
  <si>
    <t>Реконструкція існуючого стадіону за адресою: Одеська область, Одеський район, місто Чорноморськ, вулиця Набережна, 2</t>
  </si>
  <si>
    <t>Будівництво льодової арени в місті Чорноморськ, Одеського району Одеської області</t>
  </si>
  <si>
    <t>Протизсувні заходи у прибережній зоні в районі 9-го мкр. 
м. Чорноморськ. Коригування</t>
  </si>
  <si>
    <t>Придбання матеріалів та обладнання в рамках реалізації демо-проєкту "Технічне переобладнання системи очищення каналізаційних стічних вод міста Чорноморськ Одеського району Одеської області" (співфінансування)</t>
  </si>
  <si>
    <t xml:space="preserve">Реконструкція вводу водопроводу на НС по вул.Парусній, 5-А в м.Чорноморську  Одеського району Одеської області </t>
  </si>
  <si>
    <r>
      <t>Реконструкція ділянки каналізаційного колектора Dn 200 мм за адресою: від вул.Данченка, 5 до пр-ту Миру, 11 в м.Чорноморську  Одеського району  Одеської області</t>
    </r>
    <r>
      <rPr>
        <sz val="14"/>
        <color rgb="FFFF0000"/>
        <rFont val="Times New Roman"/>
        <family val="1"/>
        <charset val="204"/>
      </rPr>
      <t xml:space="preserve"> </t>
    </r>
  </si>
  <si>
    <t>Реконструкція мереж водопроводу, що проходить по пр.Мира від будинку №12 до будинку №18 (перемичка через дорогу) у м.Чорноморську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</si>
  <si>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</si>
  <si>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>Реконструкція ділянки магістральної теплової мережі Ду 250мм 24 мети в 2-х трубному обчисленні та камери МК-32 на перетині вул.1 Травня та вул.Середня</t>
  </si>
  <si>
    <t>Будівництво (буріння) артезіанської свердловини на території котельні № 2 за адресою: м.Чорноморськ, вул.Садова, 1</t>
  </si>
  <si>
    <t>попередні</t>
  </si>
  <si>
    <t>відхилення</t>
  </si>
  <si>
    <t>Додаток 5</t>
  </si>
  <si>
    <t>від             .08.2023 №         - VIII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</si>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</sst>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%"/>
    <numFmt numFmtId="165" formatCode="#,##0.00_ ;\-#,##0.00\ "/>
  </numFmts>
  <fonts count="19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16" fillId="0" borderId="0"/>
  </cellStyleXfs>
  <cellXfs count="85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 applyAlignment="1"/>
    <xf numFmtId="0" fontId="3" fillId="2" borderId="0" xfId="0" applyFont="1" applyFill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vertical="center" wrapText="1"/>
    </xf>
    <xf numFmtId="3" fontId="2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3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4" fillId="2" borderId="1" xfId="0" quotePrefix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8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3" fontId="2" fillId="2" borderId="0" xfId="0" applyNumberFormat="1" applyFont="1" applyFill="1"/>
    <xf numFmtId="49" fontId="2" fillId="2" borderId="0" xfId="0" applyNumberFormat="1" applyFont="1" applyFill="1" applyBorder="1" applyAlignment="1">
      <alignment horizontal="center" vertical="center"/>
    </xf>
    <xf numFmtId="43" fontId="1" fillId="3" borderId="1" xfId="0" applyNumberFormat="1" applyFont="1" applyFill="1" applyBorder="1" applyAlignment="1">
      <alignment vertical="center" wrapText="1"/>
    </xf>
    <xf numFmtId="43" fontId="2" fillId="3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3" fontId="14" fillId="3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2" fillId="2" borderId="1" xfId="0" quotePrefix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165" fontId="1" fillId="3" borderId="1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3" fontId="2" fillId="3" borderId="3" xfId="0" applyNumberFormat="1" applyFont="1" applyFill="1" applyBorder="1" applyAlignment="1">
      <alignment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43" fontId="1" fillId="3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vertical="top" wrapText="1"/>
    </xf>
    <xf numFmtId="0" fontId="2" fillId="2" borderId="1" xfId="0" quotePrefix="1" applyFont="1" applyFill="1" applyBorder="1" applyAlignment="1">
      <alignment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4" fontId="2" fillId="3" borderId="0" xfId="0" applyNumberFormat="1" applyFont="1" applyFill="1" applyAlignment="1">
      <alignment horizontal="center"/>
    </xf>
    <xf numFmtId="43" fontId="2" fillId="3" borderId="0" xfId="0" applyNumberFormat="1" applyFont="1" applyFill="1"/>
    <xf numFmtId="0" fontId="5" fillId="2" borderId="0" xfId="0" applyFont="1" applyFill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1" fillId="2" borderId="1" xfId="6" applyFont="1" applyFill="1" applyBorder="1" applyAlignment="1">
      <alignment horizontal="center" wrapText="1"/>
    </xf>
  </cellXfs>
  <cellStyles count="9">
    <cellStyle name="Обычный" xfId="0" builtinId="0"/>
    <cellStyle name="Обычный 10" xfId="7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9" xfId="8"/>
    <cellStyle name="Обычный_дод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view="pageBreakPreview" zoomScale="60" zoomScaleNormal="100" workbookViewId="0">
      <pane xSplit="5" ySplit="15" topLeftCell="F40" activePane="bottomRight" state="frozen"/>
      <selection pane="topRight" activeCell="F1" sqref="F1"/>
      <selection pane="bottomLeft" activeCell="A16" sqref="A16"/>
      <selection pane="bottomRight" activeCell="G55" sqref="G55"/>
    </sheetView>
  </sheetViews>
  <sheetFormatPr defaultColWidth="9.109375" defaultRowHeight="18"/>
  <cols>
    <col min="1" max="1" width="17.109375" style="45" customWidth="1"/>
    <col min="2" max="2" width="13.44140625" style="45" customWidth="1"/>
    <col min="3" max="3" width="15.5546875" style="45" customWidth="1"/>
    <col min="4" max="4" width="40" style="16" customWidth="1"/>
    <col min="5" max="5" width="78.44140625" style="7" customWidth="1"/>
    <col min="6" max="6" width="13.5546875" style="7" customWidth="1"/>
    <col min="7" max="7" width="16.6640625" style="7" customWidth="1"/>
    <col min="8" max="8" width="19.44140625" style="16" customWidth="1"/>
    <col min="9" max="9" width="22.88671875" style="16" customWidth="1"/>
    <col min="10" max="10" width="25.77734375" style="20" hidden="1" customWidth="1"/>
    <col min="11" max="11" width="24.6640625" style="16" customWidth="1"/>
    <col min="12" max="12" width="18.44140625" style="16" bestFit="1" customWidth="1"/>
    <col min="13" max="13" width="18" style="16" bestFit="1" customWidth="1"/>
    <col min="14" max="14" width="15.5546875" style="16" bestFit="1" customWidth="1"/>
    <col min="15" max="16384" width="9.109375" style="16"/>
  </cols>
  <sheetData>
    <row r="1" spans="1:11">
      <c r="H1" s="13" t="s">
        <v>61</v>
      </c>
    </row>
    <row r="2" spans="1:11">
      <c r="H2" s="13" t="s">
        <v>30</v>
      </c>
    </row>
    <row r="3" spans="1:11">
      <c r="H3" s="13" t="s">
        <v>11</v>
      </c>
    </row>
    <row r="4" spans="1:11">
      <c r="H4" s="13" t="s">
        <v>9</v>
      </c>
    </row>
    <row r="5" spans="1:11">
      <c r="H5" s="13" t="s">
        <v>62</v>
      </c>
    </row>
    <row r="6" spans="1:11">
      <c r="H6" s="13"/>
    </row>
    <row r="7" spans="1:11">
      <c r="H7" s="13" t="s">
        <v>26</v>
      </c>
    </row>
    <row r="8" spans="1:11">
      <c r="H8" s="13" t="s">
        <v>10</v>
      </c>
    </row>
    <row r="9" spans="1:11">
      <c r="H9" s="13" t="s">
        <v>11</v>
      </c>
    </row>
    <row r="10" spans="1:11">
      <c r="H10" s="13" t="s">
        <v>9</v>
      </c>
    </row>
    <row r="11" spans="1:11">
      <c r="H11" s="52" t="s">
        <v>33</v>
      </c>
    </row>
    <row r="12" spans="1:11" s="3" customFormat="1" ht="21">
      <c r="A12" s="77" t="s">
        <v>22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</row>
    <row r="13" spans="1:11" s="3" customFormat="1" ht="21">
      <c r="A13" s="77" t="s">
        <v>34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</row>
    <row r="14" spans="1:11" s="3" customFormat="1" ht="21">
      <c r="A14" s="82">
        <v>1558900000</v>
      </c>
      <c r="B14" s="82"/>
      <c r="C14" s="33"/>
      <c r="D14" s="33"/>
      <c r="E14" s="33"/>
      <c r="F14" s="33"/>
      <c r="G14" s="33"/>
      <c r="H14" s="33"/>
      <c r="I14" s="33"/>
      <c r="J14" s="54"/>
      <c r="K14" s="33"/>
    </row>
    <row r="15" spans="1:11" s="3" customFormat="1" ht="21">
      <c r="A15" s="83" t="s">
        <v>8</v>
      </c>
      <c r="B15" s="83"/>
      <c r="C15" s="33"/>
      <c r="D15" s="33"/>
      <c r="E15" s="33"/>
      <c r="F15" s="33"/>
      <c r="G15" s="33"/>
      <c r="H15" s="33"/>
      <c r="I15" s="33"/>
      <c r="J15" s="54"/>
      <c r="K15" s="33"/>
    </row>
    <row r="16" spans="1:11" s="14" customFormat="1" ht="15.6">
      <c r="A16" s="78" t="s">
        <v>4</v>
      </c>
      <c r="B16" s="78" t="s">
        <v>5</v>
      </c>
      <c r="C16" s="78" t="s">
        <v>3</v>
      </c>
      <c r="D16" s="80" t="s">
        <v>6</v>
      </c>
      <c r="E16" s="80" t="s">
        <v>23</v>
      </c>
      <c r="F16" s="80" t="s">
        <v>24</v>
      </c>
      <c r="G16" s="80" t="s">
        <v>25</v>
      </c>
      <c r="H16" s="80" t="s">
        <v>38</v>
      </c>
      <c r="I16" s="80" t="s">
        <v>39</v>
      </c>
      <c r="J16" s="21" t="s">
        <v>2</v>
      </c>
      <c r="K16" s="80" t="s">
        <v>40</v>
      </c>
    </row>
    <row r="17" spans="1:11" s="14" customFormat="1" ht="93.6">
      <c r="A17" s="79"/>
      <c r="B17" s="79"/>
      <c r="C17" s="79"/>
      <c r="D17" s="81"/>
      <c r="E17" s="81"/>
      <c r="F17" s="81"/>
      <c r="G17" s="81"/>
      <c r="H17" s="81"/>
      <c r="I17" s="81"/>
      <c r="J17" s="21" t="s">
        <v>1</v>
      </c>
      <c r="K17" s="81"/>
    </row>
    <row r="18" spans="1:11">
      <c r="A18" s="8">
        <v>1</v>
      </c>
      <c r="B18" s="8">
        <v>2</v>
      </c>
      <c r="C18" s="8">
        <v>3</v>
      </c>
      <c r="D18" s="9">
        <v>4</v>
      </c>
      <c r="E18" s="9">
        <v>5</v>
      </c>
      <c r="F18" s="17">
        <v>6</v>
      </c>
      <c r="G18" s="17">
        <v>7</v>
      </c>
      <c r="H18" s="9">
        <v>8</v>
      </c>
      <c r="I18" s="9">
        <v>9</v>
      </c>
      <c r="J18" s="22" t="s">
        <v>7</v>
      </c>
      <c r="K18" s="9">
        <v>10</v>
      </c>
    </row>
    <row r="19" spans="1:11" ht="44.25" customHeight="1">
      <c r="A19" s="35" t="s">
        <v>45</v>
      </c>
      <c r="B19" s="35"/>
      <c r="C19" s="35"/>
      <c r="D19" s="84" t="s">
        <v>47</v>
      </c>
      <c r="E19" s="84"/>
      <c r="F19" s="9"/>
      <c r="G19" s="32"/>
      <c r="H19" s="39"/>
      <c r="I19" s="69">
        <f>I20</f>
        <v>3635206.64</v>
      </c>
      <c r="J19" s="55">
        <f>J20</f>
        <v>3635206.64</v>
      </c>
      <c r="K19" s="18"/>
    </row>
    <row r="20" spans="1:11" ht="44.25" customHeight="1">
      <c r="A20" s="35" t="s">
        <v>46</v>
      </c>
      <c r="B20" s="19"/>
      <c r="C20" s="19"/>
      <c r="D20" s="84" t="s">
        <v>47</v>
      </c>
      <c r="E20" s="84"/>
      <c r="F20" s="9"/>
      <c r="G20" s="32"/>
      <c r="H20" s="39"/>
      <c r="I20" s="69">
        <f>I21</f>
        <v>3635206.64</v>
      </c>
      <c r="J20" s="55">
        <f>J21</f>
        <v>3635206.64</v>
      </c>
      <c r="K20" s="18"/>
    </row>
    <row r="21" spans="1:11" ht="36">
      <c r="A21" s="8">
        <v>1217310</v>
      </c>
      <c r="B21" s="37" t="s">
        <v>41</v>
      </c>
      <c r="C21" s="37" t="s">
        <v>17</v>
      </c>
      <c r="D21" s="53" t="s">
        <v>42</v>
      </c>
      <c r="E21" s="15" t="s">
        <v>12</v>
      </c>
      <c r="F21" s="17"/>
      <c r="G21" s="56"/>
      <c r="H21" s="9"/>
      <c r="I21" s="39">
        <f>I22+I23+I24</f>
        <v>3635206.64</v>
      </c>
      <c r="J21" s="58">
        <f>J22+J23+J24</f>
        <v>3635206.64</v>
      </c>
      <c r="K21" s="18">
        <v>1</v>
      </c>
    </row>
    <row r="22" spans="1:11" ht="72">
      <c r="A22" s="8"/>
      <c r="B22" s="37"/>
      <c r="C22" s="37"/>
      <c r="D22" s="53"/>
      <c r="E22" s="15" t="s">
        <v>52</v>
      </c>
      <c r="F22" s="17">
        <v>2023</v>
      </c>
      <c r="G22" s="56">
        <v>5700000</v>
      </c>
      <c r="H22" s="9"/>
      <c r="I22" s="39">
        <f>2100000+85206.64</f>
        <v>2185206.64</v>
      </c>
      <c r="J22" s="44">
        <f>2100000+85206.64</f>
        <v>2185206.64</v>
      </c>
      <c r="K22" s="18">
        <v>1</v>
      </c>
    </row>
    <row r="23" spans="1:11" ht="54">
      <c r="A23" s="8"/>
      <c r="B23" s="37"/>
      <c r="C23" s="37"/>
      <c r="D23" s="53"/>
      <c r="E23" s="15" t="s">
        <v>48</v>
      </c>
      <c r="F23" s="17">
        <v>2023</v>
      </c>
      <c r="G23" s="56"/>
      <c r="H23" s="9"/>
      <c r="I23" s="39">
        <f>225000+75000</f>
        <v>300000</v>
      </c>
      <c r="J23" s="44">
        <f>225000+75000</f>
        <v>300000</v>
      </c>
      <c r="K23" s="18">
        <v>1</v>
      </c>
    </row>
    <row r="24" spans="1:11" ht="54">
      <c r="A24" s="8"/>
      <c r="B24" s="37"/>
      <c r="C24" s="37"/>
      <c r="D24" s="53"/>
      <c r="E24" s="15" t="s">
        <v>57</v>
      </c>
      <c r="F24" s="17"/>
      <c r="G24" s="56"/>
      <c r="H24" s="9"/>
      <c r="I24" s="39">
        <v>1150000</v>
      </c>
      <c r="J24" s="44">
        <v>1150000</v>
      </c>
      <c r="K24" s="18"/>
    </row>
    <row r="25" spans="1:11" ht="44.25" customHeight="1">
      <c r="A25" s="35" t="s">
        <v>15</v>
      </c>
      <c r="B25" s="35"/>
      <c r="C25" s="35"/>
      <c r="D25" s="84" t="s">
        <v>56</v>
      </c>
      <c r="E25" s="84"/>
      <c r="F25" s="9"/>
      <c r="G25" s="32"/>
      <c r="H25" s="39"/>
      <c r="I25" s="69">
        <f>I26</f>
        <v>36118473.859999999</v>
      </c>
      <c r="J25" s="43">
        <f>J26</f>
        <v>36118473.859999999</v>
      </c>
      <c r="K25" s="18"/>
    </row>
    <row r="26" spans="1:11" ht="44.25" customHeight="1">
      <c r="A26" s="35" t="s">
        <v>16</v>
      </c>
      <c r="B26" s="19"/>
      <c r="C26" s="19"/>
      <c r="D26" s="84" t="s">
        <v>56</v>
      </c>
      <c r="E26" s="84"/>
      <c r="F26" s="9"/>
      <c r="G26" s="32"/>
      <c r="H26" s="39"/>
      <c r="I26" s="69">
        <f>I27+I28+I35+I39+I40</f>
        <v>36118473.859999999</v>
      </c>
      <c r="J26" s="43">
        <f>J27+J28+J35+J39+J40</f>
        <v>36118473.859999999</v>
      </c>
      <c r="K26" s="18"/>
    </row>
    <row r="27" spans="1:11" ht="54">
      <c r="A27" s="36">
        <v>1517321</v>
      </c>
      <c r="B27" s="36">
        <v>7321</v>
      </c>
      <c r="C27" s="37" t="s">
        <v>17</v>
      </c>
      <c r="D27" s="34" t="s">
        <v>43</v>
      </c>
      <c r="E27" s="15" t="s">
        <v>18</v>
      </c>
      <c r="F27" s="9" t="s">
        <v>35</v>
      </c>
      <c r="G27" s="32">
        <v>78391350</v>
      </c>
      <c r="H27" s="39">
        <f>3620270</f>
        <v>3620270</v>
      </c>
      <c r="I27" s="39">
        <f>7177841.58-3400000-2000000</f>
        <v>1777841.58</v>
      </c>
      <c r="J27" s="44">
        <f>7177841.58-3400000-2000000</f>
        <v>1777841.58</v>
      </c>
      <c r="K27" s="18">
        <v>6.9000000000000006E-2</v>
      </c>
    </row>
    <row r="28" spans="1:11" ht="36">
      <c r="A28" s="36">
        <v>1517310</v>
      </c>
      <c r="B28" s="37" t="s">
        <v>41</v>
      </c>
      <c r="C28" s="37" t="s">
        <v>17</v>
      </c>
      <c r="D28" s="53" t="s">
        <v>42</v>
      </c>
      <c r="E28" s="53" t="s">
        <v>12</v>
      </c>
      <c r="F28" s="9">
        <v>2023</v>
      </c>
      <c r="G28" s="32"/>
      <c r="H28" s="39"/>
      <c r="I28" s="39">
        <f>I29+I30+I31+I32+I33+I34</f>
        <v>30772000</v>
      </c>
      <c r="J28" s="58">
        <f>J29+J30+J31+J32+J33+J34</f>
        <v>30772000</v>
      </c>
      <c r="K28" s="18">
        <v>1</v>
      </c>
    </row>
    <row r="29" spans="1:11" ht="90">
      <c r="A29" s="36"/>
      <c r="B29" s="37"/>
      <c r="C29" s="37"/>
      <c r="D29" s="53"/>
      <c r="E29" s="53" t="s">
        <v>44</v>
      </c>
      <c r="F29" s="9">
        <v>2023</v>
      </c>
      <c r="G29" s="32">
        <v>3450000</v>
      </c>
      <c r="H29" s="39"/>
      <c r="I29" s="39">
        <v>3450000</v>
      </c>
      <c r="J29" s="44">
        <v>3450000</v>
      </c>
      <c r="K29" s="18">
        <v>1</v>
      </c>
    </row>
    <row r="30" spans="1:11" ht="36">
      <c r="A30" s="36"/>
      <c r="B30" s="37"/>
      <c r="C30" s="37"/>
      <c r="D30" s="53"/>
      <c r="E30" s="34" t="s">
        <v>53</v>
      </c>
      <c r="F30" s="9">
        <v>2023</v>
      </c>
      <c r="G30" s="32">
        <v>3132000</v>
      </c>
      <c r="H30" s="39"/>
      <c r="I30" s="73">
        <v>3132000</v>
      </c>
      <c r="J30" s="44">
        <v>3132000</v>
      </c>
      <c r="K30" s="18"/>
    </row>
    <row r="31" spans="1:11" ht="54">
      <c r="A31" s="36"/>
      <c r="B31" s="37"/>
      <c r="C31" s="37"/>
      <c r="D31" s="53"/>
      <c r="E31" s="34" t="s">
        <v>54</v>
      </c>
      <c r="F31" s="9">
        <v>2023</v>
      </c>
      <c r="G31" s="32">
        <v>2500000</v>
      </c>
      <c r="H31" s="39"/>
      <c r="I31" s="73">
        <v>2500000</v>
      </c>
      <c r="J31" s="44">
        <v>2500000</v>
      </c>
      <c r="K31" s="18"/>
    </row>
    <row r="32" spans="1:11" ht="54">
      <c r="A32" s="36"/>
      <c r="B32" s="37"/>
      <c r="C32" s="37"/>
      <c r="D32" s="53"/>
      <c r="E32" s="72" t="s">
        <v>55</v>
      </c>
      <c r="F32" s="9">
        <v>2023</v>
      </c>
      <c r="G32" s="32">
        <v>720000</v>
      </c>
      <c r="H32" s="39"/>
      <c r="I32" s="73">
        <v>720000</v>
      </c>
      <c r="J32" s="44">
        <v>720000</v>
      </c>
      <c r="K32" s="18"/>
    </row>
    <row r="33" spans="1:13" ht="108">
      <c r="A33" s="36"/>
      <c r="B33" s="37"/>
      <c r="C33" s="37"/>
      <c r="D33" s="53"/>
      <c r="E33" s="34" t="s">
        <v>63</v>
      </c>
      <c r="F33" s="9">
        <v>2023</v>
      </c>
      <c r="G33" s="32">
        <f>1900000+19000000</f>
        <v>20900000</v>
      </c>
      <c r="H33" s="39"/>
      <c r="I33" s="73">
        <f>1900000+19000000</f>
        <v>20900000</v>
      </c>
      <c r="J33" s="44">
        <f>1900000+19000000</f>
        <v>20900000</v>
      </c>
      <c r="K33" s="18"/>
    </row>
    <row r="34" spans="1:13" ht="36">
      <c r="A34" s="36"/>
      <c r="B34" s="37"/>
      <c r="C34" s="37"/>
      <c r="D34" s="53"/>
      <c r="E34" s="34" t="s">
        <v>58</v>
      </c>
      <c r="F34" s="9">
        <v>2023</v>
      </c>
      <c r="G34" s="32"/>
      <c r="H34" s="39"/>
      <c r="I34" s="73">
        <v>70000</v>
      </c>
      <c r="J34" s="44">
        <v>70000</v>
      </c>
      <c r="K34" s="18"/>
    </row>
    <row r="35" spans="1:13" ht="54">
      <c r="A35" s="36">
        <v>1517370</v>
      </c>
      <c r="B35" s="36">
        <v>7370</v>
      </c>
      <c r="C35" s="37" t="s">
        <v>13</v>
      </c>
      <c r="D35" s="34" t="s">
        <v>14</v>
      </c>
      <c r="E35" s="15" t="s">
        <v>12</v>
      </c>
      <c r="F35" s="9"/>
      <c r="G35" s="32"/>
      <c r="H35" s="39"/>
      <c r="I35" s="39">
        <f>I36+I37+I38</f>
        <v>2145680.2799999998</v>
      </c>
      <c r="J35" s="58">
        <f>J36+J37+J38</f>
        <v>2145680.2799999998</v>
      </c>
      <c r="K35" s="18"/>
    </row>
    <row r="36" spans="1:13" ht="72">
      <c r="A36" s="19"/>
      <c r="B36" s="19"/>
      <c r="C36" s="19"/>
      <c r="D36" s="15"/>
      <c r="E36" s="38" t="s">
        <v>19</v>
      </c>
      <c r="F36" s="9" t="s">
        <v>36</v>
      </c>
      <c r="G36" s="32">
        <v>399950865</v>
      </c>
      <c r="H36" s="39">
        <v>97556866</v>
      </c>
      <c r="I36" s="70">
        <f>2880680.17-1000000</f>
        <v>1880680.17</v>
      </c>
      <c r="J36" s="50">
        <f>2880680.17-1000000</f>
        <v>1880680.17</v>
      </c>
      <c r="K36" s="18">
        <v>0.249</v>
      </c>
    </row>
    <row r="37" spans="1:13" ht="36">
      <c r="A37" s="19"/>
      <c r="B37" s="19"/>
      <c r="C37" s="19"/>
      <c r="D37" s="15"/>
      <c r="E37" s="71" t="s">
        <v>50</v>
      </c>
      <c r="F37" s="9" t="s">
        <v>37</v>
      </c>
      <c r="G37" s="32"/>
      <c r="H37" s="39"/>
      <c r="I37" s="70">
        <f>1708030-1600000</f>
        <v>108030</v>
      </c>
      <c r="J37" s="50">
        <f>1708030-1600000</f>
        <v>108030</v>
      </c>
      <c r="K37" s="18"/>
    </row>
    <row r="38" spans="1:13" s="67" customFormat="1" ht="36">
      <c r="A38" s="19"/>
      <c r="B38" s="19"/>
      <c r="C38" s="19"/>
      <c r="D38" s="15"/>
      <c r="E38" s="57" t="s">
        <v>49</v>
      </c>
      <c r="F38" s="9">
        <v>2023</v>
      </c>
      <c r="G38" s="39"/>
      <c r="H38" s="18"/>
      <c r="I38" s="39">
        <v>156970.10999999999</v>
      </c>
      <c r="J38" s="58">
        <v>156970.10999999999</v>
      </c>
      <c r="K38" s="39"/>
      <c r="L38" s="66"/>
      <c r="M38" s="65"/>
    </row>
    <row r="39" spans="1:13" ht="36">
      <c r="A39" s="36">
        <v>1517390</v>
      </c>
      <c r="B39" s="36">
        <v>7390</v>
      </c>
      <c r="C39" s="37" t="s">
        <v>13</v>
      </c>
      <c r="D39" s="34" t="s">
        <v>20</v>
      </c>
      <c r="E39" s="59" t="s">
        <v>21</v>
      </c>
      <c r="F39" s="60" t="s">
        <v>37</v>
      </c>
      <c r="G39" s="61"/>
      <c r="H39" s="62"/>
      <c r="I39" s="62">
        <v>1289432</v>
      </c>
      <c r="J39" s="63">
        <v>1289432</v>
      </c>
      <c r="K39" s="64"/>
    </row>
    <row r="40" spans="1:13" ht="36">
      <c r="A40" s="36">
        <v>1518311</v>
      </c>
      <c r="B40" s="36">
        <v>8311</v>
      </c>
      <c r="C40" s="37" t="s">
        <v>27</v>
      </c>
      <c r="D40" s="34" t="s">
        <v>28</v>
      </c>
      <c r="E40" s="15" t="s">
        <v>51</v>
      </c>
      <c r="F40" s="9" t="s">
        <v>29</v>
      </c>
      <c r="G40" s="32">
        <v>949337344</v>
      </c>
      <c r="H40" s="39">
        <v>124295168</v>
      </c>
      <c r="I40" s="39">
        <v>133520</v>
      </c>
      <c r="J40" s="44">
        <v>133520</v>
      </c>
      <c r="K40" s="18">
        <v>0.13100000000000001</v>
      </c>
    </row>
    <row r="41" spans="1:13">
      <c r="A41" s="29"/>
      <c r="B41" s="19"/>
      <c r="C41" s="19"/>
      <c r="D41" s="2"/>
      <c r="E41" s="10" t="s">
        <v>0</v>
      </c>
      <c r="F41" s="9"/>
      <c r="G41" s="39"/>
      <c r="H41" s="51"/>
      <c r="I41" s="51">
        <f>I19+I25</f>
        <v>39753680.5</v>
      </c>
      <c r="J41" s="68">
        <f>J19+J25</f>
        <v>39753680.5</v>
      </c>
      <c r="K41" s="40"/>
    </row>
    <row r="42" spans="1:13">
      <c r="A42" s="46"/>
      <c r="B42" s="42"/>
      <c r="C42" s="42"/>
      <c r="D42" s="4"/>
      <c r="E42" s="11"/>
      <c r="F42" s="5"/>
      <c r="G42" s="5"/>
      <c r="H42" s="6"/>
      <c r="I42" s="12"/>
      <c r="J42" s="23"/>
      <c r="K42" s="6"/>
    </row>
    <row r="43" spans="1:13" s="25" customFormat="1">
      <c r="A43" s="48"/>
      <c r="B43" s="49"/>
      <c r="C43" s="47"/>
      <c r="D43" s="26" t="s">
        <v>31</v>
      </c>
      <c r="E43" s="26"/>
      <c r="F43" s="27" t="s">
        <v>32</v>
      </c>
      <c r="G43" s="28"/>
      <c r="H43" s="27"/>
      <c r="J43" s="20"/>
    </row>
    <row r="44" spans="1:13">
      <c r="A44" s="49"/>
      <c r="I44" s="1"/>
      <c r="J44" s="24"/>
    </row>
    <row r="45" spans="1:13">
      <c r="H45" s="1" t="s">
        <v>59</v>
      </c>
      <c r="I45" s="74">
        <v>46088473.859999999</v>
      </c>
      <c r="J45" s="75">
        <v>46088473.859999999</v>
      </c>
    </row>
    <row r="46" spans="1:13">
      <c r="H46" s="16" t="s">
        <v>60</v>
      </c>
      <c r="I46" s="41">
        <f>I41-I45</f>
        <v>-6334793.3599999994</v>
      </c>
      <c r="J46" s="76">
        <f>J41-J45</f>
        <v>-6334793.3599999994</v>
      </c>
    </row>
    <row r="47" spans="1:13">
      <c r="H47" s="1"/>
      <c r="I47" s="1"/>
      <c r="J47" s="24"/>
    </row>
    <row r="48" spans="1:13">
      <c r="H48" s="1"/>
      <c r="I48" s="1"/>
      <c r="J48" s="24"/>
      <c r="K48" s="1"/>
    </row>
    <row r="49" spans="8:11">
      <c r="I49" s="30"/>
      <c r="J49" s="31"/>
    </row>
    <row r="50" spans="8:11">
      <c r="H50" s="1"/>
      <c r="J50" s="24"/>
    </row>
    <row r="51" spans="8:11">
      <c r="H51" s="1"/>
      <c r="I51" s="1"/>
      <c r="J51" s="24"/>
      <c r="K51" s="1"/>
    </row>
  </sheetData>
  <mergeCells count="18">
    <mergeCell ref="D19:E19"/>
    <mergeCell ref="D20:E20"/>
    <mergeCell ref="K16:K17"/>
    <mergeCell ref="D25:E25"/>
    <mergeCell ref="D26:E26"/>
    <mergeCell ref="A12:K12"/>
    <mergeCell ref="A16:A17"/>
    <mergeCell ref="B16:B17"/>
    <mergeCell ref="C16:C17"/>
    <mergeCell ref="D16:D17"/>
    <mergeCell ref="E16:E17"/>
    <mergeCell ref="F16:F17"/>
    <mergeCell ref="G16:G17"/>
    <mergeCell ref="A13:K13"/>
    <mergeCell ref="A14:B14"/>
    <mergeCell ref="A15:B15"/>
    <mergeCell ref="H16:H17"/>
    <mergeCell ref="I16:I17"/>
  </mergeCells>
  <pageMargins left="0.59055118110236215" right="0.59055118110236215" top="0.39370078740157483" bottom="0.39370078740157483" header="0" footer="0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зі змінами</vt:lpstr>
      <vt:lpstr>'зі змінами'!Заголовки_для_печати</vt:lpstr>
      <vt:lpstr>'зі змінами'!Область_печати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220FU6</cp:lastModifiedBy>
  <cp:lastPrinted>2023-03-27T13:28:15Z</cp:lastPrinted>
  <dcterms:created xsi:type="dcterms:W3CDTF">2005-08-15T04:40:30Z</dcterms:created>
  <dcterms:modified xsi:type="dcterms:W3CDTF">2023-08-17T07:44:32Z</dcterms:modified>
</cp:coreProperties>
</file>