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Уточнення\"/>
    </mc:Choice>
  </mc:AlternateContent>
  <xr:revisionPtr revIDLastSave="0" documentId="13_ncr:1_{A07E91E8-7780-40B5-8911-4B21D5AFA18A}" xr6:coauthVersionLast="37" xr6:coauthVersionMax="37" xr10:uidLastSave="{00000000-0000-0000-0000-000000000000}"/>
  <bookViews>
    <workbookView xWindow="-105" yWindow="-105" windowWidth="23250" windowHeight="12585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змінами'!$A$1:$L$49</definedName>
  </definedNames>
  <calcPr calcId="179021"/>
</workbook>
</file>

<file path=xl/calcChain.xml><?xml version="1.0" encoding="utf-8"?>
<calcChain xmlns="http://schemas.openxmlformats.org/spreadsheetml/2006/main">
  <c r="J46" i="20" l="1"/>
  <c r="I46" i="20"/>
  <c r="J37" i="20"/>
  <c r="I37" i="20"/>
  <c r="J27" i="20" l="1"/>
  <c r="I27" i="20"/>
  <c r="K20" i="20"/>
  <c r="K19" i="20" s="1"/>
  <c r="K47" i="20" s="1"/>
  <c r="J21" i="20"/>
  <c r="J20" i="20" s="1"/>
  <c r="J19" i="20" s="1"/>
  <c r="I20" i="20"/>
  <c r="I19" i="20" s="1"/>
  <c r="J25" i="20" l="1"/>
  <c r="I25" i="20"/>
  <c r="J43" i="20" l="1"/>
  <c r="I43" i="20"/>
  <c r="J42" i="20" l="1"/>
  <c r="I42" i="20"/>
  <c r="J30" i="20"/>
  <c r="I30" i="20"/>
  <c r="J41" i="20" l="1"/>
  <c r="I41" i="20"/>
  <c r="G36" i="20"/>
  <c r="J36" i="20"/>
  <c r="J31" i="20" s="1"/>
  <c r="I36" i="20"/>
  <c r="I31" i="20" s="1"/>
  <c r="J26" i="20" l="1"/>
  <c r="J24" i="20" s="1"/>
  <c r="I26" i="20"/>
  <c r="I24" i="20" s="1"/>
  <c r="J23" i="20" l="1"/>
  <c r="J22" i="20" s="1"/>
  <c r="I23" i="20"/>
  <c r="I22" i="20" s="1"/>
  <c r="J29" i="20"/>
  <c r="I29" i="20"/>
  <c r="H30" i="20" l="1"/>
  <c r="J28" i="20" l="1"/>
  <c r="I28" i="20"/>
  <c r="I47" i="20" l="1"/>
  <c r="J47" i="20"/>
</calcChain>
</file>

<file path=xl/sharedStrings.xml><?xml version="1.0" encoding="utf-8"?>
<sst xmlns="http://schemas.openxmlformats.org/spreadsheetml/2006/main" count="88" uniqueCount="75">
  <si>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</si>
  <si>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</si>
  <si>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</si>
  <si>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</si>
  <si>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</si>
  <si>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</si>
  <si>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</si>
  <si>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</si>
  <si>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</si>
  <si>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</si>
  <si>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</si>
  <si>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</si>
  <si>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</si>
  <si>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</si>
  <si>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</si>
  <si>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</si>
  <si>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</si>
  <si>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</si>
  <si>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</si>
  <si>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</si>
  <si>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</si>
  <si>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</si>
  <si>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</si>
  <si>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</si>
  <si>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</si>
  <si>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</si>
  <si>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</si>
  <si>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</si>
  <si>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</si>
  <si>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</si>
  <si>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</si>
  <si>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</si>
  <si>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</si>
  <si>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</si>
  <si>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</si>
  <si>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</si>
  <si>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</si>
  <si>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</si>
  <si>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</si>
  <si>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</si>
  <si>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</si>
  <si>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</si>
  <si>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</si>
  <si>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</si>
  <si>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</si>
  <si>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</si>
  <si>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</si>
  <si>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існуючого стадіону за адресою: Одеська область, Одеський район, місто Чорноморськ, вулиця Набережна, 2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</si>
  <si>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</si>
  <si>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</si>
  <si>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</si>
  <si>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</si>
  <si>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</si>
  <si>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</si>
  <si>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</si>
  <si>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Будівництво (буріння) артезіанської свердловини на території котельні № 2 за адресою: м.Чорноморськ, вул.Садова, 1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</si>
  <si>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</si>
  <si>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</si>
  <si>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</si>
  <si>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</si>
  <si>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</si>
  <si>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</si>
  <si>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</si>
  <si>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'Заходи з енергозбереження</t>
  </si>
  <si>
    <t xml:space="preserve">'Улаштування соняшної електростанції на даху будівлі КНП "Чорноморська лікарня" Чорноморської міської ради Одеського району Одеської області за адресою: Одеська область, м.Чорноморськ, вул.Віталія Шума, 4 </t>
  </si>
  <si>
    <t>за рахунок залишку коштів</t>
  </si>
  <si>
    <t>9,2</t>
  </si>
  <si>
    <t>Реконструкція магістральної теплової камери МК-32 на перехресті вулиць 1 Травня - Середня в м.Чорноморськ Одеської області</t>
  </si>
  <si>
    <t>Будівництво (буріння) артезіанської свердловини за адресою: Одеська область, Одеський район, с.Малодолинське, вул.Вишнева, 1-н</t>
  </si>
  <si>
    <t>Капітальний ремонт сталевої ділянки водогону Д 700 мм полімерним рукавом за адресою: м. Чорноморськ на перехресті вул. Перемоги-вул. Транспортної</t>
  </si>
  <si>
    <t>Реконструкція напірного каналізаційного колектору за адресою: Одеська область, Одеський район, м.Чорноморськ, від вул.Космонавтів, 59Г в с.Малодолинське до вул.Світла, 51 в смт.Олександрівка (проектні роботи, проведення експертизи проекту)</t>
  </si>
  <si>
    <t>Додаток 6</t>
  </si>
  <si>
    <t>від                   2023 №          - VIII</t>
  </si>
  <si>
    <t>Заступник начальника фінансового управління</t>
  </si>
  <si>
    <t>Світлана ПЄРКОВА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</si>
</sst>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1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91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4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3" xfId="0" quotePrefix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  <xf numFmtId="0" fontId="1" fillId="2" borderId="5" xfId="6" applyFont="1" applyFill="1" applyBorder="1" applyAlignment="1">
      <alignment horizontal="center" vertical="center" wrapText="1"/>
    </xf>
    <xf numFmtId="0" fontId="1" fillId="2" borderId="6" xfId="6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tabSelected="1" view="pageBreakPreview" zoomScale="60" zoomScaleNormal="10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E51" sqref="E51"/>
    </sheetView>
  </sheetViews>
  <sheetFormatPr defaultColWidth="9.140625" defaultRowHeight="18.75"/>
  <cols>
    <col min="1" max="1" width="17.140625" style="45" customWidth="1"/>
    <col min="2" max="2" width="13.42578125" style="45" customWidth="1"/>
    <col min="3" max="3" width="15.42578125" style="45" customWidth="1"/>
    <col min="4" max="4" width="40" style="16" customWidth="1"/>
    <col min="5" max="5" width="78.42578125" style="7" customWidth="1"/>
    <col min="6" max="6" width="13.42578125" style="7" customWidth="1"/>
    <col min="7" max="7" width="16.5703125" style="7" customWidth="1"/>
    <col min="8" max="8" width="19.42578125" style="16" customWidth="1"/>
    <col min="9" max="9" width="22.85546875" style="16" customWidth="1"/>
    <col min="10" max="11" width="27.85546875" style="20" hidden="1" customWidth="1"/>
    <col min="12" max="12" width="20.5703125" style="16" customWidth="1"/>
    <col min="13" max="13" width="18.42578125" style="16" bestFit="1" customWidth="1"/>
    <col min="14" max="14" width="18" style="16" bestFit="1" customWidth="1"/>
    <col min="15" max="15" width="15.42578125" style="16" bestFit="1" customWidth="1"/>
    <col min="16" max="16384" width="9.140625" style="16"/>
  </cols>
  <sheetData>
    <row r="1" spans="1:12">
      <c r="H1" s="13" t="s">
        <v>71</v>
      </c>
    </row>
    <row r="2" spans="1:12">
      <c r="H2" s="13" t="s">
        <v>30</v>
      </c>
    </row>
    <row r="3" spans="1:12">
      <c r="H3" s="13" t="s">
        <v>11</v>
      </c>
    </row>
    <row r="4" spans="1:12">
      <c r="H4" s="13" t="s">
        <v>9</v>
      </c>
    </row>
    <row r="5" spans="1:12">
      <c r="H5" s="13" t="s">
        <v>72</v>
      </c>
    </row>
    <row r="6" spans="1:12">
      <c r="H6" s="13"/>
    </row>
    <row r="7" spans="1:12">
      <c r="H7" s="13" t="s">
        <v>26</v>
      </c>
    </row>
    <row r="8" spans="1:12">
      <c r="H8" s="13" t="s">
        <v>10</v>
      </c>
    </row>
    <row r="9" spans="1:12">
      <c r="H9" s="13" t="s">
        <v>11</v>
      </c>
    </row>
    <row r="10" spans="1:12">
      <c r="H10" s="13" t="s">
        <v>9</v>
      </c>
    </row>
    <row r="11" spans="1:12">
      <c r="H11" s="52" t="s">
        <v>31</v>
      </c>
    </row>
    <row r="12" spans="1:12" s="3" customFormat="1" ht="20.25">
      <c r="A12" s="79" t="s">
        <v>22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2" s="3" customFormat="1" ht="20.25">
      <c r="A13" s="79" t="s">
        <v>32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</row>
    <row r="14" spans="1:12" s="3" customFormat="1" ht="20.25">
      <c r="A14" s="84">
        <v>1558900000</v>
      </c>
      <c r="B14" s="84"/>
      <c r="C14" s="33"/>
      <c r="D14" s="33"/>
      <c r="E14" s="33"/>
      <c r="F14" s="33"/>
      <c r="G14" s="33"/>
      <c r="H14" s="33"/>
      <c r="I14" s="33"/>
      <c r="J14" s="54"/>
      <c r="K14" s="54"/>
      <c r="L14" s="33"/>
    </row>
    <row r="15" spans="1:12" s="3" customFormat="1" ht="20.25">
      <c r="A15" s="85" t="s">
        <v>8</v>
      </c>
      <c r="B15" s="85"/>
      <c r="C15" s="33"/>
      <c r="D15" s="33"/>
      <c r="E15" s="33"/>
      <c r="F15" s="33"/>
      <c r="G15" s="33"/>
      <c r="H15" s="33"/>
      <c r="I15" s="33"/>
      <c r="J15" s="54"/>
      <c r="K15" s="54"/>
      <c r="L15" s="33"/>
    </row>
    <row r="16" spans="1:12" s="14" customFormat="1" ht="15.75">
      <c r="A16" s="80" t="s">
        <v>4</v>
      </c>
      <c r="B16" s="80" t="s">
        <v>5</v>
      </c>
      <c r="C16" s="80" t="s">
        <v>3</v>
      </c>
      <c r="D16" s="82" t="s">
        <v>6</v>
      </c>
      <c r="E16" s="82" t="s">
        <v>23</v>
      </c>
      <c r="F16" s="82" t="s">
        <v>24</v>
      </c>
      <c r="G16" s="82" t="s">
        <v>25</v>
      </c>
      <c r="H16" s="82" t="s">
        <v>36</v>
      </c>
      <c r="I16" s="82" t="s">
        <v>37</v>
      </c>
      <c r="J16" s="89" t="s">
        <v>2</v>
      </c>
      <c r="K16" s="90"/>
      <c r="L16" s="82" t="s">
        <v>38</v>
      </c>
    </row>
    <row r="17" spans="1:12" s="14" customFormat="1" ht="94.5">
      <c r="A17" s="81"/>
      <c r="B17" s="81"/>
      <c r="C17" s="81"/>
      <c r="D17" s="83"/>
      <c r="E17" s="83"/>
      <c r="F17" s="83"/>
      <c r="G17" s="83"/>
      <c r="H17" s="83"/>
      <c r="I17" s="83"/>
      <c r="J17" s="21" t="s">
        <v>1</v>
      </c>
      <c r="K17" s="22" t="s">
        <v>65</v>
      </c>
      <c r="L17" s="83"/>
    </row>
    <row r="18" spans="1:12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7">
        <v>6</v>
      </c>
      <c r="G18" s="17">
        <v>7</v>
      </c>
      <c r="H18" s="9">
        <v>8</v>
      </c>
      <c r="I18" s="9">
        <v>9</v>
      </c>
      <c r="J18" s="22" t="s">
        <v>7</v>
      </c>
      <c r="K18" s="22" t="s">
        <v>66</v>
      </c>
      <c r="L18" s="9">
        <v>10</v>
      </c>
    </row>
    <row r="19" spans="1:12" ht="44.45" customHeight="1">
      <c r="A19" s="35" t="s">
        <v>57</v>
      </c>
      <c r="B19" s="35"/>
      <c r="C19" s="35"/>
      <c r="D19" s="87" t="s">
        <v>59</v>
      </c>
      <c r="E19" s="88"/>
      <c r="F19" s="9"/>
      <c r="G19" s="32"/>
      <c r="H19" s="39"/>
      <c r="I19" s="68">
        <f t="shared" ref="I19:K20" si="0">I20</f>
        <v>1750000</v>
      </c>
      <c r="J19" s="77">
        <f t="shared" si="0"/>
        <v>1378027</v>
      </c>
      <c r="K19" s="77">
        <f t="shared" si="0"/>
        <v>371973</v>
      </c>
      <c r="L19" s="18"/>
    </row>
    <row r="20" spans="1:12" ht="44.45" customHeight="1">
      <c r="A20" s="35" t="s">
        <v>58</v>
      </c>
      <c r="B20" s="19"/>
      <c r="C20" s="19"/>
      <c r="D20" s="87" t="s">
        <v>59</v>
      </c>
      <c r="E20" s="88"/>
      <c r="F20" s="9"/>
      <c r="G20" s="32"/>
      <c r="H20" s="39"/>
      <c r="I20" s="68">
        <f t="shared" si="0"/>
        <v>1750000</v>
      </c>
      <c r="J20" s="77">
        <f t="shared" si="0"/>
        <v>1378027</v>
      </c>
      <c r="K20" s="77">
        <f t="shared" si="0"/>
        <v>371973</v>
      </c>
      <c r="L20" s="18"/>
    </row>
    <row r="21" spans="1:12" ht="75">
      <c r="A21" s="19" t="s">
        <v>60</v>
      </c>
      <c r="B21" s="19" t="s">
        <v>61</v>
      </c>
      <c r="C21" s="37" t="s">
        <v>62</v>
      </c>
      <c r="D21" s="34" t="s">
        <v>63</v>
      </c>
      <c r="E21" s="53" t="s">
        <v>64</v>
      </c>
      <c r="F21" s="17"/>
      <c r="G21" s="56"/>
      <c r="H21" s="18"/>
      <c r="I21" s="39">
        <v>1750000</v>
      </c>
      <c r="J21" s="76">
        <f>1750000-371973</f>
        <v>1378027</v>
      </c>
      <c r="K21" s="76">
        <v>371973</v>
      </c>
      <c r="L21" s="9"/>
    </row>
    <row r="22" spans="1:12" ht="44.45" customHeight="1">
      <c r="A22" s="35" t="s">
        <v>43</v>
      </c>
      <c r="B22" s="35"/>
      <c r="C22" s="35"/>
      <c r="D22" s="86" t="s">
        <v>45</v>
      </c>
      <c r="E22" s="86"/>
      <c r="F22" s="9"/>
      <c r="G22" s="32"/>
      <c r="H22" s="39"/>
      <c r="I22" s="68">
        <f>I23</f>
        <v>3985206.64</v>
      </c>
      <c r="J22" s="55">
        <f>J23</f>
        <v>3985206.64</v>
      </c>
      <c r="K22" s="55"/>
      <c r="L22" s="18"/>
    </row>
    <row r="23" spans="1:12" ht="44.45" customHeight="1">
      <c r="A23" s="35" t="s">
        <v>44</v>
      </c>
      <c r="B23" s="19"/>
      <c r="C23" s="19"/>
      <c r="D23" s="86" t="s">
        <v>45</v>
      </c>
      <c r="E23" s="86"/>
      <c r="F23" s="9"/>
      <c r="G23" s="32"/>
      <c r="H23" s="39"/>
      <c r="I23" s="68">
        <f>I24</f>
        <v>3985206.64</v>
      </c>
      <c r="J23" s="55">
        <f>J24</f>
        <v>3985206.64</v>
      </c>
      <c r="K23" s="55"/>
      <c r="L23" s="18"/>
    </row>
    <row r="24" spans="1:12" ht="37.5">
      <c r="A24" s="8">
        <v>1217310</v>
      </c>
      <c r="B24" s="37" t="s">
        <v>39</v>
      </c>
      <c r="C24" s="37" t="s">
        <v>17</v>
      </c>
      <c r="D24" s="53" t="s">
        <v>40</v>
      </c>
      <c r="E24" s="15" t="s">
        <v>12</v>
      </c>
      <c r="F24" s="17"/>
      <c r="G24" s="56"/>
      <c r="H24" s="9"/>
      <c r="I24" s="39">
        <f>I25+I26+I27</f>
        <v>3985206.64</v>
      </c>
      <c r="J24" s="58">
        <f>J25+J26+J27</f>
        <v>3985206.64</v>
      </c>
      <c r="K24" s="58"/>
      <c r="L24" s="18">
        <v>1</v>
      </c>
    </row>
    <row r="25" spans="1:12" ht="75">
      <c r="A25" s="8"/>
      <c r="B25" s="37"/>
      <c r="C25" s="37"/>
      <c r="D25" s="53"/>
      <c r="E25" s="15" t="s">
        <v>50</v>
      </c>
      <c r="F25" s="17">
        <v>2023</v>
      </c>
      <c r="G25" s="56">
        <v>5700000</v>
      </c>
      <c r="H25" s="9"/>
      <c r="I25" s="39">
        <f>2100000+85206.64</f>
        <v>2185206.64</v>
      </c>
      <c r="J25" s="44">
        <f>2100000+85206.64</f>
        <v>2185206.64</v>
      </c>
      <c r="K25" s="44"/>
      <c r="L25" s="18">
        <v>1</v>
      </c>
    </row>
    <row r="26" spans="1:12" ht="56.25">
      <c r="A26" s="8"/>
      <c r="B26" s="37"/>
      <c r="C26" s="37"/>
      <c r="D26" s="53"/>
      <c r="E26" s="15" t="s">
        <v>46</v>
      </c>
      <c r="F26" s="17">
        <v>2023</v>
      </c>
      <c r="G26" s="56"/>
      <c r="H26" s="9"/>
      <c r="I26" s="39">
        <f>225000+75000</f>
        <v>300000</v>
      </c>
      <c r="J26" s="44">
        <f>225000+75000</f>
        <v>300000</v>
      </c>
      <c r="K26" s="44"/>
      <c r="L26" s="18">
        <v>1</v>
      </c>
    </row>
    <row r="27" spans="1:12" ht="56.25">
      <c r="A27" s="8"/>
      <c r="B27" s="37"/>
      <c r="C27" s="37"/>
      <c r="D27" s="53"/>
      <c r="E27" s="15" t="s">
        <v>67</v>
      </c>
      <c r="F27" s="17"/>
      <c r="G27" s="56"/>
      <c r="H27" s="9"/>
      <c r="I27" s="39">
        <f>1150000+350000</f>
        <v>1500000</v>
      </c>
      <c r="J27" s="44">
        <f>1150000+350000</f>
        <v>1500000</v>
      </c>
      <c r="K27" s="44"/>
      <c r="L27" s="18"/>
    </row>
    <row r="28" spans="1:12" ht="44.45" customHeight="1">
      <c r="A28" s="35" t="s">
        <v>15</v>
      </c>
      <c r="B28" s="35"/>
      <c r="C28" s="35"/>
      <c r="D28" s="86" t="s">
        <v>54</v>
      </c>
      <c r="E28" s="86"/>
      <c r="F28" s="9"/>
      <c r="G28" s="32"/>
      <c r="H28" s="39"/>
      <c r="I28" s="68">
        <f>I29</f>
        <v>44685473.859999999</v>
      </c>
      <c r="J28" s="43">
        <f>J29</f>
        <v>44685473.859999999</v>
      </c>
      <c r="K28" s="43"/>
      <c r="L28" s="18"/>
    </row>
    <row r="29" spans="1:12" ht="44.45" customHeight="1">
      <c r="A29" s="35" t="s">
        <v>16</v>
      </c>
      <c r="B29" s="19"/>
      <c r="C29" s="19"/>
      <c r="D29" s="86" t="s">
        <v>54</v>
      </c>
      <c r="E29" s="86"/>
      <c r="F29" s="9"/>
      <c r="G29" s="32"/>
      <c r="H29" s="39"/>
      <c r="I29" s="68">
        <f>I30+I31+I41+I45+I46</f>
        <v>44685473.859999999</v>
      </c>
      <c r="J29" s="43">
        <f>J30+J31+J41+J45+J46</f>
        <v>44685473.859999999</v>
      </c>
      <c r="K29" s="43"/>
      <c r="L29" s="18"/>
    </row>
    <row r="30" spans="1:12" ht="56.25">
      <c r="A30" s="36">
        <v>1517321</v>
      </c>
      <c r="B30" s="36">
        <v>7321</v>
      </c>
      <c r="C30" s="37" t="s">
        <v>17</v>
      </c>
      <c r="D30" s="34" t="s">
        <v>41</v>
      </c>
      <c r="E30" s="15" t="s">
        <v>18</v>
      </c>
      <c r="F30" s="9" t="s">
        <v>33</v>
      </c>
      <c r="G30" s="32">
        <v>78391350</v>
      </c>
      <c r="H30" s="39">
        <f>3620270</f>
        <v>3620270</v>
      </c>
      <c r="I30" s="39">
        <f>7177841.58-3400000-2000000</f>
        <v>1777841.58</v>
      </c>
      <c r="J30" s="44">
        <f>7177841.58-3400000-2000000</f>
        <v>1777841.58</v>
      </c>
      <c r="K30" s="44"/>
      <c r="L30" s="18">
        <v>6.9000000000000006E-2</v>
      </c>
    </row>
    <row r="31" spans="1:12" ht="37.5">
      <c r="A31" s="36">
        <v>1517310</v>
      </c>
      <c r="B31" s="37" t="s">
        <v>39</v>
      </c>
      <c r="C31" s="37" t="s">
        <v>17</v>
      </c>
      <c r="D31" s="53" t="s">
        <v>40</v>
      </c>
      <c r="E31" s="53" t="s">
        <v>12</v>
      </c>
      <c r="F31" s="9">
        <v>2023</v>
      </c>
      <c r="G31" s="32"/>
      <c r="H31" s="39"/>
      <c r="I31" s="39">
        <f>I32+I33+I34+I35+I36+I37+I38+I39+I40</f>
        <v>39429800</v>
      </c>
      <c r="J31" s="39">
        <f>J32+J33+J34+J35+J36+J37+J38+J39+J40</f>
        <v>39429800</v>
      </c>
      <c r="K31" s="58"/>
      <c r="L31" s="18">
        <v>1</v>
      </c>
    </row>
    <row r="32" spans="1:12" ht="93.75">
      <c r="A32" s="36"/>
      <c r="B32" s="37"/>
      <c r="C32" s="37"/>
      <c r="D32" s="53"/>
      <c r="E32" s="53" t="s">
        <v>42</v>
      </c>
      <c r="F32" s="9">
        <v>2023</v>
      </c>
      <c r="G32" s="32">
        <v>3450000</v>
      </c>
      <c r="H32" s="39"/>
      <c r="I32" s="39">
        <v>3450000</v>
      </c>
      <c r="J32" s="44">
        <v>3450000</v>
      </c>
      <c r="K32" s="44"/>
      <c r="L32" s="18">
        <v>1</v>
      </c>
    </row>
    <row r="33" spans="1:14" ht="37.5">
      <c r="A33" s="36"/>
      <c r="B33" s="37"/>
      <c r="C33" s="37"/>
      <c r="D33" s="53"/>
      <c r="E33" s="34" t="s">
        <v>51</v>
      </c>
      <c r="F33" s="9">
        <v>2023</v>
      </c>
      <c r="G33" s="32">
        <v>3132000</v>
      </c>
      <c r="H33" s="39"/>
      <c r="I33" s="72">
        <v>3132000</v>
      </c>
      <c r="J33" s="44">
        <v>3132000</v>
      </c>
      <c r="K33" s="44"/>
      <c r="L33" s="18"/>
    </row>
    <row r="34" spans="1:14" ht="56.25">
      <c r="A34" s="36"/>
      <c r="B34" s="37"/>
      <c r="C34" s="37"/>
      <c r="D34" s="53"/>
      <c r="E34" s="34" t="s">
        <v>52</v>
      </c>
      <c r="F34" s="9">
        <v>2023</v>
      </c>
      <c r="G34" s="32">
        <v>2500000</v>
      </c>
      <c r="H34" s="39"/>
      <c r="I34" s="72">
        <v>2500000</v>
      </c>
      <c r="J34" s="44">
        <v>2500000</v>
      </c>
      <c r="K34" s="44"/>
      <c r="L34" s="18"/>
    </row>
    <row r="35" spans="1:14" ht="56.25">
      <c r="A35" s="36"/>
      <c r="B35" s="37"/>
      <c r="C35" s="37"/>
      <c r="D35" s="53"/>
      <c r="E35" s="71" t="s">
        <v>53</v>
      </c>
      <c r="F35" s="9">
        <v>2023</v>
      </c>
      <c r="G35" s="32">
        <v>720000</v>
      </c>
      <c r="H35" s="39"/>
      <c r="I35" s="72">
        <v>720000</v>
      </c>
      <c r="J35" s="44">
        <v>720000</v>
      </c>
      <c r="K35" s="44"/>
      <c r="L35" s="18"/>
    </row>
    <row r="36" spans="1:14" ht="131.25">
      <c r="A36" s="36"/>
      <c r="B36" s="37"/>
      <c r="C36" s="37"/>
      <c r="D36" s="53"/>
      <c r="E36" s="34" t="s">
        <v>56</v>
      </c>
      <c r="F36" s="9">
        <v>2023</v>
      </c>
      <c r="G36" s="32">
        <f>1900000+19000000</f>
        <v>20900000</v>
      </c>
      <c r="H36" s="39"/>
      <c r="I36" s="72">
        <f>1900000+19000000</f>
        <v>20900000</v>
      </c>
      <c r="J36" s="44">
        <f>1900000+19000000</f>
        <v>20900000</v>
      </c>
      <c r="K36" s="44"/>
      <c r="L36" s="18"/>
    </row>
    <row r="37" spans="1:14" ht="37.5">
      <c r="A37" s="36"/>
      <c r="B37" s="37"/>
      <c r="C37" s="37"/>
      <c r="D37" s="53"/>
      <c r="E37" s="34" t="s">
        <v>55</v>
      </c>
      <c r="F37" s="9">
        <v>2023</v>
      </c>
      <c r="G37" s="32"/>
      <c r="H37" s="39"/>
      <c r="I37" s="72">
        <f>70000+1377300</f>
        <v>1447300</v>
      </c>
      <c r="J37" s="44">
        <f>70000+1377300</f>
        <v>1447300</v>
      </c>
      <c r="K37" s="44"/>
      <c r="L37" s="18"/>
    </row>
    <row r="38" spans="1:14" ht="56.25">
      <c r="A38" s="36"/>
      <c r="B38" s="37"/>
      <c r="C38" s="37"/>
      <c r="D38" s="53"/>
      <c r="E38" s="34" t="s">
        <v>68</v>
      </c>
      <c r="F38" s="9">
        <v>2023</v>
      </c>
      <c r="G38" s="32"/>
      <c r="H38" s="39"/>
      <c r="I38" s="72">
        <v>1695000</v>
      </c>
      <c r="J38" s="44">
        <v>1695000</v>
      </c>
      <c r="K38" s="44"/>
      <c r="L38" s="18"/>
    </row>
    <row r="39" spans="1:14" ht="56.25">
      <c r="A39" s="36"/>
      <c r="B39" s="37"/>
      <c r="C39" s="37"/>
      <c r="D39" s="53"/>
      <c r="E39" s="78" t="s">
        <v>69</v>
      </c>
      <c r="F39" s="9">
        <v>2023</v>
      </c>
      <c r="G39" s="32"/>
      <c r="H39" s="39"/>
      <c r="I39" s="72">
        <v>5370000</v>
      </c>
      <c r="J39" s="44">
        <v>5370000</v>
      </c>
      <c r="K39" s="44"/>
      <c r="L39" s="18"/>
    </row>
    <row r="40" spans="1:14" ht="93.75">
      <c r="A40" s="36"/>
      <c r="B40" s="37"/>
      <c r="C40" s="37"/>
      <c r="D40" s="53"/>
      <c r="E40" s="34" t="s">
        <v>70</v>
      </c>
      <c r="F40" s="9">
        <v>2023</v>
      </c>
      <c r="G40" s="32"/>
      <c r="H40" s="39"/>
      <c r="I40" s="72">
        <v>215500</v>
      </c>
      <c r="J40" s="44">
        <v>215500</v>
      </c>
      <c r="K40" s="44"/>
      <c r="L40" s="18"/>
    </row>
    <row r="41" spans="1:14" ht="56.25">
      <c r="A41" s="36">
        <v>1517370</v>
      </c>
      <c r="B41" s="36">
        <v>7370</v>
      </c>
      <c r="C41" s="37" t="s">
        <v>13</v>
      </c>
      <c r="D41" s="34" t="s">
        <v>14</v>
      </c>
      <c r="E41" s="15" t="s">
        <v>12</v>
      </c>
      <c r="F41" s="9"/>
      <c r="G41" s="32"/>
      <c r="H41" s="39"/>
      <c r="I41" s="39">
        <f>I42+I43+I44</f>
        <v>2145680.2799999998</v>
      </c>
      <c r="J41" s="58">
        <f>J42+J43+J44</f>
        <v>2145680.2799999998</v>
      </c>
      <c r="K41" s="58"/>
      <c r="L41" s="18"/>
    </row>
    <row r="42" spans="1:14" ht="75">
      <c r="A42" s="19"/>
      <c r="B42" s="19"/>
      <c r="C42" s="19"/>
      <c r="D42" s="15"/>
      <c r="E42" s="38" t="s">
        <v>19</v>
      </c>
      <c r="F42" s="9" t="s">
        <v>34</v>
      </c>
      <c r="G42" s="32">
        <v>399950865</v>
      </c>
      <c r="H42" s="39">
        <v>97556866</v>
      </c>
      <c r="I42" s="69">
        <f>2880680.17-1000000</f>
        <v>1880680.17</v>
      </c>
      <c r="J42" s="50">
        <f>2880680.17-1000000</f>
        <v>1880680.17</v>
      </c>
      <c r="K42" s="50"/>
      <c r="L42" s="18">
        <v>0.249</v>
      </c>
    </row>
    <row r="43" spans="1:14" ht="37.5">
      <c r="A43" s="19"/>
      <c r="B43" s="19"/>
      <c r="C43" s="19"/>
      <c r="D43" s="15"/>
      <c r="E43" s="70" t="s">
        <v>48</v>
      </c>
      <c r="F43" s="9" t="s">
        <v>35</v>
      </c>
      <c r="G43" s="32"/>
      <c r="H43" s="39"/>
      <c r="I43" s="69">
        <f>1708030-1600000</f>
        <v>108030</v>
      </c>
      <c r="J43" s="50">
        <f>1708030-1600000</f>
        <v>108030</v>
      </c>
      <c r="K43" s="50"/>
      <c r="L43" s="18"/>
    </row>
    <row r="44" spans="1:14" s="67" customFormat="1" ht="56.25">
      <c r="A44" s="19"/>
      <c r="B44" s="19"/>
      <c r="C44" s="19"/>
      <c r="D44" s="15"/>
      <c r="E44" s="57" t="s">
        <v>47</v>
      </c>
      <c r="F44" s="9">
        <v>2023</v>
      </c>
      <c r="G44" s="39"/>
      <c r="H44" s="18"/>
      <c r="I44" s="39">
        <v>156970.10999999999</v>
      </c>
      <c r="J44" s="58">
        <v>156970.10999999999</v>
      </c>
      <c r="K44" s="58"/>
      <c r="L44" s="39"/>
      <c r="M44" s="66"/>
      <c r="N44" s="65"/>
    </row>
    <row r="45" spans="1:14" ht="56.25">
      <c r="A45" s="36">
        <v>1517390</v>
      </c>
      <c r="B45" s="36">
        <v>7390</v>
      </c>
      <c r="C45" s="37" t="s">
        <v>13</v>
      </c>
      <c r="D45" s="34" t="s">
        <v>20</v>
      </c>
      <c r="E45" s="59" t="s">
        <v>21</v>
      </c>
      <c r="F45" s="60" t="s">
        <v>35</v>
      </c>
      <c r="G45" s="61"/>
      <c r="H45" s="62"/>
      <c r="I45" s="62">
        <v>1289432</v>
      </c>
      <c r="J45" s="63">
        <v>1289432</v>
      </c>
      <c r="K45" s="63"/>
      <c r="L45" s="64"/>
    </row>
    <row r="46" spans="1:14" ht="56.25">
      <c r="A46" s="36">
        <v>1518311</v>
      </c>
      <c r="B46" s="36">
        <v>8311</v>
      </c>
      <c r="C46" s="37" t="s">
        <v>27</v>
      </c>
      <c r="D46" s="34" t="s">
        <v>28</v>
      </c>
      <c r="E46" s="15" t="s">
        <v>49</v>
      </c>
      <c r="F46" s="9" t="s">
        <v>29</v>
      </c>
      <c r="G46" s="32">
        <v>949337344</v>
      </c>
      <c r="H46" s="39">
        <v>124295168</v>
      </c>
      <c r="I46" s="39">
        <f>133520-90800</f>
        <v>42720</v>
      </c>
      <c r="J46" s="44">
        <f>133520-90800</f>
        <v>42720</v>
      </c>
      <c r="K46" s="44"/>
      <c r="L46" s="18">
        <v>0.12</v>
      </c>
    </row>
    <row r="47" spans="1:14">
      <c r="A47" s="29"/>
      <c r="B47" s="19"/>
      <c r="C47" s="19"/>
      <c r="D47" s="2"/>
      <c r="E47" s="10" t="s">
        <v>0</v>
      </c>
      <c r="F47" s="9"/>
      <c r="G47" s="39"/>
      <c r="H47" s="51"/>
      <c r="I47" s="51">
        <f>I19+I22+I28</f>
        <v>50420680.5</v>
      </c>
      <c r="J47" s="51">
        <f t="shared" ref="J47" si="1">J19+J22+J28</f>
        <v>50048707.5</v>
      </c>
      <c r="K47" s="51">
        <f>K19+K22+K28</f>
        <v>371973</v>
      </c>
      <c r="L47" s="40"/>
    </row>
    <row r="48" spans="1:14">
      <c r="A48" s="46"/>
      <c r="B48" s="42"/>
      <c r="C48" s="42"/>
      <c r="D48" s="4"/>
      <c r="E48" s="11"/>
      <c r="F48" s="5"/>
      <c r="G48" s="5"/>
      <c r="H48" s="6"/>
      <c r="I48" s="12"/>
      <c r="J48" s="23"/>
      <c r="K48" s="23"/>
      <c r="L48" s="6"/>
    </row>
    <row r="49" spans="1:12" s="25" customFormat="1">
      <c r="A49" s="48"/>
      <c r="B49" s="49"/>
      <c r="C49" s="47"/>
      <c r="D49" s="26" t="s">
        <v>73</v>
      </c>
      <c r="E49" s="26"/>
      <c r="F49" s="27" t="s">
        <v>74</v>
      </c>
      <c r="G49" s="28"/>
      <c r="H49" s="27"/>
      <c r="J49" s="20"/>
      <c r="K49" s="20"/>
    </row>
    <row r="50" spans="1:12">
      <c r="A50" s="49"/>
      <c r="I50" s="1"/>
      <c r="J50" s="24"/>
      <c r="K50" s="24"/>
    </row>
    <row r="51" spans="1:12">
      <c r="H51" s="1"/>
      <c r="I51" s="73"/>
      <c r="J51" s="74"/>
      <c r="K51" s="74"/>
    </row>
    <row r="52" spans="1:12">
      <c r="I52" s="41"/>
      <c r="J52" s="75"/>
      <c r="K52" s="75"/>
    </row>
    <row r="53" spans="1:12">
      <c r="H53" s="1"/>
      <c r="I53" s="1"/>
      <c r="J53" s="24"/>
      <c r="K53" s="24"/>
    </row>
    <row r="54" spans="1:12">
      <c r="H54" s="1"/>
      <c r="I54" s="1"/>
      <c r="J54" s="24"/>
      <c r="K54" s="24"/>
      <c r="L54" s="1"/>
    </row>
    <row r="55" spans="1:12">
      <c r="I55" s="30"/>
      <c r="J55" s="31"/>
      <c r="K55" s="31"/>
    </row>
    <row r="56" spans="1:12">
      <c r="H56" s="1"/>
      <c r="J56" s="24"/>
      <c r="K56" s="24"/>
    </row>
    <row r="57" spans="1:12">
      <c r="H57" s="1"/>
      <c r="I57" s="1"/>
      <c r="J57" s="24"/>
      <c r="K57" s="24"/>
      <c r="L57" s="1"/>
    </row>
  </sheetData>
  <mergeCells count="21">
    <mergeCell ref="D22:E22"/>
    <mergeCell ref="D23:E23"/>
    <mergeCell ref="L16:L17"/>
    <mergeCell ref="D28:E28"/>
    <mergeCell ref="D29:E29"/>
    <mergeCell ref="D19:E19"/>
    <mergeCell ref="D20:E20"/>
    <mergeCell ref="J16:K16"/>
    <mergeCell ref="A12:L12"/>
    <mergeCell ref="A16:A17"/>
    <mergeCell ref="B16:B17"/>
    <mergeCell ref="C16:C17"/>
    <mergeCell ref="D16:D17"/>
    <mergeCell ref="E16:E17"/>
    <mergeCell ref="F16:F17"/>
    <mergeCell ref="G16:G17"/>
    <mergeCell ref="A13:L13"/>
    <mergeCell ref="A14:B14"/>
    <mergeCell ref="A15:B15"/>
    <mergeCell ref="H16:H17"/>
    <mergeCell ref="I16:I17"/>
  </mergeCells>
  <pageMargins left="0.59055118110236215" right="0.59055118110236215" top="0.39370078740157483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User</cp:lastModifiedBy>
  <cp:lastPrinted>2023-03-27T13:28:15Z</cp:lastPrinted>
  <dcterms:created xsi:type="dcterms:W3CDTF">2005-08-15T04:40:30Z</dcterms:created>
  <dcterms:modified xsi:type="dcterms:W3CDTF">2023-10-03T14:46:58Z</dcterms:modified>
</cp:coreProperties>
</file>