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8 сесія 25.10.2023\№472 Зміни бюджет 23\"/>
    </mc:Choice>
  </mc:AlternateContent>
  <xr:revisionPtr revIDLastSave="0" documentId="13_ncr:1_{F93ACB03-196F-41B2-ADF6-ADA4130B01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E27" i="1"/>
  <c r="D27" i="1"/>
  <c r="F25" i="1" l="1"/>
  <c r="E25" i="1"/>
  <c r="D25" i="1" l="1"/>
  <c r="F37" i="1" l="1"/>
  <c r="F39" i="1"/>
  <c r="E39" i="1"/>
  <c r="D24" i="1"/>
  <c r="C38" i="1"/>
  <c r="F35" i="1"/>
  <c r="E35" i="1"/>
  <c r="E34" i="1" s="1"/>
  <c r="D35" i="1"/>
  <c r="D34" i="1" s="1"/>
  <c r="F34" i="1"/>
  <c r="F33" i="1"/>
  <c r="F32" i="1" s="1"/>
  <c r="F31" i="1" s="1"/>
  <c r="E33" i="1"/>
  <c r="E32" i="1" s="1"/>
  <c r="E31" i="1" s="1"/>
  <c r="D33" i="1"/>
  <c r="D32" i="1" s="1"/>
  <c r="C26" i="1"/>
  <c r="E37" i="1"/>
  <c r="D37" i="1"/>
  <c r="F22" i="1"/>
  <c r="E22" i="1"/>
  <c r="F20" i="1"/>
  <c r="E20" i="1"/>
  <c r="D19" i="1"/>
  <c r="E19" i="1" l="1"/>
  <c r="C35" i="1"/>
  <c r="C34" i="1"/>
  <c r="C33" i="1"/>
  <c r="F19" i="1"/>
  <c r="F36" i="1"/>
  <c r="F30" i="1" s="1"/>
  <c r="F40" i="1" s="1"/>
  <c r="C27" i="1"/>
  <c r="D39" i="1"/>
  <c r="C39" i="1" s="1"/>
  <c r="E36" i="1"/>
  <c r="E30" i="1" s="1"/>
  <c r="E40" i="1" s="1"/>
  <c r="C37" i="1"/>
  <c r="C19" i="1"/>
  <c r="D31" i="1"/>
  <c r="C32" i="1"/>
  <c r="E24" i="1"/>
  <c r="E18" i="1" s="1"/>
  <c r="F24" i="1"/>
  <c r="F18" i="1" s="1"/>
  <c r="C25" i="1"/>
  <c r="D18" i="1"/>
  <c r="D36" i="1" l="1"/>
  <c r="C36" i="1" s="1"/>
  <c r="C24" i="1"/>
  <c r="E28" i="1"/>
  <c r="E16" i="1"/>
  <c r="C31" i="1"/>
  <c r="F28" i="1"/>
  <c r="F16" i="1"/>
  <c r="D28" i="1"/>
  <c r="C18" i="1"/>
  <c r="D16" i="1"/>
  <c r="D30" i="1" l="1"/>
  <c r="D40" i="1" s="1"/>
  <c r="C16" i="1"/>
  <c r="C28" i="1"/>
  <c r="C30" i="1" l="1"/>
  <c r="C40" i="1" s="1"/>
</calcChain>
</file>

<file path=xl/sharedStrings.xml><?xml version="1.0" encoding="utf-8"?>
<sst xmlns="http://schemas.openxmlformats.org/spreadsheetml/2006/main" count="64" uniqueCount="53">
  <si>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</si>
  <si>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</si>
  <si>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</si>
  <si>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</si>
  <si>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</si>
  <si>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</si>
  <si>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</si>
  <si>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</si>
  <si>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</si>
  <si>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</si>
  <si>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</si>
  <si>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</si>
  <si>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</si>
  <si>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</si>
  <si>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</si>
  <si>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</si>
  <si>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</si>
  <si>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</si>
  <si>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</si>
  <si>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</si>
  <si>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</si>
  <si>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</si>
  <si>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</si>
  <si>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</si>
  <si>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</si>
  <si>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</si>
  <si>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</si>
  <si>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</si>
  <si>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</si>
  <si>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</si>
  <si>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</si>
  <si>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</si>
  <si>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</si>
  <si>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</si>
  <si>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</si>
  <si>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</si>
  <si>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</si>
  <si>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</si>
  <si>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</si>
  <si>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</si>
  <si>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</si>
  <si>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</si>
  <si>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</si>
  <si>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</si>
  <si>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</si>
  <si>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</si>
  <si>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</si>
  <si>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</si>
  <si>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</si>
  <si>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</si>
  <si>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2</t>
  </si>
  <si>
    <t>Начальник фінансового управління                                                                 Ольга ЯКОВЕНКО</t>
  </si>
  <si>
    <t>від  25.10.2023   № 472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</si>
</sst>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3" borderId="0" xfId="0" applyFont="1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tabSelected="1" workbookViewId="0">
      <selection activeCell="D3" sqref="D3:E3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16384" width="8.88671875" style="1"/>
  </cols>
  <sheetData>
    <row r="1" spans="1:6" x14ac:dyDescent="0.3">
      <c r="D1" s="1" t="s">
        <v>50</v>
      </c>
    </row>
    <row r="2" spans="1:6" x14ac:dyDescent="0.3">
      <c r="D2" s="1" t="s">
        <v>42</v>
      </c>
    </row>
    <row r="3" spans="1:6" x14ac:dyDescent="0.3">
      <c r="D3" s="27" t="s">
        <v>52</v>
      </c>
      <c r="E3" s="27"/>
    </row>
    <row r="5" spans="1:6" x14ac:dyDescent="0.3">
      <c r="D5" s="1" t="s">
        <v>46</v>
      </c>
    </row>
    <row r="6" spans="1:6" x14ac:dyDescent="0.3">
      <c r="D6" s="1" t="s">
        <v>42</v>
      </c>
    </row>
    <row r="7" spans="1:6" x14ac:dyDescent="0.3">
      <c r="D7" s="1" t="s">
        <v>43</v>
      </c>
    </row>
    <row r="8" spans="1:6" x14ac:dyDescent="0.3">
      <c r="D8" s="1" t="s">
        <v>47</v>
      </c>
    </row>
    <row r="9" spans="1:6" ht="25.5" customHeight="1" x14ac:dyDescent="0.3">
      <c r="A9" s="23" t="s">
        <v>44</v>
      </c>
      <c r="B9" s="24"/>
      <c r="C9" s="24"/>
      <c r="D9" s="24"/>
      <c r="E9" s="24"/>
      <c r="F9" s="24"/>
    </row>
    <row r="10" spans="1:6" x14ac:dyDescent="0.3">
      <c r="A10" s="16" t="s">
        <v>45</v>
      </c>
    </row>
    <row r="11" spans="1:6" x14ac:dyDescent="0.3">
      <c r="A11" s="1" t="s">
        <v>0</v>
      </c>
      <c r="F11" s="5" t="s">
        <v>1</v>
      </c>
    </row>
    <row r="12" spans="1:6" s="6" customFormat="1" ht="13.5" customHeight="1" x14ac:dyDescent="0.25">
      <c r="A12" s="25" t="s">
        <v>2</v>
      </c>
      <c r="B12" s="25" t="s">
        <v>3</v>
      </c>
      <c r="C12" s="25" t="s">
        <v>4</v>
      </c>
      <c r="D12" s="25" t="s">
        <v>5</v>
      </c>
      <c r="E12" s="25" t="s">
        <v>6</v>
      </c>
      <c r="F12" s="25"/>
    </row>
    <row r="13" spans="1:6" s="6" customFormat="1" ht="13.5" customHeight="1" x14ac:dyDescent="0.25">
      <c r="A13" s="25"/>
      <c r="B13" s="25"/>
      <c r="C13" s="25"/>
      <c r="D13" s="25"/>
      <c r="E13" s="25" t="s">
        <v>7</v>
      </c>
      <c r="F13" s="25" t="s">
        <v>8</v>
      </c>
    </row>
    <row r="14" spans="1:6" s="6" customFormat="1" ht="13.2" x14ac:dyDescent="0.25">
      <c r="A14" s="25"/>
      <c r="B14" s="25"/>
      <c r="C14" s="25"/>
      <c r="D14" s="25"/>
      <c r="E14" s="25"/>
      <c r="F14" s="25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5" customHeight="1" x14ac:dyDescent="0.25">
      <c r="A16" s="26" t="s">
        <v>49</v>
      </c>
      <c r="B16" s="26"/>
      <c r="C16" s="15">
        <f>-C18</f>
        <v>-224335992.19999999</v>
      </c>
      <c r="D16" s="15">
        <f t="shared" ref="D16:F16" si="0">-D18</f>
        <v>85558424.51000005</v>
      </c>
      <c r="E16" s="15">
        <f t="shared" si="0"/>
        <v>-309894416.71000004</v>
      </c>
      <c r="F16" s="15">
        <f t="shared" si="0"/>
        <v>-295201684.75000006</v>
      </c>
    </row>
    <row r="17" spans="1:6" ht="21.15" customHeight="1" x14ac:dyDescent="0.3">
      <c r="A17" s="20" t="s">
        <v>9</v>
      </c>
      <c r="B17" s="21"/>
      <c r="C17" s="21"/>
      <c r="D17" s="21"/>
      <c r="E17" s="21"/>
      <c r="F17" s="22"/>
    </row>
    <row r="18" spans="1:6" x14ac:dyDescent="0.3">
      <c r="A18" s="7" t="s">
        <v>10</v>
      </c>
      <c r="B18" s="8" t="s">
        <v>11</v>
      </c>
      <c r="C18" s="2">
        <f t="shared" ref="C18:C27" si="1">D18+E18</f>
        <v>224335992.19999999</v>
      </c>
      <c r="D18" s="2">
        <f>D19+D24</f>
        <v>-85558424.51000005</v>
      </c>
      <c r="E18" s="2">
        <f t="shared" ref="E18:F18" si="2">E19+E24</f>
        <v>309894416.71000004</v>
      </c>
      <c r="F18" s="2">
        <f t="shared" si="2"/>
        <v>295201684.75000006</v>
      </c>
    </row>
    <row r="19" spans="1:6" ht="46.8" x14ac:dyDescent="0.3">
      <c r="A19" s="7" t="s">
        <v>12</v>
      </c>
      <c r="B19" s="8" t="s">
        <v>13</v>
      </c>
      <c r="C19" s="2">
        <f t="shared" si="1"/>
        <v>0</v>
      </c>
      <c r="D19" s="2">
        <f>D20+D22</f>
        <v>0</v>
      </c>
      <c r="E19" s="2">
        <f t="shared" ref="E19:F19" si="3">E20+E22</f>
        <v>0</v>
      </c>
      <c r="F19" s="2">
        <f t="shared" si="3"/>
        <v>0</v>
      </c>
    </row>
    <row r="20" spans="1:6" ht="46.8" x14ac:dyDescent="0.3">
      <c r="A20" s="7" t="s">
        <v>14</v>
      </c>
      <c r="B20" s="8" t="s">
        <v>15</v>
      </c>
      <c r="C20" s="2"/>
      <c r="D20" s="2"/>
      <c r="E20" s="2">
        <f t="shared" ref="E20:F20" si="4">E21</f>
        <v>0</v>
      </c>
      <c r="F20" s="2">
        <f t="shared" si="4"/>
        <v>0</v>
      </c>
    </row>
    <row r="21" spans="1:6" ht="31.2" x14ac:dyDescent="0.3">
      <c r="A21" s="9" t="s">
        <v>16</v>
      </c>
      <c r="B21" s="10" t="s">
        <v>17</v>
      </c>
      <c r="C21" s="3"/>
      <c r="D21" s="3"/>
      <c r="E21" s="3">
        <v>0</v>
      </c>
      <c r="F21" s="3">
        <v>0</v>
      </c>
    </row>
    <row r="22" spans="1:6" ht="43.5" customHeight="1" x14ac:dyDescent="0.3">
      <c r="A22" s="7" t="s">
        <v>18</v>
      </c>
      <c r="B22" s="8" t="s">
        <v>19</v>
      </c>
      <c r="C22" s="2"/>
      <c r="D22" s="2"/>
      <c r="E22" s="2">
        <f t="shared" ref="E22:F22" si="5">E23</f>
        <v>0</v>
      </c>
      <c r="F22" s="2">
        <f t="shared" si="5"/>
        <v>0</v>
      </c>
    </row>
    <row r="23" spans="1:6" ht="31.2" x14ac:dyDescent="0.3">
      <c r="A23" s="9" t="s">
        <v>20</v>
      </c>
      <c r="B23" s="10" t="s">
        <v>21</v>
      </c>
      <c r="C23" s="3"/>
      <c r="D23" s="3"/>
      <c r="E23" s="3">
        <v>0</v>
      </c>
      <c r="F23" s="3">
        <v>0</v>
      </c>
    </row>
    <row r="24" spans="1:6" ht="31.2" x14ac:dyDescent="0.3">
      <c r="A24" s="7" t="s">
        <v>22</v>
      </c>
      <c r="B24" s="8" t="s">
        <v>23</v>
      </c>
      <c r="C24" s="2">
        <f t="shared" si="1"/>
        <v>224335992.19999999</v>
      </c>
      <c r="D24" s="2">
        <f>D25-D26+D27</f>
        <v>-85558424.51000005</v>
      </c>
      <c r="E24" s="2">
        <f t="shared" ref="E24:F24" si="6">E25-E26+E27</f>
        <v>309894416.71000004</v>
      </c>
      <c r="F24" s="2">
        <f t="shared" si="6"/>
        <v>295201684.75000006</v>
      </c>
    </row>
    <row r="25" spans="1:6" x14ac:dyDescent="0.3">
      <c r="A25" s="9" t="s">
        <v>24</v>
      </c>
      <c r="B25" s="10" t="s">
        <v>25</v>
      </c>
      <c r="C25" s="3">
        <f t="shared" si="1"/>
        <v>225335992.20000002</v>
      </c>
      <c r="D25" s="3">
        <f>1000000+52074553.81+85417400.29+46204.14+17845092+8172000+2298310+6700000+25089700</f>
        <v>198643260.24000001</v>
      </c>
      <c r="E25" s="3">
        <f>12000000+456822.2+1176805.44+13519343.69-22534.01+19116.84-456822.2</f>
        <v>26692731.959999997</v>
      </c>
      <c r="F25" s="3">
        <f>12000000+456822.2-456822.2</f>
        <v>12000000</v>
      </c>
    </row>
    <row r="26" spans="1:6" x14ac:dyDescent="0.3">
      <c r="A26" s="9" t="s">
        <v>26</v>
      </c>
      <c r="B26" s="10" t="s">
        <v>27</v>
      </c>
      <c r="C26" s="3">
        <f t="shared" si="1"/>
        <v>1000000</v>
      </c>
      <c r="D26" s="3">
        <v>1000000</v>
      </c>
      <c r="E26" s="3">
        <v>0</v>
      </c>
      <c r="F26" s="3">
        <v>0</v>
      </c>
    </row>
    <row r="27" spans="1:6" ht="46.8" x14ac:dyDescent="0.3">
      <c r="A27" s="13">
        <v>208400</v>
      </c>
      <c r="B27" s="10" t="s">
        <v>48</v>
      </c>
      <c r="C27" s="3">
        <f t="shared" si="1"/>
        <v>0</v>
      </c>
      <c r="D27" s="3">
        <f>-85417400.29-17852762-8172000-1640800-51672450-4575000-5901553-2353300-400000-52083800+7739069+106000-61090054.6+112366.14</f>
        <v>-283201684.75000006</v>
      </c>
      <c r="E27" s="3">
        <f>85417400.29+17852762+8172000+1640800+51672450+4575000+5901553+2353300+400000+52083800-7739069-106000+61090054.6-112366.14</f>
        <v>283201684.75000006</v>
      </c>
      <c r="F27" s="3">
        <f>85417400.29+17852762+8172000+1640800+51672450+4575000+5901553+2353300+400000+52083800-7739069-106000+61090054.6-112366.14</f>
        <v>283201684.75000006</v>
      </c>
    </row>
    <row r="28" spans="1:6" x14ac:dyDescent="0.3">
      <c r="A28" s="11" t="s">
        <v>29</v>
      </c>
      <c r="B28" s="12" t="s">
        <v>28</v>
      </c>
      <c r="C28" s="4">
        <f>C18</f>
        <v>224335992.19999999</v>
      </c>
      <c r="D28" s="4">
        <f t="shared" ref="D28:F28" si="7">D18</f>
        <v>-85558424.51000005</v>
      </c>
      <c r="E28" s="4">
        <f t="shared" si="7"/>
        <v>309894416.71000004</v>
      </c>
      <c r="F28" s="4">
        <f t="shared" si="7"/>
        <v>295201684.75000006</v>
      </c>
    </row>
    <row r="29" spans="1:6" ht="21.15" customHeight="1" x14ac:dyDescent="0.3">
      <c r="A29" s="20" t="s">
        <v>30</v>
      </c>
      <c r="B29" s="21"/>
      <c r="C29" s="21"/>
      <c r="D29" s="21"/>
      <c r="E29" s="21"/>
      <c r="F29" s="22"/>
    </row>
    <row r="30" spans="1:6" ht="31.2" x14ac:dyDescent="0.3">
      <c r="A30" s="7" t="s">
        <v>31</v>
      </c>
      <c r="B30" s="8" t="s">
        <v>32</v>
      </c>
      <c r="C30" s="2">
        <f>D30+E30</f>
        <v>224335992.19999999</v>
      </c>
      <c r="D30" s="2">
        <f>D31+D36</f>
        <v>-85558424.51000005</v>
      </c>
      <c r="E30" s="2">
        <f t="shared" ref="E30:F30" si="8">E31+E36</f>
        <v>309894416.71000004</v>
      </c>
      <c r="F30" s="2">
        <f t="shared" si="8"/>
        <v>295201684.75000006</v>
      </c>
    </row>
    <row r="31" spans="1:6" ht="59.25" customHeight="1" x14ac:dyDescent="0.3">
      <c r="A31" s="7" t="s">
        <v>33</v>
      </c>
      <c r="B31" s="8" t="s">
        <v>13</v>
      </c>
      <c r="C31" s="2">
        <f t="shared" ref="C31:C39" si="9">D31+E31</f>
        <v>0</v>
      </c>
      <c r="D31" s="2">
        <f>D32+D34</f>
        <v>0</v>
      </c>
      <c r="E31" s="2">
        <f t="shared" ref="E31:F31" si="10">E32+E34</f>
        <v>0</v>
      </c>
      <c r="F31" s="2">
        <f t="shared" si="10"/>
        <v>0</v>
      </c>
    </row>
    <row r="32" spans="1:6" ht="46.8" x14ac:dyDescent="0.3">
      <c r="A32" s="7" t="s">
        <v>34</v>
      </c>
      <c r="B32" s="8" t="s">
        <v>15</v>
      </c>
      <c r="C32" s="2">
        <f t="shared" si="9"/>
        <v>0</v>
      </c>
      <c r="D32" s="2">
        <f>D33</f>
        <v>0</v>
      </c>
      <c r="E32" s="2">
        <f t="shared" ref="E32:F32" si="11">E33</f>
        <v>0</v>
      </c>
      <c r="F32" s="2">
        <f t="shared" si="11"/>
        <v>0</v>
      </c>
    </row>
    <row r="33" spans="1:6" ht="31.2" x14ac:dyDescent="0.3">
      <c r="A33" s="9" t="s">
        <v>35</v>
      </c>
      <c r="B33" s="10" t="s">
        <v>17</v>
      </c>
      <c r="C33" s="3">
        <f t="shared" si="9"/>
        <v>0</v>
      </c>
      <c r="D33" s="3">
        <f>D21</f>
        <v>0</v>
      </c>
      <c r="E33" s="3">
        <f t="shared" ref="E33:F33" si="12">E21</f>
        <v>0</v>
      </c>
      <c r="F33" s="3">
        <f t="shared" si="12"/>
        <v>0</v>
      </c>
    </row>
    <row r="34" spans="1:6" ht="46.5" customHeight="1" x14ac:dyDescent="0.3">
      <c r="A34" s="7" t="s">
        <v>36</v>
      </c>
      <c r="B34" s="8" t="s">
        <v>19</v>
      </c>
      <c r="C34" s="2">
        <f t="shared" si="9"/>
        <v>0</v>
      </c>
      <c r="D34" s="2">
        <f>D35</f>
        <v>0</v>
      </c>
      <c r="E34" s="2">
        <f t="shared" ref="E34:F34" si="13">E35</f>
        <v>0</v>
      </c>
      <c r="F34" s="2">
        <f t="shared" si="13"/>
        <v>0</v>
      </c>
    </row>
    <row r="35" spans="1:6" ht="31.2" x14ac:dyDescent="0.3">
      <c r="A35" s="9" t="s">
        <v>37</v>
      </c>
      <c r="B35" s="10" t="s">
        <v>21</v>
      </c>
      <c r="C35" s="3">
        <f t="shared" si="9"/>
        <v>0</v>
      </c>
      <c r="D35" s="3">
        <f>D23</f>
        <v>0</v>
      </c>
      <c r="E35" s="3">
        <f t="shared" ref="E35:F35" si="14">E23</f>
        <v>0</v>
      </c>
      <c r="F35" s="3">
        <f t="shared" si="14"/>
        <v>0</v>
      </c>
    </row>
    <row r="36" spans="1:6" x14ac:dyDescent="0.3">
      <c r="A36" s="7" t="s">
        <v>38</v>
      </c>
      <c r="B36" s="8" t="s">
        <v>39</v>
      </c>
      <c r="C36" s="2">
        <f t="shared" si="9"/>
        <v>224335992.19999999</v>
      </c>
      <c r="D36" s="2">
        <f>D37-D38+D39</f>
        <v>-85558424.51000005</v>
      </c>
      <c r="E36" s="2">
        <f t="shared" ref="E36:F36" si="15">E37-E38+E39</f>
        <v>309894416.71000004</v>
      </c>
      <c r="F36" s="2">
        <f t="shared" si="15"/>
        <v>295201684.75000006</v>
      </c>
    </row>
    <row r="37" spans="1:6" x14ac:dyDescent="0.3">
      <c r="A37" s="9" t="s">
        <v>40</v>
      </c>
      <c r="B37" s="10" t="s">
        <v>25</v>
      </c>
      <c r="C37" s="3">
        <f t="shared" si="9"/>
        <v>225335992.20000002</v>
      </c>
      <c r="D37" s="3">
        <f>D25</f>
        <v>198643260.24000001</v>
      </c>
      <c r="E37" s="3">
        <f t="shared" ref="E37:F37" si="16">E25</f>
        <v>26692731.959999997</v>
      </c>
      <c r="F37" s="3">
        <f t="shared" si="16"/>
        <v>12000000</v>
      </c>
    </row>
    <row r="38" spans="1:6" x14ac:dyDescent="0.3">
      <c r="A38" s="9" t="s">
        <v>41</v>
      </c>
      <c r="B38" s="10" t="s">
        <v>27</v>
      </c>
      <c r="C38" s="3">
        <f t="shared" si="9"/>
        <v>1000000</v>
      </c>
      <c r="D38" s="3">
        <v>1000000</v>
      </c>
      <c r="E38" s="3">
        <v>0</v>
      </c>
      <c r="F38" s="3">
        <v>0</v>
      </c>
    </row>
    <row r="39" spans="1:6" ht="46.8" x14ac:dyDescent="0.3">
      <c r="A39" s="13">
        <v>602400</v>
      </c>
      <c r="B39" s="10" t="s">
        <v>48</v>
      </c>
      <c r="C39" s="3">
        <f t="shared" si="9"/>
        <v>0</v>
      </c>
      <c r="D39" s="3">
        <f>D27</f>
        <v>-283201684.75000006</v>
      </c>
      <c r="E39" s="3">
        <f>E27</f>
        <v>283201684.75000006</v>
      </c>
      <c r="F39" s="3">
        <f>F27</f>
        <v>283201684.75000006</v>
      </c>
    </row>
    <row r="40" spans="1:6" x14ac:dyDescent="0.3">
      <c r="A40" s="11" t="s">
        <v>29</v>
      </c>
      <c r="B40" s="12" t="s">
        <v>28</v>
      </c>
      <c r="C40" s="2">
        <f>C30</f>
        <v>224335992.19999999</v>
      </c>
      <c r="D40" s="2">
        <f t="shared" ref="D40:F40" si="17">D30</f>
        <v>-85558424.51000005</v>
      </c>
      <c r="E40" s="2">
        <f t="shared" si="17"/>
        <v>309894416.71000004</v>
      </c>
      <c r="F40" s="2">
        <f t="shared" si="17"/>
        <v>295201684.75000006</v>
      </c>
    </row>
    <row r="42" spans="1:6" ht="30.6" customHeight="1" x14ac:dyDescent="0.3">
      <c r="A42" s="18" t="s">
        <v>51</v>
      </c>
      <c r="B42" s="19"/>
      <c r="C42" s="19"/>
      <c r="D42" s="19"/>
      <c r="E42" s="19"/>
      <c r="F42" s="19"/>
    </row>
  </sheetData>
  <mergeCells count="12">
    <mergeCell ref="A42:F42"/>
    <mergeCell ref="A17:F17"/>
    <mergeCell ref="A29:F29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59055118110236227" right="0.59055118110236227" top="0.19685039370078741" bottom="0.19685039370078741" header="0" footer="0"/>
  <pageSetup paperSize="9" scale="74" orientation="portrait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2023-10-23T06:12:20Z</cp:lastPrinted>
  <dcterms:created xsi:type="dcterms:W3CDTF">2021-12-07T08:29:48Z</dcterms:created>
  <dcterms:modified xsi:type="dcterms:W3CDTF">2023-10-26T05:13:25Z</dcterms:modified>
</cp:coreProperties>
</file>