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0" yWindow="0" windowWidth="23040" windowHeight="908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19" i="1" l="1"/>
  <c r="I19" i="1" l="1"/>
  <c r="I14" i="1" l="1"/>
  <c r="G29" i="1" l="1"/>
  <c r="G26" i="1"/>
  <c r="G27" i="1"/>
  <c r="I28" i="1"/>
  <c r="I29" i="1"/>
  <c r="I26" i="1"/>
  <c r="I18" i="1"/>
  <c r="I13" i="1" s="1"/>
  <c r="I22" i="1" s="1"/>
  <c r="G18" i="1"/>
  <c r="G13" i="1" s="1"/>
  <c r="G22" i="1" s="1"/>
  <c r="I11" i="1"/>
  <c r="G11" i="1"/>
  <c r="G25" i="1" s="1"/>
  <c r="G24" i="1" s="1"/>
  <c r="G30" i="1" s="1"/>
  <c r="K20" i="1"/>
  <c r="K21" i="1"/>
  <c r="K29" i="1" s="1"/>
  <c r="J20" i="1"/>
  <c r="J27" i="1" s="1"/>
  <c r="J21" i="1"/>
  <c r="J29" i="1" s="1"/>
  <c r="J19" i="1"/>
  <c r="J26" i="1" s="1"/>
  <c r="K16" i="1"/>
  <c r="K17" i="1"/>
  <c r="K28" i="1" s="1"/>
  <c r="K15" i="1"/>
  <c r="K10" i="1"/>
  <c r="K9" i="1"/>
  <c r="J10" i="1"/>
  <c r="J9" i="1"/>
  <c r="F29" i="1"/>
  <c r="F27" i="1"/>
  <c r="F26" i="1"/>
  <c r="D29" i="1"/>
  <c r="D27" i="1"/>
  <c r="D26" i="1"/>
  <c r="F18" i="1"/>
  <c r="F13" i="1" s="1"/>
  <c r="F22" i="1" s="1"/>
  <c r="D18" i="1"/>
  <c r="D13" i="1" s="1"/>
  <c r="D22" i="1" s="1"/>
  <c r="K11" i="1" l="1"/>
  <c r="J11" i="1"/>
  <c r="J25" i="1" s="1"/>
  <c r="J24" i="1" s="1"/>
  <c r="J30" i="1" s="1"/>
  <c r="I27" i="1"/>
  <c r="I25" i="1" s="1"/>
  <c r="I24" i="1" s="1"/>
  <c r="I30" i="1" s="1"/>
  <c r="K27" i="1"/>
  <c r="J18" i="1"/>
  <c r="J13" i="1" s="1"/>
  <c r="J22" i="1" s="1"/>
  <c r="K14" i="1"/>
  <c r="H29" i="1" l="1"/>
  <c r="H28" i="1"/>
  <c r="H27" i="1"/>
  <c r="E28" i="1"/>
  <c r="E27" i="1"/>
  <c r="E29" i="1"/>
  <c r="H18" i="1"/>
  <c r="E14" i="1"/>
  <c r="H14" i="1"/>
  <c r="F11" i="1"/>
  <c r="F25" i="1" s="1"/>
  <c r="F24" i="1" s="1"/>
  <c r="F30" i="1" s="1"/>
  <c r="D11" i="1"/>
  <c r="D25" i="1" s="1"/>
  <c r="D24" i="1" s="1"/>
  <c r="D30" i="1" s="1"/>
  <c r="H11" i="1"/>
  <c r="E11" i="1"/>
  <c r="E18" i="1" l="1"/>
  <c r="E13" i="1" s="1"/>
  <c r="E22" i="1" s="1"/>
  <c r="K19" i="1"/>
  <c r="H13" i="1"/>
  <c r="H22" i="1" s="1"/>
  <c r="H26" i="1"/>
  <c r="H25" i="1" s="1"/>
  <c r="H24" i="1" s="1"/>
  <c r="H30" i="1" s="1"/>
  <c r="E26" i="1"/>
  <c r="E25" i="1" s="1"/>
  <c r="E24" i="1" s="1"/>
  <c r="E30" i="1" s="1"/>
  <c r="K26" i="1" l="1"/>
  <c r="K25" i="1" s="1"/>
  <c r="K24" i="1" s="1"/>
  <c r="K30" i="1" s="1"/>
  <c r="K18" i="1"/>
  <c r="K13" i="1" s="1"/>
  <c r="K22" i="1" s="1"/>
</calcChain>
</file>

<file path=xl/sharedStrings.xml><?xml version="1.0" encoding="utf-8"?>
<sst xmlns="http://schemas.openxmlformats.org/spreadsheetml/2006/main" count="61" uniqueCount="49">
  <si>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</si>
  <si>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</si>
  <si>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</si>
  <si>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</si>
  <si>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</si>
  <si>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</si>
  <si>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</si>
  <si>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</si>
  <si>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</si>
  <si>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</si>
  <si>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</si>
  <si>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</si>
  <si>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</si>
  <si>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</si>
  <si>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</si>
  <si>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</si>
  <si>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</si>
  <si>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</si>
  <si>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</si>
  <si>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</si>
  <si>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</si>
  <si>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</si>
  <si>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</si>
  <si>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</si>
  <si>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</si>
  <si>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</si>
  <si>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</si>
  <si>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</si>
  <si>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</si>
  <si>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</si>
  <si>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</si>
  <si>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</si>
  <si>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</si>
  <si>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</si>
  <si>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</si>
  <si>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</si>
  <si>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грн.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</si>
  <si>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</si>
  <si>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</si>
  <si>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</si>
  <si>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</si>
  <si>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</si>
  <si>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</si>
  <si>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</si>
  <si>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>Звіт 
про виконання показників фінансування бюджету Чорноморської міської територіальної громади за 9 місяців 2023 року</t>
  </si>
  <si>
    <t xml:space="preserve">Видатки </t>
  </si>
  <si>
    <t>від                    2023 №            - VIII</t>
  </si>
  <si>
    <t>виконано за звітний період</t>
  </si>
  <si>
    <t>затверджено розписом на звітний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</si>
</sst>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1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0" fontId="1" fillId="0" borderId="0" xfId="0" applyFont="1" applyAlignment="1"/>
    <xf numFmtId="16" fontId="2" fillId="0" borderId="2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4" fontId="1" fillId="2" borderId="1" xfId="0" applyNumberFormat="1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16" fontId="2" fillId="0" borderId="6" xfId="0" applyNumberFormat="1" applyFont="1" applyBorder="1" applyAlignment="1">
      <alignment horizontal="center"/>
    </xf>
    <xf numFmtId="16" fontId="2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workbookViewId="0">
      <selection activeCell="J8" sqref="J8"/>
    </sheetView>
  </sheetViews>
  <sheetFormatPr defaultColWidth="8.88671875" defaultRowHeight="15.6" x14ac:dyDescent="0.3"/>
  <cols>
    <col min="1" max="1" width="7" style="1" customWidth="1"/>
    <col min="2" max="2" width="30.109375" style="2" customWidth="1"/>
    <col min="3" max="3" width="10.21875" style="2" customWidth="1"/>
    <col min="4" max="4" width="17.21875" style="2" customWidth="1"/>
    <col min="5" max="5" width="16.6640625" style="1" customWidth="1"/>
    <col min="6" max="7" width="16.109375" style="1" customWidth="1"/>
    <col min="8" max="8" width="15.6640625" style="1" customWidth="1"/>
    <col min="9" max="9" width="15.109375" style="1" customWidth="1"/>
    <col min="10" max="10" width="18.109375" style="1" customWidth="1"/>
    <col min="11" max="11" width="16.33203125" style="1" customWidth="1"/>
    <col min="12" max="12" width="8.88671875" style="1"/>
    <col min="13" max="13" width="14.33203125" style="1" customWidth="1"/>
    <col min="14" max="16384" width="8.88671875" style="1"/>
  </cols>
  <sheetData>
    <row r="1" spans="1:13" x14ac:dyDescent="0.3">
      <c r="H1" s="21"/>
      <c r="I1" s="28" t="s">
        <v>41</v>
      </c>
      <c r="J1" s="28"/>
      <c r="K1" s="28"/>
    </row>
    <row r="2" spans="1:13" x14ac:dyDescent="0.3">
      <c r="H2" s="21"/>
      <c r="I2" s="28" t="s">
        <v>43</v>
      </c>
      <c r="J2" s="28"/>
      <c r="K2" s="28"/>
    </row>
    <row r="3" spans="1:13" x14ac:dyDescent="0.3">
      <c r="H3" s="21"/>
      <c r="I3" s="28" t="s">
        <v>46</v>
      </c>
      <c r="J3" s="28"/>
      <c r="K3" s="28"/>
    </row>
    <row r="4" spans="1:13" x14ac:dyDescent="0.3">
      <c r="H4" s="21"/>
      <c r="I4" s="21"/>
    </row>
    <row r="5" spans="1:13" ht="35.549999999999997" customHeight="1" x14ac:dyDescent="0.3">
      <c r="A5" s="29" t="s">
        <v>44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3" x14ac:dyDescent="0.3">
      <c r="K6" s="21" t="s">
        <v>36</v>
      </c>
    </row>
    <row r="7" spans="1:13" x14ac:dyDescent="0.3">
      <c r="A7" s="38" t="s">
        <v>9</v>
      </c>
      <c r="B7" s="39" t="s">
        <v>0</v>
      </c>
      <c r="C7" s="39" t="s">
        <v>21</v>
      </c>
      <c r="D7" s="40" t="s">
        <v>10</v>
      </c>
      <c r="E7" s="41"/>
      <c r="F7" s="42" t="s">
        <v>12</v>
      </c>
      <c r="G7" s="43"/>
      <c r="H7" s="43"/>
      <c r="I7" s="44"/>
      <c r="J7" s="42" t="s">
        <v>35</v>
      </c>
      <c r="K7" s="44"/>
    </row>
    <row r="8" spans="1:13" ht="78" x14ac:dyDescent="0.3">
      <c r="A8" s="45"/>
      <c r="B8" s="46"/>
      <c r="C8" s="46"/>
      <c r="D8" s="37" t="s">
        <v>48</v>
      </c>
      <c r="E8" s="37" t="s">
        <v>47</v>
      </c>
      <c r="F8" s="37" t="s">
        <v>48</v>
      </c>
      <c r="G8" s="37" t="s">
        <v>40</v>
      </c>
      <c r="H8" s="37" t="s">
        <v>47</v>
      </c>
      <c r="I8" s="37" t="s">
        <v>40</v>
      </c>
      <c r="J8" s="37" t="s">
        <v>48</v>
      </c>
      <c r="K8" s="37" t="s">
        <v>47</v>
      </c>
    </row>
    <row r="9" spans="1:13" x14ac:dyDescent="0.3">
      <c r="A9" s="3" t="s">
        <v>1</v>
      </c>
      <c r="B9" s="4" t="s">
        <v>11</v>
      </c>
      <c r="C9" s="18"/>
      <c r="D9" s="5">
        <v>1003942713</v>
      </c>
      <c r="E9" s="6">
        <v>844423216.85000002</v>
      </c>
      <c r="F9" s="6">
        <v>18987753.48</v>
      </c>
      <c r="G9" s="6">
        <v>5600000</v>
      </c>
      <c r="H9" s="6">
        <v>22482877.629999999</v>
      </c>
      <c r="I9" s="6">
        <v>4250400</v>
      </c>
      <c r="J9" s="6">
        <f>D9+F9</f>
        <v>1022930466.48</v>
      </c>
      <c r="K9" s="6">
        <f>E9+H9</f>
        <v>866906094.48000002</v>
      </c>
      <c r="M9" s="7"/>
    </row>
    <row r="10" spans="1:13" x14ac:dyDescent="0.3">
      <c r="A10" s="3" t="s">
        <v>2</v>
      </c>
      <c r="B10" s="4" t="s">
        <v>45</v>
      </c>
      <c r="C10" s="18"/>
      <c r="D10" s="5">
        <v>975228628.95000005</v>
      </c>
      <c r="E10" s="6">
        <v>627544606.99000001</v>
      </c>
      <c r="F10" s="6">
        <v>272475535.08999997</v>
      </c>
      <c r="G10" s="6">
        <v>244414166.49000001</v>
      </c>
      <c r="H10" s="6">
        <f>70754065.32-6573</f>
        <v>70747492.319999993</v>
      </c>
      <c r="I10" s="6">
        <v>55179594.119999997</v>
      </c>
      <c r="J10" s="6">
        <f>D10+F10</f>
        <v>1247704164.04</v>
      </c>
      <c r="K10" s="6">
        <f>E10+H10</f>
        <v>698292099.30999994</v>
      </c>
    </row>
    <row r="11" spans="1:13" s="12" customFormat="1" x14ac:dyDescent="0.3">
      <c r="A11" s="8" t="s">
        <v>3</v>
      </c>
      <c r="B11" s="9" t="s">
        <v>18</v>
      </c>
      <c r="C11" s="19"/>
      <c r="D11" s="10">
        <f t="shared" ref="D11:K11" si="0">D9-D10</f>
        <v>28714084.049999952</v>
      </c>
      <c r="E11" s="11">
        <f t="shared" si="0"/>
        <v>216878609.86000001</v>
      </c>
      <c r="F11" s="11">
        <f t="shared" si="0"/>
        <v>-253487781.60999998</v>
      </c>
      <c r="G11" s="11">
        <f t="shared" si="0"/>
        <v>-238814166.49000001</v>
      </c>
      <c r="H11" s="11">
        <f t="shared" si="0"/>
        <v>-48264614.689999998</v>
      </c>
      <c r="I11" s="11">
        <f t="shared" si="0"/>
        <v>-50929194.119999997</v>
      </c>
      <c r="J11" s="11">
        <f t="shared" si="0"/>
        <v>-224773697.55999994</v>
      </c>
      <c r="K11" s="11">
        <f t="shared" si="0"/>
        <v>168613995.17000008</v>
      </c>
    </row>
    <row r="12" spans="1:13" s="12" customFormat="1" x14ac:dyDescent="0.3">
      <c r="A12" s="31" t="s">
        <v>37</v>
      </c>
      <c r="B12" s="32"/>
      <c r="C12" s="32"/>
      <c r="D12" s="32"/>
      <c r="E12" s="32"/>
      <c r="F12" s="32"/>
      <c r="G12" s="32"/>
      <c r="H12" s="32"/>
      <c r="I12" s="32"/>
      <c r="J12" s="32"/>
      <c r="K12" s="33"/>
    </row>
    <row r="13" spans="1:13" s="12" customFormat="1" x14ac:dyDescent="0.3">
      <c r="A13" s="8" t="s">
        <v>4</v>
      </c>
      <c r="B13" s="9" t="s">
        <v>22</v>
      </c>
      <c r="C13" s="19">
        <v>200000</v>
      </c>
      <c r="D13" s="10">
        <f>D14+D18</f>
        <v>-28714084.050000101</v>
      </c>
      <c r="E13" s="11">
        <f>E14+E18</f>
        <v>-216878609.86000001</v>
      </c>
      <c r="F13" s="11">
        <f>F14+F18</f>
        <v>253487781.60999998</v>
      </c>
      <c r="G13" s="11">
        <f>G14+G18</f>
        <v>238814166.48999998</v>
      </c>
      <c r="H13" s="11">
        <f t="shared" ref="H13:I13" si="1">H14+H18</f>
        <v>48264614.690000005</v>
      </c>
      <c r="I13" s="11">
        <f t="shared" si="1"/>
        <v>50929194.119999997</v>
      </c>
      <c r="J13" s="11">
        <f>J14+J18</f>
        <v>224773697.5599997</v>
      </c>
      <c r="K13" s="11">
        <f>K14+K18</f>
        <v>-168613995.17000005</v>
      </c>
    </row>
    <row r="14" spans="1:13" ht="46.8" x14ac:dyDescent="0.3">
      <c r="A14" s="3" t="s">
        <v>13</v>
      </c>
      <c r="B14" s="4" t="s">
        <v>26</v>
      </c>
      <c r="C14" s="18">
        <v>205000</v>
      </c>
      <c r="D14" s="5"/>
      <c r="E14" s="6">
        <f>E15-E16+E17</f>
        <v>-1282452.0900000001</v>
      </c>
      <c r="F14" s="6"/>
      <c r="G14" s="6"/>
      <c r="H14" s="6">
        <f>H15-H16+H17</f>
        <v>-1099231.9600000002</v>
      </c>
      <c r="I14" s="6">
        <f>I15-I16+I17</f>
        <v>-206948.59</v>
      </c>
      <c r="J14" s="6"/>
      <c r="K14" s="6">
        <f>K15-K16+K17</f>
        <v>-2381684.0499999998</v>
      </c>
    </row>
    <row r="15" spans="1:13" s="17" customFormat="1" x14ac:dyDescent="0.3">
      <c r="A15" s="13" t="s">
        <v>14</v>
      </c>
      <c r="B15" s="14" t="s">
        <v>29</v>
      </c>
      <c r="C15" s="20">
        <v>205100</v>
      </c>
      <c r="D15" s="15"/>
      <c r="E15" s="16">
        <v>0</v>
      </c>
      <c r="F15" s="16"/>
      <c r="G15" s="16"/>
      <c r="H15" s="16">
        <v>4622086.59</v>
      </c>
      <c r="I15" s="23">
        <v>0</v>
      </c>
      <c r="J15" s="16"/>
      <c r="K15" s="16">
        <f>E15+H15</f>
        <v>4622086.59</v>
      </c>
    </row>
    <row r="16" spans="1:13" s="17" customFormat="1" x14ac:dyDescent="0.3">
      <c r="A16" s="13" t="s">
        <v>15</v>
      </c>
      <c r="B16" s="14" t="s">
        <v>30</v>
      </c>
      <c r="C16" s="20">
        <v>205200</v>
      </c>
      <c r="D16" s="15"/>
      <c r="E16" s="16">
        <v>1282452.0900000001</v>
      </c>
      <c r="F16" s="16"/>
      <c r="G16" s="16"/>
      <c r="H16" s="16">
        <v>5212905.96</v>
      </c>
      <c r="I16" s="23">
        <v>206948.59</v>
      </c>
      <c r="J16" s="16"/>
      <c r="K16" s="16">
        <f t="shared" ref="K16:K17" si="2">E16+H16</f>
        <v>6495358.0499999998</v>
      </c>
    </row>
    <row r="17" spans="1:11" s="17" customFormat="1" x14ac:dyDescent="0.3">
      <c r="A17" s="13" t="s">
        <v>19</v>
      </c>
      <c r="B17" s="14" t="s">
        <v>20</v>
      </c>
      <c r="C17" s="20">
        <v>205300</v>
      </c>
      <c r="D17" s="15"/>
      <c r="E17" s="16">
        <v>0</v>
      </c>
      <c r="F17" s="16"/>
      <c r="G17" s="16"/>
      <c r="H17" s="16">
        <v>-508412.59</v>
      </c>
      <c r="I17" s="23">
        <v>0</v>
      </c>
      <c r="J17" s="16"/>
      <c r="K17" s="16">
        <f t="shared" si="2"/>
        <v>-508412.59</v>
      </c>
    </row>
    <row r="18" spans="1:11" ht="46.8" x14ac:dyDescent="0.3">
      <c r="A18" s="3" t="s">
        <v>16</v>
      </c>
      <c r="B18" s="4" t="s">
        <v>27</v>
      </c>
      <c r="C18" s="18">
        <v>208000</v>
      </c>
      <c r="D18" s="27">
        <f t="shared" ref="D18:K18" si="3">D19-D20+D21</f>
        <v>-28714084.050000101</v>
      </c>
      <c r="E18" s="6">
        <f t="shared" si="3"/>
        <v>-215596157.77000001</v>
      </c>
      <c r="F18" s="27">
        <f t="shared" si="3"/>
        <v>253487781.60999998</v>
      </c>
      <c r="G18" s="27">
        <f t="shared" si="3"/>
        <v>238814166.48999998</v>
      </c>
      <c r="H18" s="6">
        <f t="shared" si="3"/>
        <v>49363846.650000006</v>
      </c>
      <c r="I18" s="27">
        <f t="shared" si="3"/>
        <v>51136142.710000001</v>
      </c>
      <c r="J18" s="6">
        <f t="shared" si="3"/>
        <v>224773697.5599997</v>
      </c>
      <c r="K18" s="6">
        <f t="shared" si="3"/>
        <v>-166232311.12000003</v>
      </c>
    </row>
    <row r="19" spans="1:11" s="17" customFormat="1" x14ac:dyDescent="0.3">
      <c r="A19" s="13" t="s">
        <v>17</v>
      </c>
      <c r="B19" s="14" t="s">
        <v>29</v>
      </c>
      <c r="C19" s="20">
        <v>208100</v>
      </c>
      <c r="D19" s="22">
        <v>1246329878.8599999</v>
      </c>
      <c r="E19" s="16">
        <f>198633785.17+46204.14</f>
        <v>198679989.30999997</v>
      </c>
      <c r="F19" s="23">
        <v>178763447.84999999</v>
      </c>
      <c r="G19" s="23">
        <v>12456822.199999999</v>
      </c>
      <c r="H19" s="23">
        <v>27184819.449999999</v>
      </c>
      <c r="I19" s="23">
        <f>456954+12009109.82</f>
        <v>12466063.82</v>
      </c>
      <c r="J19" s="16">
        <f>D19+F19</f>
        <v>1425093326.7099998</v>
      </c>
      <c r="K19" s="16">
        <f>E19+H19</f>
        <v>225864808.75999996</v>
      </c>
    </row>
    <row r="20" spans="1:11" s="17" customFormat="1" x14ac:dyDescent="0.3">
      <c r="A20" s="13" t="s">
        <v>23</v>
      </c>
      <c r="B20" s="14" t="s">
        <v>30</v>
      </c>
      <c r="C20" s="20">
        <v>208200</v>
      </c>
      <c r="D20" s="22">
        <v>1048686618.62</v>
      </c>
      <c r="E20" s="16">
        <v>368153552.26999998</v>
      </c>
      <c r="F20" s="23">
        <v>151633010.53</v>
      </c>
      <c r="G20" s="23"/>
      <c r="H20" s="23">
        <v>23943567.609999999</v>
      </c>
      <c r="I20" s="23">
        <v>7452515.9199999999</v>
      </c>
      <c r="J20" s="16">
        <f t="shared" ref="J20:J21" si="4">D20+F20</f>
        <v>1200319629.1500001</v>
      </c>
      <c r="K20" s="16">
        <f t="shared" ref="K20:K21" si="5">E20+H20</f>
        <v>392097119.88</v>
      </c>
    </row>
    <row r="21" spans="1:11" s="17" customFormat="1" ht="62.4" x14ac:dyDescent="0.3">
      <c r="A21" s="13" t="s">
        <v>24</v>
      </c>
      <c r="B21" s="14" t="s">
        <v>25</v>
      </c>
      <c r="C21" s="20">
        <v>208400</v>
      </c>
      <c r="D21" s="22">
        <v>-226357344.28999999</v>
      </c>
      <c r="E21" s="16">
        <v>-46122594.810000002</v>
      </c>
      <c r="F21" s="23">
        <v>226357344.28999999</v>
      </c>
      <c r="G21" s="23">
        <v>226357344.28999999</v>
      </c>
      <c r="H21" s="16">
        <v>46122594.810000002</v>
      </c>
      <c r="I21" s="23">
        <v>46122594.810000002</v>
      </c>
      <c r="J21" s="16">
        <f t="shared" si="4"/>
        <v>0</v>
      </c>
      <c r="K21" s="16">
        <f t="shared" si="5"/>
        <v>0</v>
      </c>
    </row>
    <row r="22" spans="1:11" s="12" customFormat="1" x14ac:dyDescent="0.3">
      <c r="A22" s="25"/>
      <c r="B22" s="26" t="s">
        <v>39</v>
      </c>
      <c r="C22" s="19"/>
      <c r="D22" s="10">
        <f>D13</f>
        <v>-28714084.050000101</v>
      </c>
      <c r="E22" s="10">
        <f t="shared" ref="E22:K22" si="6">E13</f>
        <v>-216878609.86000001</v>
      </c>
      <c r="F22" s="10">
        <f t="shared" si="6"/>
        <v>253487781.60999998</v>
      </c>
      <c r="G22" s="10">
        <f t="shared" si="6"/>
        <v>238814166.48999998</v>
      </c>
      <c r="H22" s="10">
        <f t="shared" si="6"/>
        <v>48264614.690000005</v>
      </c>
      <c r="I22" s="10">
        <f t="shared" si="6"/>
        <v>50929194.119999997</v>
      </c>
      <c r="J22" s="10">
        <f t="shared" si="6"/>
        <v>224773697.5599997</v>
      </c>
      <c r="K22" s="10">
        <f t="shared" si="6"/>
        <v>-168613995.17000005</v>
      </c>
    </row>
    <row r="23" spans="1:11" s="17" customFormat="1" x14ac:dyDescent="0.3">
      <c r="A23" s="34" t="s">
        <v>38</v>
      </c>
      <c r="B23" s="35"/>
      <c r="C23" s="35"/>
      <c r="D23" s="35"/>
      <c r="E23" s="35"/>
      <c r="F23" s="35"/>
      <c r="G23" s="35"/>
      <c r="H23" s="35"/>
      <c r="I23" s="35"/>
      <c r="J23" s="35"/>
      <c r="K23" s="36"/>
    </row>
    <row r="24" spans="1:11" s="12" customFormat="1" ht="31.2" x14ac:dyDescent="0.3">
      <c r="A24" s="8" t="s">
        <v>5</v>
      </c>
      <c r="B24" s="9" t="s">
        <v>28</v>
      </c>
      <c r="C24" s="19">
        <v>600000</v>
      </c>
      <c r="D24" s="10">
        <f t="shared" ref="D24:K24" si="7">D25</f>
        <v>-28714084.049999952</v>
      </c>
      <c r="E24" s="11">
        <f t="shared" si="7"/>
        <v>-216878609.85999998</v>
      </c>
      <c r="F24" s="10">
        <f t="shared" si="7"/>
        <v>253487781.60999998</v>
      </c>
      <c r="G24" s="10">
        <f t="shared" si="7"/>
        <v>238814166.49000001</v>
      </c>
      <c r="H24" s="11">
        <f t="shared" si="7"/>
        <v>48264614.689999998</v>
      </c>
      <c r="I24" s="11">
        <f t="shared" si="7"/>
        <v>50929194.120000005</v>
      </c>
      <c r="J24" s="10">
        <f t="shared" si="7"/>
        <v>224773697.55999994</v>
      </c>
      <c r="K24" s="11">
        <f t="shared" si="7"/>
        <v>-168613995.17000005</v>
      </c>
    </row>
    <row r="25" spans="1:11" ht="31.2" x14ac:dyDescent="0.3">
      <c r="A25" s="3" t="s">
        <v>6</v>
      </c>
      <c r="B25" s="4" t="s">
        <v>32</v>
      </c>
      <c r="C25" s="18">
        <v>602000</v>
      </c>
      <c r="D25" s="5">
        <f>-D11</f>
        <v>-28714084.049999952</v>
      </c>
      <c r="E25" s="6">
        <f>E26-E27+E28+E29</f>
        <v>-216878609.85999998</v>
      </c>
      <c r="F25" s="5">
        <f>-F11</f>
        <v>253487781.60999998</v>
      </c>
      <c r="G25" s="5">
        <f>-G11</f>
        <v>238814166.49000001</v>
      </c>
      <c r="H25" s="6">
        <f>H26-H27+H28+H29</f>
        <v>48264614.689999998</v>
      </c>
      <c r="I25" s="6">
        <f>I26-I27+I28+I29</f>
        <v>50929194.120000005</v>
      </c>
      <c r="J25" s="5">
        <f>-J11</f>
        <v>224773697.55999994</v>
      </c>
      <c r="K25" s="6">
        <f>K26-K27+K28+K29</f>
        <v>-168613995.17000005</v>
      </c>
    </row>
    <row r="26" spans="1:11" s="17" customFormat="1" x14ac:dyDescent="0.3">
      <c r="A26" s="13" t="s">
        <v>7</v>
      </c>
      <c r="B26" s="14" t="s">
        <v>29</v>
      </c>
      <c r="C26" s="20">
        <v>602100</v>
      </c>
      <c r="D26" s="22">
        <f>D19</f>
        <v>1246329878.8599999</v>
      </c>
      <c r="E26" s="23">
        <f>E15+E19</f>
        <v>198679989.30999997</v>
      </c>
      <c r="F26" s="23">
        <f>F19</f>
        <v>178763447.84999999</v>
      </c>
      <c r="G26" s="23">
        <f>G19</f>
        <v>12456822.199999999</v>
      </c>
      <c r="H26" s="16">
        <f>H15+H19</f>
        <v>31806906.039999999</v>
      </c>
      <c r="I26" s="16">
        <f>I15+I19</f>
        <v>12466063.82</v>
      </c>
      <c r="J26" s="23">
        <f>J19</f>
        <v>1425093326.7099998</v>
      </c>
      <c r="K26" s="16">
        <f>K15+K19</f>
        <v>230486895.34999996</v>
      </c>
    </row>
    <row r="27" spans="1:11" s="17" customFormat="1" x14ac:dyDescent="0.3">
      <c r="A27" s="13" t="s">
        <v>8</v>
      </c>
      <c r="B27" s="14" t="s">
        <v>30</v>
      </c>
      <c r="C27" s="20">
        <v>602200</v>
      </c>
      <c r="D27" s="22">
        <f>D20</f>
        <v>1048686618.62</v>
      </c>
      <c r="E27" s="23">
        <f>E16+E20</f>
        <v>369436004.35999995</v>
      </c>
      <c r="F27" s="23">
        <f>F20</f>
        <v>151633010.53</v>
      </c>
      <c r="G27" s="23">
        <f>G20</f>
        <v>0</v>
      </c>
      <c r="H27" s="16">
        <f>H16+H20</f>
        <v>29156473.57</v>
      </c>
      <c r="I27" s="16">
        <f>I16+I20</f>
        <v>7659464.5099999998</v>
      </c>
      <c r="J27" s="23">
        <f>J20</f>
        <v>1200319629.1500001</v>
      </c>
      <c r="K27" s="16">
        <f>K16+K20</f>
        <v>398592477.93000001</v>
      </c>
    </row>
    <row r="28" spans="1:11" s="17" customFormat="1" x14ac:dyDescent="0.3">
      <c r="A28" s="13" t="s">
        <v>31</v>
      </c>
      <c r="B28" s="14" t="s">
        <v>20</v>
      </c>
      <c r="C28" s="20">
        <v>602300</v>
      </c>
      <c r="D28" s="22"/>
      <c r="E28" s="16">
        <f>E17</f>
        <v>0</v>
      </c>
      <c r="F28" s="16"/>
      <c r="G28" s="16"/>
      <c r="H28" s="16">
        <f>H17</f>
        <v>-508412.59</v>
      </c>
      <c r="I28" s="16">
        <f>I17</f>
        <v>0</v>
      </c>
      <c r="J28" s="16"/>
      <c r="K28" s="16">
        <f>K17</f>
        <v>-508412.59</v>
      </c>
    </row>
    <row r="29" spans="1:11" s="17" customFormat="1" ht="62.4" x14ac:dyDescent="0.3">
      <c r="A29" s="13" t="s">
        <v>42</v>
      </c>
      <c r="B29" s="14" t="s">
        <v>25</v>
      </c>
      <c r="C29" s="20">
        <v>602400</v>
      </c>
      <c r="D29" s="15">
        <f t="shared" ref="D29:K29" si="8">D21</f>
        <v>-226357344.28999999</v>
      </c>
      <c r="E29" s="16">
        <f t="shared" si="8"/>
        <v>-46122594.810000002</v>
      </c>
      <c r="F29" s="16">
        <f t="shared" si="8"/>
        <v>226357344.28999999</v>
      </c>
      <c r="G29" s="16">
        <f t="shared" si="8"/>
        <v>226357344.28999999</v>
      </c>
      <c r="H29" s="16">
        <f t="shared" si="8"/>
        <v>46122594.810000002</v>
      </c>
      <c r="I29" s="16">
        <f t="shared" si="8"/>
        <v>46122594.810000002</v>
      </c>
      <c r="J29" s="16">
        <f t="shared" si="8"/>
        <v>0</v>
      </c>
      <c r="K29" s="16">
        <f t="shared" si="8"/>
        <v>0</v>
      </c>
    </row>
    <row r="30" spans="1:11" s="12" customFormat="1" x14ac:dyDescent="0.3">
      <c r="A30" s="25"/>
      <c r="B30" s="26" t="s">
        <v>39</v>
      </c>
      <c r="C30" s="19"/>
      <c r="D30" s="10">
        <f>D24</f>
        <v>-28714084.049999952</v>
      </c>
      <c r="E30" s="10">
        <f t="shared" ref="E30:K30" si="9">E24</f>
        <v>-216878609.85999998</v>
      </c>
      <c r="F30" s="10">
        <f t="shared" si="9"/>
        <v>253487781.60999998</v>
      </c>
      <c r="G30" s="10">
        <f t="shared" si="9"/>
        <v>238814166.49000001</v>
      </c>
      <c r="H30" s="10">
        <f t="shared" si="9"/>
        <v>48264614.689999998</v>
      </c>
      <c r="I30" s="10">
        <f t="shared" ref="I30" si="10">I24</f>
        <v>50929194.120000005</v>
      </c>
      <c r="J30" s="10">
        <f t="shared" si="9"/>
        <v>224773697.55999994</v>
      </c>
      <c r="K30" s="10">
        <f t="shared" si="9"/>
        <v>-168613995.17000005</v>
      </c>
    </row>
    <row r="32" spans="1:11" x14ac:dyDescent="0.3">
      <c r="B32" s="24" t="s">
        <v>33</v>
      </c>
      <c r="H32" s="1" t="s">
        <v>34</v>
      </c>
    </row>
    <row r="34" spans="5:9" x14ac:dyDescent="0.3">
      <c r="E34" s="7"/>
      <c r="H34" s="7"/>
      <c r="I34" s="7"/>
    </row>
  </sheetData>
  <mergeCells count="12">
    <mergeCell ref="A12:K12"/>
    <mergeCell ref="A23:K23"/>
    <mergeCell ref="F7:I7"/>
    <mergeCell ref="D7:E7"/>
    <mergeCell ref="B7:B8"/>
    <mergeCell ref="A7:A8"/>
    <mergeCell ref="C7:C8"/>
    <mergeCell ref="I1:K1"/>
    <mergeCell ref="I2:K2"/>
    <mergeCell ref="I3:K3"/>
    <mergeCell ref="J7:K7"/>
    <mergeCell ref="A5:K5"/>
  </mergeCells>
  <pageMargins left="0.78740157480314965" right="0.19685039370078741" top="0.19685039370078741" bottom="0.19685039370078741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2023-10-31T06:27:24Z</cp:lastPrinted>
  <dcterms:created xsi:type="dcterms:W3CDTF">2023-04-20T06:03:00Z</dcterms:created>
  <dcterms:modified xsi:type="dcterms:W3CDTF">2023-10-31T06:28:12Z</dcterms:modified>
</cp:coreProperties>
</file>