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ВИКОНАННЯ\9 МІСЯЦІВ\виконком\"/>
    </mc:Choice>
  </mc:AlternateContent>
  <bookViews>
    <workbookView xWindow="120" yWindow="60" windowWidth="19320" windowHeight="10125"/>
  </bookViews>
  <sheets>
    <sheet name="ФОНПС" sheetId="2" r:id="rId1"/>
  </sheets>
  <definedNames>
    <definedName name="_xlnm.Print_Titles" localSheetId="0">ФОНПС!$12:$12</definedName>
    <definedName name="_xlnm.Print_Area" localSheetId="0">ФОНПС!$A$1:$F$36</definedName>
  </definedNames>
  <calcPr calcId="152511"/>
</workbook>
</file>

<file path=xl/calcChain.xml><?xml version="1.0" encoding="utf-8"?>
<calcChain xmlns="http://schemas.openxmlformats.org/spreadsheetml/2006/main">
  <c r="L30" i="2" l="1"/>
  <c r="E33" i="2"/>
  <c r="F33" i="2" s="1"/>
  <c r="E30" i="2"/>
  <c r="E26" i="2"/>
  <c r="F26" i="2" s="1"/>
  <c r="E22" i="2"/>
  <c r="E14" i="2"/>
  <c r="F14" i="2" s="1"/>
  <c r="F16" i="2"/>
  <c r="F17" i="2"/>
  <c r="F22" i="2"/>
  <c r="F23" i="2"/>
  <c r="F24" i="2"/>
  <c r="F25" i="2"/>
  <c r="F27" i="2"/>
  <c r="F28" i="2"/>
  <c r="F31" i="2"/>
  <c r="F32" i="2"/>
  <c r="F34" i="2"/>
  <c r="E29" i="2" l="1"/>
  <c r="F29" i="2" s="1"/>
  <c r="F30" i="2"/>
  <c r="E21" i="2"/>
  <c r="E19" i="2" l="1"/>
  <c r="E18" i="2" s="1"/>
  <c r="F18" i="2" s="1"/>
  <c r="F21" i="2"/>
  <c r="F19" i="2" l="1"/>
  <c r="D34" i="2" l="1"/>
  <c r="D33" i="2"/>
  <c r="D31" i="2"/>
  <c r="D30" i="2" s="1"/>
  <c r="D29" i="2" s="1"/>
  <c r="D28" i="2"/>
  <c r="D26" i="2" s="1"/>
  <c r="D22" i="2"/>
  <c r="D21" i="2" s="1"/>
  <c r="D19" i="2" s="1"/>
  <c r="D18" i="2" s="1"/>
  <c r="D17" i="2"/>
  <c r="D14" i="2"/>
</calcChain>
</file>

<file path=xl/sharedStrings.xml><?xml version="1.0" encoding="utf-8"?>
<sst xmlns="http://schemas.openxmlformats.org/spreadsheetml/2006/main" count="54" uniqueCount="40">
  <si>
    <t xml:space="preserve">Фонду охорони навколишнього природного середовища </t>
  </si>
  <si>
    <t>Код ФКВКБ</t>
  </si>
  <si>
    <t>Надходження, всього-</t>
  </si>
  <si>
    <t>в т.ч.</t>
  </si>
  <si>
    <t>Екологічний податок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</si>
  <si>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</si>
  <si>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 xml:space="preserve">Видатки, всього - </t>
  </si>
  <si>
    <t>0540</t>
  </si>
  <si>
    <t>Природоохоронні заходи за рахунок цільових фондів</t>
  </si>
  <si>
    <t xml:space="preserve">в т.ч. </t>
  </si>
  <si>
    <t>Видатки споживання</t>
  </si>
  <si>
    <t>0218340</t>
  </si>
  <si>
    <t>1218340</t>
  </si>
  <si>
    <t>Звіт про використання коштів</t>
  </si>
  <si>
    <t>% виконання</t>
  </si>
  <si>
    <t>Видатки розвитку</t>
  </si>
  <si>
    <t>Впровадження заходів щодо поводження з відходами (ресурсоцінними та небезпечними)</t>
  </si>
  <si>
    <t>(код бюджету)</t>
  </si>
  <si>
    <t>1518340</t>
  </si>
  <si>
    <t>Виконавчий комітет Чорноморської міської ради Одеського району Одеської області</t>
  </si>
  <si>
    <t>Організація та проведення заходів щодо пропаганди охорони навколишнього природного середовища (конференції, екологічні форуми, виставки, фестивалі)</t>
  </si>
  <si>
    <t>Відділ комунального господарства та благоустрою Чорноморської міської ради Одеського району Одеської області</t>
  </si>
  <si>
    <t>Управління капітального будівництва Чорноморської міської ради Одеського району Одеської області</t>
  </si>
  <si>
    <t>КДБ/Код ТПКВКМБ/ТКВКБМС</t>
  </si>
  <si>
    <t>Найменування доходів/головного розпорядника/бюджетної програми/види робіт</t>
  </si>
  <si>
    <t>0210000</t>
  </si>
  <si>
    <t>Організація і проведення заходів та робіт з екологічної освіти</t>
  </si>
  <si>
    <t>Ліквідація несанкціонованих звалищ</t>
  </si>
  <si>
    <t>Заходи з озеленення населених пунктів - боротьба з карантинними рослинами</t>
  </si>
  <si>
    <t>Озеленення території міста та прилеглих сіл / капітальний ремонт зеленої зони</t>
  </si>
  <si>
    <t>Впровадження заходів щодо поводження з відходами - улаштування огородження майданчика для контейнерів побутових відходів за адресою: м.Чорноморськ, вул.В.Шума, 21, послуги з технічного нагляду</t>
  </si>
  <si>
    <t>Охорона та раціональне використання земель/Протизсувні заходи в прибережній зоні в районі 9-го мікрорайону (проєктно-вишукувальні роботи по коригуванню проекту)</t>
  </si>
  <si>
    <t>Додаток 9</t>
  </si>
  <si>
    <t>до рішення Чорноморської міської ради</t>
  </si>
  <si>
    <t>від                      2023 №                  - VІII</t>
  </si>
  <si>
    <t>у складі бюджету Чорноморської міської територіальної громади за 9 місяців 2023 року</t>
  </si>
  <si>
    <t>Залишок коштів станом на 01.01.2023, 
до розподілу</t>
  </si>
  <si>
    <t>Начальник фінансового управління                                                  Ольга ЯКОВЕНКО</t>
  </si>
  <si>
    <t xml:space="preserve">Затверджено розписом на звітний рік  з урахуванням змін, грн </t>
  </si>
  <si>
    <t>Виконано за звітний період, 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</si>
</sst>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%"/>
  </numFmts>
  <fonts count="2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rgb="FF0000FF"/>
      <name val="Times New Roman"/>
      <family val="1"/>
      <charset val="204"/>
    </font>
    <font>
      <sz val="12"/>
      <color rgb="FF0000FF"/>
      <name val="Times New Roman"/>
      <family val="1"/>
    </font>
    <font>
      <u/>
      <sz val="10"/>
      <color indexed="12"/>
      <name val="Arial Cyr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  <charset val="204"/>
    </font>
    <font>
      <sz val="10"/>
      <color rgb="FF000000"/>
      <name val="Arimo"/>
    </font>
    <font>
      <b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4" fillId="0" borderId="0"/>
  </cellStyleXfs>
  <cellXfs count="54">
    <xf numFmtId="0" fontId="0" fillId="0" borderId="0" xfId="0"/>
    <xf numFmtId="0" fontId="4" fillId="2" borderId="1" xfId="0" applyFont="1" applyFill="1" applyBorder="1"/>
    <xf numFmtId="0" fontId="5" fillId="2" borderId="1" xfId="0" applyFont="1" applyFill="1" applyBorder="1"/>
    <xf numFmtId="4" fontId="4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15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49" fontId="4" fillId="2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left" vertical="center" wrapText="1"/>
    </xf>
    <xf numFmtId="0" fontId="3" fillId="2" borderId="1" xfId="0" quotePrefix="1" applyFont="1" applyFill="1" applyBorder="1" applyAlignment="1">
      <alignment vertical="center" wrapText="1"/>
    </xf>
    <xf numFmtId="0" fontId="3" fillId="2" borderId="1" xfId="0" quotePrefix="1" applyFont="1" applyFill="1" applyBorder="1" applyAlignment="1">
      <alignment wrapText="1"/>
    </xf>
    <xf numFmtId="49" fontId="3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wrapText="1"/>
    </xf>
    <xf numFmtId="4" fontId="3" fillId="2" borderId="0" xfId="0" applyNumberFormat="1" applyFont="1" applyFill="1" applyBorder="1" applyAlignment="1">
      <alignment horizontal="center"/>
    </xf>
    <xf numFmtId="165" fontId="4" fillId="2" borderId="1" xfId="3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/>
    <xf numFmtId="0" fontId="16" fillId="2" borderId="1" xfId="0" applyFont="1" applyFill="1" applyBorder="1" applyAlignment="1">
      <alignment wrapText="1"/>
    </xf>
    <xf numFmtId="4" fontId="16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3" fillId="2" borderId="0" xfId="3" applyFont="1" applyFill="1" applyAlignment="1"/>
    <xf numFmtId="0" fontId="9" fillId="2" borderId="0" xfId="3" applyFont="1" applyFill="1" applyAlignment="1">
      <alignment horizontal="left"/>
    </xf>
    <xf numFmtId="0" fontId="7" fillId="2" borderId="0" xfId="3" applyFont="1" applyFill="1"/>
    <xf numFmtId="0" fontId="3" fillId="2" borderId="0" xfId="3" applyFont="1" applyFill="1" applyAlignment="1"/>
    <xf numFmtId="0" fontId="13" fillId="2" borderId="0" xfId="3" applyFont="1" applyFill="1" applyAlignment="1">
      <alignment horizontal="left"/>
    </xf>
    <xf numFmtId="0" fontId="3" fillId="2" borderId="0" xfId="3" applyFont="1" applyFill="1" applyAlignment="1">
      <alignment horizontal="right"/>
    </xf>
    <xf numFmtId="0" fontId="4" fillId="2" borderId="0" xfId="3" applyFont="1" applyFill="1" applyBorder="1" applyAlignment="1">
      <alignment horizontal="center"/>
    </xf>
    <xf numFmtId="0" fontId="12" fillId="2" borderId="3" xfId="4" applyFont="1" applyFill="1" applyBorder="1" applyAlignment="1" applyProtection="1">
      <alignment horizontal="left"/>
    </xf>
    <xf numFmtId="0" fontId="11" fillId="2" borderId="0" xfId="4" applyFont="1" applyFill="1" applyAlignment="1" applyProtection="1">
      <alignment horizontal="center"/>
    </xf>
    <xf numFmtId="0" fontId="4" fillId="2" borderId="2" xfId="3" applyFont="1" applyFill="1" applyBorder="1" applyAlignment="1">
      <alignment horizontal="center"/>
    </xf>
    <xf numFmtId="0" fontId="13" fillId="2" borderId="1" xfId="3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0" fontId="15" fillId="2" borderId="1" xfId="0" applyFont="1" applyFill="1" applyBorder="1" applyAlignment="1">
      <alignment wrapText="1"/>
    </xf>
    <xf numFmtId="0" fontId="17" fillId="2" borderId="1" xfId="0" applyFont="1" applyFill="1" applyBorder="1" applyAlignment="1">
      <alignment wrapText="1"/>
    </xf>
    <xf numFmtId="4" fontId="17" fillId="2" borderId="1" xfId="0" applyNumberFormat="1" applyFont="1" applyFill="1" applyBorder="1" applyAlignment="1">
      <alignment horizontal="center" vertical="center"/>
    </xf>
    <xf numFmtId="4" fontId="7" fillId="2" borderId="0" xfId="0" applyNumberFormat="1" applyFont="1" applyFill="1"/>
    <xf numFmtId="0" fontId="2" fillId="2" borderId="0" xfId="0" applyFont="1" applyFill="1" applyAlignmen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2" borderId="0" xfId="0" applyFont="1" applyFill="1"/>
    <xf numFmtId="0" fontId="18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1" fillId="2" borderId="0" xfId="4" applyFont="1" applyFill="1" applyAlignment="1" applyProtection="1">
      <alignment horizontal="left"/>
    </xf>
    <xf numFmtId="0" fontId="4" fillId="2" borderId="0" xfId="3" applyFont="1" applyFill="1" applyBorder="1" applyAlignment="1">
      <alignment horizontal="center"/>
    </xf>
    <xf numFmtId="0" fontId="8" fillId="2" borderId="0" xfId="3" applyFont="1" applyFill="1" applyAlignment="1">
      <alignment horizontal="left" wrapText="1"/>
    </xf>
    <xf numFmtId="0" fontId="13" fillId="2" borderId="0" xfId="3" applyFont="1" applyFill="1" applyAlignment="1">
      <alignment horizontal="left"/>
    </xf>
  </cellXfs>
  <cellStyles count="6">
    <cellStyle name="Гіперпосилання" xfId="4" builtinId="8"/>
    <cellStyle name="Звичайний" xfId="0" builtinId="0"/>
    <cellStyle name="Обычный 10" xfId="5"/>
    <cellStyle name="Обычный 2" xfId="1"/>
    <cellStyle name="Обычный 3" xf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7"/>
  <sheetViews>
    <sheetView showZeros="0" tabSelected="1" view="pageBreakPreview" zoomScaleNormal="100" zoomScaleSheetLayoutView="100" workbookViewId="0">
      <selection activeCell="D3" sqref="D3:F3"/>
    </sheetView>
  </sheetViews>
  <sheetFormatPr defaultColWidth="9.140625" defaultRowHeight="15.75"/>
  <cols>
    <col min="1" max="1" width="11.85546875" style="21" customWidth="1"/>
    <col min="2" max="2" width="9.140625" style="21"/>
    <col min="3" max="3" width="42.42578125" style="21" customWidth="1"/>
    <col min="4" max="4" width="15.7109375" style="21" customWidth="1"/>
    <col min="5" max="5" width="14.28515625" style="21" customWidth="1"/>
    <col min="6" max="6" width="11.85546875" style="21" customWidth="1"/>
    <col min="7" max="7" width="9.140625" style="21"/>
    <col min="8" max="8" width="9.85546875" style="21" bestFit="1" customWidth="1"/>
    <col min="9" max="9" width="14.85546875" style="21" customWidth="1"/>
    <col min="10" max="10" width="12.7109375" style="21" customWidth="1"/>
    <col min="11" max="16384" width="9.140625" style="21"/>
  </cols>
  <sheetData>
    <row r="1" spans="1:7">
      <c r="A1" s="52"/>
      <c r="B1" s="52"/>
      <c r="D1" s="53" t="s">
        <v>32</v>
      </c>
      <c r="E1" s="53"/>
      <c r="F1" s="25"/>
    </row>
    <row r="2" spans="1:7">
      <c r="A2" s="26"/>
      <c r="B2" s="27"/>
      <c r="C2" s="28"/>
      <c r="D2" s="29" t="s">
        <v>33</v>
      </c>
      <c r="E2" s="29"/>
      <c r="F2" s="29"/>
    </row>
    <row r="3" spans="1:7">
      <c r="A3" s="26"/>
      <c r="B3" s="27"/>
      <c r="D3" s="53" t="s">
        <v>34</v>
      </c>
      <c r="E3" s="53"/>
      <c r="F3" s="53"/>
      <c r="G3" s="28"/>
    </row>
    <row r="4" spans="1:7" ht="6" customHeight="1">
      <c r="A4" s="26"/>
      <c r="B4" s="27"/>
      <c r="D4" s="30"/>
      <c r="E4" s="30"/>
      <c r="F4" s="30"/>
      <c r="G4" s="28"/>
    </row>
    <row r="5" spans="1:7">
      <c r="A5" s="51" t="s">
        <v>13</v>
      </c>
      <c r="B5" s="51"/>
      <c r="C5" s="51"/>
      <c r="D5" s="51"/>
      <c r="E5" s="51"/>
      <c r="F5" s="51"/>
    </row>
    <row r="6" spans="1:7">
      <c r="A6" s="51" t="s">
        <v>0</v>
      </c>
      <c r="B6" s="51"/>
      <c r="C6" s="51"/>
      <c r="D6" s="51"/>
      <c r="E6" s="51"/>
      <c r="F6" s="51"/>
    </row>
    <row r="7" spans="1:7">
      <c r="A7" s="51" t="s">
        <v>35</v>
      </c>
      <c r="B7" s="51"/>
      <c r="C7" s="51"/>
      <c r="D7" s="51"/>
      <c r="E7" s="51"/>
      <c r="F7" s="51"/>
    </row>
    <row r="8" spans="1:7" ht="10.5" customHeight="1">
      <c r="A8" s="31"/>
      <c r="B8" s="31"/>
      <c r="C8" s="31"/>
      <c r="D8" s="31"/>
      <c r="E8" s="31"/>
      <c r="F8" s="31"/>
    </row>
    <row r="9" spans="1:7">
      <c r="A9" s="50">
        <v>1558900000</v>
      </c>
      <c r="B9" s="50"/>
      <c r="C9" s="31"/>
      <c r="D9" s="31"/>
      <c r="E9" s="31"/>
      <c r="F9" s="31"/>
    </row>
    <row r="10" spans="1:7">
      <c r="A10" s="32" t="s">
        <v>17</v>
      </c>
      <c r="B10" s="33"/>
      <c r="C10" s="31"/>
      <c r="D10" s="31"/>
      <c r="E10" s="31"/>
      <c r="F10" s="31"/>
    </row>
    <row r="11" spans="1:7" ht="6" customHeight="1">
      <c r="A11" s="34"/>
      <c r="B11" s="34"/>
      <c r="C11" s="34"/>
      <c r="D11" s="34"/>
      <c r="E11" s="34"/>
      <c r="F11" s="34"/>
    </row>
    <row r="12" spans="1:7" ht="69" customHeight="1">
      <c r="A12" s="47" t="s">
        <v>23</v>
      </c>
      <c r="B12" s="47" t="s">
        <v>1</v>
      </c>
      <c r="C12" s="47" t="s">
        <v>24</v>
      </c>
      <c r="D12" s="48" t="s">
        <v>38</v>
      </c>
      <c r="E12" s="49" t="s">
        <v>39</v>
      </c>
      <c r="F12" s="35" t="s">
        <v>14</v>
      </c>
    </row>
    <row r="13" spans="1:7" ht="31.5">
      <c r="A13" s="1"/>
      <c r="B13" s="1"/>
      <c r="C13" s="8" t="s">
        <v>36</v>
      </c>
      <c r="D13" s="3">
        <v>1176805.44</v>
      </c>
      <c r="E13" s="24"/>
      <c r="F13" s="24"/>
    </row>
    <row r="14" spans="1:7">
      <c r="A14" s="1"/>
      <c r="B14" s="1"/>
      <c r="C14" s="1" t="s">
        <v>2</v>
      </c>
      <c r="D14" s="3">
        <f>D16+D17</f>
        <v>367900</v>
      </c>
      <c r="E14" s="3">
        <f>E16+E17</f>
        <v>320754.03999999998</v>
      </c>
      <c r="F14" s="19">
        <f t="shared" ref="F14:F34" si="0">E14/D14</f>
        <v>0.87185115520521872</v>
      </c>
    </row>
    <row r="15" spans="1:7">
      <c r="A15" s="2"/>
      <c r="B15" s="2"/>
      <c r="C15" s="2" t="s">
        <v>3</v>
      </c>
      <c r="D15" s="4"/>
      <c r="E15" s="24"/>
      <c r="F15" s="19"/>
    </row>
    <row r="16" spans="1:7">
      <c r="A16" s="6">
        <v>19010000</v>
      </c>
      <c r="B16" s="6"/>
      <c r="C16" s="6" t="s">
        <v>4</v>
      </c>
      <c r="D16" s="20">
        <v>205000</v>
      </c>
      <c r="E16" s="20">
        <v>275271.21999999997</v>
      </c>
      <c r="F16" s="19">
        <f t="shared" si="0"/>
        <v>1.3427864390243902</v>
      </c>
    </row>
    <row r="17" spans="1:12" ht="78.75">
      <c r="A17" s="6">
        <v>24062100</v>
      </c>
      <c r="B17" s="6"/>
      <c r="C17" s="7" t="s">
        <v>5</v>
      </c>
      <c r="D17" s="20">
        <f>500000-202600-134500</f>
        <v>162900</v>
      </c>
      <c r="E17" s="20">
        <v>45482.82</v>
      </c>
      <c r="F17" s="19">
        <f t="shared" si="0"/>
        <v>0.27920699815837935</v>
      </c>
    </row>
    <row r="18" spans="1:12">
      <c r="A18" s="1"/>
      <c r="B18" s="1"/>
      <c r="C18" s="1" t="s">
        <v>6</v>
      </c>
      <c r="D18" s="3">
        <f>D19</f>
        <v>1544705.44</v>
      </c>
      <c r="E18" s="3">
        <f>E19</f>
        <v>788336.38</v>
      </c>
      <c r="F18" s="19">
        <f t="shared" si="0"/>
        <v>0.51034738377046174</v>
      </c>
    </row>
    <row r="19" spans="1:12" ht="31.5">
      <c r="A19" s="36">
        <v>8340</v>
      </c>
      <c r="B19" s="10" t="s">
        <v>7</v>
      </c>
      <c r="C19" s="11" t="s">
        <v>8</v>
      </c>
      <c r="D19" s="3">
        <f>D21+D29</f>
        <v>1544705.44</v>
      </c>
      <c r="E19" s="3">
        <f>E21+E29</f>
        <v>788336.38</v>
      </c>
      <c r="F19" s="19">
        <f t="shared" si="0"/>
        <v>0.51034738377046174</v>
      </c>
    </row>
    <row r="20" spans="1:12">
      <c r="A20" s="1"/>
      <c r="B20" s="1"/>
      <c r="C20" s="37" t="s">
        <v>9</v>
      </c>
      <c r="D20" s="3"/>
      <c r="E20" s="24"/>
      <c r="F20" s="19"/>
    </row>
    <row r="21" spans="1:12">
      <c r="A21" s="1"/>
      <c r="B21" s="1"/>
      <c r="C21" s="22" t="s">
        <v>10</v>
      </c>
      <c r="D21" s="23">
        <f>D22+D26</f>
        <v>415982.11</v>
      </c>
      <c r="E21" s="23">
        <f>E22+E26</f>
        <v>19982.11</v>
      </c>
      <c r="F21" s="19">
        <f t="shared" si="0"/>
        <v>4.8035984047487046E-2</v>
      </c>
    </row>
    <row r="22" spans="1:12" ht="47.25">
      <c r="A22" s="9" t="s">
        <v>25</v>
      </c>
      <c r="B22" s="1"/>
      <c r="C22" s="8" t="s">
        <v>19</v>
      </c>
      <c r="D22" s="3">
        <f>D23+D24+D25</f>
        <v>196000</v>
      </c>
      <c r="E22" s="3">
        <f>E23+E24+E25</f>
        <v>0</v>
      </c>
      <c r="F22" s="19">
        <f t="shared" si="0"/>
        <v>0</v>
      </c>
    </row>
    <row r="23" spans="1:12" ht="47.25">
      <c r="A23" s="10" t="s">
        <v>11</v>
      </c>
      <c r="B23" s="10" t="s">
        <v>7</v>
      </c>
      <c r="C23" s="11" t="s">
        <v>16</v>
      </c>
      <c r="D23" s="20">
        <v>49000</v>
      </c>
      <c r="E23" s="24"/>
      <c r="F23" s="19">
        <f t="shared" si="0"/>
        <v>0</v>
      </c>
    </row>
    <row r="24" spans="1:12" ht="63">
      <c r="A24" s="10" t="s">
        <v>11</v>
      </c>
      <c r="B24" s="10" t="s">
        <v>7</v>
      </c>
      <c r="C24" s="11" t="s">
        <v>20</v>
      </c>
      <c r="D24" s="20">
        <v>49000</v>
      </c>
      <c r="E24" s="24"/>
      <c r="F24" s="19">
        <f t="shared" si="0"/>
        <v>0</v>
      </c>
    </row>
    <row r="25" spans="1:12" ht="31.5">
      <c r="A25" s="10" t="s">
        <v>11</v>
      </c>
      <c r="B25" s="10" t="s">
        <v>7</v>
      </c>
      <c r="C25" s="11" t="s">
        <v>26</v>
      </c>
      <c r="D25" s="20">
        <v>98000</v>
      </c>
      <c r="E25" s="24"/>
      <c r="F25" s="19">
        <f t="shared" si="0"/>
        <v>0</v>
      </c>
    </row>
    <row r="26" spans="1:12" ht="63">
      <c r="A26" s="12">
        <v>1210000</v>
      </c>
      <c r="B26" s="1"/>
      <c r="C26" s="38" t="s">
        <v>21</v>
      </c>
      <c r="D26" s="5">
        <f>D27+D28</f>
        <v>219982.11</v>
      </c>
      <c r="E26" s="5">
        <f>E27+E28</f>
        <v>19982.11</v>
      </c>
      <c r="F26" s="19">
        <f t="shared" si="0"/>
        <v>9.083515927727033E-2</v>
      </c>
    </row>
    <row r="27" spans="1:12">
      <c r="A27" s="10" t="s">
        <v>12</v>
      </c>
      <c r="B27" s="10" t="s">
        <v>7</v>
      </c>
      <c r="C27" s="11" t="s">
        <v>27</v>
      </c>
      <c r="D27" s="20">
        <v>200000</v>
      </c>
      <c r="E27" s="24"/>
      <c r="F27" s="19">
        <f t="shared" si="0"/>
        <v>0</v>
      </c>
    </row>
    <row r="28" spans="1:12" ht="31.5">
      <c r="A28" s="10" t="s">
        <v>12</v>
      </c>
      <c r="B28" s="10" t="s">
        <v>7</v>
      </c>
      <c r="C28" s="11" t="s">
        <v>28</v>
      </c>
      <c r="D28" s="20">
        <f>20000-13.26-4.63</f>
        <v>19982.11</v>
      </c>
      <c r="E28" s="20">
        <v>19982.11</v>
      </c>
      <c r="F28" s="19">
        <f t="shared" si="0"/>
        <v>1</v>
      </c>
    </row>
    <row r="29" spans="1:12">
      <c r="A29" s="1"/>
      <c r="B29" s="1"/>
      <c r="C29" s="39" t="s">
        <v>15</v>
      </c>
      <c r="D29" s="40">
        <f t="shared" ref="D29:E29" si="1">D30+D33</f>
        <v>1128723.33</v>
      </c>
      <c r="E29" s="40">
        <f t="shared" si="1"/>
        <v>768354.27</v>
      </c>
      <c r="F29" s="19">
        <f t="shared" si="0"/>
        <v>0.68072861575387122</v>
      </c>
    </row>
    <row r="30" spans="1:12" ht="63">
      <c r="A30" s="12">
        <v>1210000</v>
      </c>
      <c r="B30" s="1"/>
      <c r="C30" s="38" t="s">
        <v>21</v>
      </c>
      <c r="D30" s="5">
        <f>D31+D32</f>
        <v>346898.33</v>
      </c>
      <c r="E30" s="5">
        <f>E31+E32</f>
        <v>153009.57</v>
      </c>
      <c r="F30" s="19">
        <f t="shared" si="0"/>
        <v>0.44107900432959707</v>
      </c>
      <c r="I30" s="41"/>
      <c r="J30" s="41"/>
      <c r="K30" s="41"/>
      <c r="L30" s="41">
        <f t="shared" ref="L30" si="2">G26+G30</f>
        <v>0</v>
      </c>
    </row>
    <row r="31" spans="1:12" ht="31.5">
      <c r="A31" s="10" t="s">
        <v>12</v>
      </c>
      <c r="B31" s="10" t="s">
        <v>7</v>
      </c>
      <c r="C31" s="13" t="s">
        <v>29</v>
      </c>
      <c r="D31" s="20">
        <f>289000</f>
        <v>289000</v>
      </c>
      <c r="E31" s="20">
        <v>95111.24</v>
      </c>
      <c r="F31" s="19">
        <f t="shared" si="0"/>
        <v>0.32910463667820072</v>
      </c>
    </row>
    <row r="32" spans="1:12" ht="94.5">
      <c r="A32" s="10" t="s">
        <v>12</v>
      </c>
      <c r="B32" s="10" t="s">
        <v>7</v>
      </c>
      <c r="C32" s="14" t="s">
        <v>30</v>
      </c>
      <c r="D32" s="20">
        <v>57898.33</v>
      </c>
      <c r="E32" s="20">
        <v>57898.33</v>
      </c>
      <c r="F32" s="19">
        <f t="shared" si="0"/>
        <v>1</v>
      </c>
    </row>
    <row r="33" spans="1:6" ht="47.25">
      <c r="A33" s="12">
        <v>1510000</v>
      </c>
      <c r="B33" s="1"/>
      <c r="C33" s="38" t="s">
        <v>22</v>
      </c>
      <c r="D33" s="5">
        <f>D34</f>
        <v>781825</v>
      </c>
      <c r="E33" s="5">
        <f>E34</f>
        <v>615344.69999999995</v>
      </c>
      <c r="F33" s="19">
        <f t="shared" si="0"/>
        <v>0.78706193841332772</v>
      </c>
    </row>
    <row r="34" spans="1:6" ht="78.75">
      <c r="A34" s="10" t="s">
        <v>18</v>
      </c>
      <c r="B34" s="10" t="s">
        <v>7</v>
      </c>
      <c r="C34" s="15" t="s">
        <v>31</v>
      </c>
      <c r="D34" s="20">
        <f>615345+166480</f>
        <v>781825</v>
      </c>
      <c r="E34" s="20">
        <v>615344.69999999995</v>
      </c>
      <c r="F34" s="19">
        <f t="shared" si="0"/>
        <v>0.78706193841332772</v>
      </c>
    </row>
    <row r="35" spans="1:6">
      <c r="A35" s="16"/>
      <c r="B35" s="16"/>
      <c r="C35" s="17"/>
      <c r="D35" s="18"/>
    </row>
    <row r="36" spans="1:6">
      <c r="A36" s="42" t="s">
        <v>37</v>
      </c>
      <c r="B36" s="43"/>
      <c r="C36" s="44"/>
      <c r="D36" s="45"/>
    </row>
    <row r="37" spans="1:6">
      <c r="A37" s="46"/>
      <c r="B37" s="46"/>
      <c r="C37" s="46"/>
      <c r="D37" s="46"/>
    </row>
  </sheetData>
  <mergeCells count="7">
    <mergeCell ref="A9:B9"/>
    <mergeCell ref="A7:F7"/>
    <mergeCell ref="A1:B1"/>
    <mergeCell ref="A5:F5"/>
    <mergeCell ref="A6:F6"/>
    <mergeCell ref="D1:E1"/>
    <mergeCell ref="D3:F3"/>
  </mergeCells>
  <pageMargins left="0.78740157480314965" right="0.39370078740157483" top="0.59055118110236227" bottom="0.39370078740157483" header="0.19685039370078741" footer="0.15748031496062992"/>
  <pageSetup paperSize="9" scale="85" fitToHeight="3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ФОНПС</vt:lpstr>
      <vt:lpstr>ФОНПС!Заголовки_для_друку</vt:lpstr>
      <vt:lpstr>ФОНПС!Область_друку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Natasha-findep</cp:lastModifiedBy>
  <cp:lastPrinted>2023-11-09T11:34:22Z</cp:lastPrinted>
  <dcterms:created xsi:type="dcterms:W3CDTF">2019-04-10T18:00:09Z</dcterms:created>
  <dcterms:modified xsi:type="dcterms:W3CDTF">2023-11-09T11:34:24Z</dcterms:modified>
</cp:coreProperties>
</file>