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B2BE1394-80F0-4C10-A3EB-20A870A919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'2023'!$16:$17</definedName>
    <definedName name="_xlnm.Print_Area" localSheetId="0">'2023'!$A$1:$D$71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D42" i="2" l="1"/>
  <c r="D66" i="2" l="1"/>
  <c r="D61" i="2" l="1"/>
  <c r="D64" i="2" l="1"/>
  <c r="D63" i="2"/>
  <c r="D35" i="2"/>
  <c r="D36" i="2"/>
  <c r="D41" i="2"/>
  <c r="D40" i="2" l="1"/>
  <c r="D46" i="2" s="1"/>
  <c r="D56" i="2" l="1"/>
  <c r="D25" i="2" l="1"/>
  <c r="D55" i="2" l="1"/>
  <c r="D37" i="2" l="1"/>
  <c r="D30" i="2"/>
  <c r="D28" i="2"/>
  <c r="D23" i="2"/>
  <c r="D21" i="2"/>
  <c r="D29" i="2" l="1"/>
  <c r="D65" i="2" l="1"/>
  <c r="D69" i="2" s="1"/>
  <c r="D60" i="2"/>
  <c r="D33" i="2" l="1"/>
  <c r="D27" i="2"/>
  <c r="D20" i="2" l="1"/>
  <c r="D19" i="2" l="1"/>
  <c r="D45" i="2" s="1"/>
  <c r="D44" i="2" s="1"/>
  <c r="D53" i="2" l="1"/>
  <c r="D68" i="2" l="1"/>
  <c r="D67" i="2" l="1"/>
</calcChain>
</file>

<file path=xl/sharedStrings.xml><?xml version="1.0" encoding="utf-8"?>
<sst xmlns="http://schemas.openxmlformats.org/spreadsheetml/2006/main" count="83" uniqueCount="51">
  <si>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</si>
  <si>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</si>
  <si>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</si>
  <si>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</si>
  <si>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</si>
  <si>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</si>
  <si>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</si>
  <si>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</si>
  <si>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</si>
  <si>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</si>
  <si>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</si>
  <si>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</si>
  <si>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</si>
  <si>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</si>
  <si>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</si>
  <si>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</si>
  <si>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</si>
  <si>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</si>
  <si>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</si>
  <si>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</si>
  <si>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</si>
  <si>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</si>
  <si>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</si>
  <si>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</si>
  <si>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</si>
  <si>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</si>
  <si>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</si>
  <si>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</si>
  <si>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</si>
  <si>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</si>
  <si>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</si>
  <si>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</si>
  <si>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</si>
  <si>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</si>
  <si>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</si>
  <si>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</si>
  <si>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</si>
  <si>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</si>
  <si>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</si>
  <si>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</si>
  <si>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</si>
  <si>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</si>
  <si>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                 Начальник фінансового управління                                             Ольга ЯКОВЕНКО</t>
  </si>
  <si>
    <t xml:space="preserve">                                                              до рішення Чорноморської міської ради</t>
  </si>
  <si>
    <t xml:space="preserve">                                                              Додаток 4</t>
  </si>
  <si>
    <t xml:space="preserve">                                                              "Додаток 5</t>
  </si>
  <si>
    <t xml:space="preserve">                                                              Одеського району Одеської області</t>
  </si>
  <si>
    <t xml:space="preserve">                                                              від 20.12.2022 № 284 - VIII"</t>
  </si>
  <si>
    <t>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</si>
  <si>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</si>
  <si>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                                          від 08.12. 2023 № 504 -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</si>
</sst>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tabSelected="1" view="pageBreakPreview" zoomScaleNormal="100" zoomScaleSheetLayoutView="100" workbookViewId="0">
      <selection activeCell="C3" sqref="C3:D3"/>
    </sheetView>
  </sheetViews>
  <sheetFormatPr defaultColWidth="8.88671875" defaultRowHeight="15.6"/>
  <cols>
    <col min="1" max="1" width="15.44140625" style="1" customWidth="1"/>
    <col min="2" max="2" width="19.5546875" style="1" customWidth="1"/>
    <col min="3" max="3" width="55.5546875" style="1" customWidth="1"/>
    <col min="4" max="4" width="16.44140625" style="1" customWidth="1"/>
    <col min="5" max="5" width="11.5546875" style="1" bestFit="1" customWidth="1"/>
    <col min="6" max="16384" width="8.88671875" style="1"/>
  </cols>
  <sheetData>
    <row r="1" spans="1:4">
      <c r="C1" s="48" t="s">
        <v>44</v>
      </c>
      <c r="D1" s="48"/>
    </row>
    <row r="2" spans="1:4">
      <c r="C2" s="47" t="s">
        <v>43</v>
      </c>
      <c r="D2" s="47"/>
    </row>
    <row r="3" spans="1:4">
      <c r="C3" s="58" t="s">
        <v>50</v>
      </c>
      <c r="D3" s="58"/>
    </row>
    <row r="4" spans="1:4">
      <c r="C4" s="2"/>
      <c r="D4" s="2"/>
    </row>
    <row r="5" spans="1:4" ht="8.1" customHeight="1"/>
    <row r="6" spans="1:4">
      <c r="C6" s="48" t="s">
        <v>45</v>
      </c>
      <c r="D6" s="48"/>
    </row>
    <row r="7" spans="1:4" ht="15.75" customHeight="1">
      <c r="C7" s="47" t="s">
        <v>43</v>
      </c>
      <c r="D7" s="47"/>
    </row>
    <row r="8" spans="1:4">
      <c r="C8" s="48" t="s">
        <v>46</v>
      </c>
      <c r="D8" s="48"/>
    </row>
    <row r="9" spans="1:4">
      <c r="C9" s="48" t="s">
        <v>47</v>
      </c>
      <c r="D9" s="48"/>
    </row>
    <row r="10" spans="1:4" ht="7.2" customHeight="1">
      <c r="C10" s="2"/>
      <c r="D10" s="2"/>
    </row>
    <row r="11" spans="1:4">
      <c r="A11" s="55" t="s">
        <v>23</v>
      </c>
      <c r="B11" s="58"/>
      <c r="C11" s="58"/>
      <c r="D11" s="58"/>
    </row>
    <row r="12" spans="1:4">
      <c r="A12" s="59" t="s">
        <v>24</v>
      </c>
      <c r="B12" s="58"/>
      <c r="C12" s="58"/>
      <c r="D12" s="58"/>
    </row>
    <row r="13" spans="1:4">
      <c r="A13" s="58" t="s">
        <v>0</v>
      </c>
      <c r="B13" s="58"/>
      <c r="C13" s="58"/>
      <c r="D13" s="58"/>
    </row>
    <row r="14" spans="1:4">
      <c r="A14" s="55" t="s">
        <v>1</v>
      </c>
      <c r="B14" s="55"/>
      <c r="C14" s="55"/>
      <c r="D14" s="55"/>
    </row>
    <row r="15" spans="1:4">
      <c r="D15" s="2" t="s">
        <v>2</v>
      </c>
    </row>
    <row r="16" spans="1:4" s="5" customFormat="1" ht="45.75" customHeight="1">
      <c r="A16" s="3" t="s">
        <v>3</v>
      </c>
      <c r="B16" s="60" t="s">
        <v>4</v>
      </c>
      <c r="C16" s="61"/>
      <c r="D16" s="4" t="s">
        <v>5</v>
      </c>
    </row>
    <row r="17" spans="1:4" s="8" customFormat="1" ht="13.2">
      <c r="A17" s="6">
        <v>1</v>
      </c>
      <c r="B17" s="52">
        <v>2</v>
      </c>
      <c r="C17" s="53"/>
      <c r="D17" s="7">
        <v>3</v>
      </c>
    </row>
    <row r="18" spans="1:4">
      <c r="A18" s="51" t="s">
        <v>6</v>
      </c>
      <c r="B18" s="51"/>
      <c r="C18" s="51"/>
      <c r="D18" s="51"/>
    </row>
    <row r="19" spans="1:4">
      <c r="A19" s="9" t="s">
        <v>29</v>
      </c>
      <c r="B19" s="56" t="s">
        <v>30</v>
      </c>
      <c r="C19" s="57"/>
      <c r="D19" s="10">
        <f>D20</f>
        <v>126914500</v>
      </c>
    </row>
    <row r="20" spans="1:4">
      <c r="A20" s="11">
        <v>9900000000</v>
      </c>
      <c r="B20" s="49" t="s">
        <v>7</v>
      </c>
      <c r="C20" s="50"/>
      <c r="D20" s="12">
        <f>126893900+20600</f>
        <v>126914500</v>
      </c>
    </row>
    <row r="21" spans="1:4" s="26" customFormat="1" ht="260.39999999999998" customHeight="1">
      <c r="A21" s="9">
        <v>41050400</v>
      </c>
      <c r="B21" s="56" t="s">
        <v>37</v>
      </c>
      <c r="C21" s="57"/>
      <c r="D21" s="10">
        <f>D22</f>
        <v>3280161</v>
      </c>
    </row>
    <row r="22" spans="1:4">
      <c r="A22" s="11">
        <v>1510000000</v>
      </c>
      <c r="B22" s="49" t="s">
        <v>32</v>
      </c>
      <c r="C22" s="50"/>
      <c r="D22" s="12">
        <v>3280161</v>
      </c>
    </row>
    <row r="23" spans="1:4" s="26" customFormat="1" ht="174.6" customHeight="1">
      <c r="A23" s="9">
        <v>41050500</v>
      </c>
      <c r="B23" s="56" t="s">
        <v>38</v>
      </c>
      <c r="C23" s="57"/>
      <c r="D23" s="10">
        <f>D24</f>
        <v>2240532</v>
      </c>
    </row>
    <row r="24" spans="1:4">
      <c r="A24" s="11">
        <v>1510000000</v>
      </c>
      <c r="B24" s="49" t="s">
        <v>32</v>
      </c>
      <c r="C24" s="50"/>
      <c r="D24" s="12">
        <v>2240532</v>
      </c>
    </row>
    <row r="25" spans="1:4" s="26" customFormat="1" ht="254.25" customHeight="1">
      <c r="A25" s="9">
        <v>41050600</v>
      </c>
      <c r="B25" s="56" t="s">
        <v>41</v>
      </c>
      <c r="C25" s="57"/>
      <c r="D25" s="10">
        <f>D26</f>
        <v>6486648</v>
      </c>
    </row>
    <row r="26" spans="1:4">
      <c r="A26" s="11">
        <v>1510000000</v>
      </c>
      <c r="B26" s="49" t="s">
        <v>32</v>
      </c>
      <c r="C26" s="50"/>
      <c r="D26" s="45">
        <v>6486648</v>
      </c>
    </row>
    <row r="27" spans="1:4" s="26" customFormat="1" ht="31.95" customHeight="1">
      <c r="A27" s="9">
        <v>41051000</v>
      </c>
      <c r="B27" s="56" t="s">
        <v>31</v>
      </c>
      <c r="C27" s="57"/>
      <c r="D27" s="10">
        <f>D28</f>
        <v>2295056</v>
      </c>
    </row>
    <row r="28" spans="1:4">
      <c r="A28" s="11">
        <v>1510000000</v>
      </c>
      <c r="B28" s="49" t="s">
        <v>32</v>
      </c>
      <c r="C28" s="50"/>
      <c r="D28" s="12">
        <f>1132828+1162228</f>
        <v>2295056</v>
      </c>
    </row>
    <row r="29" spans="1:4" s="26" customFormat="1" ht="46.95" customHeight="1">
      <c r="A29" s="9">
        <v>41051200</v>
      </c>
      <c r="B29" s="56" t="s">
        <v>34</v>
      </c>
      <c r="C29" s="57"/>
      <c r="D29" s="10">
        <f>D30</f>
        <v>351372</v>
      </c>
    </row>
    <row r="30" spans="1:4">
      <c r="A30" s="11">
        <v>1510000000</v>
      </c>
      <c r="B30" s="49" t="s">
        <v>32</v>
      </c>
      <c r="C30" s="50"/>
      <c r="D30" s="12">
        <f>160734+190638</f>
        <v>351372</v>
      </c>
    </row>
    <row r="31" spans="1:4" s="26" customFormat="1" ht="46.95" customHeight="1">
      <c r="A31" s="9">
        <v>41051700</v>
      </c>
      <c r="B31" s="56" t="s">
        <v>49</v>
      </c>
      <c r="C31" s="57"/>
      <c r="D31" s="10">
        <f>D32</f>
        <v>395100</v>
      </c>
    </row>
    <row r="32" spans="1:4">
      <c r="A32" s="11">
        <v>1510000000</v>
      </c>
      <c r="B32" s="49" t="s">
        <v>32</v>
      </c>
      <c r="C32" s="50"/>
      <c r="D32" s="12">
        <v>395100</v>
      </c>
    </row>
    <row r="33" spans="1:4">
      <c r="A33" s="9" t="s">
        <v>25</v>
      </c>
      <c r="B33" s="56" t="s">
        <v>26</v>
      </c>
      <c r="C33" s="57"/>
      <c r="D33" s="10">
        <f>D34+D35+D36</f>
        <v>3285348</v>
      </c>
    </row>
    <row r="34" spans="1:4">
      <c r="A34" s="11">
        <v>1551900000</v>
      </c>
      <c r="B34" s="49" t="s">
        <v>28</v>
      </c>
      <c r="C34" s="50"/>
      <c r="D34" s="12">
        <v>500000</v>
      </c>
    </row>
    <row r="35" spans="1:4">
      <c r="A35" s="34">
        <v>1554500000</v>
      </c>
      <c r="B35" s="49" t="s">
        <v>27</v>
      </c>
      <c r="C35" s="50"/>
      <c r="D35" s="35">
        <f>2448600-129000</f>
        <v>2319600</v>
      </c>
    </row>
    <row r="36" spans="1:4">
      <c r="A36" s="11">
        <v>1510000000</v>
      </c>
      <c r="B36" s="49" t="s">
        <v>32</v>
      </c>
      <c r="C36" s="50"/>
      <c r="D36" s="12">
        <f>586256-160000+40770+19722-21000</f>
        <v>465748</v>
      </c>
    </row>
    <row r="37" spans="1:4" s="26" customFormat="1" ht="54.75" customHeight="1">
      <c r="A37" s="41">
        <v>41057700</v>
      </c>
      <c r="B37" s="56" t="s">
        <v>39</v>
      </c>
      <c r="C37" s="57"/>
      <c r="D37" s="42">
        <f>D38</f>
        <v>98088</v>
      </c>
    </row>
    <row r="38" spans="1:4">
      <c r="A38" s="11">
        <v>1510000000</v>
      </c>
      <c r="B38" s="49" t="s">
        <v>32</v>
      </c>
      <c r="C38" s="50"/>
      <c r="D38" s="12">
        <v>98088</v>
      </c>
    </row>
    <row r="39" spans="1:4">
      <c r="A39" s="51" t="s">
        <v>22</v>
      </c>
      <c r="B39" s="51"/>
      <c r="C39" s="51"/>
      <c r="D39" s="51"/>
    </row>
    <row r="40" spans="1:4" ht="32.700000000000003" customHeight="1">
      <c r="A40" s="9">
        <v>41051000</v>
      </c>
      <c r="B40" s="56" t="s">
        <v>31</v>
      </c>
      <c r="C40" s="57"/>
      <c r="D40" s="10">
        <f>D41</f>
        <v>389268</v>
      </c>
    </row>
    <row r="41" spans="1:4" s="26" customFormat="1">
      <c r="A41" s="11">
        <v>1510000000</v>
      </c>
      <c r="B41" s="49" t="s">
        <v>32</v>
      </c>
      <c r="C41" s="50"/>
      <c r="D41" s="12">
        <f>384318+4950</f>
        <v>389268</v>
      </c>
    </row>
    <row r="42" spans="1:4" ht="32.700000000000003" customHeight="1">
      <c r="A42" s="9">
        <v>41053400</v>
      </c>
      <c r="B42" s="56" t="s">
        <v>48</v>
      </c>
      <c r="C42" s="57"/>
      <c r="D42" s="10">
        <f>D43</f>
        <v>7661400</v>
      </c>
    </row>
    <row r="43" spans="1:4" s="26" customFormat="1">
      <c r="A43" s="11">
        <v>1510000000</v>
      </c>
      <c r="B43" s="49" t="s">
        <v>32</v>
      </c>
      <c r="C43" s="50"/>
      <c r="D43" s="12">
        <v>7661400</v>
      </c>
    </row>
    <row r="44" spans="1:4">
      <c r="A44" s="14" t="s">
        <v>8</v>
      </c>
      <c r="B44" s="15" t="s">
        <v>18</v>
      </c>
      <c r="C44" s="13"/>
      <c r="D44" s="16">
        <f>D45+D46</f>
        <v>153397473</v>
      </c>
    </row>
    <row r="45" spans="1:4">
      <c r="A45" s="14" t="s">
        <v>8</v>
      </c>
      <c r="B45" s="15" t="s">
        <v>9</v>
      </c>
      <c r="C45" s="13"/>
      <c r="D45" s="16">
        <f>D19+D21+D23+D25+D27+D29+D31+D33+D37</f>
        <v>145346805</v>
      </c>
    </row>
    <row r="46" spans="1:4">
      <c r="A46" s="14" t="s">
        <v>8</v>
      </c>
      <c r="B46" s="15" t="s">
        <v>21</v>
      </c>
      <c r="C46" s="13"/>
      <c r="D46" s="16">
        <f>D40+D42</f>
        <v>8050668</v>
      </c>
    </row>
    <row r="47" spans="1:4" ht="9" customHeight="1"/>
    <row r="48" spans="1:4" ht="17.100000000000001" customHeight="1">
      <c r="A48" s="55" t="s">
        <v>10</v>
      </c>
      <c r="B48" s="55"/>
      <c r="C48" s="55"/>
      <c r="D48" s="55"/>
    </row>
    <row r="49" spans="1:4" ht="14.4" customHeight="1">
      <c r="A49" s="17"/>
      <c r="D49" s="2" t="s">
        <v>2</v>
      </c>
    </row>
    <row r="50" spans="1:4" s="5" customFormat="1" ht="60">
      <c r="A50" s="18" t="s">
        <v>11</v>
      </c>
      <c r="B50" s="18" t="s">
        <v>12</v>
      </c>
      <c r="C50" s="18" t="s">
        <v>13</v>
      </c>
      <c r="D50" s="18" t="s">
        <v>5</v>
      </c>
    </row>
    <row r="51" spans="1:4" s="8" customFormat="1" ht="13.2">
      <c r="A51" s="19">
        <v>1</v>
      </c>
      <c r="B51" s="19">
        <v>2</v>
      </c>
      <c r="C51" s="19">
        <v>3</v>
      </c>
      <c r="D51" s="19">
        <v>4</v>
      </c>
    </row>
    <row r="52" spans="1:4">
      <c r="A52" s="54" t="s">
        <v>14</v>
      </c>
      <c r="B52" s="54"/>
      <c r="C52" s="54"/>
      <c r="D52" s="54"/>
    </row>
    <row r="53" spans="1:4">
      <c r="A53" s="20" t="s">
        <v>15</v>
      </c>
      <c r="B53" s="20" t="s">
        <v>16</v>
      </c>
      <c r="C53" s="29" t="s">
        <v>17</v>
      </c>
      <c r="D53" s="21">
        <f>D54</f>
        <v>10294700</v>
      </c>
    </row>
    <row r="54" spans="1:4">
      <c r="A54" s="22">
        <v>9900000000</v>
      </c>
      <c r="B54" s="22" t="s">
        <v>16</v>
      </c>
      <c r="C54" s="30" t="s">
        <v>7</v>
      </c>
      <c r="D54" s="23">
        <v>10294700</v>
      </c>
    </row>
    <row r="55" spans="1:4" s="26" customFormat="1">
      <c r="A55" s="28">
        <v>3719770</v>
      </c>
      <c r="B55" s="36">
        <v>9770</v>
      </c>
      <c r="C55" s="37" t="s">
        <v>26</v>
      </c>
      <c r="D55" s="31">
        <f>D56+D57+D58+D59</f>
        <v>35120000</v>
      </c>
    </row>
    <row r="56" spans="1:4" ht="15.75" customHeight="1">
      <c r="A56" s="11">
        <v>1510000000</v>
      </c>
      <c r="B56" s="38">
        <v>9770</v>
      </c>
      <c r="C56" s="39" t="s">
        <v>32</v>
      </c>
      <c r="D56" s="40">
        <f>980000+440000+18000000+14800000</f>
        <v>34220000</v>
      </c>
    </row>
    <row r="57" spans="1:4" ht="15.75" customHeight="1">
      <c r="A57" s="11">
        <v>1532720000</v>
      </c>
      <c r="B57" s="38">
        <v>9770</v>
      </c>
      <c r="C57" s="39" t="s">
        <v>36</v>
      </c>
      <c r="D57" s="23">
        <v>500000</v>
      </c>
    </row>
    <row r="58" spans="1:4" ht="15.75" customHeight="1">
      <c r="A58" s="34">
        <v>1557600000</v>
      </c>
      <c r="B58" s="38">
        <v>9770</v>
      </c>
      <c r="C58" s="43" t="s">
        <v>40</v>
      </c>
      <c r="D58" s="44">
        <v>200000</v>
      </c>
    </row>
    <row r="59" spans="1:4" ht="15.75" customHeight="1">
      <c r="A59" s="11">
        <v>2155300000</v>
      </c>
      <c r="B59" s="38">
        <v>9770</v>
      </c>
      <c r="C59" s="39" t="s">
        <v>35</v>
      </c>
      <c r="D59" s="23">
        <v>200000</v>
      </c>
    </row>
    <row r="60" spans="1:4" ht="46.8">
      <c r="A60" s="28">
        <v>3719800</v>
      </c>
      <c r="B60" s="28">
        <v>9800</v>
      </c>
      <c r="C60" s="32" t="s">
        <v>33</v>
      </c>
      <c r="D60" s="31">
        <f>D61</f>
        <v>31878019</v>
      </c>
    </row>
    <row r="61" spans="1:4">
      <c r="A61" s="22">
        <v>9900000000</v>
      </c>
      <c r="B61" s="27">
        <v>9800</v>
      </c>
      <c r="C61" s="30" t="s">
        <v>7</v>
      </c>
      <c r="D61" s="23">
        <f>6006750+700000+3800000+1000000+600000+4000000+2500000-380860-400000+5686500+2000000-400000+1000000+814069+1587460+180000+2500000+984100-560000+260000</f>
        <v>31878019</v>
      </c>
    </row>
    <row r="62" spans="1:4">
      <c r="A62" s="54" t="s">
        <v>19</v>
      </c>
      <c r="B62" s="54"/>
      <c r="C62" s="54"/>
      <c r="D62" s="54"/>
    </row>
    <row r="63" spans="1:4" s="26" customFormat="1">
      <c r="A63" s="28">
        <v>3719770</v>
      </c>
      <c r="B63" s="36">
        <v>9770</v>
      </c>
      <c r="C63" s="37" t="s">
        <v>26</v>
      </c>
      <c r="D63" s="31">
        <f>D64</f>
        <v>1000000</v>
      </c>
    </row>
    <row r="64" spans="1:4" ht="15.75" customHeight="1">
      <c r="A64" s="11">
        <v>1510000000</v>
      </c>
      <c r="B64" s="38">
        <v>9770</v>
      </c>
      <c r="C64" s="39" t="s">
        <v>32</v>
      </c>
      <c r="D64" s="40">
        <f>1000000</f>
        <v>1000000</v>
      </c>
    </row>
    <row r="65" spans="1:5" ht="46.8">
      <c r="A65" s="28">
        <v>3719800</v>
      </c>
      <c r="B65" s="28">
        <v>9800</v>
      </c>
      <c r="C65" s="32" t="s">
        <v>33</v>
      </c>
      <c r="D65" s="31">
        <f>D66</f>
        <v>18287680</v>
      </c>
    </row>
    <row r="66" spans="1:5">
      <c r="A66" s="22">
        <v>9900000000</v>
      </c>
      <c r="B66" s="27">
        <v>9800</v>
      </c>
      <c r="C66" s="30" t="s">
        <v>7</v>
      </c>
      <c r="D66" s="23">
        <f>790250+1500000+380860+400000+409500+629500+5461200+1806370+560000+850000+3500000+2000000</f>
        <v>18287680</v>
      </c>
    </row>
    <row r="67" spans="1:5">
      <c r="A67" s="24" t="s">
        <v>8</v>
      </c>
      <c r="B67" s="24" t="s">
        <v>8</v>
      </c>
      <c r="C67" s="15" t="s">
        <v>20</v>
      </c>
      <c r="D67" s="25">
        <f>D68+D69</f>
        <v>96580399</v>
      </c>
    </row>
    <row r="68" spans="1:5">
      <c r="A68" s="24" t="s">
        <v>8</v>
      </c>
      <c r="B68" s="24" t="s">
        <v>8</v>
      </c>
      <c r="C68" s="33" t="s">
        <v>9</v>
      </c>
      <c r="D68" s="25">
        <f>D53+D55+D60</f>
        <v>77292719</v>
      </c>
      <c r="E68" s="46"/>
    </row>
    <row r="69" spans="1:5">
      <c r="A69" s="24" t="s">
        <v>8</v>
      </c>
      <c r="B69" s="24" t="s">
        <v>8</v>
      </c>
      <c r="C69" s="33" t="s">
        <v>21</v>
      </c>
      <c r="D69" s="25">
        <f>D63+D65</f>
        <v>19287680</v>
      </c>
      <c r="E69" s="46"/>
    </row>
    <row r="71" spans="1:5" ht="29.25" customHeight="1">
      <c r="A71" s="47" t="s">
        <v>42</v>
      </c>
      <c r="B71" s="48"/>
      <c r="C71" s="48"/>
      <c r="D71" s="48"/>
    </row>
  </sheetData>
  <mergeCells count="43">
    <mergeCell ref="B43:C43"/>
    <mergeCell ref="C2:D2"/>
    <mergeCell ref="C3:D3"/>
    <mergeCell ref="C7:D7"/>
    <mergeCell ref="C8:D8"/>
    <mergeCell ref="B40:C40"/>
    <mergeCell ref="B16:C16"/>
    <mergeCell ref="B22:C22"/>
    <mergeCell ref="B30:C30"/>
    <mergeCell ref="B19:C19"/>
    <mergeCell ref="B20:C20"/>
    <mergeCell ref="B27:C27"/>
    <mergeCell ref="B21:C21"/>
    <mergeCell ref="B23:C23"/>
    <mergeCell ref="B24:C24"/>
    <mergeCell ref="B26:C26"/>
    <mergeCell ref="B29:C29"/>
    <mergeCell ref="B37:C37"/>
    <mergeCell ref="B38:C38"/>
    <mergeCell ref="B42:C42"/>
    <mergeCell ref="A14:D14"/>
    <mergeCell ref="A11:D11"/>
    <mergeCell ref="A12:D12"/>
    <mergeCell ref="A13:D13"/>
    <mergeCell ref="C1:D1"/>
    <mergeCell ref="C6:D6"/>
    <mergeCell ref="C9:D9"/>
    <mergeCell ref="A71:D71"/>
    <mergeCell ref="B41:C41"/>
    <mergeCell ref="A39:D39"/>
    <mergeCell ref="B17:C17"/>
    <mergeCell ref="A18:D18"/>
    <mergeCell ref="B35:C35"/>
    <mergeCell ref="B28:C28"/>
    <mergeCell ref="B36:C36"/>
    <mergeCell ref="A62:D62"/>
    <mergeCell ref="A48:D48"/>
    <mergeCell ref="A52:D52"/>
    <mergeCell ref="B33:C33"/>
    <mergeCell ref="B34:C34"/>
    <mergeCell ref="B31:C31"/>
    <mergeCell ref="B32:C32"/>
    <mergeCell ref="B25:C25"/>
  </mergeCells>
  <pageMargins left="0.70866141732283472" right="0.70866141732283472" top="0.55118110236220474" bottom="0.35433070866141736" header="0.31496062992125984" footer="0.31496062992125984"/>
  <pageSetup paperSize="9" scale="69" fitToHeight="2" orientation="portrait" r:id="rId1"/>
  <headerFooter differentFirst="1">
    <oddHeader>&amp;C&amp;P</oddHeader>
  </headerFooter>
  <rowBreaks count="1" manualBreakCount="1">
    <brk id="2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2023-12-08T13:22:03Z</cp:lastPrinted>
  <dcterms:created xsi:type="dcterms:W3CDTF">2021-05-14T07:29:19Z</dcterms:created>
  <dcterms:modified xsi:type="dcterms:W3CDTF">2023-12-11T10:54:00Z</dcterms:modified>
</cp:coreProperties>
</file>