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ПОЧАТКОВИЙ\виконком\"/>
    </mc:Choice>
  </mc:AlternateContent>
  <bookViews>
    <workbookView xWindow="-120" yWindow="-120" windowWidth="29040" windowHeight="15840" tabRatio="599"/>
  </bookViews>
  <sheets>
    <sheet name="2024" sheetId="2" r:id="rId1"/>
  </sheets>
  <definedNames>
    <definedName name="_xlnm.Print_Titles" localSheetId="0">'2024'!$8:$9</definedName>
    <definedName name="_xlnm.Print_Area" localSheetId="0">'2024'!$A$1:$P$73</definedName>
  </definedNames>
  <calcPr calcId="152511" refMode="R1C1"/>
</workbook>
</file>

<file path=xl/calcChain.xml><?xml version="1.0" encoding="utf-8"?>
<calcChain xmlns="http://schemas.openxmlformats.org/spreadsheetml/2006/main">
  <c r="P46" i="2" l="1"/>
  <c r="J43" i="2"/>
  <c r="K43" i="2"/>
  <c r="L43" i="2"/>
  <c r="M43" i="2"/>
  <c r="N43" i="2"/>
  <c r="O43" i="2"/>
  <c r="E43" i="2"/>
  <c r="F43" i="2"/>
  <c r="G43" i="2"/>
  <c r="H43" i="2"/>
  <c r="I43" i="2"/>
  <c r="H52" i="2" l="1"/>
  <c r="H51" i="2"/>
  <c r="H45" i="2"/>
  <c r="H42" i="2"/>
  <c r="H41" i="2"/>
  <c r="H40" i="2"/>
  <c r="H39" i="2"/>
  <c r="H38" i="2"/>
  <c r="H37" i="2"/>
  <c r="H36" i="2"/>
  <c r="H35" i="2"/>
  <c r="H34" i="2"/>
  <c r="H33" i="2"/>
  <c r="H32" i="2"/>
  <c r="H29" i="2"/>
  <c r="H28" i="2"/>
  <c r="H27" i="2"/>
  <c r="H25" i="2"/>
  <c r="H22" i="2"/>
  <c r="H19" i="2" l="1"/>
  <c r="H47" i="2"/>
  <c r="H21" i="2"/>
  <c r="H26" i="2"/>
  <c r="H24" i="2"/>
  <c r="H23" i="2"/>
  <c r="H20" i="2"/>
  <c r="H30" i="2"/>
  <c r="P69" i="2"/>
  <c r="P68" i="2" s="1"/>
  <c r="F68" i="2"/>
  <c r="G68" i="2"/>
  <c r="H68" i="2"/>
  <c r="I68" i="2"/>
  <c r="J68" i="2"/>
  <c r="K68" i="2"/>
  <c r="L68" i="2"/>
  <c r="M68" i="2"/>
  <c r="N68" i="2"/>
  <c r="O68" i="2"/>
  <c r="E68" i="2"/>
  <c r="G18" i="2" l="1"/>
  <c r="J18" i="2"/>
  <c r="K18" i="2"/>
  <c r="L18" i="2"/>
  <c r="M18" i="2"/>
  <c r="N18" i="2"/>
  <c r="I18" i="2" l="1"/>
  <c r="E18" i="2" l="1"/>
  <c r="F18" i="2"/>
  <c r="O18" i="2"/>
  <c r="P67" i="2" l="1"/>
  <c r="P66" i="2" s="1"/>
  <c r="F66" i="2"/>
  <c r="G66" i="2"/>
  <c r="G70" i="2" s="1"/>
  <c r="H66" i="2"/>
  <c r="I66" i="2"/>
  <c r="J66" i="2"/>
  <c r="K66" i="2"/>
  <c r="L66" i="2"/>
  <c r="M66" i="2"/>
  <c r="N66" i="2"/>
  <c r="O66" i="2"/>
  <c r="E66" i="2"/>
  <c r="M31" i="2" l="1"/>
  <c r="N31" i="2"/>
  <c r="P44" i="2" l="1"/>
  <c r="O50" i="2" l="1"/>
  <c r="O31" i="2"/>
  <c r="M16" i="2"/>
  <c r="L50" i="2"/>
  <c r="K50" i="2"/>
  <c r="L31" i="2"/>
  <c r="K31" i="2"/>
  <c r="I50" i="2"/>
  <c r="I31" i="2"/>
  <c r="J31" i="2"/>
  <c r="F50" i="2"/>
  <c r="E50" i="2"/>
  <c r="E31" i="2"/>
  <c r="H17" i="2"/>
  <c r="H49" i="2"/>
  <c r="H48" i="2"/>
  <c r="J50" i="2" l="1"/>
  <c r="F31" i="2"/>
  <c r="H31" i="2" s="1"/>
  <c r="H18" i="2"/>
  <c r="H50" i="2"/>
  <c r="F53" i="2" l="1"/>
  <c r="I53" i="2"/>
  <c r="J53" i="2"/>
  <c r="K53" i="2"/>
  <c r="L53" i="2"/>
  <c r="M53" i="2"/>
  <c r="N53" i="2"/>
  <c r="O53" i="2"/>
  <c r="E53" i="2"/>
  <c r="P56" i="2"/>
  <c r="P17" i="2"/>
  <c r="P42" i="2"/>
  <c r="I57" i="2" l="1"/>
  <c r="J57" i="2"/>
  <c r="K57" i="2"/>
  <c r="L57" i="2"/>
  <c r="M57" i="2"/>
  <c r="N57" i="2"/>
  <c r="O57" i="2"/>
  <c r="F57" i="2"/>
  <c r="E57" i="2"/>
  <c r="P58" i="2"/>
  <c r="P59" i="2"/>
  <c r="P60" i="2"/>
  <c r="P61" i="2"/>
  <c r="P62" i="2"/>
  <c r="P63" i="2"/>
  <c r="P64" i="2"/>
  <c r="P65" i="2"/>
  <c r="P54" i="2"/>
  <c r="P55" i="2"/>
  <c r="P51" i="2"/>
  <c r="P52" i="2"/>
  <c r="P48" i="2"/>
  <c r="P47" i="2"/>
  <c r="P45" i="2"/>
  <c r="P43" i="2" s="1"/>
  <c r="P49" i="2"/>
  <c r="P32" i="2"/>
  <c r="P33" i="2"/>
  <c r="P34" i="2"/>
  <c r="P35" i="2"/>
  <c r="P36" i="2"/>
  <c r="P37" i="2"/>
  <c r="P38" i="2"/>
  <c r="P39" i="2"/>
  <c r="P40" i="2"/>
  <c r="P41" i="2"/>
  <c r="P20" i="2"/>
  <c r="P21" i="2"/>
  <c r="P23" i="2"/>
  <c r="P24" i="2"/>
  <c r="P26" i="2"/>
  <c r="P28" i="2"/>
  <c r="P29" i="2"/>
  <c r="P30" i="2"/>
  <c r="P27" i="2"/>
  <c r="P25" i="2"/>
  <c r="P22" i="2"/>
  <c r="P19" i="2"/>
  <c r="P12" i="2"/>
  <c r="P13" i="2"/>
  <c r="P14" i="2"/>
  <c r="P15" i="2"/>
  <c r="P11" i="2"/>
  <c r="I10" i="2"/>
  <c r="J10" i="2"/>
  <c r="K10" i="2"/>
  <c r="L10" i="2"/>
  <c r="M10" i="2"/>
  <c r="N10" i="2"/>
  <c r="O10" i="2"/>
  <c r="F10" i="2"/>
  <c r="E10" i="2"/>
  <c r="M70" i="2" l="1"/>
  <c r="P53" i="2"/>
  <c r="J16" i="2"/>
  <c r="J70" i="2" s="1"/>
  <c r="I16" i="2"/>
  <c r="I70" i="2" s="1"/>
  <c r="K16" i="2"/>
  <c r="K70" i="2" s="1"/>
  <c r="N16" i="2"/>
  <c r="N70" i="2" s="1"/>
  <c r="L16" i="2"/>
  <c r="L70" i="2" s="1"/>
  <c r="O16" i="2"/>
  <c r="O70" i="2" s="1"/>
  <c r="P31" i="2"/>
  <c r="E16" i="2"/>
  <c r="E70" i="2" s="1"/>
  <c r="F16" i="2"/>
  <c r="F70" i="2" s="1"/>
  <c r="P57" i="2"/>
  <c r="P50" i="2"/>
  <c r="P18" i="2"/>
  <c r="P10" i="2"/>
  <c r="H16" i="2" l="1"/>
  <c r="H70" i="2" s="1"/>
  <c r="P16" i="2"/>
  <c r="P70" i="2" s="1"/>
</calcChain>
</file>

<file path=xl/sharedStrings.xml><?xml version="1.0" encoding="utf-8"?>
<sst xmlns="http://schemas.openxmlformats.org/spreadsheetml/2006/main" count="149" uniqueCount="119">
  <si>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</si>
  <si>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</si>
  <si>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</si>
  <si>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</si>
  <si>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</si>
  <si>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</si>
  <si>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</si>
  <si>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</si>
  <si>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</si>
  <si>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</si>
  <si>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</si>
  <si>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</si>
  <si>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</si>
  <si>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</si>
  <si>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</si>
  <si>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</si>
  <si>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</si>
  <si>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</si>
  <si>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</si>
  <si>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</si>
  <si>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</si>
  <si>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</si>
  <si>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</si>
  <si>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</si>
  <si>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</si>
  <si>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</si>
  <si>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</si>
  <si>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</si>
  <si>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</si>
  <si>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</si>
  <si>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</si>
  <si>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</si>
  <si>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</si>
  <si>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</si>
  <si>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</si>
  <si>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</si>
  <si>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</si>
  <si>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</si>
  <si>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</si>
  <si>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</si>
  <si>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Інші енергоносії та інші комунальні послуги
(КЕКВ 2275)</t>
  </si>
  <si>
    <t>до  рішення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</si>
  <si>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</si>
  <si>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</si>
  <si>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</si>
  <si>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</si>
  <si>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</si>
  <si>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</si>
  <si>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</si>
  <si>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</si>
  <si>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</si>
  <si>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</si>
  <si>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</si>
  <si>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</si>
  <si>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</si>
  <si>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</si>
  <si>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</si>
  <si>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</si>
  <si>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</si>
  <si>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</si>
  <si>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</si>
  <si>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</si>
  <si>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</si>
  <si>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</si>
  <si>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</si>
  <si>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</si>
  <si>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</si>
  <si>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</si>
  <si>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</si>
  <si>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</si>
  <si>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</si>
  <si>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</si>
  <si>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</si>
  <si>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</si>
  <si>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</si>
  <si>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</si>
  <si>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</si>
  <si>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</si>
  <si>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</si>
  <si>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</si>
  <si>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</si>
  <si>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</si>
  <si>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</si>
  <si>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</si>
  <si>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</si>
  <si>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</si>
  <si>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</si>
  <si>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</si>
  <si>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</si>
  <si>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</si>
  <si>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</si>
  <si>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</si>
  <si>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</si>
  <si>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</si>
  <si>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</si>
  <si>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</si>
  <si>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</si>
  <si>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</si>
  <si>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</si>
  <si>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</si>
  <si>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</si>
  <si>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</si>
  <si>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</si>
  <si>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</si>
  <si>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</si>
  <si>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Природний газ
(КЕКВ 2274)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</si>
  <si>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</si>
  <si>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</si>
  <si>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</si>
  <si>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</si>
  <si>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</si>
  <si>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</si>
  <si>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</si>
  <si>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</si>
  <si>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</si>
  <si>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>Стадіон (вул. Набережна,2,  м. Чорноморськ, Одеського району Одеської області)</t>
  </si>
  <si>
    <t>Додаток 8</t>
  </si>
  <si>
    <t>від        12.2023 №           - VIII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</si>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</sst>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р.&quot;;[Red]\-#,##0&quot;р.&quot;"/>
    <numFmt numFmtId="165" formatCode="#,##0.000"/>
    <numFmt numFmtId="166" formatCode="#,##0.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8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11" fillId="0" borderId="1" xfId="1" applyFont="1" applyBorder="1" applyAlignment="1">
      <alignment horizontal="left" vertical="center" wrapText="1"/>
    </xf>
    <xf numFmtId="3" fontId="3" fillId="5" borderId="1" xfId="0" applyNumberFormat="1" applyFont="1" applyFill="1" applyBorder="1"/>
    <xf numFmtId="3" fontId="1" fillId="5" borderId="1" xfId="0" applyNumberFormat="1" applyFont="1" applyFill="1" applyBorder="1"/>
    <xf numFmtId="3" fontId="4" fillId="5" borderId="1" xfId="0" applyNumberFormat="1" applyFont="1" applyFill="1" applyBorder="1"/>
    <xf numFmtId="4" fontId="12" fillId="5" borderId="1" xfId="0" applyNumberFormat="1" applyFont="1" applyFill="1" applyBorder="1"/>
    <xf numFmtId="3" fontId="12" fillId="5" borderId="1" xfId="0" applyNumberFormat="1" applyFont="1" applyFill="1" applyBorder="1"/>
    <xf numFmtId="165" fontId="1" fillId="0" borderId="1" xfId="0" applyNumberFormat="1" applyFont="1" applyBorder="1"/>
    <xf numFmtId="3" fontId="1" fillId="0" borderId="1" xfId="0" applyNumberFormat="1" applyFont="1" applyBorder="1"/>
    <xf numFmtId="165" fontId="3" fillId="0" borderId="1" xfId="0" applyNumberFormat="1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4" fontId="1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/>
    <xf numFmtId="4" fontId="12" fillId="2" borderId="1" xfId="0" applyNumberFormat="1" applyFont="1" applyFill="1" applyBorder="1"/>
    <xf numFmtId="3" fontId="4" fillId="2" borderId="1" xfId="0" applyNumberFormat="1" applyFont="1" applyFill="1" applyBorder="1"/>
    <xf numFmtId="3" fontId="6" fillId="2" borderId="1" xfId="0" applyNumberFormat="1" applyFont="1" applyFill="1" applyBorder="1"/>
    <xf numFmtId="165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166" fontId="1" fillId="0" borderId="1" xfId="0" applyNumberFormat="1" applyFont="1" applyBorder="1"/>
    <xf numFmtId="2" fontId="1" fillId="0" borderId="1" xfId="0" applyNumberFormat="1" applyFont="1" applyBorder="1"/>
    <xf numFmtId="166" fontId="4" fillId="3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abSelected="1" view="pageBreakPreview" zoomScaleNormal="100" zoomScaleSheetLayoutView="100" workbookViewId="0">
      <pane xSplit="4" ySplit="10" topLeftCell="K14" activePane="bottomRight" state="frozen"/>
      <selection pane="topRight" activeCell="E1" sqref="E1"/>
      <selection pane="bottomLeft" activeCell="A11" sqref="A11"/>
      <selection pane="bottomRight" activeCell="A8" sqref="A8:A9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44140625" style="6" customWidth="1"/>
    <col min="6" max="6" width="16.6640625" style="28" customWidth="1"/>
    <col min="7" max="8" width="13" style="28" hidden="1" customWidth="1"/>
    <col min="9" max="9" width="12.109375" style="6" customWidth="1"/>
    <col min="10" max="10" width="14.33203125" style="6" bestFit="1" customWidth="1"/>
    <col min="11" max="11" width="14.88671875" style="28" customWidth="1"/>
    <col min="12" max="12" width="14.6640625" style="28" customWidth="1"/>
    <col min="13" max="13" width="15.33203125" style="28" customWidth="1"/>
    <col min="14" max="14" width="14.6640625" style="28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8" x14ac:dyDescent="0.3">
      <c r="N1" s="31" t="s">
        <v>116</v>
      </c>
      <c r="O1" s="31"/>
      <c r="P1" s="31"/>
    </row>
    <row r="2" spans="1:18" x14ac:dyDescent="0.3">
      <c r="N2" s="31" t="s">
        <v>41</v>
      </c>
      <c r="O2" s="31"/>
      <c r="P2" s="31"/>
    </row>
    <row r="3" spans="1:18" x14ac:dyDescent="0.3">
      <c r="N3" s="31" t="s">
        <v>28</v>
      </c>
      <c r="O3" s="31"/>
      <c r="P3" s="31"/>
    </row>
    <row r="4" spans="1:18" x14ac:dyDescent="0.3">
      <c r="N4" s="29" t="s">
        <v>117</v>
      </c>
      <c r="O4" s="29"/>
      <c r="P4" s="29"/>
    </row>
    <row r="6" spans="1:18" ht="21.6" customHeight="1" x14ac:dyDescent="0.3">
      <c r="A6" s="2"/>
      <c r="B6" s="2"/>
      <c r="C6" s="2"/>
      <c r="D6" s="3"/>
      <c r="E6" s="7"/>
      <c r="F6" s="29"/>
      <c r="G6" s="29"/>
      <c r="H6" s="29"/>
      <c r="I6" s="1"/>
      <c r="J6" s="1"/>
      <c r="N6" s="29"/>
      <c r="O6" s="29"/>
      <c r="P6" s="29"/>
    </row>
    <row r="7" spans="1:18" ht="25.95" customHeight="1" x14ac:dyDescent="0.3">
      <c r="A7" s="78" t="s">
        <v>118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1:18" ht="78.599999999999994" customHeight="1" x14ac:dyDescent="0.3">
      <c r="A8" s="79" t="s">
        <v>4</v>
      </c>
      <c r="B8" s="80" t="s">
        <v>29</v>
      </c>
      <c r="C8" s="80" t="s">
        <v>5</v>
      </c>
      <c r="D8" s="81" t="s">
        <v>30</v>
      </c>
      <c r="E8" s="82" t="s">
        <v>38</v>
      </c>
      <c r="F8" s="83"/>
      <c r="G8" s="44"/>
      <c r="H8" s="44"/>
      <c r="I8" s="82" t="s">
        <v>68</v>
      </c>
      <c r="J8" s="83"/>
      <c r="K8" s="82" t="s">
        <v>39</v>
      </c>
      <c r="L8" s="83"/>
      <c r="M8" s="82" t="s">
        <v>105</v>
      </c>
      <c r="N8" s="83"/>
      <c r="O8" s="32" t="s">
        <v>40</v>
      </c>
      <c r="P8" s="49" t="s">
        <v>37</v>
      </c>
    </row>
    <row r="9" spans="1:18" ht="46.2" customHeight="1" x14ac:dyDescent="0.3">
      <c r="A9" s="79"/>
      <c r="B9" s="80"/>
      <c r="C9" s="80"/>
      <c r="D9" s="81"/>
      <c r="E9" s="33" t="s">
        <v>2</v>
      </c>
      <c r="F9" s="34" t="s">
        <v>36</v>
      </c>
      <c r="G9" s="34"/>
      <c r="H9" s="34"/>
      <c r="I9" s="33" t="s">
        <v>25</v>
      </c>
      <c r="J9" s="33" t="s">
        <v>36</v>
      </c>
      <c r="K9" s="34" t="s">
        <v>26</v>
      </c>
      <c r="L9" s="34" t="s">
        <v>36</v>
      </c>
      <c r="M9" s="34" t="s">
        <v>3</v>
      </c>
      <c r="N9" s="34" t="s">
        <v>36</v>
      </c>
      <c r="O9" s="33" t="s">
        <v>36</v>
      </c>
      <c r="P9" s="33" t="s">
        <v>36</v>
      </c>
    </row>
    <row r="10" spans="1:18" ht="31.2" x14ac:dyDescent="0.3">
      <c r="A10" s="24" t="s">
        <v>33</v>
      </c>
      <c r="B10" s="24"/>
      <c r="C10" s="24"/>
      <c r="D10" s="26" t="s">
        <v>51</v>
      </c>
      <c r="E10" s="16">
        <f>E11+E12+E13+E14+E15</f>
        <v>518.79999999999995</v>
      </c>
      <c r="F10" s="17">
        <f>F11+F12+F13+F14+F15</f>
        <v>1924800</v>
      </c>
      <c r="G10" s="17"/>
      <c r="H10" s="17"/>
      <c r="I10" s="77">
        <f t="shared" ref="I10:P10" si="0">I11+I12+I13+I14+I15</f>
        <v>2815.6</v>
      </c>
      <c r="J10" s="17">
        <f t="shared" si="0"/>
        <v>175050</v>
      </c>
      <c r="K10" s="17">
        <f t="shared" si="0"/>
        <v>328725</v>
      </c>
      <c r="L10" s="17">
        <f t="shared" si="0"/>
        <v>2893050</v>
      </c>
      <c r="M10" s="17">
        <f t="shared" si="0"/>
        <v>11445</v>
      </c>
      <c r="N10" s="17">
        <f t="shared" si="0"/>
        <v>227600</v>
      </c>
      <c r="O10" s="17">
        <f t="shared" si="0"/>
        <v>92800</v>
      </c>
      <c r="P10" s="17">
        <f t="shared" si="0"/>
        <v>5313300</v>
      </c>
    </row>
    <row r="11" spans="1:18" s="4" customFormat="1" ht="31.2" x14ac:dyDescent="0.3">
      <c r="A11" s="21" t="s">
        <v>17</v>
      </c>
      <c r="B11" s="21" t="s">
        <v>16</v>
      </c>
      <c r="C11" s="21" t="s">
        <v>6</v>
      </c>
      <c r="D11" s="35" t="s">
        <v>51</v>
      </c>
      <c r="E11" s="9">
        <v>505</v>
      </c>
      <c r="F11" s="13">
        <v>1877000</v>
      </c>
      <c r="G11" s="13"/>
      <c r="H11" s="13"/>
      <c r="I11" s="13">
        <v>2500</v>
      </c>
      <c r="J11" s="13">
        <v>165500</v>
      </c>
      <c r="K11" s="13">
        <v>284000</v>
      </c>
      <c r="L11" s="13">
        <v>2500000</v>
      </c>
      <c r="M11" s="13"/>
      <c r="N11" s="13"/>
      <c r="O11" s="13">
        <v>68400</v>
      </c>
      <c r="P11" s="13">
        <f t="shared" ref="P11:P52" si="1">F11+J11+L11+N11+O11</f>
        <v>4610900</v>
      </c>
    </row>
    <row r="12" spans="1:18" s="4" customFormat="1" ht="31.2" x14ac:dyDescent="0.3">
      <c r="A12" s="21" t="s">
        <v>17</v>
      </c>
      <c r="B12" s="21" t="s">
        <v>16</v>
      </c>
      <c r="C12" s="21" t="s">
        <v>6</v>
      </c>
      <c r="D12" s="36" t="s">
        <v>52</v>
      </c>
      <c r="E12" s="9"/>
      <c r="F12" s="13"/>
      <c r="G12" s="13"/>
      <c r="H12" s="13"/>
      <c r="I12" s="13">
        <v>60</v>
      </c>
      <c r="J12" s="13">
        <v>1500</v>
      </c>
      <c r="K12" s="13">
        <v>5800</v>
      </c>
      <c r="L12" s="13">
        <v>42400</v>
      </c>
      <c r="M12" s="13">
        <v>6200</v>
      </c>
      <c r="N12" s="13">
        <v>122800</v>
      </c>
      <c r="O12" s="13">
        <v>5000</v>
      </c>
      <c r="P12" s="13">
        <f t="shared" si="1"/>
        <v>171700</v>
      </c>
    </row>
    <row r="13" spans="1:18" s="4" customFormat="1" ht="31.2" x14ac:dyDescent="0.3">
      <c r="A13" s="21" t="s">
        <v>17</v>
      </c>
      <c r="B13" s="21" t="s">
        <v>16</v>
      </c>
      <c r="C13" s="21" t="s">
        <v>6</v>
      </c>
      <c r="D13" s="36" t="s">
        <v>53</v>
      </c>
      <c r="E13" s="9"/>
      <c r="F13" s="13"/>
      <c r="G13" s="13"/>
      <c r="H13" s="13"/>
      <c r="I13" s="68">
        <v>98.6</v>
      </c>
      <c r="J13" s="13">
        <v>2450</v>
      </c>
      <c r="K13" s="13">
        <v>3825</v>
      </c>
      <c r="L13" s="13">
        <v>38550</v>
      </c>
      <c r="M13" s="13">
        <v>1845</v>
      </c>
      <c r="N13" s="13">
        <v>37100</v>
      </c>
      <c r="O13" s="13">
        <v>13500</v>
      </c>
      <c r="P13" s="13">
        <f t="shared" si="1"/>
        <v>91600</v>
      </c>
    </row>
    <row r="14" spans="1:18" s="4" customFormat="1" ht="31.2" x14ac:dyDescent="0.3">
      <c r="A14" s="21" t="s">
        <v>17</v>
      </c>
      <c r="B14" s="21" t="s">
        <v>16</v>
      </c>
      <c r="C14" s="21" t="s">
        <v>6</v>
      </c>
      <c r="D14" s="36" t="s">
        <v>54</v>
      </c>
      <c r="E14" s="9"/>
      <c r="F14" s="13"/>
      <c r="G14" s="13"/>
      <c r="H14" s="13"/>
      <c r="I14" s="13">
        <v>84</v>
      </c>
      <c r="J14" s="13">
        <v>2100</v>
      </c>
      <c r="K14" s="13">
        <v>5100</v>
      </c>
      <c r="L14" s="13">
        <v>37300</v>
      </c>
      <c r="M14" s="13">
        <v>3400</v>
      </c>
      <c r="N14" s="13">
        <v>67700</v>
      </c>
      <c r="O14" s="13">
        <v>5000</v>
      </c>
      <c r="P14" s="13">
        <f t="shared" si="1"/>
        <v>112100</v>
      </c>
      <c r="R14" s="27"/>
    </row>
    <row r="15" spans="1:18" s="4" customFormat="1" ht="31.2" x14ac:dyDescent="0.3">
      <c r="A15" s="21" t="s">
        <v>31</v>
      </c>
      <c r="B15" s="20">
        <v>8210</v>
      </c>
      <c r="C15" s="21" t="s">
        <v>27</v>
      </c>
      <c r="D15" s="37" t="s">
        <v>55</v>
      </c>
      <c r="E15" s="9">
        <v>13.8</v>
      </c>
      <c r="F15" s="13">
        <v>47800</v>
      </c>
      <c r="G15" s="13"/>
      <c r="H15" s="13"/>
      <c r="I15" s="13">
        <v>73</v>
      </c>
      <c r="J15" s="13">
        <v>3500</v>
      </c>
      <c r="K15" s="13">
        <v>30000</v>
      </c>
      <c r="L15" s="13">
        <v>274800</v>
      </c>
      <c r="M15" s="13"/>
      <c r="N15" s="13"/>
      <c r="O15" s="13">
        <v>900</v>
      </c>
      <c r="P15" s="13">
        <f t="shared" si="1"/>
        <v>327000</v>
      </c>
    </row>
    <row r="16" spans="1:18" ht="31.2" x14ac:dyDescent="0.3">
      <c r="A16" s="24" t="s">
        <v>34</v>
      </c>
      <c r="B16" s="24"/>
      <c r="C16" s="24"/>
      <c r="D16" s="26" t="s">
        <v>99</v>
      </c>
      <c r="E16" s="16">
        <f>E17+E18+E31+E42+E43+E49+E47+E48+E50</f>
        <v>3733.8890000000001</v>
      </c>
      <c r="F16" s="54">
        <f>F17+F18+F31+F42+F43+F49+F47+F48+F50</f>
        <v>20345200</v>
      </c>
      <c r="G16" s="17"/>
      <c r="H16" s="17">
        <f>F16/E16</f>
        <v>5448.7961479304822</v>
      </c>
      <c r="I16" s="77">
        <f t="shared" ref="I16:O16" si="2">I17+I18+I31+I42+I43+I49+I47+I48+I50</f>
        <v>57789.29310000001</v>
      </c>
      <c r="J16" s="17">
        <f t="shared" si="2"/>
        <v>2560300</v>
      </c>
      <c r="K16" s="17">
        <f t="shared" si="2"/>
        <v>1046934</v>
      </c>
      <c r="L16" s="17">
        <f t="shared" si="2"/>
        <v>10856700</v>
      </c>
      <c r="M16" s="77">
        <f t="shared" si="2"/>
        <v>50498.613499999999</v>
      </c>
      <c r="N16" s="17">
        <f t="shared" si="2"/>
        <v>1003600</v>
      </c>
      <c r="O16" s="17">
        <f t="shared" si="2"/>
        <v>1406000</v>
      </c>
      <c r="P16" s="54">
        <f t="shared" si="1"/>
        <v>36171800</v>
      </c>
    </row>
    <row r="17" spans="1:16" s="5" customFormat="1" ht="31.2" x14ac:dyDescent="0.3">
      <c r="A17" s="19" t="s">
        <v>20</v>
      </c>
      <c r="B17" s="19" t="s">
        <v>19</v>
      </c>
      <c r="C17" s="19" t="s">
        <v>6</v>
      </c>
      <c r="D17" s="55" t="s">
        <v>104</v>
      </c>
      <c r="E17" s="8">
        <v>25.972000000000001</v>
      </c>
      <c r="F17" s="47">
        <v>199800</v>
      </c>
      <c r="G17" s="12"/>
      <c r="H17" s="17">
        <f>F17/E17</f>
        <v>7692.9000462036038</v>
      </c>
      <c r="I17" s="47">
        <v>203.7784</v>
      </c>
      <c r="J17" s="12">
        <v>9600</v>
      </c>
      <c r="K17" s="12">
        <v>17358</v>
      </c>
      <c r="L17" s="12">
        <v>180000</v>
      </c>
      <c r="M17" s="45"/>
      <c r="N17" s="47"/>
      <c r="O17" s="13">
        <v>11400</v>
      </c>
      <c r="P17" s="47">
        <f t="shared" si="1"/>
        <v>400800</v>
      </c>
    </row>
    <row r="18" spans="1:16" s="5" customFormat="1" ht="46.8" x14ac:dyDescent="0.3">
      <c r="A18" s="19" t="s">
        <v>21</v>
      </c>
      <c r="B18" s="15">
        <v>1010</v>
      </c>
      <c r="C18" s="19" t="s">
        <v>8</v>
      </c>
      <c r="D18" s="38" t="s">
        <v>100</v>
      </c>
      <c r="E18" s="61">
        <f t="shared" ref="E18:O18" si="3">SUM(E19:E30)</f>
        <v>1234.6539999999998</v>
      </c>
      <c r="F18" s="66">
        <f t="shared" si="3"/>
        <v>7101900</v>
      </c>
      <c r="G18" s="61">
        <f t="shared" si="3"/>
        <v>4375877.3826174829</v>
      </c>
      <c r="H18" s="61" t="e">
        <f t="shared" si="3"/>
        <v>#DIV/0!</v>
      </c>
      <c r="I18" s="61">
        <f t="shared" si="3"/>
        <v>24784.257300000001</v>
      </c>
      <c r="J18" s="62">
        <f t="shared" si="3"/>
        <v>1162300</v>
      </c>
      <c r="K18" s="75">
        <f t="shared" si="3"/>
        <v>393799</v>
      </c>
      <c r="L18" s="62">
        <f t="shared" si="3"/>
        <v>4083700</v>
      </c>
      <c r="M18" s="75">
        <f t="shared" si="3"/>
        <v>6498.6135000000004</v>
      </c>
      <c r="N18" s="62">
        <f t="shared" si="3"/>
        <v>129300</v>
      </c>
      <c r="O18" s="62">
        <f t="shared" si="3"/>
        <v>427100</v>
      </c>
      <c r="P18" s="47">
        <f t="shared" si="1"/>
        <v>12904300</v>
      </c>
    </row>
    <row r="19" spans="1:16" s="4" customFormat="1" ht="46.8" x14ac:dyDescent="0.3">
      <c r="A19" s="20"/>
      <c r="B19" s="20"/>
      <c r="C19" s="21"/>
      <c r="D19" s="39" t="s">
        <v>110</v>
      </c>
      <c r="E19" s="9">
        <v>95</v>
      </c>
      <c r="F19" s="48">
        <v>381800</v>
      </c>
      <c r="G19" s="69">
        <v>189217.24596</v>
      </c>
      <c r="H19" s="70">
        <f>F19/E19</f>
        <v>4018.9473684210525</v>
      </c>
      <c r="I19" s="9">
        <v>2092</v>
      </c>
      <c r="J19" s="48">
        <v>98550</v>
      </c>
      <c r="K19" s="9">
        <v>55530</v>
      </c>
      <c r="L19" s="48">
        <v>575850</v>
      </c>
      <c r="M19" s="9"/>
      <c r="N19" s="48"/>
      <c r="O19" s="65">
        <v>37800</v>
      </c>
      <c r="P19" s="48">
        <f>F19+J19+L19+N19+O19</f>
        <v>1094000</v>
      </c>
    </row>
    <row r="20" spans="1:16" s="4" customFormat="1" ht="46.8" x14ac:dyDescent="0.3">
      <c r="A20" s="21"/>
      <c r="B20" s="20"/>
      <c r="C20" s="21"/>
      <c r="D20" s="39" t="s">
        <v>84</v>
      </c>
      <c r="E20" s="9">
        <v>95.156000000000006</v>
      </c>
      <c r="F20" s="48">
        <v>618000</v>
      </c>
      <c r="G20" s="69">
        <v>343542.59164903808</v>
      </c>
      <c r="H20" s="70">
        <f t="shared" ref="H20:H30" si="4">F20/E20</f>
        <v>6494.5983437723316</v>
      </c>
      <c r="I20" s="9">
        <v>1462</v>
      </c>
      <c r="J20" s="48">
        <v>68900</v>
      </c>
      <c r="K20" s="9">
        <v>18294</v>
      </c>
      <c r="L20" s="48">
        <v>189700</v>
      </c>
      <c r="M20" s="9"/>
      <c r="N20" s="48"/>
      <c r="O20" s="65">
        <v>29400</v>
      </c>
      <c r="P20" s="48">
        <f t="shared" si="1"/>
        <v>906000</v>
      </c>
    </row>
    <row r="21" spans="1:16" s="4" customFormat="1" ht="46.8" x14ac:dyDescent="0.3">
      <c r="A21" s="21"/>
      <c r="B21" s="20"/>
      <c r="C21" s="21"/>
      <c r="D21" s="39" t="s">
        <v>85</v>
      </c>
      <c r="E21" s="9">
        <v>162.15799999999999</v>
      </c>
      <c r="F21" s="48">
        <v>696450</v>
      </c>
      <c r="G21" s="69">
        <v>387096.97248</v>
      </c>
      <c r="H21" s="70">
        <f t="shared" si="4"/>
        <v>4294.8852353877082</v>
      </c>
      <c r="I21" s="9">
        <v>3392</v>
      </c>
      <c r="J21" s="48">
        <v>159800</v>
      </c>
      <c r="K21" s="9">
        <v>67844</v>
      </c>
      <c r="L21" s="48">
        <v>703600</v>
      </c>
      <c r="M21" s="9"/>
      <c r="N21" s="48"/>
      <c r="O21" s="65">
        <v>32200</v>
      </c>
      <c r="P21" s="48">
        <f t="shared" si="1"/>
        <v>1592050</v>
      </c>
    </row>
    <row r="22" spans="1:16" s="4" customFormat="1" ht="46.8" x14ac:dyDescent="0.3">
      <c r="A22" s="20"/>
      <c r="B22" s="20"/>
      <c r="C22" s="21"/>
      <c r="D22" s="39" t="s">
        <v>109</v>
      </c>
      <c r="E22" s="9">
        <v>75.158000000000001</v>
      </c>
      <c r="F22" s="48">
        <v>513750</v>
      </c>
      <c r="G22" s="69">
        <v>331146.09460000007</v>
      </c>
      <c r="H22" s="70">
        <f>F22/E22</f>
        <v>6835.5996700284732</v>
      </c>
      <c r="I22" s="9">
        <v>1292</v>
      </c>
      <c r="J22" s="48">
        <v>60900</v>
      </c>
      <c r="K22" s="9">
        <v>13000</v>
      </c>
      <c r="L22" s="48">
        <v>134800</v>
      </c>
      <c r="M22" s="9"/>
      <c r="N22" s="48"/>
      <c r="O22" s="65">
        <v>39350</v>
      </c>
      <c r="P22" s="48">
        <f>F22+J22+L22+N22+O22</f>
        <v>748800</v>
      </c>
    </row>
    <row r="23" spans="1:16" s="4" customFormat="1" ht="46.8" x14ac:dyDescent="0.3">
      <c r="A23" s="21"/>
      <c r="B23" s="20"/>
      <c r="C23" s="21"/>
      <c r="D23" s="39" t="s">
        <v>86</v>
      </c>
      <c r="E23" s="9">
        <v>80.314999999999998</v>
      </c>
      <c r="F23" s="48">
        <v>760300</v>
      </c>
      <c r="G23" s="69">
        <v>545366.22383999999</v>
      </c>
      <c r="H23" s="70">
        <f t="shared" si="4"/>
        <v>9466.4757517275721</v>
      </c>
      <c r="I23" s="9">
        <v>2392</v>
      </c>
      <c r="J23" s="48">
        <v>112700</v>
      </c>
      <c r="K23" s="9">
        <v>28293</v>
      </c>
      <c r="L23" s="48">
        <v>293400</v>
      </c>
      <c r="M23" s="9"/>
      <c r="N23" s="65"/>
      <c r="O23" s="65">
        <v>35800</v>
      </c>
      <c r="P23" s="48">
        <f t="shared" si="1"/>
        <v>1202200</v>
      </c>
    </row>
    <row r="24" spans="1:16" s="4" customFormat="1" ht="46.8" x14ac:dyDescent="0.3">
      <c r="A24" s="21"/>
      <c r="B24" s="20"/>
      <c r="C24" s="21"/>
      <c r="D24" s="39" t="s">
        <v>87</v>
      </c>
      <c r="E24" s="9">
        <v>80.158000000000001</v>
      </c>
      <c r="F24" s="48">
        <v>413850</v>
      </c>
      <c r="G24" s="69">
        <v>276874.44048000005</v>
      </c>
      <c r="H24" s="70">
        <f t="shared" si="4"/>
        <v>5162.9282167718757</v>
      </c>
      <c r="I24" s="9">
        <v>1542</v>
      </c>
      <c r="J24" s="48">
        <v>72650</v>
      </c>
      <c r="K24" s="9">
        <v>18293</v>
      </c>
      <c r="L24" s="48">
        <v>189700</v>
      </c>
      <c r="M24" s="9"/>
      <c r="N24" s="65"/>
      <c r="O24" s="65">
        <v>38550</v>
      </c>
      <c r="P24" s="48">
        <f t="shared" si="1"/>
        <v>714750</v>
      </c>
    </row>
    <row r="25" spans="1:16" s="4" customFormat="1" ht="46.8" x14ac:dyDescent="0.3">
      <c r="A25" s="20"/>
      <c r="B25" s="20"/>
      <c r="C25" s="21"/>
      <c r="D25" s="39" t="s">
        <v>108</v>
      </c>
      <c r="E25" s="9"/>
      <c r="F25" s="48">
        <v>0</v>
      </c>
      <c r="G25" s="69">
        <v>0</v>
      </c>
      <c r="H25" s="70" t="e">
        <f>F25/E25</f>
        <v>#DIV/0!</v>
      </c>
      <c r="I25" s="9">
        <v>240</v>
      </c>
      <c r="J25" s="48">
        <v>6000</v>
      </c>
      <c r="K25" s="9">
        <v>3500</v>
      </c>
      <c r="L25" s="48">
        <v>36300</v>
      </c>
      <c r="M25" s="9">
        <v>6498.6135000000004</v>
      </c>
      <c r="N25" s="48">
        <v>129300</v>
      </c>
      <c r="O25" s="48">
        <v>40050</v>
      </c>
      <c r="P25" s="48">
        <f>F25+J25+L25+N25+O25</f>
        <v>211650</v>
      </c>
    </row>
    <row r="26" spans="1:16" s="4" customFormat="1" ht="46.8" x14ac:dyDescent="0.3">
      <c r="A26" s="21"/>
      <c r="B26" s="20"/>
      <c r="C26" s="21"/>
      <c r="D26" s="40" t="s">
        <v>88</v>
      </c>
      <c r="E26" s="9">
        <v>140.15799999999999</v>
      </c>
      <c r="F26" s="48">
        <v>731600</v>
      </c>
      <c r="G26" s="69">
        <v>448944.84384000005</v>
      </c>
      <c r="H26" s="70">
        <f t="shared" si="4"/>
        <v>5219.8233422280573</v>
      </c>
      <c r="I26" s="9">
        <v>2404.2573000000002</v>
      </c>
      <c r="J26" s="48">
        <v>113300</v>
      </c>
      <c r="K26" s="9">
        <v>18293</v>
      </c>
      <c r="L26" s="48">
        <v>189700</v>
      </c>
      <c r="M26" s="9"/>
      <c r="N26" s="65"/>
      <c r="O26" s="65">
        <v>35750</v>
      </c>
      <c r="P26" s="48">
        <f t="shared" si="1"/>
        <v>1070350</v>
      </c>
    </row>
    <row r="27" spans="1:16" s="4" customFormat="1" ht="46.8" x14ac:dyDescent="0.3">
      <c r="A27" s="20"/>
      <c r="B27" s="20"/>
      <c r="C27" s="21"/>
      <c r="D27" s="39" t="s">
        <v>107</v>
      </c>
      <c r="E27" s="9">
        <v>100.158</v>
      </c>
      <c r="F27" s="48">
        <v>630050</v>
      </c>
      <c r="G27" s="69">
        <v>449211.27216000005</v>
      </c>
      <c r="H27" s="70">
        <f>F27/E27</f>
        <v>6290.5609137562651</v>
      </c>
      <c r="I27" s="9">
        <v>1692</v>
      </c>
      <c r="J27" s="48">
        <v>79700</v>
      </c>
      <c r="K27" s="9">
        <v>28293</v>
      </c>
      <c r="L27" s="48">
        <v>293400</v>
      </c>
      <c r="M27" s="9"/>
      <c r="N27" s="65"/>
      <c r="O27" s="65">
        <v>40900</v>
      </c>
      <c r="P27" s="48">
        <f>F27+J27+L27+N27+O27</f>
        <v>1044050</v>
      </c>
    </row>
    <row r="28" spans="1:16" s="4" customFormat="1" ht="46.8" x14ac:dyDescent="0.3">
      <c r="A28" s="20"/>
      <c r="B28" s="20"/>
      <c r="C28" s="21"/>
      <c r="D28" s="39" t="s">
        <v>89</v>
      </c>
      <c r="E28" s="9">
        <v>77.076999999999998</v>
      </c>
      <c r="F28" s="48">
        <v>740050</v>
      </c>
      <c r="G28" s="69">
        <v>501617.47835999995</v>
      </c>
      <c r="H28" s="70">
        <f t="shared" si="4"/>
        <v>9601.4375235154457</v>
      </c>
      <c r="I28" s="9">
        <v>1692</v>
      </c>
      <c r="J28" s="48">
        <v>79700</v>
      </c>
      <c r="K28" s="9">
        <v>20293</v>
      </c>
      <c r="L28" s="48">
        <v>210400</v>
      </c>
      <c r="M28" s="9"/>
      <c r="N28" s="65"/>
      <c r="O28" s="65">
        <v>40400</v>
      </c>
      <c r="P28" s="48">
        <f t="shared" si="1"/>
        <v>1070550</v>
      </c>
    </row>
    <row r="29" spans="1:16" s="4" customFormat="1" ht="46.8" x14ac:dyDescent="0.3">
      <c r="A29" s="21"/>
      <c r="B29" s="20"/>
      <c r="C29" s="21"/>
      <c r="D29" s="39" t="s">
        <v>90</v>
      </c>
      <c r="E29" s="9">
        <v>123.158</v>
      </c>
      <c r="F29" s="48">
        <v>687950</v>
      </c>
      <c r="G29" s="69">
        <v>419668.54204844398</v>
      </c>
      <c r="H29" s="70">
        <f t="shared" si="4"/>
        <v>5585.9140291333088</v>
      </c>
      <c r="I29" s="9">
        <v>2792</v>
      </c>
      <c r="J29" s="48">
        <v>131500</v>
      </c>
      <c r="K29" s="9">
        <v>55299</v>
      </c>
      <c r="L29" s="48">
        <v>573450</v>
      </c>
      <c r="M29" s="9"/>
      <c r="N29" s="65"/>
      <c r="O29" s="65">
        <v>21400</v>
      </c>
      <c r="P29" s="48">
        <f t="shared" si="1"/>
        <v>1414300</v>
      </c>
    </row>
    <row r="30" spans="1:16" s="4" customFormat="1" ht="46.8" x14ac:dyDescent="0.3">
      <c r="A30" s="20"/>
      <c r="B30" s="20"/>
      <c r="C30" s="21"/>
      <c r="D30" s="39" t="s">
        <v>106</v>
      </c>
      <c r="E30" s="9">
        <v>206.15799999999999</v>
      </c>
      <c r="F30" s="48">
        <v>928100</v>
      </c>
      <c r="G30" s="69">
        <v>483191.67719999998</v>
      </c>
      <c r="H30" s="70">
        <f t="shared" si="4"/>
        <v>4501.8869022788349</v>
      </c>
      <c r="I30" s="9">
        <v>3792</v>
      </c>
      <c r="J30" s="48">
        <v>178600</v>
      </c>
      <c r="K30" s="9">
        <v>66867</v>
      </c>
      <c r="L30" s="48">
        <v>693400</v>
      </c>
      <c r="M30" s="63"/>
      <c r="N30" s="65"/>
      <c r="O30" s="65">
        <v>35500</v>
      </c>
      <c r="P30" s="48">
        <f t="shared" si="1"/>
        <v>1835600</v>
      </c>
    </row>
    <row r="31" spans="1:16" ht="50.4" customHeight="1" x14ac:dyDescent="0.3">
      <c r="A31" s="19" t="s">
        <v>45</v>
      </c>
      <c r="B31" s="15">
        <v>1021</v>
      </c>
      <c r="C31" s="19" t="s">
        <v>7</v>
      </c>
      <c r="D31" s="38" t="s">
        <v>101</v>
      </c>
      <c r="E31" s="61">
        <f t="shared" ref="E31:F31" si="5">SUM(E32:E41)</f>
        <v>1971.2619999999999</v>
      </c>
      <c r="F31" s="66">
        <f t="shared" si="5"/>
        <v>10200000</v>
      </c>
      <c r="G31" s="57"/>
      <c r="H31" s="58">
        <f t="shared" ref="H31:H52" si="6">F31/E31</f>
        <v>5174.3502385781294</v>
      </c>
      <c r="I31" s="66">
        <f t="shared" ref="I31:N31" si="7">SUM(I32:I41)</f>
        <v>15181.061299999999</v>
      </c>
      <c r="J31" s="62">
        <f t="shared" si="7"/>
        <v>711200</v>
      </c>
      <c r="K31" s="75">
        <f t="shared" si="7"/>
        <v>385729</v>
      </c>
      <c r="L31" s="62">
        <f t="shared" si="7"/>
        <v>4000000</v>
      </c>
      <c r="M31" s="62">
        <f t="shared" si="7"/>
        <v>44000</v>
      </c>
      <c r="N31" s="62">
        <f t="shared" si="7"/>
        <v>874300</v>
      </c>
      <c r="O31" s="64">
        <f t="shared" ref="O31" si="8">SUM(O32:O41)</f>
        <v>618100</v>
      </c>
      <c r="P31" s="47">
        <f t="shared" si="1"/>
        <v>16403600</v>
      </c>
    </row>
    <row r="32" spans="1:16" s="4" customFormat="1" ht="46.8" x14ac:dyDescent="0.3">
      <c r="A32" s="21"/>
      <c r="B32" s="20"/>
      <c r="C32" s="21"/>
      <c r="D32" s="39" t="s">
        <v>69</v>
      </c>
      <c r="E32" s="63">
        <v>177.023</v>
      </c>
      <c r="F32" s="65">
        <v>946050</v>
      </c>
      <c r="G32" s="59">
        <v>522740.76335999998</v>
      </c>
      <c r="H32" s="58">
        <f t="shared" si="6"/>
        <v>5344.2208074656965</v>
      </c>
      <c r="I32" s="9">
        <v>1800</v>
      </c>
      <c r="J32" s="48">
        <v>84800</v>
      </c>
      <c r="K32" s="9">
        <v>17553</v>
      </c>
      <c r="L32" s="48">
        <v>182000</v>
      </c>
      <c r="M32" s="63"/>
      <c r="N32" s="65"/>
      <c r="O32" s="65">
        <v>39500</v>
      </c>
      <c r="P32" s="48">
        <f t="shared" si="1"/>
        <v>1252350</v>
      </c>
    </row>
    <row r="33" spans="1:16" s="4" customFormat="1" ht="31.2" x14ac:dyDescent="0.3">
      <c r="A33" s="21"/>
      <c r="B33" s="20"/>
      <c r="C33" s="21"/>
      <c r="D33" s="39" t="s">
        <v>70</v>
      </c>
      <c r="E33" s="63">
        <v>206.56399999999999</v>
      </c>
      <c r="F33" s="65">
        <v>1323000</v>
      </c>
      <c r="G33" s="59">
        <v>765850.54812000017</v>
      </c>
      <c r="H33" s="58">
        <f t="shared" si="6"/>
        <v>6404.7946399178945</v>
      </c>
      <c r="I33" s="9">
        <v>1500</v>
      </c>
      <c r="J33" s="48">
        <v>70650</v>
      </c>
      <c r="K33" s="9">
        <v>37503</v>
      </c>
      <c r="L33" s="48">
        <v>388900</v>
      </c>
      <c r="M33" s="63"/>
      <c r="N33" s="65"/>
      <c r="O33" s="65">
        <v>42950</v>
      </c>
      <c r="P33" s="48">
        <f t="shared" si="1"/>
        <v>1825500</v>
      </c>
    </row>
    <row r="34" spans="1:16" s="4" customFormat="1" ht="31.2" x14ac:dyDescent="0.3">
      <c r="A34" s="21"/>
      <c r="B34" s="20"/>
      <c r="C34" s="21"/>
      <c r="D34" s="39" t="s">
        <v>71</v>
      </c>
      <c r="E34" s="63">
        <v>256.02300000000002</v>
      </c>
      <c r="F34" s="65">
        <v>1238400</v>
      </c>
      <c r="G34" s="59">
        <v>652194.71267999988</v>
      </c>
      <c r="H34" s="58">
        <f t="shared" si="6"/>
        <v>4837.0654199036799</v>
      </c>
      <c r="I34" s="9">
        <v>1500</v>
      </c>
      <c r="J34" s="48">
        <v>70650</v>
      </c>
      <c r="K34" s="9">
        <v>20603</v>
      </c>
      <c r="L34" s="48">
        <v>213650</v>
      </c>
      <c r="M34" s="63"/>
      <c r="N34" s="65"/>
      <c r="O34" s="65">
        <v>66650</v>
      </c>
      <c r="P34" s="48">
        <f t="shared" si="1"/>
        <v>1589350</v>
      </c>
    </row>
    <row r="35" spans="1:16" s="4" customFormat="1" ht="31.2" x14ac:dyDescent="0.3">
      <c r="A35" s="21"/>
      <c r="B35" s="20"/>
      <c r="C35" s="21"/>
      <c r="D35" s="39" t="s">
        <v>72</v>
      </c>
      <c r="E35" s="63">
        <v>292.02300000000002</v>
      </c>
      <c r="F35" s="65">
        <v>1423600</v>
      </c>
      <c r="G35" s="59">
        <v>790752.80952000001</v>
      </c>
      <c r="H35" s="58">
        <f t="shared" si="6"/>
        <v>4874.9584792978631</v>
      </c>
      <c r="I35" s="9">
        <v>1800</v>
      </c>
      <c r="J35" s="48">
        <v>84800</v>
      </c>
      <c r="K35" s="9">
        <v>34203</v>
      </c>
      <c r="L35" s="48">
        <v>354700</v>
      </c>
      <c r="M35" s="63"/>
      <c r="N35" s="65"/>
      <c r="O35" s="48">
        <v>46000</v>
      </c>
      <c r="P35" s="48">
        <f t="shared" si="1"/>
        <v>1909100</v>
      </c>
    </row>
    <row r="36" spans="1:16" s="4" customFormat="1" ht="31.2" x14ac:dyDescent="0.3">
      <c r="A36" s="21"/>
      <c r="B36" s="20"/>
      <c r="C36" s="21"/>
      <c r="D36" s="39" t="s">
        <v>73</v>
      </c>
      <c r="E36" s="63">
        <v>285.51100000000002</v>
      </c>
      <c r="F36" s="65">
        <v>1667400</v>
      </c>
      <c r="G36" s="59">
        <v>828032.80067999999</v>
      </c>
      <c r="H36" s="58">
        <f t="shared" si="6"/>
        <v>5840.055199274283</v>
      </c>
      <c r="I36" s="9">
        <v>2701.0612999999998</v>
      </c>
      <c r="J36" s="48">
        <v>127250</v>
      </c>
      <c r="K36" s="9">
        <v>104755</v>
      </c>
      <c r="L36" s="48">
        <v>1086300</v>
      </c>
      <c r="M36" s="63"/>
      <c r="N36" s="65"/>
      <c r="O36" s="48">
        <v>109900</v>
      </c>
      <c r="P36" s="48">
        <f t="shared" si="1"/>
        <v>2990850</v>
      </c>
    </row>
    <row r="37" spans="1:16" s="4" customFormat="1" ht="31.2" x14ac:dyDescent="0.3">
      <c r="A37" s="21"/>
      <c r="B37" s="20"/>
      <c r="C37" s="21"/>
      <c r="D37" s="39" t="s">
        <v>74</v>
      </c>
      <c r="E37" s="63">
        <v>539.53099999999995</v>
      </c>
      <c r="F37" s="65">
        <v>2253800</v>
      </c>
      <c r="G37" s="59">
        <v>997698.5369399999</v>
      </c>
      <c r="H37" s="58">
        <f t="shared" si="6"/>
        <v>4177.3317937245502</v>
      </c>
      <c r="I37" s="9">
        <v>2600</v>
      </c>
      <c r="J37" s="48">
        <v>122500</v>
      </c>
      <c r="K37" s="9">
        <v>44103</v>
      </c>
      <c r="L37" s="48">
        <v>457350</v>
      </c>
      <c r="M37" s="63"/>
      <c r="N37" s="65"/>
      <c r="O37" s="48">
        <v>69900</v>
      </c>
      <c r="P37" s="48">
        <f t="shared" si="1"/>
        <v>2903550</v>
      </c>
    </row>
    <row r="38" spans="1:16" s="4" customFormat="1" ht="46.8" x14ac:dyDescent="0.3">
      <c r="A38" s="21"/>
      <c r="B38" s="20"/>
      <c r="C38" s="21"/>
      <c r="D38" s="39" t="s">
        <v>82</v>
      </c>
      <c r="E38" s="63">
        <v>34.564</v>
      </c>
      <c r="F38" s="65">
        <v>522750</v>
      </c>
      <c r="G38" s="60">
        <v>311678.87015999993</v>
      </c>
      <c r="H38" s="58">
        <f t="shared" si="6"/>
        <v>15124.117578983914</v>
      </c>
      <c r="I38" s="9">
        <v>800</v>
      </c>
      <c r="J38" s="48">
        <v>37700</v>
      </c>
      <c r="K38" s="9">
        <v>12503</v>
      </c>
      <c r="L38" s="48">
        <v>129650</v>
      </c>
      <c r="M38" s="63"/>
      <c r="N38" s="65"/>
      <c r="O38" s="48">
        <v>19700</v>
      </c>
      <c r="P38" s="48">
        <f t="shared" si="1"/>
        <v>709800</v>
      </c>
    </row>
    <row r="39" spans="1:16" s="4" customFormat="1" ht="46.8" x14ac:dyDescent="0.3">
      <c r="A39" s="21"/>
      <c r="B39" s="20"/>
      <c r="C39" s="21"/>
      <c r="D39" s="39" t="s">
        <v>75</v>
      </c>
      <c r="E39" s="63"/>
      <c r="F39" s="65"/>
      <c r="G39" s="56"/>
      <c r="H39" s="58" t="e">
        <f t="shared" si="6"/>
        <v>#DIV/0!</v>
      </c>
      <c r="I39" s="9">
        <v>1200</v>
      </c>
      <c r="J39" s="48">
        <v>56550</v>
      </c>
      <c r="K39" s="9">
        <v>48503</v>
      </c>
      <c r="L39" s="48">
        <v>503000</v>
      </c>
      <c r="M39" s="9">
        <v>28000</v>
      </c>
      <c r="N39" s="48">
        <v>562300</v>
      </c>
      <c r="O39" s="48">
        <v>118100</v>
      </c>
      <c r="P39" s="48">
        <f t="shared" si="1"/>
        <v>1239950</v>
      </c>
    </row>
    <row r="40" spans="1:16" s="4" customFormat="1" ht="46.8" x14ac:dyDescent="0.3">
      <c r="A40" s="21"/>
      <c r="B40" s="20"/>
      <c r="C40" s="21"/>
      <c r="D40" s="39" t="s">
        <v>76</v>
      </c>
      <c r="E40" s="63">
        <v>180.023</v>
      </c>
      <c r="F40" s="65">
        <v>825000</v>
      </c>
      <c r="G40" s="60">
        <v>420245.573424</v>
      </c>
      <c r="H40" s="58">
        <f t="shared" si="6"/>
        <v>4582.747760008443</v>
      </c>
      <c r="I40" s="9">
        <v>1100</v>
      </c>
      <c r="J40" s="48">
        <v>51800</v>
      </c>
      <c r="K40" s="9">
        <v>58003</v>
      </c>
      <c r="L40" s="48">
        <v>601500</v>
      </c>
      <c r="M40" s="9"/>
      <c r="N40" s="48"/>
      <c r="O40" s="48">
        <v>51700</v>
      </c>
      <c r="P40" s="48">
        <f t="shared" si="1"/>
        <v>1530000</v>
      </c>
    </row>
    <row r="41" spans="1:16" s="4" customFormat="1" ht="31.2" x14ac:dyDescent="0.3">
      <c r="A41" s="21"/>
      <c r="B41" s="20"/>
      <c r="C41" s="21"/>
      <c r="D41" s="37" t="s">
        <v>77</v>
      </c>
      <c r="E41" s="63"/>
      <c r="F41" s="65"/>
      <c r="G41" s="56"/>
      <c r="H41" s="58" t="e">
        <f t="shared" si="6"/>
        <v>#DIV/0!</v>
      </c>
      <c r="I41" s="9">
        <v>180</v>
      </c>
      <c r="J41" s="48">
        <v>4500</v>
      </c>
      <c r="K41" s="9">
        <v>8000</v>
      </c>
      <c r="L41" s="48">
        <v>82950</v>
      </c>
      <c r="M41" s="9">
        <v>16000</v>
      </c>
      <c r="N41" s="48">
        <v>312000</v>
      </c>
      <c r="O41" s="48">
        <v>53700</v>
      </c>
      <c r="P41" s="48">
        <f t="shared" si="1"/>
        <v>453150</v>
      </c>
    </row>
    <row r="42" spans="1:16" ht="31.2" x14ac:dyDescent="0.3">
      <c r="A42" s="19" t="s">
        <v>46</v>
      </c>
      <c r="B42" s="15">
        <v>1022</v>
      </c>
      <c r="C42" s="19" t="s">
        <v>9</v>
      </c>
      <c r="D42" s="46" t="s">
        <v>50</v>
      </c>
      <c r="E42" s="9">
        <v>282.99200000000002</v>
      </c>
      <c r="F42" s="48">
        <v>996400</v>
      </c>
      <c r="G42" s="12"/>
      <c r="H42" s="17">
        <f t="shared" si="6"/>
        <v>3520.9475886244131</v>
      </c>
      <c r="I42" s="8">
        <v>1999.5753999999999</v>
      </c>
      <c r="J42" s="47">
        <v>94200</v>
      </c>
      <c r="K42" s="8">
        <v>76500</v>
      </c>
      <c r="L42" s="47">
        <v>793300</v>
      </c>
      <c r="M42" s="8"/>
      <c r="N42" s="47"/>
      <c r="O42" s="48">
        <v>45800</v>
      </c>
      <c r="P42" s="47">
        <f t="shared" si="1"/>
        <v>1929700</v>
      </c>
    </row>
    <row r="43" spans="1:16" ht="46.8" x14ac:dyDescent="0.3">
      <c r="A43" s="19" t="s">
        <v>47</v>
      </c>
      <c r="B43" s="15">
        <v>1070</v>
      </c>
      <c r="C43" s="19" t="s">
        <v>10</v>
      </c>
      <c r="D43" s="38" t="s">
        <v>102</v>
      </c>
      <c r="E43" s="75">
        <f t="shared" ref="E43:H43" si="9">SUM(E44:E46)</f>
        <v>52.017000000000003</v>
      </c>
      <c r="F43" s="75">
        <f t="shared" si="9"/>
        <v>203100</v>
      </c>
      <c r="G43" s="75">
        <f t="shared" si="9"/>
        <v>0</v>
      </c>
      <c r="H43" s="75" t="e">
        <f t="shared" si="9"/>
        <v>#DIV/0!</v>
      </c>
      <c r="I43" s="75">
        <f>SUM(I44:I46)</f>
        <v>8648.4550999999992</v>
      </c>
      <c r="J43" s="75">
        <f t="shared" ref="J43:P43" si="10">SUM(J44:J46)</f>
        <v>253600</v>
      </c>
      <c r="K43" s="75">
        <f t="shared" si="10"/>
        <v>75998</v>
      </c>
      <c r="L43" s="75">
        <f t="shared" si="10"/>
        <v>788100</v>
      </c>
      <c r="M43" s="75">
        <f t="shared" si="10"/>
        <v>0</v>
      </c>
      <c r="N43" s="75">
        <f t="shared" si="10"/>
        <v>0</v>
      </c>
      <c r="O43" s="75">
        <f t="shared" si="10"/>
        <v>144000</v>
      </c>
      <c r="P43" s="75">
        <f t="shared" si="10"/>
        <v>1388800</v>
      </c>
    </row>
    <row r="44" spans="1:16" s="4" customFormat="1" ht="31.8" x14ac:dyDescent="0.35">
      <c r="A44" s="21"/>
      <c r="B44" s="20"/>
      <c r="C44" s="21" t="s">
        <v>10</v>
      </c>
      <c r="D44" s="39" t="s">
        <v>56</v>
      </c>
      <c r="E44" s="9">
        <v>52.017000000000003</v>
      </c>
      <c r="F44" s="48">
        <v>203100</v>
      </c>
      <c r="G44" s="13"/>
      <c r="H44" s="71"/>
      <c r="I44" s="8">
        <v>468</v>
      </c>
      <c r="J44" s="48">
        <v>23000</v>
      </c>
      <c r="K44" s="9">
        <v>24998</v>
      </c>
      <c r="L44" s="48">
        <v>259250</v>
      </c>
      <c r="M44" s="63"/>
      <c r="N44" s="65"/>
      <c r="O44" s="48">
        <v>84950</v>
      </c>
      <c r="P44" s="48">
        <f t="shared" si="1"/>
        <v>570300</v>
      </c>
    </row>
    <row r="45" spans="1:16" s="4" customFormat="1" ht="31.2" x14ac:dyDescent="0.3">
      <c r="A45" s="21"/>
      <c r="B45" s="20"/>
      <c r="C45" s="21" t="s">
        <v>10</v>
      </c>
      <c r="D45" s="39" t="s">
        <v>78</v>
      </c>
      <c r="E45" s="9"/>
      <c r="F45" s="48"/>
      <c r="G45" s="13"/>
      <c r="H45" s="70" t="e">
        <f t="shared" ref="H45:H47" si="11">F45/E45</f>
        <v>#DIV/0!</v>
      </c>
      <c r="I45" s="9">
        <v>8000</v>
      </c>
      <c r="J45" s="48">
        <v>222100</v>
      </c>
      <c r="K45" s="9">
        <v>45000</v>
      </c>
      <c r="L45" s="48">
        <v>466650</v>
      </c>
      <c r="M45" s="63"/>
      <c r="N45" s="65"/>
      <c r="O45" s="48">
        <v>41200</v>
      </c>
      <c r="P45" s="48">
        <f t="shared" si="1"/>
        <v>729950</v>
      </c>
    </row>
    <row r="46" spans="1:16" s="4" customFormat="1" ht="31.2" x14ac:dyDescent="0.3">
      <c r="A46" s="21"/>
      <c r="B46" s="20"/>
      <c r="C46" s="21" t="s">
        <v>10</v>
      </c>
      <c r="D46" s="40" t="s">
        <v>115</v>
      </c>
      <c r="E46" s="9"/>
      <c r="F46" s="48"/>
      <c r="G46" s="13"/>
      <c r="H46" s="70"/>
      <c r="I46" s="9">
        <v>180.45509999999999</v>
      </c>
      <c r="J46" s="48">
        <v>8500</v>
      </c>
      <c r="K46" s="9">
        <v>6000</v>
      </c>
      <c r="L46" s="48">
        <v>62200</v>
      </c>
      <c r="M46" s="63"/>
      <c r="N46" s="65"/>
      <c r="O46" s="48">
        <v>17850</v>
      </c>
      <c r="P46" s="48">
        <f t="shared" si="1"/>
        <v>88550</v>
      </c>
    </row>
    <row r="47" spans="1:16" ht="31.2" x14ac:dyDescent="0.3">
      <c r="A47" s="19" t="s">
        <v>48</v>
      </c>
      <c r="B47" s="15">
        <v>1141</v>
      </c>
      <c r="C47" s="19" t="s">
        <v>11</v>
      </c>
      <c r="D47" s="38" t="s">
        <v>103</v>
      </c>
      <c r="E47" s="8">
        <v>55.972000000000001</v>
      </c>
      <c r="F47" s="47">
        <v>900000</v>
      </c>
      <c r="G47" s="12"/>
      <c r="H47" s="70">
        <f t="shared" si="11"/>
        <v>16079.468305581362</v>
      </c>
      <c r="I47" s="8">
        <v>6368.0748000000003</v>
      </c>
      <c r="J47" s="47">
        <v>300000</v>
      </c>
      <c r="K47" s="8">
        <v>77146</v>
      </c>
      <c r="L47" s="47">
        <v>800000</v>
      </c>
      <c r="M47" s="61"/>
      <c r="N47" s="66"/>
      <c r="O47" s="48">
        <v>136900</v>
      </c>
      <c r="P47" s="47">
        <f t="shared" si="1"/>
        <v>2136900</v>
      </c>
    </row>
    <row r="48" spans="1:16" ht="31.2" x14ac:dyDescent="0.3">
      <c r="A48" s="19" t="s">
        <v>49</v>
      </c>
      <c r="B48" s="23">
        <v>1151</v>
      </c>
      <c r="C48" s="23" t="s">
        <v>11</v>
      </c>
      <c r="D48" s="38" t="s">
        <v>42</v>
      </c>
      <c r="E48" s="8">
        <v>30.001000000000001</v>
      </c>
      <c r="F48" s="47">
        <v>119900</v>
      </c>
      <c r="G48" s="12"/>
      <c r="H48" s="70">
        <f t="shared" si="6"/>
        <v>3996.5334488850372</v>
      </c>
      <c r="I48" s="8">
        <v>96.144300000000001</v>
      </c>
      <c r="J48" s="12">
        <v>5000</v>
      </c>
      <c r="K48" s="12">
        <v>5004</v>
      </c>
      <c r="L48" s="12">
        <v>51900</v>
      </c>
      <c r="M48" s="62"/>
      <c r="N48" s="66"/>
      <c r="O48" s="64">
        <v>2200</v>
      </c>
      <c r="P48" s="47">
        <f t="shared" si="1"/>
        <v>179000</v>
      </c>
    </row>
    <row r="49" spans="1:17" ht="46.8" x14ac:dyDescent="0.3">
      <c r="A49" s="19" t="s">
        <v>92</v>
      </c>
      <c r="B49" s="15">
        <v>1160</v>
      </c>
      <c r="C49" s="19" t="s">
        <v>11</v>
      </c>
      <c r="D49" s="38" t="s">
        <v>57</v>
      </c>
      <c r="E49" s="8">
        <v>8.0190000000000001</v>
      </c>
      <c r="F49" s="47">
        <v>27200</v>
      </c>
      <c r="G49" s="12"/>
      <c r="H49" s="70">
        <f>F49/E49</f>
        <v>3391.9441326848732</v>
      </c>
      <c r="I49" s="8">
        <v>55.19</v>
      </c>
      <c r="J49" s="12">
        <v>2600</v>
      </c>
      <c r="K49" s="12">
        <v>2400</v>
      </c>
      <c r="L49" s="12">
        <v>24900</v>
      </c>
      <c r="M49" s="62"/>
      <c r="N49" s="66"/>
      <c r="O49" s="64">
        <v>2200</v>
      </c>
      <c r="P49" s="47">
        <f>F49+J49+L49+N49+O49</f>
        <v>56900</v>
      </c>
      <c r="Q49" s="1" t="s">
        <v>1</v>
      </c>
    </row>
    <row r="50" spans="1:17" x14ac:dyDescent="0.3">
      <c r="A50" s="19" t="s">
        <v>24</v>
      </c>
      <c r="B50" s="15">
        <v>5031</v>
      </c>
      <c r="C50" s="19" t="s">
        <v>15</v>
      </c>
      <c r="D50" s="41" t="s">
        <v>32</v>
      </c>
      <c r="E50" s="61">
        <f>E51+E52</f>
        <v>73</v>
      </c>
      <c r="F50" s="66">
        <f>F51+F52</f>
        <v>596900</v>
      </c>
      <c r="G50" s="12"/>
      <c r="H50" s="17">
        <f t="shared" si="6"/>
        <v>8176.7123287671229</v>
      </c>
      <c r="I50" s="76">
        <f t="shared" ref="I50:L50" si="12">I51+I52</f>
        <v>452.75650000000002</v>
      </c>
      <c r="J50" s="62">
        <f t="shared" si="12"/>
        <v>21800</v>
      </c>
      <c r="K50" s="62">
        <f t="shared" si="12"/>
        <v>13000</v>
      </c>
      <c r="L50" s="62">
        <f t="shared" si="12"/>
        <v>134800</v>
      </c>
      <c r="M50" s="62"/>
      <c r="N50" s="66"/>
      <c r="O50" s="64">
        <f t="shared" ref="O50" si="13">O51+O52</f>
        <v>18300</v>
      </c>
      <c r="P50" s="47">
        <f t="shared" si="1"/>
        <v>771800</v>
      </c>
    </row>
    <row r="51" spans="1:17" s="4" customFormat="1" ht="46.8" x14ac:dyDescent="0.3">
      <c r="A51" s="21"/>
      <c r="B51" s="20"/>
      <c r="C51" s="21"/>
      <c r="D51" s="39" t="s">
        <v>79</v>
      </c>
      <c r="E51" s="9">
        <v>64</v>
      </c>
      <c r="F51" s="48">
        <v>558900</v>
      </c>
      <c r="G51" s="69">
        <v>350850.09907999996</v>
      </c>
      <c r="H51" s="70">
        <f t="shared" si="6"/>
        <v>8732.8125</v>
      </c>
      <c r="I51" s="8">
        <v>360.75650000000002</v>
      </c>
      <c r="J51" s="48">
        <v>17000</v>
      </c>
      <c r="K51" s="9">
        <v>8000</v>
      </c>
      <c r="L51" s="48">
        <v>82950</v>
      </c>
      <c r="M51" s="9"/>
      <c r="N51" s="48"/>
      <c r="O51" s="48">
        <v>16300</v>
      </c>
      <c r="P51" s="48">
        <f t="shared" si="1"/>
        <v>675150</v>
      </c>
    </row>
    <row r="52" spans="1:17" s="4" customFormat="1" ht="46.8" x14ac:dyDescent="0.3">
      <c r="A52" s="21"/>
      <c r="B52" s="20"/>
      <c r="C52" s="21"/>
      <c r="D52" s="42" t="s">
        <v>80</v>
      </c>
      <c r="E52" s="72">
        <v>9</v>
      </c>
      <c r="F52" s="73">
        <v>38000</v>
      </c>
      <c r="G52" s="69">
        <v>16132.554419039996</v>
      </c>
      <c r="H52" s="70">
        <f t="shared" si="6"/>
        <v>4222.2222222222226</v>
      </c>
      <c r="I52" s="74">
        <v>92</v>
      </c>
      <c r="J52" s="73">
        <v>4800</v>
      </c>
      <c r="K52" s="9">
        <v>5000</v>
      </c>
      <c r="L52" s="48">
        <v>51850</v>
      </c>
      <c r="M52" s="9"/>
      <c r="N52" s="48"/>
      <c r="O52" s="48">
        <v>2000</v>
      </c>
      <c r="P52" s="48">
        <f t="shared" si="1"/>
        <v>96650</v>
      </c>
    </row>
    <row r="53" spans="1:17" ht="31.2" x14ac:dyDescent="0.3">
      <c r="A53" s="24" t="s">
        <v>35</v>
      </c>
      <c r="B53" s="24"/>
      <c r="C53" s="24"/>
      <c r="D53" s="26" t="s">
        <v>58</v>
      </c>
      <c r="E53" s="16">
        <f>E54+E55+E56</f>
        <v>137.886146</v>
      </c>
      <c r="F53" s="17">
        <f t="shared" ref="F53:P53" si="14">F54+F55+F56</f>
        <v>746000</v>
      </c>
      <c r="G53" s="16"/>
      <c r="H53" s="16"/>
      <c r="I53" s="17">
        <f t="shared" si="14"/>
        <v>713</v>
      </c>
      <c r="J53" s="17">
        <f t="shared" si="14"/>
        <v>34200</v>
      </c>
      <c r="K53" s="17">
        <f t="shared" si="14"/>
        <v>68100</v>
      </c>
      <c r="L53" s="17">
        <f t="shared" si="14"/>
        <v>583300</v>
      </c>
      <c r="M53" s="17">
        <f t="shared" si="14"/>
        <v>0</v>
      </c>
      <c r="N53" s="17">
        <f t="shared" si="14"/>
        <v>0</v>
      </c>
      <c r="O53" s="17">
        <f t="shared" si="14"/>
        <v>0</v>
      </c>
      <c r="P53" s="17">
        <f t="shared" si="14"/>
        <v>1363500</v>
      </c>
    </row>
    <row r="54" spans="1:17" s="4" customFormat="1" ht="31.2" x14ac:dyDescent="0.3">
      <c r="A54" s="21" t="s">
        <v>18</v>
      </c>
      <c r="B54" s="21" t="s">
        <v>19</v>
      </c>
      <c r="C54" s="21" t="s">
        <v>6</v>
      </c>
      <c r="D54" s="36" t="s">
        <v>59</v>
      </c>
      <c r="E54" s="9">
        <v>81.401349999999994</v>
      </c>
      <c r="F54" s="13">
        <v>483900</v>
      </c>
      <c r="G54" s="13"/>
      <c r="H54" s="13"/>
      <c r="I54" s="13">
        <v>263</v>
      </c>
      <c r="J54" s="13">
        <v>13000</v>
      </c>
      <c r="K54" s="13">
        <v>30000</v>
      </c>
      <c r="L54" s="13">
        <v>274000</v>
      </c>
      <c r="M54" s="13"/>
      <c r="N54" s="13"/>
      <c r="O54" s="13"/>
      <c r="P54" s="13">
        <f t="shared" ref="P54:P69" si="15">F54+J54+L54+N54+O54</f>
        <v>770900</v>
      </c>
    </row>
    <row r="55" spans="1:17" s="4" customFormat="1" ht="46.8" x14ac:dyDescent="0.3">
      <c r="A55" s="21" t="s">
        <v>23</v>
      </c>
      <c r="B55" s="20">
        <v>3104</v>
      </c>
      <c r="C55" s="20">
        <v>1020</v>
      </c>
      <c r="D55" s="39" t="s">
        <v>91</v>
      </c>
      <c r="E55" s="9">
        <v>37.671999999999997</v>
      </c>
      <c r="F55" s="13">
        <v>154300</v>
      </c>
      <c r="G55" s="13"/>
      <c r="H55" s="13"/>
      <c r="I55" s="13">
        <v>200</v>
      </c>
      <c r="J55" s="13">
        <v>9400</v>
      </c>
      <c r="K55" s="13">
        <v>20000</v>
      </c>
      <c r="L55" s="13">
        <v>181600</v>
      </c>
      <c r="M55" s="13"/>
      <c r="N55" s="13"/>
      <c r="O55" s="13"/>
      <c r="P55" s="13">
        <f t="shared" si="15"/>
        <v>345300</v>
      </c>
    </row>
    <row r="56" spans="1:17" s="4" customFormat="1" ht="46.8" x14ac:dyDescent="0.3">
      <c r="A56" s="21" t="s">
        <v>22</v>
      </c>
      <c r="B56" s="20">
        <v>3121</v>
      </c>
      <c r="C56" s="20">
        <v>1040</v>
      </c>
      <c r="D56" s="37" t="s">
        <v>81</v>
      </c>
      <c r="E56" s="9">
        <v>18.812795999999999</v>
      </c>
      <c r="F56" s="13">
        <v>107800</v>
      </c>
      <c r="G56" s="13"/>
      <c r="H56" s="13"/>
      <c r="I56" s="13">
        <v>250</v>
      </c>
      <c r="J56" s="13">
        <v>11800</v>
      </c>
      <c r="K56" s="13">
        <v>18100</v>
      </c>
      <c r="L56" s="13">
        <v>127700</v>
      </c>
      <c r="M56" s="13"/>
      <c r="N56" s="13"/>
      <c r="O56" s="13"/>
      <c r="P56" s="13">
        <f t="shared" si="15"/>
        <v>247300</v>
      </c>
    </row>
    <row r="57" spans="1:17" ht="31.8" x14ac:dyDescent="0.35">
      <c r="A57" s="25">
        <v>1010000</v>
      </c>
      <c r="B57" s="25"/>
      <c r="C57" s="25"/>
      <c r="D57" s="18" t="s">
        <v>60</v>
      </c>
      <c r="E57" s="16">
        <f>SUM(E58:E65)</f>
        <v>272</v>
      </c>
      <c r="F57" s="17">
        <f>SUM(F58:F65)</f>
        <v>1029000</v>
      </c>
      <c r="G57" s="17"/>
      <c r="H57" s="17"/>
      <c r="I57" s="17">
        <f t="shared" ref="I57:O57" si="16">SUM(I58:I65)</f>
        <v>1700</v>
      </c>
      <c r="J57" s="17">
        <f t="shared" si="16"/>
        <v>67800</v>
      </c>
      <c r="K57" s="17">
        <f t="shared" si="16"/>
        <v>134000</v>
      </c>
      <c r="L57" s="17">
        <f t="shared" si="16"/>
        <v>1156600</v>
      </c>
      <c r="M57" s="17">
        <f t="shared" si="16"/>
        <v>39000</v>
      </c>
      <c r="N57" s="17">
        <f t="shared" si="16"/>
        <v>768300</v>
      </c>
      <c r="O57" s="17">
        <f t="shared" si="16"/>
        <v>174300</v>
      </c>
      <c r="P57" s="43">
        <f t="shared" si="15"/>
        <v>3196000</v>
      </c>
    </row>
    <row r="58" spans="1:17" s="4" customFormat="1" ht="31.2" x14ac:dyDescent="0.3">
      <c r="A58" s="20">
        <v>1011080</v>
      </c>
      <c r="B58" s="20">
        <v>1100</v>
      </c>
      <c r="C58" s="21" t="s">
        <v>10</v>
      </c>
      <c r="D58" s="37" t="s">
        <v>83</v>
      </c>
      <c r="E58" s="9"/>
      <c r="F58" s="13"/>
      <c r="G58" s="13"/>
      <c r="H58" s="13"/>
      <c r="I58" s="13">
        <v>340</v>
      </c>
      <c r="J58" s="13">
        <v>16000</v>
      </c>
      <c r="K58" s="13">
        <v>35000</v>
      </c>
      <c r="L58" s="13">
        <v>302100</v>
      </c>
      <c r="M58" s="13">
        <v>16000</v>
      </c>
      <c r="N58" s="13">
        <v>315000</v>
      </c>
      <c r="O58" s="13">
        <v>3000</v>
      </c>
      <c r="P58" s="13">
        <f t="shared" si="15"/>
        <v>636100</v>
      </c>
    </row>
    <row r="59" spans="1:17" s="4" customFormat="1" ht="31.2" x14ac:dyDescent="0.3">
      <c r="A59" s="20">
        <v>1014030</v>
      </c>
      <c r="B59" s="20">
        <v>4030</v>
      </c>
      <c r="C59" s="21" t="s">
        <v>12</v>
      </c>
      <c r="D59" s="39" t="s">
        <v>61</v>
      </c>
      <c r="E59" s="9">
        <v>173</v>
      </c>
      <c r="F59" s="13">
        <v>667600</v>
      </c>
      <c r="G59" s="13"/>
      <c r="H59" s="13"/>
      <c r="I59" s="13">
        <v>280</v>
      </c>
      <c r="J59" s="13">
        <v>13200</v>
      </c>
      <c r="K59" s="13">
        <v>36000</v>
      </c>
      <c r="L59" s="13">
        <v>310700</v>
      </c>
      <c r="M59" s="13">
        <v>2000</v>
      </c>
      <c r="N59" s="13">
        <v>37200</v>
      </c>
      <c r="O59" s="13">
        <v>1000</v>
      </c>
      <c r="P59" s="13">
        <f t="shared" si="15"/>
        <v>1029700</v>
      </c>
    </row>
    <row r="60" spans="1:17" s="4" customFormat="1" ht="31.2" x14ac:dyDescent="0.3">
      <c r="A60" s="20">
        <v>1014040</v>
      </c>
      <c r="B60" s="20">
        <v>4040</v>
      </c>
      <c r="C60" s="21" t="s">
        <v>12</v>
      </c>
      <c r="D60" s="39" t="s">
        <v>62</v>
      </c>
      <c r="E60" s="9">
        <v>95</v>
      </c>
      <c r="F60" s="13">
        <v>333600</v>
      </c>
      <c r="G60" s="13"/>
      <c r="H60" s="13"/>
      <c r="I60" s="13">
        <v>140</v>
      </c>
      <c r="J60" s="13">
        <v>6600</v>
      </c>
      <c r="K60" s="13">
        <v>11000</v>
      </c>
      <c r="L60" s="13">
        <v>95000</v>
      </c>
      <c r="M60" s="13"/>
      <c r="N60" s="13"/>
      <c r="O60" s="13">
        <v>800</v>
      </c>
      <c r="P60" s="13">
        <f t="shared" si="15"/>
        <v>436000</v>
      </c>
    </row>
    <row r="61" spans="1:17" s="4" customFormat="1" ht="31.2" x14ac:dyDescent="0.3">
      <c r="A61" s="20">
        <v>1014060</v>
      </c>
      <c r="B61" s="20">
        <v>4060</v>
      </c>
      <c r="C61" s="21" t="s">
        <v>13</v>
      </c>
      <c r="D61" s="39" t="s">
        <v>63</v>
      </c>
      <c r="E61" s="9"/>
      <c r="F61" s="13"/>
      <c r="G61" s="13"/>
      <c r="H61" s="13"/>
      <c r="I61" s="13">
        <v>340</v>
      </c>
      <c r="J61" s="13">
        <v>16000</v>
      </c>
      <c r="K61" s="13">
        <v>35000</v>
      </c>
      <c r="L61" s="13">
        <v>302100</v>
      </c>
      <c r="M61" s="13">
        <v>16000</v>
      </c>
      <c r="N61" s="13">
        <v>315000</v>
      </c>
      <c r="O61" s="13">
        <v>3000</v>
      </c>
      <c r="P61" s="13">
        <f t="shared" si="15"/>
        <v>636100</v>
      </c>
    </row>
    <row r="62" spans="1:17" s="4" customFormat="1" ht="31.2" x14ac:dyDescent="0.3">
      <c r="A62" s="20">
        <v>1014060</v>
      </c>
      <c r="B62" s="20">
        <v>4060</v>
      </c>
      <c r="C62" s="21" t="s">
        <v>13</v>
      </c>
      <c r="D62" s="39" t="s">
        <v>64</v>
      </c>
      <c r="E62" s="9"/>
      <c r="F62" s="13"/>
      <c r="G62" s="13"/>
      <c r="H62" s="13"/>
      <c r="I62" s="13">
        <v>20</v>
      </c>
      <c r="J62" s="13">
        <v>1000</v>
      </c>
      <c r="K62" s="13">
        <v>4000</v>
      </c>
      <c r="L62" s="13">
        <v>34500</v>
      </c>
      <c r="M62" s="13"/>
      <c r="N62" s="13"/>
      <c r="O62" s="13">
        <v>1500</v>
      </c>
      <c r="P62" s="13">
        <f t="shared" si="15"/>
        <v>37000</v>
      </c>
    </row>
    <row r="63" spans="1:17" s="4" customFormat="1" ht="31.2" x14ac:dyDescent="0.3">
      <c r="A63" s="20">
        <v>1014060</v>
      </c>
      <c r="B63" s="20">
        <v>4060</v>
      </c>
      <c r="C63" s="21" t="s">
        <v>13</v>
      </c>
      <c r="D63" s="39" t="s">
        <v>65</v>
      </c>
      <c r="E63" s="9"/>
      <c r="F63" s="13"/>
      <c r="G63" s="13"/>
      <c r="H63" s="13"/>
      <c r="I63" s="13">
        <v>220</v>
      </c>
      <c r="J63" s="13">
        <v>5500</v>
      </c>
      <c r="K63" s="13">
        <v>7500</v>
      </c>
      <c r="L63" s="13">
        <v>64700</v>
      </c>
      <c r="M63" s="13"/>
      <c r="N63" s="13"/>
      <c r="O63" s="13">
        <v>163500</v>
      </c>
      <c r="P63" s="13">
        <f t="shared" si="15"/>
        <v>233700</v>
      </c>
    </row>
    <row r="64" spans="1:17" s="4" customFormat="1" ht="31.2" x14ac:dyDescent="0.3">
      <c r="A64" s="20">
        <v>1014060</v>
      </c>
      <c r="B64" s="20">
        <v>4060</v>
      </c>
      <c r="C64" s="21" t="s">
        <v>13</v>
      </c>
      <c r="D64" s="39" t="s">
        <v>66</v>
      </c>
      <c r="E64" s="9"/>
      <c r="F64" s="13"/>
      <c r="G64" s="13"/>
      <c r="H64" s="13"/>
      <c r="I64" s="13">
        <v>340</v>
      </c>
      <c r="J64" s="13">
        <v>8500</v>
      </c>
      <c r="K64" s="13">
        <v>1500</v>
      </c>
      <c r="L64" s="13">
        <v>13000</v>
      </c>
      <c r="M64" s="13">
        <v>5000</v>
      </c>
      <c r="N64" s="13">
        <v>101100</v>
      </c>
      <c r="O64" s="13">
        <v>1500</v>
      </c>
      <c r="P64" s="13">
        <f t="shared" si="15"/>
        <v>124100</v>
      </c>
    </row>
    <row r="65" spans="1:16" s="4" customFormat="1" ht="31.2" x14ac:dyDescent="0.3">
      <c r="A65" s="20">
        <v>1014081</v>
      </c>
      <c r="B65" s="20">
        <v>4081</v>
      </c>
      <c r="C65" s="21" t="s">
        <v>14</v>
      </c>
      <c r="D65" s="39" t="s">
        <v>67</v>
      </c>
      <c r="E65" s="9">
        <v>4</v>
      </c>
      <c r="F65" s="13">
        <v>27800</v>
      </c>
      <c r="G65" s="13"/>
      <c r="H65" s="13"/>
      <c r="I65" s="13">
        <v>20</v>
      </c>
      <c r="J65" s="13">
        <v>1000</v>
      </c>
      <c r="K65" s="13">
        <v>4000</v>
      </c>
      <c r="L65" s="13">
        <v>34500</v>
      </c>
      <c r="M65" s="13"/>
      <c r="N65" s="13"/>
      <c r="O65" s="13"/>
      <c r="P65" s="13">
        <f t="shared" si="15"/>
        <v>63300</v>
      </c>
    </row>
    <row r="66" spans="1:16" s="4" customFormat="1" ht="31.2" x14ac:dyDescent="0.3">
      <c r="A66" s="24" t="s">
        <v>93</v>
      </c>
      <c r="B66" s="50"/>
      <c r="C66" s="51"/>
      <c r="D66" s="52" t="s">
        <v>94</v>
      </c>
      <c r="E66" s="54">
        <f>E67</f>
        <v>8.6118500000000004</v>
      </c>
      <c r="F66" s="17">
        <f t="shared" ref="F66:P66" si="17">F67</f>
        <v>43300</v>
      </c>
      <c r="G66" s="16">
        <f t="shared" si="17"/>
        <v>0</v>
      </c>
      <c r="H66" s="16">
        <f t="shared" si="17"/>
        <v>0</v>
      </c>
      <c r="I66" s="17">
        <f t="shared" si="17"/>
        <v>24</v>
      </c>
      <c r="J66" s="17">
        <f t="shared" si="17"/>
        <v>1100</v>
      </c>
      <c r="K66" s="17">
        <f t="shared" si="17"/>
        <v>1500</v>
      </c>
      <c r="L66" s="17">
        <f t="shared" si="17"/>
        <v>13600</v>
      </c>
      <c r="M66" s="17">
        <f t="shared" si="17"/>
        <v>0</v>
      </c>
      <c r="N66" s="17">
        <f t="shared" si="17"/>
        <v>0</v>
      </c>
      <c r="O66" s="17">
        <f t="shared" si="17"/>
        <v>0</v>
      </c>
      <c r="P66" s="17">
        <f t="shared" si="17"/>
        <v>58000</v>
      </c>
    </row>
    <row r="67" spans="1:16" s="4" customFormat="1" ht="46.8" x14ac:dyDescent="0.3">
      <c r="A67" s="53" t="s">
        <v>95</v>
      </c>
      <c r="B67" s="53" t="s">
        <v>96</v>
      </c>
      <c r="C67" s="53" t="s">
        <v>97</v>
      </c>
      <c r="D67" s="39" t="s">
        <v>98</v>
      </c>
      <c r="E67" s="48">
        <v>8.6118500000000004</v>
      </c>
      <c r="F67" s="13">
        <v>43300</v>
      </c>
      <c r="G67" s="13"/>
      <c r="H67" s="13"/>
      <c r="I67" s="13">
        <v>24</v>
      </c>
      <c r="J67" s="13">
        <v>1100</v>
      </c>
      <c r="K67" s="13">
        <v>1500</v>
      </c>
      <c r="L67" s="13">
        <v>13600</v>
      </c>
      <c r="M67" s="13"/>
      <c r="N67" s="13"/>
      <c r="O67" s="13"/>
      <c r="P67" s="13">
        <f t="shared" si="15"/>
        <v>58000</v>
      </c>
    </row>
    <row r="68" spans="1:16" s="4" customFormat="1" ht="46.8" x14ac:dyDescent="0.3">
      <c r="A68" s="24" t="s">
        <v>111</v>
      </c>
      <c r="B68" s="67"/>
      <c r="C68" s="67"/>
      <c r="D68" s="52" t="s">
        <v>112</v>
      </c>
      <c r="E68" s="54">
        <f>E69</f>
        <v>1.0476000000000001</v>
      </c>
      <c r="F68" s="54">
        <f t="shared" ref="F68:P68" si="18">F69</f>
        <v>8600</v>
      </c>
      <c r="G68" s="54">
        <f t="shared" si="18"/>
        <v>0</v>
      </c>
      <c r="H68" s="54">
        <f t="shared" si="18"/>
        <v>0</v>
      </c>
      <c r="I68" s="54">
        <f t="shared" si="18"/>
        <v>12.12</v>
      </c>
      <c r="J68" s="54">
        <f t="shared" si="18"/>
        <v>600</v>
      </c>
      <c r="K68" s="54">
        <f t="shared" si="18"/>
        <v>613</v>
      </c>
      <c r="L68" s="54">
        <f t="shared" si="18"/>
        <v>5200</v>
      </c>
      <c r="M68" s="54">
        <f t="shared" si="18"/>
        <v>0</v>
      </c>
      <c r="N68" s="54">
        <f t="shared" si="18"/>
        <v>0</v>
      </c>
      <c r="O68" s="54">
        <f t="shared" si="18"/>
        <v>0</v>
      </c>
      <c r="P68" s="54">
        <f t="shared" si="18"/>
        <v>14400</v>
      </c>
    </row>
    <row r="69" spans="1:16" s="4" customFormat="1" ht="46.8" x14ac:dyDescent="0.3">
      <c r="A69" s="21" t="s">
        <v>113</v>
      </c>
      <c r="B69" s="21" t="s">
        <v>19</v>
      </c>
      <c r="C69" s="21" t="s">
        <v>6</v>
      </c>
      <c r="D69" s="39" t="s">
        <v>114</v>
      </c>
      <c r="E69" s="48">
        <v>1.0476000000000001</v>
      </c>
      <c r="F69" s="13">
        <v>8600</v>
      </c>
      <c r="G69" s="13"/>
      <c r="H69" s="13"/>
      <c r="I69" s="68">
        <v>12.12</v>
      </c>
      <c r="J69" s="13">
        <v>600</v>
      </c>
      <c r="K69" s="13">
        <v>613</v>
      </c>
      <c r="L69" s="13">
        <v>5200</v>
      </c>
      <c r="M69" s="13"/>
      <c r="N69" s="13"/>
      <c r="O69" s="13"/>
      <c r="P69" s="13">
        <f t="shared" si="15"/>
        <v>14400</v>
      </c>
    </row>
    <row r="70" spans="1:16" x14ac:dyDescent="0.3">
      <c r="A70" s="25"/>
      <c r="B70" s="25"/>
      <c r="C70" s="25"/>
      <c r="D70" s="22" t="s">
        <v>0</v>
      </c>
      <c r="E70" s="54">
        <f t="shared" ref="E70:P70" si="19">E10+E16+E53+E57+E66+E68</f>
        <v>4672.2345960000002</v>
      </c>
      <c r="F70" s="54">
        <f t="shared" si="19"/>
        <v>24096900</v>
      </c>
      <c r="G70" s="54">
        <f t="shared" si="19"/>
        <v>0</v>
      </c>
      <c r="H70" s="54">
        <f t="shared" si="19"/>
        <v>5448.7961479304822</v>
      </c>
      <c r="I70" s="54">
        <f t="shared" si="19"/>
        <v>63054.013100000011</v>
      </c>
      <c r="J70" s="54">
        <f t="shared" si="19"/>
        <v>2839050</v>
      </c>
      <c r="K70" s="54">
        <f t="shared" si="19"/>
        <v>1579872</v>
      </c>
      <c r="L70" s="54">
        <f t="shared" si="19"/>
        <v>15508450</v>
      </c>
      <c r="M70" s="54">
        <f t="shared" si="19"/>
        <v>100943.61350000001</v>
      </c>
      <c r="N70" s="54">
        <f t="shared" si="19"/>
        <v>1999500</v>
      </c>
      <c r="O70" s="54">
        <f t="shared" si="19"/>
        <v>1673100</v>
      </c>
      <c r="P70" s="54">
        <f t="shared" si="19"/>
        <v>46117000</v>
      </c>
    </row>
    <row r="71" spans="1:16" x14ac:dyDescent="0.3">
      <c r="A71" s="14"/>
      <c r="B71" s="14"/>
      <c r="C71" s="14"/>
      <c r="D71" s="5"/>
      <c r="E71" s="10"/>
      <c r="F71" s="30"/>
      <c r="G71" s="30"/>
      <c r="H71" s="30"/>
      <c r="I71" s="10"/>
      <c r="J71" s="10"/>
      <c r="K71" s="30"/>
      <c r="L71" s="30"/>
      <c r="M71" s="30"/>
      <c r="N71" s="30"/>
      <c r="O71" s="10"/>
      <c r="P71" s="10"/>
    </row>
    <row r="72" spans="1:16" x14ac:dyDescent="0.3">
      <c r="A72" s="14"/>
      <c r="B72" s="14"/>
      <c r="C72" s="14"/>
      <c r="D72" s="5" t="s">
        <v>43</v>
      </c>
      <c r="E72" s="10" t="s">
        <v>44</v>
      </c>
      <c r="F72" s="30"/>
      <c r="G72" s="30"/>
      <c r="H72" s="30"/>
      <c r="I72" s="10"/>
      <c r="J72" s="10"/>
      <c r="K72" s="1"/>
      <c r="L72" s="30"/>
      <c r="M72" s="30"/>
      <c r="N72" s="30"/>
      <c r="O72" s="10"/>
      <c r="P72" s="10"/>
    </row>
    <row r="73" spans="1:16" x14ac:dyDescent="0.3">
      <c r="A73" s="11"/>
      <c r="B73" s="14"/>
      <c r="C73" s="14"/>
      <c r="D73" s="5"/>
      <c r="E73" s="10"/>
      <c r="F73" s="30"/>
      <c r="G73" s="30"/>
      <c r="H73" s="30"/>
      <c r="I73" s="10"/>
      <c r="J73" s="10"/>
      <c r="K73" s="30"/>
      <c r="L73" s="30"/>
      <c r="M73" s="30"/>
      <c r="N73" s="30"/>
      <c r="O73" s="10"/>
      <c r="P73" s="10"/>
    </row>
    <row r="74" spans="1:16" x14ac:dyDescent="0.3">
      <c r="A74" s="14"/>
      <c r="B74" s="14"/>
      <c r="C74" s="14"/>
      <c r="D74" s="5"/>
      <c r="E74" s="10"/>
      <c r="F74" s="30"/>
      <c r="G74" s="30"/>
      <c r="H74" s="30"/>
      <c r="I74" s="10"/>
      <c r="J74" s="10"/>
      <c r="K74" s="30"/>
      <c r="L74" s="30"/>
      <c r="M74" s="30"/>
      <c r="N74" s="30"/>
      <c r="O74" s="10"/>
      <c r="P74" s="10"/>
    </row>
    <row r="75" spans="1:16" x14ac:dyDescent="0.3">
      <c r="P75" s="28"/>
    </row>
    <row r="76" spans="1:16" x14ac:dyDescent="0.3">
      <c r="P76" s="28"/>
    </row>
  </sheetData>
  <mergeCells count="9">
    <mergeCell ref="A7:P7"/>
    <mergeCell ref="A8:A9"/>
    <mergeCell ref="B8:B9"/>
    <mergeCell ref="C8:C9"/>
    <mergeCell ref="D8:D9"/>
    <mergeCell ref="E8:F8"/>
    <mergeCell ref="I8:J8"/>
    <mergeCell ref="K8:L8"/>
    <mergeCell ref="M8:N8"/>
  </mergeCells>
  <printOptions horizontalCentered="1"/>
  <pageMargins left="0.19685039370078741" right="0.19685039370078741" top="0.59055118110236227" bottom="0.19685039370078741" header="0.15748031496062992" footer="0.19685039370078741"/>
  <pageSetup paperSize="9" scale="56" fitToHeight="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220FU11</cp:lastModifiedBy>
  <cp:lastPrinted>2023-11-24T06:26:03Z</cp:lastPrinted>
  <dcterms:created xsi:type="dcterms:W3CDTF">2002-01-03T07:12:49Z</dcterms:created>
  <dcterms:modified xsi:type="dcterms:W3CDTF">2023-12-19T17:12:33Z</dcterms:modified>
</cp:coreProperties>
</file>