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33FC21F2-5972-41EB-A48D-473F211FBE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міни ІП 21-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J24" i="1" s="1"/>
  <c r="L34" i="1"/>
  <c r="L21" i="1"/>
  <c r="L36" i="1" s="1"/>
  <c r="L28" i="1"/>
  <c r="H28" i="1"/>
  <c r="J32" i="1"/>
  <c r="J26" i="1"/>
  <c r="J25" i="1"/>
  <c r="J19" i="1"/>
  <c r="J18" i="1"/>
  <c r="J17" i="1"/>
  <c r="J16" i="1"/>
  <c r="D21" i="1"/>
  <c r="H21" i="1"/>
  <c r="H34" i="1"/>
  <c r="D34" i="1"/>
  <c r="D28" i="1"/>
  <c r="J28" i="1" l="1"/>
  <c r="D36" i="1"/>
  <c r="D37" i="1" s="1"/>
  <c r="J21" i="1"/>
  <c r="J36" i="1" s="1"/>
  <c r="J34" i="1"/>
  <c r="H36" i="1"/>
  <c r="H37" i="1" s="1"/>
</calcChain>
</file>

<file path=xl/sharedStrings.xml><?xml version="1.0" encoding="utf-8"?>
<sst xmlns="http://schemas.openxmlformats.org/spreadsheetml/2006/main" count="84" uniqueCount="45">
  <si>
    <t xml:space="preserve"> Проект змін  до Інвестиційної програми  Комунального  підприємства "Чорноморськтеплоенерго Чорноморської міської ради Одеського району Одеської області  на 2021-2022 роки </t>
  </si>
  <si>
    <t>№ п/п</t>
  </si>
  <si>
    <t>Найменування робіт</t>
  </si>
  <si>
    <t>Об'єми робіт</t>
  </si>
  <si>
    <t>Вартість , тис.грн без ПДВ</t>
  </si>
  <si>
    <t xml:space="preserve">Джерело фінансування </t>
  </si>
  <si>
    <t>(+,-) тис. грн  без ПДВ</t>
  </si>
  <si>
    <t>Виробництво теплової енергії</t>
  </si>
  <si>
    <t>Всього  виробництво  т/е</t>
  </si>
  <si>
    <t>Всього виробництво т/е</t>
  </si>
  <si>
    <t>Транспортування теплової енергії</t>
  </si>
  <si>
    <t>Всього  транспортування  т/е</t>
  </si>
  <si>
    <r>
      <rPr>
        <b/>
        <sz val="10"/>
        <color theme="1"/>
        <rFont val="Times New Roman"/>
        <family val="1"/>
        <charset val="204"/>
      </rPr>
      <t>Інвестиційна програма  КП "ЧТЕ" на 2021-2022 роки</t>
    </r>
    <r>
      <rPr>
        <sz val="10"/>
        <color theme="1"/>
        <rFont val="Times New Roman"/>
        <family val="1"/>
        <charset val="204"/>
      </rPr>
      <t xml:space="preserve">  (погоджена рішенням виконавчого комітету  Чорноморської міської ради Одеського району Одеської області  від 30.03.2022 № 70 )</t>
    </r>
  </si>
  <si>
    <t>Постачання теплової енергії</t>
  </si>
  <si>
    <t>Всього  постачання  т/е</t>
  </si>
  <si>
    <t>РАЗОМ по ІП на 2021-2022 роки</t>
  </si>
  <si>
    <t>в т.ч.  амортизаційні  відрахування</t>
  </si>
  <si>
    <t>Закупівля частотного перетворювача потужністю 250 кВт в комплекті з дроселем 450 А та силовим кабелем 240 мм² (10 м) для підключення мережевого насосу №2 котельні №2 м. Чорноморськ</t>
  </si>
  <si>
    <t>Реконструкція вузла обліку  теплової енергії  «Взлет» за адресою: вул. Садова, 1, м. Чорноморськ</t>
  </si>
  <si>
    <t>Реконструкція (модернізація) існуючого комерційного вузла обліку газу  другої черги в котельні № 2 по вул. Садова, 1 в м. Чорноморськ</t>
  </si>
  <si>
    <t>Розроблення проектно-кошторисної документації резервного живлення котельні №2 за адресою м. Чорноморськ, вул. Садова ,1</t>
  </si>
  <si>
    <t>1 шт</t>
  </si>
  <si>
    <t>амортизаційні відрахування</t>
  </si>
  <si>
    <t>Реконструкція магістральної теплової мережі на ділянці від камери МК20 до ЦТП №8 (вул. Парусна, 5-А)</t>
  </si>
  <si>
    <t xml:space="preserve">Реконструкція розподільчої теплової мережі на ділянці  від камери К12 до ж/будинку Корабельна,4 </t>
  </si>
  <si>
    <t xml:space="preserve">Технічне переоснащення теплових мереж з заміною існуючих засувок на кульові крани  </t>
  </si>
  <si>
    <t>458 п.м.</t>
  </si>
  <si>
    <t>76 п. м.</t>
  </si>
  <si>
    <t>1 шт.</t>
  </si>
  <si>
    <t>72 п. м.</t>
  </si>
  <si>
    <t>Оновлення програми обліку постачання теплової енергії</t>
  </si>
  <si>
    <t>9 шт</t>
  </si>
  <si>
    <t>РАЗОМ по ІП на 2021-2022 роки зі змінами</t>
  </si>
  <si>
    <t xml:space="preserve">ЗАТВЕРДЖЕНО                         </t>
  </si>
  <si>
    <t>Директор КП "ЧТЕ"</t>
  </si>
  <si>
    <t>(посадова особа ліцензіата)</t>
  </si>
  <si>
    <t>____________________</t>
  </si>
  <si>
    <t xml:space="preserve">                                                   (підпис)</t>
  </si>
  <si>
    <t>Анатолій ПАНШИН</t>
  </si>
  <si>
    <t xml:space="preserve">              (Власне ім’я  ПРІЗВИЩЕ)</t>
  </si>
  <si>
    <t>"____" ____________ 2023 року</t>
  </si>
  <si>
    <t>Головний інженер</t>
  </si>
  <si>
    <t>Олександр   ВИСОЦЬКИЙ</t>
  </si>
  <si>
    <r>
      <t xml:space="preserve"> </t>
    </r>
    <r>
      <rPr>
        <b/>
        <sz val="10"/>
        <color theme="1"/>
        <rFont val="Times New Roman"/>
        <family val="1"/>
        <charset val="204"/>
      </rPr>
      <t>Зміни  до  Інвестиційної  програми  КП "ЧТЕ" на 2021-2022 роки</t>
    </r>
    <r>
      <rPr>
        <sz val="10"/>
        <color theme="1"/>
        <rFont val="Times New Roman"/>
        <family val="1"/>
        <charset val="204"/>
      </rPr>
      <t xml:space="preserve"> , погодженої рішенням виконавчого комітету  Чорноморської міської ради Одеського району Одеської області  від 30.03.2022 № 70 </t>
    </r>
  </si>
  <si>
    <t>358 п.м.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</si>
</sst>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vertical="top" wrapText="1"/>
    </xf>
    <xf numFmtId="2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vertical="top" wrapText="1"/>
    </xf>
    <xf numFmtId="2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2" fontId="3" fillId="0" borderId="0" xfId="0" applyNumberFormat="1" applyFont="1" applyAlignment="1">
      <alignment horizontal="center" vertical="top"/>
    </xf>
    <xf numFmtId="0" fontId="7" fillId="0" borderId="0" xfId="1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right" vertical="top"/>
    </xf>
    <xf numFmtId="2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4" fillId="2" borderId="0" xfId="0" applyFont="1" applyFill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</cellXfs>
  <cellStyles count="2">
    <cellStyle name="Iau?iue_dodatok 3" xfId="1" xr:uid="{00000000-0005-0000-0000-000000000000}"/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1"/>
  <sheetViews>
    <sheetView tabSelected="1" workbookViewId="0">
      <selection activeCell="F52" sqref="F52"/>
    </sheetView>
  </sheetViews>
  <sheetFormatPr defaultRowHeight="12.75" x14ac:dyDescent="0.25"/>
  <cols>
    <col min="1" max="1" width="5.85546875" style="2" customWidth="1"/>
    <col min="2" max="2" width="31.28515625" style="2" customWidth="1"/>
    <col min="3" max="3" width="9.140625" style="2"/>
    <col min="4" max="4" width="11" style="2" customWidth="1"/>
    <col min="5" max="5" width="12.140625" style="2" customWidth="1"/>
    <col min="6" max="6" width="30.7109375" style="2" customWidth="1"/>
    <col min="7" max="7" width="8.5703125" style="2" customWidth="1"/>
    <col min="8" max="8" width="9.140625" style="2"/>
    <col min="9" max="9" width="12.28515625" style="2" customWidth="1"/>
    <col min="10" max="10" width="10.42578125" style="2" customWidth="1"/>
    <col min="11" max="11" width="7.5703125" style="2" customWidth="1"/>
    <col min="12" max="12" width="9" style="2" customWidth="1"/>
    <col min="13" max="16384" width="9.140625" style="2"/>
  </cols>
  <sheetData>
    <row r="2" spans="1:13" ht="18.75" x14ac:dyDescent="0.3">
      <c r="F2" s="23" t="s">
        <v>33</v>
      </c>
      <c r="G2" s="23"/>
      <c r="H2" s="23"/>
      <c r="I2" s="23"/>
      <c r="J2" s="17"/>
      <c r="K2" s="15"/>
      <c r="L2" s="15"/>
      <c r="M2" s="16"/>
    </row>
    <row r="3" spans="1:13" ht="12.75" customHeight="1" x14ac:dyDescent="0.3">
      <c r="F3" s="24" t="s">
        <v>34</v>
      </c>
      <c r="G3" s="24"/>
      <c r="H3" s="24"/>
      <c r="I3" s="24"/>
      <c r="J3" s="17"/>
      <c r="K3" s="15"/>
      <c r="L3" s="15"/>
      <c r="M3" s="16"/>
    </row>
    <row r="4" spans="1:13" ht="12" customHeight="1" x14ac:dyDescent="0.3">
      <c r="F4" s="25" t="s">
        <v>35</v>
      </c>
      <c r="G4" s="25"/>
      <c r="H4" s="25"/>
      <c r="I4" s="25"/>
      <c r="J4" s="17"/>
      <c r="K4" s="15"/>
      <c r="L4" s="15"/>
      <c r="M4" s="16"/>
    </row>
    <row r="5" spans="1:13" ht="21" customHeight="1" x14ac:dyDescent="0.3">
      <c r="G5" s="18" t="s">
        <v>36</v>
      </c>
      <c r="H5" s="24" t="s">
        <v>38</v>
      </c>
      <c r="I5" s="24"/>
      <c r="J5" s="17"/>
      <c r="K5" s="15"/>
      <c r="L5" s="15"/>
      <c r="M5" s="16"/>
    </row>
    <row r="6" spans="1:13" ht="9.75" customHeight="1" x14ac:dyDescent="0.3">
      <c r="F6" s="26" t="s">
        <v>37</v>
      </c>
      <c r="G6" s="26"/>
      <c r="H6" s="27" t="s">
        <v>39</v>
      </c>
      <c r="I6" s="27"/>
      <c r="J6" s="27"/>
      <c r="K6" s="15"/>
      <c r="L6" s="15"/>
      <c r="M6" s="16"/>
    </row>
    <row r="7" spans="1:13" ht="18.75" x14ac:dyDescent="0.3">
      <c r="G7" s="19" t="s">
        <v>40</v>
      </c>
      <c r="H7" s="17"/>
      <c r="I7" s="17"/>
      <c r="J7" s="17"/>
      <c r="K7" s="15"/>
      <c r="L7" s="15"/>
      <c r="M7" s="16"/>
    </row>
    <row r="9" spans="1:13" ht="30.75" customHeight="1" x14ac:dyDescent="0.25">
      <c r="A9" s="30" t="s">
        <v>0</v>
      </c>
      <c r="B9" s="30"/>
      <c r="C9" s="30"/>
      <c r="D9" s="30"/>
      <c r="E9" s="30"/>
      <c r="F9" s="30"/>
      <c r="G9" s="30"/>
      <c r="H9" s="30"/>
      <c r="I9" s="30"/>
      <c r="J9" s="30"/>
    </row>
    <row r="12" spans="1:13" ht="44.25" customHeight="1" x14ac:dyDescent="0.25">
      <c r="A12" s="29" t="s">
        <v>12</v>
      </c>
      <c r="B12" s="29"/>
      <c r="C12" s="29"/>
      <c r="D12" s="29"/>
      <c r="E12" s="29"/>
      <c r="F12" s="29" t="s">
        <v>43</v>
      </c>
      <c r="G12" s="29"/>
      <c r="H12" s="29"/>
      <c r="I12" s="29"/>
      <c r="J12" s="29"/>
    </row>
    <row r="13" spans="1:13" s="3" customFormat="1" ht="38.25" x14ac:dyDescent="0.25">
      <c r="A13" s="5" t="s">
        <v>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2</v>
      </c>
      <c r="G13" s="5" t="s">
        <v>3</v>
      </c>
      <c r="H13" s="5" t="s">
        <v>4</v>
      </c>
      <c r="I13" s="5" t="s">
        <v>5</v>
      </c>
      <c r="J13" s="5" t="s">
        <v>6</v>
      </c>
    </row>
    <row r="14" spans="1:13" ht="14.25" x14ac:dyDescent="0.25">
      <c r="A14" s="31" t="s">
        <v>7</v>
      </c>
      <c r="B14" s="31"/>
      <c r="C14" s="31"/>
      <c r="D14" s="31"/>
      <c r="E14" s="31"/>
      <c r="F14" s="31" t="s">
        <v>7</v>
      </c>
      <c r="G14" s="31"/>
      <c r="H14" s="31"/>
      <c r="I14" s="31"/>
      <c r="J14" s="31"/>
    </row>
    <row r="15" spans="1:13" ht="3.75" customHeight="1" x14ac:dyDescent="0.25"/>
    <row r="16" spans="1:13" ht="76.5" x14ac:dyDescent="0.25">
      <c r="A16" s="4">
        <v>1</v>
      </c>
      <c r="B16" s="3" t="s">
        <v>17</v>
      </c>
      <c r="C16" s="4" t="s">
        <v>21</v>
      </c>
      <c r="D16" s="4">
        <v>408.52</v>
      </c>
      <c r="E16" s="9" t="s">
        <v>22</v>
      </c>
      <c r="F16" s="3" t="s">
        <v>17</v>
      </c>
      <c r="G16" s="4" t="s">
        <v>21</v>
      </c>
      <c r="H16" s="10">
        <v>700</v>
      </c>
      <c r="I16" s="9" t="s">
        <v>22</v>
      </c>
      <c r="J16" s="10">
        <f>H16-D16</f>
        <v>291.48</v>
      </c>
    </row>
    <row r="17" spans="1:12" ht="51.75" customHeight="1" x14ac:dyDescent="0.25">
      <c r="A17" s="4">
        <v>2</v>
      </c>
      <c r="B17" s="3" t="s">
        <v>19</v>
      </c>
      <c r="C17" s="4" t="s">
        <v>21</v>
      </c>
      <c r="D17" s="10">
        <v>250</v>
      </c>
      <c r="E17" s="9" t="s">
        <v>22</v>
      </c>
      <c r="F17" s="3" t="s">
        <v>19</v>
      </c>
      <c r="G17" s="4" t="s">
        <v>21</v>
      </c>
      <c r="H17" s="4">
        <v>413.75</v>
      </c>
      <c r="I17" s="9" t="s">
        <v>22</v>
      </c>
      <c r="J17" s="10">
        <f>H17-D17</f>
        <v>163.75</v>
      </c>
    </row>
    <row r="18" spans="1:12" ht="43.5" customHeight="1" x14ac:dyDescent="0.25">
      <c r="A18" s="4">
        <v>3</v>
      </c>
      <c r="B18" s="3" t="s">
        <v>18</v>
      </c>
      <c r="C18" s="4" t="s">
        <v>21</v>
      </c>
      <c r="D18" s="10">
        <v>1650</v>
      </c>
      <c r="E18" s="9" t="s">
        <v>22</v>
      </c>
      <c r="F18" s="3" t="s">
        <v>18</v>
      </c>
      <c r="G18" s="4" t="s">
        <v>21</v>
      </c>
      <c r="H18" s="4">
        <v>1324.05</v>
      </c>
      <c r="I18" s="9" t="s">
        <v>22</v>
      </c>
      <c r="J18" s="10">
        <f>H18-D18</f>
        <v>-325.95000000000005</v>
      </c>
    </row>
    <row r="19" spans="1:12" ht="50.25" customHeight="1" x14ac:dyDescent="0.25">
      <c r="A19" s="4">
        <v>4</v>
      </c>
      <c r="B19" s="3" t="s">
        <v>20</v>
      </c>
      <c r="C19" s="4" t="s">
        <v>21</v>
      </c>
      <c r="D19" s="4">
        <v>208.33</v>
      </c>
      <c r="E19" s="9" t="s">
        <v>22</v>
      </c>
      <c r="F19" s="3"/>
      <c r="G19" s="4"/>
      <c r="H19" s="4"/>
      <c r="J19" s="4">
        <f>H19-D19</f>
        <v>-208.33</v>
      </c>
    </row>
    <row r="20" spans="1:12" ht="9.75" customHeight="1" x14ac:dyDescent="0.25"/>
    <row r="21" spans="1:12" x14ac:dyDescent="0.25">
      <c r="B21" s="7"/>
      <c r="C21" s="8" t="s">
        <v>8</v>
      </c>
      <c r="D21" s="11">
        <f>SUM(D16:D19)</f>
        <v>2516.85</v>
      </c>
      <c r="F21" s="7"/>
      <c r="G21" s="8" t="s">
        <v>9</v>
      </c>
      <c r="H21" s="12">
        <f>SUM(H16:H19)</f>
        <v>2437.8000000000002</v>
      </c>
      <c r="I21" s="7"/>
      <c r="J21" s="13">
        <f>H21-D21</f>
        <v>-79.049999999999727</v>
      </c>
      <c r="L21" s="6">
        <f>-79.05</f>
        <v>-79.05</v>
      </c>
    </row>
    <row r="22" spans="1:12" ht="9.75" customHeight="1" x14ac:dyDescent="0.25"/>
    <row r="23" spans="1:12" ht="14.25" x14ac:dyDescent="0.25">
      <c r="A23" s="28" t="s">
        <v>10</v>
      </c>
      <c r="B23" s="28"/>
      <c r="C23" s="28"/>
      <c r="D23" s="28"/>
      <c r="E23" s="28"/>
      <c r="F23" s="28" t="s">
        <v>10</v>
      </c>
      <c r="G23" s="28"/>
      <c r="H23" s="28"/>
      <c r="I23" s="28"/>
      <c r="J23" s="28"/>
    </row>
    <row r="24" spans="1:12" ht="39" customHeight="1" x14ac:dyDescent="0.25">
      <c r="A24" s="4">
        <v>5</v>
      </c>
      <c r="B24" s="3" t="s">
        <v>23</v>
      </c>
      <c r="C24" s="4" t="s">
        <v>26</v>
      </c>
      <c r="D24" s="10">
        <v>3447.2</v>
      </c>
      <c r="E24" s="9" t="s">
        <v>22</v>
      </c>
      <c r="F24" s="3" t="s">
        <v>23</v>
      </c>
      <c r="G24" s="22" t="s">
        <v>44</v>
      </c>
      <c r="H24" s="21">
        <f>3447.2+1062.37</f>
        <v>4509.57</v>
      </c>
      <c r="I24" s="9" t="s">
        <v>22</v>
      </c>
      <c r="J24" s="10">
        <f>H24-D24</f>
        <v>1062.3699999999999</v>
      </c>
    </row>
    <row r="25" spans="1:12" ht="40.5" customHeight="1" x14ac:dyDescent="0.25">
      <c r="A25" s="4">
        <v>6</v>
      </c>
      <c r="B25" s="3" t="s">
        <v>24</v>
      </c>
      <c r="C25" s="4" t="s">
        <v>27</v>
      </c>
      <c r="D25" s="10">
        <v>300</v>
      </c>
      <c r="E25" s="9" t="s">
        <v>22</v>
      </c>
      <c r="F25" s="3" t="s">
        <v>24</v>
      </c>
      <c r="G25" s="4" t="s">
        <v>29</v>
      </c>
      <c r="H25" s="4">
        <v>86.27</v>
      </c>
      <c r="I25" s="9" t="s">
        <v>22</v>
      </c>
      <c r="J25" s="10">
        <f>H25-D25</f>
        <v>-213.73000000000002</v>
      </c>
    </row>
    <row r="26" spans="1:12" ht="38.25" x14ac:dyDescent="0.25">
      <c r="A26" s="4">
        <v>7</v>
      </c>
      <c r="B26" s="14" t="s">
        <v>25</v>
      </c>
      <c r="C26" s="4" t="s">
        <v>31</v>
      </c>
      <c r="D26" s="10">
        <v>860</v>
      </c>
      <c r="E26" s="9" t="s">
        <v>22</v>
      </c>
      <c r="F26" s="14" t="s">
        <v>25</v>
      </c>
      <c r="G26" s="4" t="s">
        <v>28</v>
      </c>
      <c r="H26" s="4">
        <v>143.21</v>
      </c>
      <c r="I26" s="9" t="s">
        <v>22</v>
      </c>
      <c r="J26" s="10">
        <f>H26-D26</f>
        <v>-716.79</v>
      </c>
    </row>
    <row r="27" spans="1:12" ht="4.5" customHeight="1" x14ac:dyDescent="0.25">
      <c r="B27" s="3"/>
    </row>
    <row r="28" spans="1:12" s="7" customFormat="1" x14ac:dyDescent="0.25">
      <c r="C28" s="8" t="s">
        <v>11</v>
      </c>
      <c r="D28" s="13">
        <f>SUM(D24:D26)</f>
        <v>4607.2</v>
      </c>
      <c r="G28" s="8" t="s">
        <v>11</v>
      </c>
      <c r="H28" s="12">
        <f>SUM(H24:H26)</f>
        <v>4739.05</v>
      </c>
      <c r="J28" s="13">
        <f>SUM(J24:J26)</f>
        <v>131.84999999999991</v>
      </c>
      <c r="L28" s="12">
        <f>-930.52</f>
        <v>-930.52</v>
      </c>
    </row>
    <row r="29" spans="1:12" ht="6.75" customHeight="1" x14ac:dyDescent="0.25"/>
    <row r="30" spans="1:12" s="1" customFormat="1" ht="15" x14ac:dyDescent="0.25">
      <c r="A30" s="28" t="s">
        <v>13</v>
      </c>
      <c r="B30" s="28"/>
      <c r="C30" s="28"/>
      <c r="D30" s="28"/>
      <c r="E30" s="28"/>
      <c r="F30" s="28" t="s">
        <v>13</v>
      </c>
      <c r="G30" s="28"/>
      <c r="H30" s="28"/>
      <c r="I30" s="28"/>
      <c r="J30" s="28"/>
    </row>
    <row r="32" spans="1:12" ht="25.5" x14ac:dyDescent="0.25">
      <c r="A32" s="4">
        <v>8</v>
      </c>
      <c r="B32" s="3" t="s">
        <v>30</v>
      </c>
      <c r="C32" s="4" t="s">
        <v>21</v>
      </c>
      <c r="D32" s="10">
        <v>300</v>
      </c>
      <c r="E32" s="9" t="s">
        <v>22</v>
      </c>
      <c r="F32" s="3" t="s">
        <v>30</v>
      </c>
      <c r="G32" s="4" t="s">
        <v>21</v>
      </c>
      <c r="H32" s="10">
        <v>247.2</v>
      </c>
      <c r="I32" s="9" t="s">
        <v>22</v>
      </c>
      <c r="J32" s="10">
        <f>H32-D32</f>
        <v>-52.800000000000011</v>
      </c>
    </row>
    <row r="33" spans="2:12" ht="6" customHeight="1" x14ac:dyDescent="0.25"/>
    <row r="34" spans="2:12" s="7" customFormat="1" x14ac:dyDescent="0.25">
      <c r="C34" s="8" t="s">
        <v>14</v>
      </c>
      <c r="D34" s="13">
        <f>D32</f>
        <v>300</v>
      </c>
      <c r="G34" s="8" t="s">
        <v>14</v>
      </c>
      <c r="H34" s="13">
        <f>H32</f>
        <v>247.2</v>
      </c>
      <c r="J34" s="13">
        <f>H34-D34</f>
        <v>-52.800000000000011</v>
      </c>
      <c r="L34" s="7">
        <f>-52.8</f>
        <v>-52.8</v>
      </c>
    </row>
    <row r="36" spans="2:12" s="7" customFormat="1" x14ac:dyDescent="0.25">
      <c r="C36" s="8" t="s">
        <v>15</v>
      </c>
      <c r="D36" s="13">
        <f>D21+D28+D34</f>
        <v>7424.0499999999993</v>
      </c>
      <c r="G36" s="8" t="s">
        <v>32</v>
      </c>
      <c r="H36" s="13">
        <f>H21+H28+H34</f>
        <v>7424.05</v>
      </c>
      <c r="J36" s="13">
        <f>J21+J28+J34</f>
        <v>1.7053025658242404E-13</v>
      </c>
      <c r="L36" s="12">
        <f>L21+L28+L34</f>
        <v>-1062.3699999999999</v>
      </c>
    </row>
    <row r="37" spans="2:12" s="7" customFormat="1" x14ac:dyDescent="0.25">
      <c r="C37" s="8" t="s">
        <v>16</v>
      </c>
      <c r="D37" s="13">
        <f>D36</f>
        <v>7424.0499999999993</v>
      </c>
      <c r="G37" s="8" t="s">
        <v>16</v>
      </c>
      <c r="H37" s="13">
        <f>H36</f>
        <v>7424.05</v>
      </c>
    </row>
    <row r="41" spans="2:12" s="1" customFormat="1" ht="15" x14ac:dyDescent="0.25">
      <c r="B41" s="20" t="s">
        <v>41</v>
      </c>
      <c r="F41" s="1" t="s">
        <v>42</v>
      </c>
    </row>
  </sheetData>
  <mergeCells count="15">
    <mergeCell ref="A30:E30"/>
    <mergeCell ref="F30:J30"/>
    <mergeCell ref="A12:E12"/>
    <mergeCell ref="A9:J9"/>
    <mergeCell ref="F12:J12"/>
    <mergeCell ref="A14:E14"/>
    <mergeCell ref="F14:J14"/>
    <mergeCell ref="A23:E23"/>
    <mergeCell ref="F23:J23"/>
    <mergeCell ref="F2:I2"/>
    <mergeCell ref="F3:I3"/>
    <mergeCell ref="F4:I4"/>
    <mergeCell ref="F6:G6"/>
    <mergeCell ref="H6:J6"/>
    <mergeCell ref="H5:I5"/>
  </mergeCells>
  <pageMargins left="0.31496062992125984" right="0.31496062992125984" top="0.74803149606299213" bottom="0.35433070866141736" header="0.31496062992125984" footer="0.31496062992125984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Зміни ІП 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2024-01-02T12:01:13Z</dcterms:modified>
</cp:coreProperties>
</file>