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0" l="1"/>
  <c r="G25" i="20"/>
  <c r="G29" i="20"/>
  <c r="K21" i="20" l="1"/>
  <c r="K20" i="20" s="1"/>
  <c r="L21" i="20"/>
  <c r="L20" i="20" s="1"/>
  <c r="H28" i="20" l="1"/>
  <c r="H27" i="20"/>
  <c r="H26" i="20"/>
  <c r="H23" i="20"/>
  <c r="H22" i="20"/>
  <c r="H19" i="20"/>
  <c r="H18" i="20" l="1"/>
  <c r="H17" i="20" s="1"/>
  <c r="I25" i="20"/>
  <c r="I21" i="20" s="1"/>
  <c r="H25" i="20" l="1"/>
  <c r="H21" i="20" s="1"/>
  <c r="L29" i="20" l="1"/>
  <c r="G18" i="20" l="1"/>
  <c r="G17" i="20" s="1"/>
  <c r="H20" i="20" l="1"/>
  <c r="H29" i="20" s="1"/>
  <c r="K18" i="20" l="1"/>
  <c r="I18" i="20"/>
  <c r="G20" i="20" l="1"/>
  <c r="J25" i="20" l="1"/>
  <c r="J21" i="20" s="1"/>
  <c r="K17" i="20" l="1"/>
  <c r="J18" i="20"/>
  <c r="I17" i="20"/>
  <c r="K29" i="20" l="1"/>
  <c r="J17" i="20"/>
  <c r="I20" i="20" l="1"/>
  <c r="I29" i="20" s="1"/>
  <c r="J20" i="20"/>
  <c r="J29" i="20" s="1"/>
</calcChain>
</file>

<file path=xl/sharedStrings.xml><?xml version="1.0" encoding="utf-8"?>
<sst xmlns="http://schemas.openxmlformats.org/spreadsheetml/2006/main" count="69" uniqueCount="61">
  <si>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</si>
  <si>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</si>
  <si>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</si>
  <si>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</si>
  <si>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</si>
  <si>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</si>
  <si>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</si>
  <si>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</si>
  <si>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</si>
  <si>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</si>
  <si>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</si>
  <si>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</si>
  <si>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</si>
  <si>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</si>
  <si>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</si>
  <si>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</si>
  <si>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</si>
  <si>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</si>
  <si>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</si>
  <si>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</si>
  <si>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</si>
  <si>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</si>
  <si>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</si>
  <si>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</si>
  <si>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</si>
  <si>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</si>
  <si>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</si>
  <si>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</si>
  <si>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</si>
  <si>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</si>
  <si>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</si>
  <si>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</si>
  <si>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</si>
  <si>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</si>
  <si>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</si>
  <si>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</si>
  <si>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</si>
  <si>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</si>
  <si>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</si>
  <si>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</si>
  <si>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</si>
  <si>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</si>
  <si>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</si>
  <si>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</si>
  <si>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</si>
  <si>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</si>
  <si>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</si>
  <si>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</si>
  <si>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</si>
  <si>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</si>
  <si>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2021-2025</t>
  </si>
  <si>
    <t>за рахунок залишку коштів БР</t>
  </si>
  <si>
    <t>"Додаток 6</t>
  </si>
  <si>
    <t>від  22.12.2023  № 522 - VIII"</t>
  </si>
  <si>
    <t>Виконання інвестиційних проектів за рахунок субвенцій з інших бюджетів</t>
  </si>
  <si>
    <t>0490</t>
  </si>
  <si>
    <t xml:space="preserve">Обсяг капітальних вкладень місцевого бюджету всього, гривень </t>
  </si>
  <si>
    <t>від            03.2024 №            - VIII</t>
  </si>
  <si>
    <t>2017-2025</t>
  </si>
  <si>
    <t>за рахунок доходів (субвенцій)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</si>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</sst>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5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="60" zoomScaleNormal="100" workbookViewId="0">
      <pane xSplit="5" ySplit="13" topLeftCell="F23" activePane="bottomRight" state="frozen"/>
      <selection pane="topRight" activeCell="F1" sqref="F1"/>
      <selection pane="bottomLeft" activeCell="A16" sqref="A16"/>
      <selection pane="bottomRight" activeCell="G22" sqref="G22"/>
    </sheetView>
  </sheetViews>
  <sheetFormatPr defaultColWidth="9.109375" defaultRowHeight="18"/>
  <cols>
    <col min="1" max="1" width="17.109375" style="32" customWidth="1"/>
    <col min="2" max="2" width="13.21875" style="32" customWidth="1"/>
    <col min="3" max="3" width="15.21875" style="32" customWidth="1"/>
    <col min="4" max="4" width="40" style="4" customWidth="1"/>
    <col min="5" max="5" width="78.21875" style="5" customWidth="1"/>
    <col min="6" max="6" width="16.21875" style="5" customWidth="1"/>
    <col min="7" max="7" width="21.33203125" style="5" customWidth="1"/>
    <col min="8" max="8" width="19.21875" style="4" customWidth="1"/>
    <col min="9" max="9" width="26.33203125" style="4" customWidth="1"/>
    <col min="10" max="12" width="26.33203125" style="13" hidden="1" customWidth="1"/>
    <col min="13" max="13" width="26.3320312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8" t="s">
        <v>60</v>
      </c>
    </row>
    <row r="2" spans="1:13">
      <c r="H2" s="8" t="s">
        <v>20</v>
      </c>
    </row>
    <row r="3" spans="1:13">
      <c r="H3" s="8" t="s">
        <v>10</v>
      </c>
    </row>
    <row r="4" spans="1:13">
      <c r="H4" s="8" t="s">
        <v>57</v>
      </c>
    </row>
    <row r="5" spans="1:13">
      <c r="H5" s="8"/>
    </row>
    <row r="6" spans="1:13">
      <c r="H6" s="8" t="s">
        <v>52</v>
      </c>
    </row>
    <row r="7" spans="1:13">
      <c r="H7" s="8" t="s">
        <v>9</v>
      </c>
    </row>
    <row r="8" spans="1:13">
      <c r="H8" s="8" t="s">
        <v>10</v>
      </c>
    </row>
    <row r="9" spans="1:13">
      <c r="H9" s="37" t="s">
        <v>53</v>
      </c>
    </row>
    <row r="10" spans="1:13" s="3" customFormat="1" ht="21">
      <c r="A10" s="51" t="s">
        <v>16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3" s="3" customFormat="1" ht="21">
      <c r="A11" s="51" t="s">
        <v>46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3" customFormat="1" ht="21">
      <c r="A12" s="54">
        <v>1558900000</v>
      </c>
      <c r="B12" s="54"/>
      <c r="C12" s="23"/>
      <c r="D12" s="23"/>
      <c r="E12" s="23"/>
      <c r="F12" s="23"/>
      <c r="G12" s="23"/>
      <c r="H12" s="23"/>
      <c r="I12" s="23"/>
      <c r="J12" s="39"/>
      <c r="K12" s="39"/>
      <c r="L12" s="39"/>
      <c r="M12" s="23"/>
    </row>
    <row r="13" spans="1:13" s="3" customFormat="1" ht="21">
      <c r="A13" s="55" t="s">
        <v>8</v>
      </c>
      <c r="B13" s="55"/>
      <c r="C13" s="23"/>
      <c r="D13" s="23"/>
      <c r="E13" s="23"/>
      <c r="F13" s="23"/>
      <c r="G13" s="23"/>
      <c r="H13" s="23"/>
      <c r="I13" s="23"/>
      <c r="J13" s="39"/>
      <c r="K13" s="39"/>
      <c r="L13" s="39"/>
      <c r="M13" s="23"/>
    </row>
    <row r="14" spans="1:13" s="9" customFormat="1" ht="15.6">
      <c r="A14" s="52" t="s">
        <v>4</v>
      </c>
      <c r="B14" s="52" t="s">
        <v>5</v>
      </c>
      <c r="C14" s="52" t="s">
        <v>3</v>
      </c>
      <c r="D14" s="52" t="s">
        <v>6</v>
      </c>
      <c r="E14" s="52" t="s">
        <v>17</v>
      </c>
      <c r="F14" s="52" t="s">
        <v>18</v>
      </c>
      <c r="G14" s="52" t="s">
        <v>19</v>
      </c>
      <c r="H14" s="52" t="s">
        <v>56</v>
      </c>
      <c r="I14" s="52" t="s">
        <v>47</v>
      </c>
      <c r="J14" s="58" t="s">
        <v>2</v>
      </c>
      <c r="K14" s="58"/>
      <c r="L14" s="49"/>
      <c r="M14" s="52" t="s">
        <v>48</v>
      </c>
    </row>
    <row r="15" spans="1:13" s="9" customFormat="1" ht="91.2" customHeight="1">
      <c r="A15" s="53"/>
      <c r="B15" s="53"/>
      <c r="C15" s="53"/>
      <c r="D15" s="52"/>
      <c r="E15" s="52"/>
      <c r="F15" s="52"/>
      <c r="G15" s="52"/>
      <c r="H15" s="52"/>
      <c r="I15" s="52"/>
      <c r="J15" s="14" t="s">
        <v>1</v>
      </c>
      <c r="K15" s="15" t="s">
        <v>51</v>
      </c>
      <c r="L15" s="15" t="s">
        <v>59</v>
      </c>
      <c r="M15" s="52"/>
    </row>
    <row r="16" spans="1:1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15" t="s">
        <v>7</v>
      </c>
      <c r="K16" s="15" t="s">
        <v>32</v>
      </c>
      <c r="L16" s="15"/>
      <c r="M16" s="6">
        <v>10</v>
      </c>
    </row>
    <row r="17" spans="1:13" ht="44.7" customHeight="1">
      <c r="A17" s="25" t="s">
        <v>26</v>
      </c>
      <c r="B17" s="25"/>
      <c r="C17" s="25"/>
      <c r="D17" s="57" t="s">
        <v>28</v>
      </c>
      <c r="E17" s="57"/>
      <c r="F17" s="6"/>
      <c r="G17" s="45">
        <f>G18</f>
        <v>4562181</v>
      </c>
      <c r="H17" s="45">
        <f>H18</f>
        <v>1750000</v>
      </c>
      <c r="I17" s="45">
        <f t="shared" ref="I17:K18" si="0">I18</f>
        <v>1680000</v>
      </c>
      <c r="J17" s="43">
        <f t="shared" si="0"/>
        <v>1680000</v>
      </c>
      <c r="K17" s="43">
        <f t="shared" si="0"/>
        <v>0</v>
      </c>
      <c r="L17" s="43"/>
      <c r="M17" s="11"/>
    </row>
    <row r="18" spans="1:13" ht="44.7" customHeight="1">
      <c r="A18" s="25" t="s">
        <v>27</v>
      </c>
      <c r="B18" s="12"/>
      <c r="C18" s="12"/>
      <c r="D18" s="57" t="s">
        <v>28</v>
      </c>
      <c r="E18" s="57"/>
      <c r="F18" s="6"/>
      <c r="G18" s="45">
        <f>G19</f>
        <v>4562181</v>
      </c>
      <c r="H18" s="45">
        <f>H19</f>
        <v>1750000</v>
      </c>
      <c r="I18" s="45">
        <f>I19</f>
        <v>1680000</v>
      </c>
      <c r="J18" s="41">
        <f t="shared" si="0"/>
        <v>1680000</v>
      </c>
      <c r="K18" s="41">
        <f t="shared" si="0"/>
        <v>0</v>
      </c>
      <c r="L18" s="41"/>
      <c r="M18" s="11"/>
    </row>
    <row r="19" spans="1:13" ht="72">
      <c r="A19" s="12" t="s">
        <v>29</v>
      </c>
      <c r="B19" s="12" t="s">
        <v>30</v>
      </c>
      <c r="C19" s="27" t="s">
        <v>31</v>
      </c>
      <c r="D19" s="24" t="s">
        <v>44</v>
      </c>
      <c r="E19" s="38" t="s">
        <v>43</v>
      </c>
      <c r="F19" s="6" t="s">
        <v>42</v>
      </c>
      <c r="G19" s="46">
        <v>4562181</v>
      </c>
      <c r="H19" s="46">
        <f>70000+1680000</f>
        <v>1750000</v>
      </c>
      <c r="I19" s="46">
        <v>1680000</v>
      </c>
      <c r="J19" s="42">
        <v>1680000</v>
      </c>
      <c r="K19" s="42"/>
      <c r="L19" s="42"/>
      <c r="M19" s="11">
        <v>1</v>
      </c>
    </row>
    <row r="20" spans="1:13" ht="44.7" customHeight="1">
      <c r="A20" s="25" t="s">
        <v>12</v>
      </c>
      <c r="B20" s="25"/>
      <c r="C20" s="25"/>
      <c r="D20" s="56" t="s">
        <v>24</v>
      </c>
      <c r="E20" s="56"/>
      <c r="F20" s="6"/>
      <c r="G20" s="45">
        <f>G21</f>
        <v>223624318</v>
      </c>
      <c r="H20" s="45">
        <f>H21</f>
        <v>64851159.43</v>
      </c>
      <c r="I20" s="45">
        <f>I21</f>
        <v>55694102</v>
      </c>
      <c r="J20" s="30">
        <f>J21</f>
        <v>29202660</v>
      </c>
      <c r="K20" s="30">
        <f t="shared" ref="K20:L20" si="1">K21</f>
        <v>0</v>
      </c>
      <c r="L20" s="30">
        <f t="shared" si="1"/>
        <v>26491442</v>
      </c>
      <c r="M20" s="11"/>
    </row>
    <row r="21" spans="1:13" ht="44.7" customHeight="1">
      <c r="A21" s="25" t="s">
        <v>13</v>
      </c>
      <c r="B21" s="12"/>
      <c r="C21" s="12"/>
      <c r="D21" s="56" t="s">
        <v>24</v>
      </c>
      <c r="E21" s="56"/>
      <c r="F21" s="6"/>
      <c r="G21" s="45">
        <f>G22+G23+G25</f>
        <v>223624318</v>
      </c>
      <c r="H21" s="45">
        <f>H22+H23+H24+H25</f>
        <v>64851159.43</v>
      </c>
      <c r="I21" s="45">
        <f>I22+I23+I24+I25</f>
        <v>55694102</v>
      </c>
      <c r="J21" s="45">
        <f>J22+J23+J24+J25</f>
        <v>29202660</v>
      </c>
      <c r="K21" s="45">
        <f t="shared" ref="K21:L21" si="2">K22+K23+K24+K25</f>
        <v>0</v>
      </c>
      <c r="L21" s="45">
        <f t="shared" si="2"/>
        <v>26491442</v>
      </c>
      <c r="M21" s="11"/>
    </row>
    <row r="22" spans="1:13" ht="108">
      <c r="A22" s="26">
        <v>1517310</v>
      </c>
      <c r="B22" s="27" t="s">
        <v>21</v>
      </c>
      <c r="C22" s="27" t="s">
        <v>14</v>
      </c>
      <c r="D22" s="38" t="s">
        <v>22</v>
      </c>
      <c r="E22" s="24" t="s">
        <v>25</v>
      </c>
      <c r="F22" s="6" t="s">
        <v>49</v>
      </c>
      <c r="G22" s="46">
        <v>41654575</v>
      </c>
      <c r="H22" s="46">
        <f>1850012+19000000</f>
        <v>20850012</v>
      </c>
      <c r="I22" s="47">
        <v>19000000</v>
      </c>
      <c r="J22" s="31">
        <v>19000000</v>
      </c>
      <c r="K22" s="31"/>
      <c r="L22" s="31"/>
      <c r="M22" s="11">
        <v>0.501</v>
      </c>
    </row>
    <row r="23" spans="1:13" ht="54">
      <c r="A23" s="26">
        <v>1517321</v>
      </c>
      <c r="B23" s="26">
        <v>7321</v>
      </c>
      <c r="C23" s="27" t="s">
        <v>14</v>
      </c>
      <c r="D23" s="24" t="s">
        <v>23</v>
      </c>
      <c r="E23" s="10" t="s">
        <v>15</v>
      </c>
      <c r="F23" s="6" t="s">
        <v>58</v>
      </c>
      <c r="G23" s="46">
        <v>78391350</v>
      </c>
      <c r="H23" s="46">
        <f>3620270+632871+202660</f>
        <v>4455801</v>
      </c>
      <c r="I23" s="46">
        <v>202660</v>
      </c>
      <c r="J23" s="31">
        <v>202660</v>
      </c>
      <c r="K23" s="31"/>
      <c r="L23" s="31"/>
      <c r="M23" s="11">
        <v>5.7000000000000002E-2</v>
      </c>
    </row>
    <row r="24" spans="1:13" ht="72">
      <c r="A24" s="26">
        <v>1517368</v>
      </c>
      <c r="B24" s="26">
        <v>7368</v>
      </c>
      <c r="C24" s="27" t="s">
        <v>55</v>
      </c>
      <c r="D24" s="24" t="s">
        <v>54</v>
      </c>
      <c r="E24" s="24" t="s">
        <v>41</v>
      </c>
      <c r="F24" s="6" t="s">
        <v>42</v>
      </c>
      <c r="G24" s="46">
        <v>27435695</v>
      </c>
      <c r="H24" s="46">
        <v>26491442</v>
      </c>
      <c r="I24" s="46">
        <v>26491442</v>
      </c>
      <c r="J24" s="31"/>
      <c r="K24" s="31"/>
      <c r="L24" s="31">
        <v>26491442</v>
      </c>
      <c r="M24" s="11">
        <v>1</v>
      </c>
    </row>
    <row r="25" spans="1:13" ht="54">
      <c r="A25" s="12" t="s">
        <v>35</v>
      </c>
      <c r="B25" s="26" t="s">
        <v>36</v>
      </c>
      <c r="C25" s="44" t="s">
        <v>37</v>
      </c>
      <c r="D25" s="38" t="s">
        <v>38</v>
      </c>
      <c r="E25" s="38" t="s">
        <v>11</v>
      </c>
      <c r="F25" s="6"/>
      <c r="G25" s="46">
        <f>G26+G27+G28</f>
        <v>103578393</v>
      </c>
      <c r="H25" s="46">
        <f t="shared" ref="H25:I25" si="3">H26+H27+H28</f>
        <v>13053904.43</v>
      </c>
      <c r="I25" s="46">
        <f t="shared" si="3"/>
        <v>10000000</v>
      </c>
      <c r="J25" s="28">
        <f>SUM(J26:J28)</f>
        <v>10000000</v>
      </c>
      <c r="K25" s="31"/>
      <c r="L25" s="31"/>
      <c r="M25" s="11"/>
    </row>
    <row r="26" spans="1:13" ht="36">
      <c r="A26" s="26"/>
      <c r="B26" s="26"/>
      <c r="C26" s="27"/>
      <c r="D26" s="24"/>
      <c r="E26" s="40" t="s">
        <v>39</v>
      </c>
      <c r="F26" s="6" t="s">
        <v>50</v>
      </c>
      <c r="G26" s="46">
        <v>33659714</v>
      </c>
      <c r="H26" s="46">
        <f>329482+611896+5000000</f>
        <v>5941378</v>
      </c>
      <c r="I26" s="48">
        <v>5000000</v>
      </c>
      <c r="J26" s="42">
        <v>5000000</v>
      </c>
      <c r="K26" s="31"/>
      <c r="L26" s="31"/>
      <c r="M26" s="11">
        <v>0.17699999999999999</v>
      </c>
    </row>
    <row r="27" spans="1:13" ht="72">
      <c r="A27" s="26"/>
      <c r="B27" s="26"/>
      <c r="C27" s="27"/>
      <c r="D27" s="24"/>
      <c r="E27" s="24" t="s">
        <v>40</v>
      </c>
      <c r="F27" s="6" t="s">
        <v>49</v>
      </c>
      <c r="G27" s="46">
        <v>42482984</v>
      </c>
      <c r="H27" s="46">
        <f>1168253.38+4000000</f>
        <v>5168253.38</v>
      </c>
      <c r="I27" s="48">
        <v>4000000</v>
      </c>
      <c r="J27" s="42">
        <v>4000000</v>
      </c>
      <c r="K27" s="31"/>
      <c r="L27" s="31"/>
      <c r="M27" s="11">
        <v>0.122</v>
      </c>
    </row>
    <row r="28" spans="1:13" ht="72">
      <c r="A28" s="26"/>
      <c r="B28" s="26"/>
      <c r="C28" s="27"/>
      <c r="D28" s="24"/>
      <c r="E28" s="24" t="s">
        <v>41</v>
      </c>
      <c r="F28" s="6" t="s">
        <v>42</v>
      </c>
      <c r="G28" s="46">
        <v>27435695</v>
      </c>
      <c r="H28" s="46">
        <f>944273.05+1000000</f>
        <v>1944273.05</v>
      </c>
      <c r="I28" s="48">
        <v>1000000</v>
      </c>
      <c r="J28" s="42">
        <v>1000000</v>
      </c>
      <c r="K28" s="31"/>
      <c r="L28" s="31"/>
      <c r="M28" s="11">
        <v>1</v>
      </c>
    </row>
    <row r="29" spans="1:13">
      <c r="A29" s="20"/>
      <c r="B29" s="12"/>
      <c r="C29" s="12"/>
      <c r="D29" s="2"/>
      <c r="E29" s="7" t="s">
        <v>0</v>
      </c>
      <c r="F29" s="6"/>
      <c r="G29" s="45">
        <f>G17+G20</f>
        <v>228186499</v>
      </c>
      <c r="H29" s="45">
        <f>H17+H20</f>
        <v>66601159.43</v>
      </c>
      <c r="I29" s="50">
        <f>I17+I20</f>
        <v>57374102</v>
      </c>
      <c r="J29" s="36">
        <f>J17+J20</f>
        <v>30882660</v>
      </c>
      <c r="K29" s="36">
        <f t="shared" ref="K29:L29" si="4">K17+K20</f>
        <v>0</v>
      </c>
      <c r="L29" s="36">
        <f t="shared" si="4"/>
        <v>26491442</v>
      </c>
      <c r="M29" s="29" t="s">
        <v>45</v>
      </c>
    </row>
    <row r="30" spans="1:13" s="17" customFormat="1">
      <c r="A30" s="34"/>
      <c r="B30" s="35"/>
      <c r="C30" s="33"/>
      <c r="D30" s="17" t="s">
        <v>33</v>
      </c>
      <c r="F30" s="18" t="s">
        <v>34</v>
      </c>
      <c r="G30" s="19"/>
      <c r="H30" s="18"/>
      <c r="J30" s="13"/>
      <c r="K30" s="13"/>
      <c r="L30" s="13"/>
    </row>
    <row r="31" spans="1:13">
      <c r="A31" s="35"/>
      <c r="I31" s="1"/>
      <c r="J31" s="16"/>
      <c r="K31" s="16"/>
      <c r="L31" s="16"/>
    </row>
    <row r="32" spans="1:13">
      <c r="I32" s="21"/>
      <c r="J32" s="22"/>
      <c r="K32" s="22"/>
      <c r="L32" s="22"/>
    </row>
    <row r="33" spans="8:13">
      <c r="H33" s="1"/>
      <c r="J33" s="16"/>
      <c r="K33" s="16"/>
      <c r="L33" s="16"/>
    </row>
    <row r="34" spans="8:13">
      <c r="H34" s="1"/>
      <c r="I34" s="1"/>
      <c r="J34" s="16"/>
      <c r="K34" s="16"/>
      <c r="L34" s="16"/>
      <c r="M34" s="1"/>
    </row>
  </sheetData>
  <mergeCells count="19">
    <mergeCell ref="D20:E20"/>
    <mergeCell ref="D21:E21"/>
    <mergeCell ref="D17:E17"/>
    <mergeCell ref="D18:E18"/>
    <mergeCell ref="J14:K14"/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2024-03-15T13:45:25Z</cp:lastPrinted>
  <dcterms:created xsi:type="dcterms:W3CDTF">2005-08-15T04:40:30Z</dcterms:created>
  <dcterms:modified xsi:type="dcterms:W3CDTF">2024-03-18T08:31:06Z</dcterms:modified>
</cp:coreProperties>
</file>