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16" activeTab="0"/>
  </bookViews>
  <sheets>
    <sheet name="централізоване водопостачання т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<sst xmlns="http://schemas.openxmlformats.org/spreadsheetml/2006/main" count="70" uniqueCount="59">
  <si>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 xml:space="preserve">   Структура тарифів на послуги з централізованого водопостачання  та  централізованого водовідведення     комунального підприємства «Чорноморськводоканал» Одеського району Одеської області</t>
  </si>
  <si>
    <t>Без ПДВ</t>
  </si>
  <si>
    <t>№ п/п</t>
  </si>
  <si>
    <t>Найменування показників</t>
  </si>
  <si>
    <t>Централізоване водопостачання</t>
  </si>
  <si>
    <t>Централізоване водовідведення</t>
  </si>
  <si>
    <t>тис.грн.  На рік</t>
  </si>
  <si>
    <t>грн./м3</t>
  </si>
  <si>
    <t>тис.грн. На рік</t>
  </si>
  <si>
    <t>Виробнича собівартість, у тому числі:</t>
  </si>
  <si>
    <t>прямі матеріальні витрати, у тому числі:</t>
  </si>
  <si>
    <t>1,1,1</t>
  </si>
  <si>
    <t>електроенергія</t>
  </si>
  <si>
    <t>1,1,2</t>
  </si>
  <si>
    <t>витрати на придбання води в інших суб'єктів господарювання /очищення власних стічних вод іншими суб'єктами господарювання</t>
  </si>
  <si>
    <t>1,1,3</t>
  </si>
  <si>
    <t>витрати на реагенти</t>
  </si>
  <si>
    <t>1,1,4</t>
  </si>
  <si>
    <t>матеріали, запасні частини та інші  матеріальні ресурси  (в т.ч. Ремонти)</t>
  </si>
  <si>
    <t>прямі витрати на оплату праці</t>
  </si>
  <si>
    <t>інші прямі витрати, у тому числі:</t>
  </si>
  <si>
    <t>1,3,1,</t>
  </si>
  <si>
    <t>відрахування на соціальні заходи</t>
  </si>
  <si>
    <t>1,3,2</t>
  </si>
  <si>
    <t>амортизаційні відрахування</t>
  </si>
  <si>
    <t>1,3,3</t>
  </si>
  <si>
    <t>підкачка води сторонніми організаціми</t>
  </si>
  <si>
    <t>1,3,4</t>
  </si>
  <si>
    <t>інші прямі витрати</t>
  </si>
  <si>
    <t>загальновиробничі витрати, у тому числі</t>
  </si>
  <si>
    <t>1,4,1</t>
  </si>
  <si>
    <t>витрати на оплату праці</t>
  </si>
  <si>
    <t>1,4,2</t>
  </si>
  <si>
    <t>1,4,3</t>
  </si>
  <si>
    <t>1,4,4</t>
  </si>
  <si>
    <t>інші витрати</t>
  </si>
  <si>
    <t>Адміністративні витрати, у тому числі:</t>
  </si>
  <si>
    <t>Витрати на збут, у тому числі</t>
  </si>
  <si>
    <t>Інші операційні витрати</t>
  </si>
  <si>
    <t>Фінансові витрати</t>
  </si>
  <si>
    <t>Повна собівартість</t>
  </si>
  <si>
    <t>Планований прибуток , у тому числі на:</t>
  </si>
  <si>
    <t>- здійснення заходів інвестиційної програми</t>
  </si>
  <si>
    <t xml:space="preserve">- погашення основної суми запозичень(кредитів/позик) та/або інвестування за рахунок власного капіталу в необоротні матеріальні та нематеріальні активи для провадження ліцензованої діяльності </t>
  </si>
  <si>
    <t xml:space="preserve">-забезпечення необхідного рівня прибутковості капіталу власників (нарахування  дивідендів)-частина чистого прибутку </t>
  </si>
  <si>
    <t>-відрахування до резервного капіталу</t>
  </si>
  <si>
    <t xml:space="preserve">-відшкодування витрат з податку на прибуток </t>
  </si>
  <si>
    <t>-забезпечення обігових коштів</t>
  </si>
  <si>
    <t>Витрати на відшкодування втрат</t>
  </si>
  <si>
    <t>Вартість централізованого водопостачання/водовідведення, тис.грн.</t>
  </si>
  <si>
    <t>Тариф споживачам, які є  суб'єктами господарювання у сфері централізованого водопостачання/водовідведення без встановлення вузлів комерційного обліку, грн./м3 (без ПДВ)</t>
  </si>
  <si>
    <t>Тариф споживачам, які є суб'єктами господарювання у сфері централізованого водопостачання/   водовідведення без встановлення вузлів комерційного обліку, грн./м3 (з ПДВ)</t>
  </si>
  <si>
    <t>Тариф споживачам, які не  є суб'єктами господарювання у сфері централізованого водопостачання/водовідведення без встановлення вузлів комерційного обліку , грн./м3 (без ПДВ)</t>
  </si>
  <si>
    <t>Тариф споживачам, які не  є суб'єктами господарювання у сфері централізованого водопостачання/водовідведення без встановлення вузлів комерційного обліку, грн./м3 (з ПДВ)</t>
  </si>
  <si>
    <t>Обсяг реалізації, тис.м3</t>
  </si>
  <si>
    <t>Обсяг реалізації споживачам, які є суб'єктами господарювання у сфері централізованого водопостачання/водовідведення, тис.м3</t>
  </si>
  <si>
    <t>Обсяг реалізації споживачам, які не є суб'єктами господарювання у сфері централізованого водопостачання/водовідведення, тис.м3, в т.ч.</t>
  </si>
  <si>
    <t>Начальник управління економічного розвитку та торгівлі                                                        Наталія Гєнчева</t>
  </si>
  <si>
    <t>Додаток  до рішення виконавчого комітету    Чорноморської     міської ради                                   від   30.05.2024 №  189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</si>
</sst>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000"/>
    <numFmt numFmtId="165" formatCode="0.0"/>
  </numFmts>
  <fonts count="45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7.8"/>
      <name val="Times New Roman"/>
      <family val="1"/>
    </font>
    <font>
      <sz val="6"/>
      <name val="Times New Roman"/>
      <family val="1"/>
    </font>
    <font>
      <b/>
      <sz val="7.8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ill="0" applyBorder="0" applyAlignment="0" applyProtection="0"/>
    <xf numFmtId="0" fontId="30" fillId="2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65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165" fontId="7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justify" wrapText="1"/>
    </xf>
    <xf numFmtId="165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165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justify" wrapText="1"/>
    </xf>
    <xf numFmtId="165" fontId="9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31" zoomScaleNormal="131" zoomScaleSheetLayoutView="100" zoomScalePageLayoutView="0" workbookViewId="0" topLeftCell="A1">
      <selection activeCell="E5" sqref="E5:F5"/>
    </sheetView>
  </sheetViews>
  <sheetFormatPr defaultColWidth="11.57421875" defaultRowHeight="12.75"/>
  <cols>
    <col min="1" max="1" width="4.28125" style="0" customWidth="1"/>
    <col min="2" max="2" width="43.28125" style="0" customWidth="1"/>
    <col min="3" max="3" width="15.00390625" style="0" customWidth="1"/>
    <col min="4" max="4" width="11.8515625" style="0" customWidth="1"/>
    <col min="5" max="5" width="13.421875" style="0" customWidth="1"/>
    <col min="6" max="6" width="13.140625" style="0" customWidth="1"/>
    <col min="7" max="7" width="9.421875" style="0" customWidth="1"/>
    <col min="8" max="11" width="11.57421875" style="0" customWidth="1"/>
    <col min="12" max="12" width="6.8515625" style="0" customWidth="1"/>
    <col min="13" max="13" width="9.57421875" style="0" customWidth="1"/>
    <col min="14" max="14" width="9.7109375" style="0" customWidth="1"/>
    <col min="15" max="15" width="10.00390625" style="0" customWidth="1"/>
    <col min="16" max="16" width="6.7109375" style="0" customWidth="1"/>
    <col min="17" max="17" width="10.00390625" style="0" customWidth="1"/>
  </cols>
  <sheetData>
    <row r="1" spans="1:7" ht="41.25" customHeight="1">
      <c r="A1" s="1"/>
      <c r="B1" s="2"/>
      <c r="C1" s="2"/>
      <c r="D1" s="41" t="s">
        <v>58</v>
      </c>
      <c r="E1" s="41"/>
      <c r="F1" s="41"/>
      <c r="G1" s="3"/>
    </row>
    <row r="2" spans="1:7" ht="15" customHeight="1">
      <c r="A2" s="1"/>
      <c r="B2" s="42" t="s">
        <v>0</v>
      </c>
      <c r="C2" s="42"/>
      <c r="D2" s="42"/>
      <c r="E2" s="42"/>
      <c r="F2" s="42"/>
      <c r="G2" s="3"/>
    </row>
    <row r="3" spans="1:7" ht="12" customHeight="1">
      <c r="A3" s="1"/>
      <c r="B3" s="42"/>
      <c r="C3" s="42"/>
      <c r="D3" s="42"/>
      <c r="E3" s="42"/>
      <c r="F3" s="42"/>
      <c r="G3" s="3"/>
    </row>
    <row r="4" spans="1:7" ht="11.25" customHeight="1">
      <c r="A4" s="1"/>
      <c r="B4" s="4"/>
      <c r="C4" s="1"/>
      <c r="D4" s="1"/>
      <c r="E4" s="1"/>
      <c r="F4" s="5" t="s">
        <v>1</v>
      </c>
      <c r="G4" s="3"/>
    </row>
    <row r="5" spans="1:7" ht="12" customHeight="1">
      <c r="A5" s="43" t="s">
        <v>2</v>
      </c>
      <c r="B5" s="44" t="s">
        <v>3</v>
      </c>
      <c r="C5" s="44" t="s">
        <v>4</v>
      </c>
      <c r="D5" s="44"/>
      <c r="E5" s="44" t="s">
        <v>5</v>
      </c>
      <c r="F5" s="44"/>
      <c r="G5" s="1"/>
    </row>
    <row r="6" spans="1:7" ht="12.75" customHeight="1">
      <c r="A6" s="43"/>
      <c r="B6" s="43"/>
      <c r="C6" s="6" t="s">
        <v>6</v>
      </c>
      <c r="D6" s="6" t="s">
        <v>7</v>
      </c>
      <c r="E6" s="6" t="s">
        <v>8</v>
      </c>
      <c r="F6" s="6" t="s">
        <v>7</v>
      </c>
      <c r="G6" s="1"/>
    </row>
    <row r="7" spans="1:11" ht="13.5" customHeight="1">
      <c r="A7" s="7">
        <v>1</v>
      </c>
      <c r="B7" s="8" t="s">
        <v>9</v>
      </c>
      <c r="C7" s="9">
        <f>C8+C13+C14+C19</f>
        <v>93424.3</v>
      </c>
      <c r="D7" s="10">
        <f>C7/C50</f>
        <v>22.40390887290168</v>
      </c>
      <c r="E7" s="9">
        <f>E8+E13+E14+E19</f>
        <v>78644.5</v>
      </c>
      <c r="F7" s="10">
        <f aca="true" t="shared" si="0" ref="F7:F44">E7/E$50</f>
        <v>26.84112627986348</v>
      </c>
      <c r="G7" s="1"/>
      <c r="H7" s="3"/>
      <c r="I7" s="3"/>
      <c r="J7" s="3"/>
      <c r="K7" s="3"/>
    </row>
    <row r="8" spans="1:11" ht="11.25" customHeight="1">
      <c r="A8" s="11">
        <v>1.1</v>
      </c>
      <c r="B8" s="12" t="s">
        <v>10</v>
      </c>
      <c r="C8" s="9">
        <f>C9+C10+C11+C12</f>
        <v>44489.6</v>
      </c>
      <c r="D8" s="10">
        <f aca="true" t="shared" si="1" ref="D8:D44">C8/C$50</f>
        <v>10.668968824940048</v>
      </c>
      <c r="E8" s="9">
        <f>E9+E10+E11+E12</f>
        <v>23554.2</v>
      </c>
      <c r="F8" s="10">
        <f t="shared" si="0"/>
        <v>8.038976109215017</v>
      </c>
      <c r="G8" s="1"/>
      <c r="H8" s="3"/>
      <c r="I8" s="3"/>
      <c r="J8" s="3"/>
      <c r="K8" s="3"/>
    </row>
    <row r="9" spans="1:11" ht="12" customHeight="1">
      <c r="A9" s="13" t="s">
        <v>11</v>
      </c>
      <c r="B9" s="8" t="s">
        <v>12</v>
      </c>
      <c r="C9" s="14">
        <v>6849.6</v>
      </c>
      <c r="D9" s="15">
        <f t="shared" si="1"/>
        <v>1.642589928057554</v>
      </c>
      <c r="E9" s="14">
        <v>20593.2</v>
      </c>
      <c r="F9" s="15">
        <f t="shared" si="0"/>
        <v>7.02839590443686</v>
      </c>
      <c r="G9" s="1"/>
      <c r="H9" s="3"/>
      <c r="I9" s="3"/>
      <c r="J9" s="3"/>
      <c r="K9" s="3"/>
    </row>
    <row r="10" spans="1:11" ht="20.25" customHeight="1">
      <c r="A10" s="13" t="s">
        <v>13</v>
      </c>
      <c r="B10" s="16" t="s">
        <v>14</v>
      </c>
      <c r="C10" s="14">
        <v>35122.4</v>
      </c>
      <c r="D10" s="15">
        <f t="shared" si="1"/>
        <v>8.42263788968825</v>
      </c>
      <c r="E10" s="14">
        <v>0</v>
      </c>
      <c r="F10" s="15">
        <f t="shared" si="0"/>
        <v>0</v>
      </c>
      <c r="G10" s="1"/>
      <c r="H10" s="3"/>
      <c r="I10" s="3"/>
      <c r="J10" s="3"/>
      <c r="K10" s="3"/>
    </row>
    <row r="11" spans="1:11" ht="12.75">
      <c r="A11" s="13" t="s">
        <v>15</v>
      </c>
      <c r="B11" s="8" t="s">
        <v>16</v>
      </c>
      <c r="C11" s="14">
        <v>1691.4</v>
      </c>
      <c r="D11" s="15">
        <f t="shared" si="1"/>
        <v>0.4056115107913669</v>
      </c>
      <c r="E11" s="14">
        <v>2722.6</v>
      </c>
      <c r="F11" s="15">
        <f t="shared" si="0"/>
        <v>0.9292150170648464</v>
      </c>
      <c r="G11" s="1"/>
      <c r="H11" s="3"/>
      <c r="I11" s="3"/>
      <c r="J11" s="3"/>
      <c r="K11" s="3"/>
    </row>
    <row r="12" spans="1:11" ht="20.25" customHeight="1">
      <c r="A12" s="11" t="s">
        <v>17</v>
      </c>
      <c r="B12" s="17" t="s">
        <v>18</v>
      </c>
      <c r="C12" s="14">
        <v>826.2</v>
      </c>
      <c r="D12" s="15">
        <f t="shared" si="1"/>
        <v>0.19812949640287772</v>
      </c>
      <c r="E12" s="14">
        <v>238.4</v>
      </c>
      <c r="F12" s="15">
        <f t="shared" si="0"/>
        <v>0.08136518771331058</v>
      </c>
      <c r="G12" s="1"/>
      <c r="H12" s="3"/>
      <c r="I12" s="3"/>
      <c r="J12" s="3"/>
      <c r="K12" s="3"/>
    </row>
    <row r="13" spans="1:11" ht="12.75">
      <c r="A13" s="18">
        <v>1.2</v>
      </c>
      <c r="B13" s="19" t="s">
        <v>19</v>
      </c>
      <c r="C13" s="9">
        <v>8780.9</v>
      </c>
      <c r="D13" s="10">
        <f t="shared" si="1"/>
        <v>2.1057314148681052</v>
      </c>
      <c r="E13" s="9">
        <v>13126.6</v>
      </c>
      <c r="F13" s="10">
        <f t="shared" si="0"/>
        <v>4.480068259385666</v>
      </c>
      <c r="G13" s="1"/>
      <c r="H13" s="3"/>
      <c r="I13" s="3"/>
      <c r="J13" s="3"/>
      <c r="K13" s="3"/>
    </row>
    <row r="14" spans="1:11" ht="11.25" customHeight="1">
      <c r="A14" s="18">
        <v>1.3</v>
      </c>
      <c r="B14" s="19" t="s">
        <v>20</v>
      </c>
      <c r="C14" s="9">
        <f>C15+C16+C17+C18</f>
        <v>9785.9</v>
      </c>
      <c r="D14" s="10">
        <f t="shared" si="1"/>
        <v>2.34673860911271</v>
      </c>
      <c r="E14" s="9">
        <f>E15+E16+E17+E18</f>
        <v>13504.3</v>
      </c>
      <c r="F14" s="10">
        <f t="shared" si="0"/>
        <v>4.608976109215017</v>
      </c>
      <c r="G14" s="1"/>
      <c r="H14" s="3"/>
      <c r="I14" s="3"/>
      <c r="J14" s="3"/>
      <c r="K14" s="3"/>
    </row>
    <row r="15" spans="1:11" ht="12.75" customHeight="1">
      <c r="A15" s="11" t="s">
        <v>21</v>
      </c>
      <c r="B15" s="8" t="s">
        <v>22</v>
      </c>
      <c r="C15" s="14">
        <v>1931.8</v>
      </c>
      <c r="D15" s="15">
        <f t="shared" si="1"/>
        <v>0.4632613908872902</v>
      </c>
      <c r="E15" s="14">
        <v>2887.9</v>
      </c>
      <c r="F15" s="15">
        <f t="shared" si="0"/>
        <v>0.9856313993174062</v>
      </c>
      <c r="G15" s="1"/>
      <c r="H15" s="3"/>
      <c r="I15" s="3"/>
      <c r="J15" s="3"/>
      <c r="K15" s="3"/>
    </row>
    <row r="16" spans="1:11" ht="12" customHeight="1">
      <c r="A16" s="11" t="s">
        <v>23</v>
      </c>
      <c r="B16" s="8" t="s">
        <v>24</v>
      </c>
      <c r="C16" s="14">
        <v>5283.5</v>
      </c>
      <c r="D16" s="15">
        <f t="shared" si="1"/>
        <v>1.2670263788968825</v>
      </c>
      <c r="E16" s="14">
        <v>8770.1</v>
      </c>
      <c r="F16" s="15">
        <f t="shared" si="0"/>
        <v>2.99320819112628</v>
      </c>
      <c r="G16" s="1"/>
      <c r="H16" s="3"/>
      <c r="I16" s="3"/>
      <c r="J16" s="3"/>
      <c r="K16" s="3"/>
    </row>
    <row r="17" spans="1:11" ht="12.75">
      <c r="A17" s="11" t="s">
        <v>25</v>
      </c>
      <c r="B17" s="8" t="s">
        <v>26</v>
      </c>
      <c r="C17" s="14">
        <v>0</v>
      </c>
      <c r="D17" s="15">
        <f t="shared" si="1"/>
        <v>0</v>
      </c>
      <c r="E17" s="14">
        <v>0</v>
      </c>
      <c r="F17" s="15">
        <f t="shared" si="0"/>
        <v>0</v>
      </c>
      <c r="G17" s="1"/>
      <c r="H17" s="3"/>
      <c r="I17" s="3"/>
      <c r="J17" s="3"/>
      <c r="K17" s="3"/>
    </row>
    <row r="18" spans="1:11" ht="12.75">
      <c r="A18" s="11" t="s">
        <v>27</v>
      </c>
      <c r="B18" s="8" t="s">
        <v>28</v>
      </c>
      <c r="C18" s="14">
        <v>2570.6</v>
      </c>
      <c r="D18" s="15">
        <f t="shared" si="1"/>
        <v>0.6164508393285372</v>
      </c>
      <c r="E18" s="14">
        <v>1846.3</v>
      </c>
      <c r="F18" s="15">
        <f t="shared" si="0"/>
        <v>0.630136518771331</v>
      </c>
      <c r="G18" s="1"/>
      <c r="H18" s="3"/>
      <c r="I18" s="3"/>
      <c r="J18" s="3"/>
      <c r="K18" s="3"/>
    </row>
    <row r="19" spans="1:11" ht="12.75">
      <c r="A19" s="18">
        <v>1.4</v>
      </c>
      <c r="B19" s="19" t="s">
        <v>29</v>
      </c>
      <c r="C19" s="20">
        <f>C20+C21+C22+C23</f>
        <v>30367.9</v>
      </c>
      <c r="D19" s="10">
        <f t="shared" si="1"/>
        <v>7.2824700239808156</v>
      </c>
      <c r="E19" s="9">
        <f>E20+E21+E22+E23</f>
        <v>28459.4</v>
      </c>
      <c r="F19" s="15">
        <f t="shared" si="0"/>
        <v>9.713105802047782</v>
      </c>
      <c r="G19" s="1"/>
      <c r="H19" s="3"/>
      <c r="I19" s="3"/>
      <c r="J19" s="3"/>
      <c r="K19" s="3"/>
    </row>
    <row r="20" spans="1:11" ht="12.75">
      <c r="A20" s="11" t="s">
        <v>30</v>
      </c>
      <c r="B20" s="8" t="s">
        <v>31</v>
      </c>
      <c r="C20" s="14">
        <v>18703.8</v>
      </c>
      <c r="D20" s="15">
        <f t="shared" si="1"/>
        <v>4.485323741007194</v>
      </c>
      <c r="E20" s="14">
        <v>14846.7</v>
      </c>
      <c r="F20" s="15">
        <f t="shared" si="0"/>
        <v>5.067133105802048</v>
      </c>
      <c r="G20" s="1"/>
      <c r="H20" s="3"/>
      <c r="I20" s="3"/>
      <c r="J20" s="3"/>
      <c r="K20" s="3"/>
    </row>
    <row r="21" spans="1:11" ht="12.75">
      <c r="A21" s="11" t="s">
        <v>32</v>
      </c>
      <c r="B21" s="8" t="s">
        <v>22</v>
      </c>
      <c r="C21" s="14">
        <v>4114.8</v>
      </c>
      <c r="D21" s="15">
        <f t="shared" si="1"/>
        <v>0.9867625899280575</v>
      </c>
      <c r="E21" s="14">
        <v>3266.3</v>
      </c>
      <c r="F21" s="15">
        <f t="shared" si="0"/>
        <v>1.114778156996587</v>
      </c>
      <c r="G21" s="1"/>
      <c r="H21" s="3"/>
      <c r="I21" s="3"/>
      <c r="J21" s="3"/>
      <c r="K21" s="3"/>
    </row>
    <row r="22" spans="1:11" ht="12.75">
      <c r="A22" s="11" t="s">
        <v>33</v>
      </c>
      <c r="B22" s="8" t="s">
        <v>24</v>
      </c>
      <c r="C22" s="14">
        <v>1200.2</v>
      </c>
      <c r="D22" s="15">
        <f t="shared" si="1"/>
        <v>0.28781774580335734</v>
      </c>
      <c r="E22" s="14">
        <v>710.7</v>
      </c>
      <c r="F22" s="15">
        <f t="shared" si="0"/>
        <v>0.24255972696245737</v>
      </c>
      <c r="G22" s="1"/>
      <c r="H22" s="3"/>
      <c r="I22" s="3"/>
      <c r="J22" s="3"/>
      <c r="K22" s="3"/>
    </row>
    <row r="23" spans="1:11" ht="12.75">
      <c r="A23" s="11" t="s">
        <v>34</v>
      </c>
      <c r="B23" s="8" t="s">
        <v>35</v>
      </c>
      <c r="C23" s="14">
        <v>6349.1</v>
      </c>
      <c r="D23" s="15">
        <f t="shared" si="1"/>
        <v>1.5225659472422064</v>
      </c>
      <c r="E23" s="14">
        <v>9635.7</v>
      </c>
      <c r="F23" s="15">
        <f t="shared" si="0"/>
        <v>3.2886348122866895</v>
      </c>
      <c r="G23" s="1"/>
      <c r="H23" s="3"/>
      <c r="I23" s="3"/>
      <c r="J23" s="3"/>
      <c r="K23" s="3"/>
    </row>
    <row r="24" spans="1:11" ht="12.75">
      <c r="A24" s="21">
        <v>2</v>
      </c>
      <c r="B24" s="19" t="s">
        <v>36</v>
      </c>
      <c r="C24" s="9">
        <f>C25+C26+C27+C28</f>
        <v>5277.7</v>
      </c>
      <c r="D24" s="10">
        <f t="shared" si="1"/>
        <v>1.2656354916067145</v>
      </c>
      <c r="E24" s="9">
        <f>E25+E26+E27+E28</f>
        <v>4442.7</v>
      </c>
      <c r="F24" s="15">
        <f t="shared" si="0"/>
        <v>1.5162798634812287</v>
      </c>
      <c r="G24" s="1"/>
      <c r="H24" s="3"/>
      <c r="I24" s="3"/>
      <c r="J24" s="3"/>
      <c r="K24" s="3"/>
    </row>
    <row r="25" spans="1:11" ht="12.75">
      <c r="A25" s="11">
        <v>2.1</v>
      </c>
      <c r="B25" s="8" t="s">
        <v>31</v>
      </c>
      <c r="C25" s="14">
        <v>3558.8</v>
      </c>
      <c r="D25" s="15">
        <f t="shared" si="1"/>
        <v>0.8534292565947242</v>
      </c>
      <c r="E25" s="14">
        <v>2995.8</v>
      </c>
      <c r="F25" s="15">
        <f t="shared" si="0"/>
        <v>1.0224573378839592</v>
      </c>
      <c r="G25" s="1"/>
      <c r="H25" s="3"/>
      <c r="I25" s="3"/>
      <c r="J25" s="3"/>
      <c r="K25" s="3"/>
    </row>
    <row r="26" spans="1:11" ht="12.75">
      <c r="A26" s="11">
        <v>2.2</v>
      </c>
      <c r="B26" s="8" t="s">
        <v>22</v>
      </c>
      <c r="C26" s="14">
        <v>782.9</v>
      </c>
      <c r="D26" s="15">
        <f t="shared" si="1"/>
        <v>0.18774580335731414</v>
      </c>
      <c r="E26" s="14">
        <v>659.1</v>
      </c>
      <c r="F26" s="15">
        <f t="shared" si="0"/>
        <v>0.22494880546075086</v>
      </c>
      <c r="G26" s="1"/>
      <c r="H26" s="3"/>
      <c r="I26" s="3"/>
      <c r="J26" s="3"/>
      <c r="K26" s="3"/>
    </row>
    <row r="27" spans="1:11" ht="12.75">
      <c r="A27" s="11">
        <v>2.3</v>
      </c>
      <c r="B27" s="8" t="s">
        <v>24</v>
      </c>
      <c r="C27" s="14">
        <v>129.6</v>
      </c>
      <c r="D27" s="15">
        <f t="shared" si="1"/>
        <v>0.03107913669064748</v>
      </c>
      <c r="E27" s="14">
        <v>109.1</v>
      </c>
      <c r="F27" s="15">
        <f t="shared" si="0"/>
        <v>0.037235494880546074</v>
      </c>
      <c r="G27" s="1"/>
      <c r="H27" s="3"/>
      <c r="I27" s="3"/>
      <c r="J27" s="3"/>
      <c r="K27" s="3"/>
    </row>
    <row r="28" spans="1:11" ht="12.75">
      <c r="A28" s="11">
        <v>2.4</v>
      </c>
      <c r="B28" s="8" t="s">
        <v>35</v>
      </c>
      <c r="C28" s="14">
        <v>806.4</v>
      </c>
      <c r="D28" s="15">
        <f t="shared" si="1"/>
        <v>0.19338129496402878</v>
      </c>
      <c r="E28" s="14">
        <v>678.7</v>
      </c>
      <c r="F28" s="15">
        <f t="shared" si="0"/>
        <v>0.23163822525597272</v>
      </c>
      <c r="G28" s="1"/>
      <c r="H28" s="3"/>
      <c r="I28" s="3"/>
      <c r="J28" s="3"/>
      <c r="K28" s="3"/>
    </row>
    <row r="29" spans="1:11" ht="10.5" customHeight="1">
      <c r="A29" s="21">
        <v>3</v>
      </c>
      <c r="B29" s="19" t="s">
        <v>37</v>
      </c>
      <c r="C29" s="9">
        <f>C30+C31+C32+C33</f>
        <v>229.2</v>
      </c>
      <c r="D29" s="10">
        <f t="shared" si="1"/>
        <v>0.05496402877697842</v>
      </c>
      <c r="E29" s="9">
        <f>E30+E31+E32+E33</f>
        <v>193</v>
      </c>
      <c r="F29" s="15">
        <f t="shared" si="0"/>
        <v>0.06587030716723549</v>
      </c>
      <c r="G29" s="1"/>
      <c r="H29" s="3"/>
      <c r="I29" s="3"/>
      <c r="J29" s="3"/>
      <c r="K29" s="3"/>
    </row>
    <row r="30" spans="1:11" ht="12.75">
      <c r="A30" s="11">
        <v>3.1</v>
      </c>
      <c r="B30" s="8" t="s">
        <v>31</v>
      </c>
      <c r="C30" s="14">
        <v>187.9</v>
      </c>
      <c r="D30" s="15">
        <f t="shared" si="1"/>
        <v>0.04505995203836931</v>
      </c>
      <c r="E30" s="14">
        <v>158.2</v>
      </c>
      <c r="F30" s="15">
        <f t="shared" si="0"/>
        <v>0.05399317406143345</v>
      </c>
      <c r="G30" s="1"/>
      <c r="H30" s="3"/>
      <c r="I30" s="3"/>
      <c r="J30" s="3"/>
      <c r="K30" s="3"/>
    </row>
    <row r="31" spans="1:11" ht="12.75">
      <c r="A31" s="11">
        <v>3.2</v>
      </c>
      <c r="B31" s="8" t="s">
        <v>22</v>
      </c>
      <c r="C31" s="14">
        <v>41.3</v>
      </c>
      <c r="D31" s="15">
        <f t="shared" si="1"/>
        <v>0.009904076738609113</v>
      </c>
      <c r="E31" s="14">
        <v>34.8</v>
      </c>
      <c r="F31" s="15">
        <f t="shared" si="0"/>
        <v>0.011877133105802047</v>
      </c>
      <c r="G31" s="1"/>
      <c r="H31" s="3"/>
      <c r="I31" s="3"/>
      <c r="J31" s="3"/>
      <c r="K31" s="3"/>
    </row>
    <row r="32" spans="1:11" ht="12.75">
      <c r="A32" s="11">
        <v>3.3</v>
      </c>
      <c r="B32" s="8" t="s">
        <v>24</v>
      </c>
      <c r="C32" s="14">
        <v>0</v>
      </c>
      <c r="D32" s="15">
        <f t="shared" si="1"/>
        <v>0</v>
      </c>
      <c r="E32" s="14">
        <v>0</v>
      </c>
      <c r="F32" s="15">
        <f t="shared" si="0"/>
        <v>0</v>
      </c>
      <c r="G32" s="1"/>
      <c r="H32" s="3"/>
      <c r="I32" s="3"/>
      <c r="J32" s="3"/>
      <c r="K32" s="3"/>
    </row>
    <row r="33" spans="1:11" ht="12.75">
      <c r="A33" s="11">
        <v>3.4</v>
      </c>
      <c r="B33" s="8" t="s">
        <v>35</v>
      </c>
      <c r="C33" s="14">
        <v>0</v>
      </c>
      <c r="D33" s="15">
        <f t="shared" si="1"/>
        <v>0</v>
      </c>
      <c r="E33" s="14">
        <v>0</v>
      </c>
      <c r="F33" s="15">
        <f t="shared" si="0"/>
        <v>0</v>
      </c>
      <c r="G33" s="1"/>
      <c r="H33" s="3"/>
      <c r="I33" s="3"/>
      <c r="J33" s="3"/>
      <c r="K33" s="3"/>
    </row>
    <row r="34" spans="1:11" ht="12.75">
      <c r="A34" s="21">
        <v>4</v>
      </c>
      <c r="B34" s="19" t="s">
        <v>38</v>
      </c>
      <c r="C34" s="14">
        <v>0</v>
      </c>
      <c r="D34" s="15">
        <f t="shared" si="1"/>
        <v>0</v>
      </c>
      <c r="E34" s="14">
        <v>0</v>
      </c>
      <c r="F34" s="15">
        <f t="shared" si="0"/>
        <v>0</v>
      </c>
      <c r="G34" s="1"/>
      <c r="H34" s="3"/>
      <c r="I34" s="3"/>
      <c r="J34" s="3"/>
      <c r="K34" s="3"/>
    </row>
    <row r="35" spans="1:11" ht="12.75">
      <c r="A35" s="21">
        <v>5</v>
      </c>
      <c r="B35" s="19" t="s">
        <v>39</v>
      </c>
      <c r="C35" s="14">
        <v>0</v>
      </c>
      <c r="D35" s="15">
        <f t="shared" si="1"/>
        <v>0</v>
      </c>
      <c r="E35" s="14">
        <v>0</v>
      </c>
      <c r="F35" s="15">
        <f t="shared" si="0"/>
        <v>0</v>
      </c>
      <c r="G35" s="1"/>
      <c r="H35" s="3"/>
      <c r="I35" s="3"/>
      <c r="J35" s="3"/>
      <c r="K35" s="3"/>
    </row>
    <row r="36" spans="1:11" ht="11.25" customHeight="1">
      <c r="A36" s="21">
        <v>6</v>
      </c>
      <c r="B36" s="19" t="s">
        <v>40</v>
      </c>
      <c r="C36" s="20">
        <f>C7+C24+C29+C34+C35</f>
        <v>98931.2</v>
      </c>
      <c r="D36" s="10">
        <f t="shared" si="1"/>
        <v>23.724508393285372</v>
      </c>
      <c r="E36" s="20">
        <f>E7+E24+E29+E34+E35</f>
        <v>83280.2</v>
      </c>
      <c r="F36" s="10">
        <f t="shared" si="0"/>
        <v>28.423276450511946</v>
      </c>
      <c r="G36" s="1"/>
      <c r="H36" s="3"/>
      <c r="I36" s="3"/>
      <c r="J36" s="3"/>
      <c r="K36" s="3"/>
    </row>
    <row r="37" spans="1:11" ht="12" customHeight="1">
      <c r="A37" s="22">
        <v>7</v>
      </c>
      <c r="B37" s="23" t="s">
        <v>41</v>
      </c>
      <c r="C37" s="20">
        <v>2413</v>
      </c>
      <c r="D37" s="10">
        <f t="shared" si="1"/>
        <v>0.5786570743405276</v>
      </c>
      <c r="E37" s="20">
        <v>2031.3</v>
      </c>
      <c r="F37" s="10">
        <f t="shared" si="0"/>
        <v>0.6932764505119454</v>
      </c>
      <c r="G37" s="1"/>
      <c r="H37" s="3"/>
      <c r="I37" s="3"/>
      <c r="J37" s="3"/>
      <c r="K37" s="3"/>
    </row>
    <row r="38" spans="1:11" ht="12" customHeight="1">
      <c r="A38" s="24">
        <v>7.1</v>
      </c>
      <c r="B38" s="25" t="s">
        <v>42</v>
      </c>
      <c r="C38" s="26">
        <v>0</v>
      </c>
      <c r="D38" s="27">
        <f t="shared" si="1"/>
        <v>0</v>
      </c>
      <c r="E38" s="26">
        <v>0</v>
      </c>
      <c r="F38" s="27">
        <f t="shared" si="0"/>
        <v>0</v>
      </c>
      <c r="G38" s="1"/>
      <c r="H38" s="3"/>
      <c r="I38" s="3"/>
      <c r="J38" s="3"/>
      <c r="K38" s="3"/>
    </row>
    <row r="39" spans="1:11" ht="25.5" customHeight="1">
      <c r="A39" s="24">
        <v>7.2</v>
      </c>
      <c r="B39" s="25" t="s">
        <v>43</v>
      </c>
      <c r="C39" s="26">
        <v>0</v>
      </c>
      <c r="D39" s="27">
        <f t="shared" si="1"/>
        <v>0</v>
      </c>
      <c r="E39" s="26">
        <v>0</v>
      </c>
      <c r="F39" s="27">
        <f t="shared" si="0"/>
        <v>0</v>
      </c>
      <c r="G39" s="1"/>
      <c r="H39" s="3"/>
      <c r="I39" s="3"/>
      <c r="J39" s="3"/>
      <c r="K39" s="3"/>
    </row>
    <row r="40" spans="1:11" ht="16.5" customHeight="1">
      <c r="A40" s="24">
        <v>7.3</v>
      </c>
      <c r="B40" s="25" t="s">
        <v>44</v>
      </c>
      <c r="C40" s="26">
        <v>0</v>
      </c>
      <c r="D40" s="27">
        <f t="shared" si="1"/>
        <v>0</v>
      </c>
      <c r="E40" s="26">
        <v>0</v>
      </c>
      <c r="F40" s="27">
        <f t="shared" si="0"/>
        <v>0</v>
      </c>
      <c r="G40" s="1"/>
      <c r="H40" s="3"/>
      <c r="I40" s="3"/>
      <c r="J40" s="3"/>
      <c r="K40" s="3"/>
    </row>
    <row r="41" spans="1:11" ht="11.25" customHeight="1">
      <c r="A41" s="24">
        <v>7.4</v>
      </c>
      <c r="B41" s="28" t="s">
        <v>45</v>
      </c>
      <c r="C41" s="26">
        <v>0</v>
      </c>
      <c r="D41" s="27">
        <f t="shared" si="1"/>
        <v>0</v>
      </c>
      <c r="E41" s="26">
        <v>0</v>
      </c>
      <c r="F41" s="27">
        <f t="shared" si="0"/>
        <v>0</v>
      </c>
      <c r="G41" s="1"/>
      <c r="H41" s="3"/>
      <c r="I41" s="3"/>
      <c r="J41" s="3"/>
      <c r="K41" s="3"/>
    </row>
    <row r="42" spans="1:11" ht="12" customHeight="1">
      <c r="A42" s="24">
        <v>7.5</v>
      </c>
      <c r="B42" s="25" t="s">
        <v>46</v>
      </c>
      <c r="C42" s="26">
        <v>434.3</v>
      </c>
      <c r="D42" s="27">
        <f t="shared" si="1"/>
        <v>0.10414868105515587</v>
      </c>
      <c r="E42" s="26">
        <v>365.6</v>
      </c>
      <c r="F42" s="27">
        <f t="shared" si="0"/>
        <v>0.12477815699658704</v>
      </c>
      <c r="G42" s="1"/>
      <c r="H42" s="3"/>
      <c r="I42" s="3"/>
      <c r="J42" s="3"/>
      <c r="K42" s="3"/>
    </row>
    <row r="43" spans="1:11" ht="12.75" customHeight="1">
      <c r="A43" s="24">
        <v>7.6</v>
      </c>
      <c r="B43" s="28" t="s">
        <v>47</v>
      </c>
      <c r="C43" s="26">
        <v>1978.7</v>
      </c>
      <c r="D43" s="27">
        <f t="shared" si="1"/>
        <v>0.4745083932853717</v>
      </c>
      <c r="E43" s="26">
        <v>1665.7</v>
      </c>
      <c r="F43" s="27">
        <f t="shared" si="0"/>
        <v>0.5684982935153584</v>
      </c>
      <c r="G43" s="1"/>
      <c r="H43" s="3"/>
      <c r="I43" s="3"/>
      <c r="J43" s="3"/>
      <c r="K43" s="3"/>
    </row>
    <row r="44" spans="1:11" ht="12.75">
      <c r="A44" s="29">
        <v>8</v>
      </c>
      <c r="B44" s="8" t="s">
        <v>48</v>
      </c>
      <c r="C44" s="30">
        <v>-831.6</v>
      </c>
      <c r="D44" s="31">
        <f t="shared" si="1"/>
        <v>-0.19942446043165468</v>
      </c>
      <c r="E44" s="30">
        <v>-414.4</v>
      </c>
      <c r="F44" s="31">
        <f t="shared" si="0"/>
        <v>-0.1414334470989761</v>
      </c>
      <c r="G44" s="1"/>
      <c r="H44" s="3"/>
      <c r="I44" s="3"/>
      <c r="J44" s="3"/>
      <c r="K44" s="3"/>
    </row>
    <row r="45" spans="1:11" ht="17.25" customHeight="1">
      <c r="A45" s="32">
        <v>9</v>
      </c>
      <c r="B45" s="33" t="s">
        <v>49</v>
      </c>
      <c r="C45" s="40">
        <f>C36+C37+C44</f>
        <v>100512.59999999999</v>
      </c>
      <c r="D45" s="40"/>
      <c r="E45" s="40">
        <f>E36+E37+E44</f>
        <v>84897.1</v>
      </c>
      <c r="F45" s="40"/>
      <c r="G45" s="3"/>
      <c r="H45" s="3"/>
      <c r="I45" s="3"/>
      <c r="J45" s="3"/>
      <c r="K45" s="3"/>
    </row>
    <row r="46" spans="1:11" ht="31.5" customHeight="1">
      <c r="A46" s="32">
        <v>10</v>
      </c>
      <c r="B46" s="16" t="s">
        <v>50</v>
      </c>
      <c r="C46" s="36">
        <v>10.6</v>
      </c>
      <c r="D46" s="36"/>
      <c r="E46" s="39">
        <v>17.2</v>
      </c>
      <c r="F46" s="39"/>
      <c r="G46" s="3"/>
      <c r="H46" s="3"/>
      <c r="I46" s="3"/>
      <c r="J46" s="3"/>
      <c r="K46" s="3"/>
    </row>
    <row r="47" spans="1:6" ht="31.5" customHeight="1">
      <c r="A47" s="34">
        <v>10.1</v>
      </c>
      <c r="B47" s="16" t="s">
        <v>51</v>
      </c>
      <c r="C47" s="39">
        <f>C46*1.2</f>
        <v>12.719999999999999</v>
      </c>
      <c r="D47" s="39"/>
      <c r="E47" s="39">
        <f>E46*1.2</f>
        <v>20.639999999999997</v>
      </c>
      <c r="F47" s="39"/>
    </row>
    <row r="48" spans="1:6" ht="29.25" customHeight="1">
      <c r="A48" s="32">
        <v>11</v>
      </c>
      <c r="B48" s="16" t="s">
        <v>52</v>
      </c>
      <c r="C48" s="38">
        <v>24.55</v>
      </c>
      <c r="D48" s="38"/>
      <c r="E48" s="39">
        <v>29.6</v>
      </c>
      <c r="F48" s="39"/>
    </row>
    <row r="49" spans="1:6" ht="33" customHeight="1">
      <c r="A49" s="34">
        <v>11.1</v>
      </c>
      <c r="B49" s="16" t="s">
        <v>53</v>
      </c>
      <c r="C49" s="39">
        <f>C48*1.2</f>
        <v>29.46</v>
      </c>
      <c r="D49" s="39"/>
      <c r="E49" s="39">
        <f>E48*1.2</f>
        <v>35.52</v>
      </c>
      <c r="F49" s="39"/>
    </row>
    <row r="50" spans="1:6" ht="13.5" customHeight="1">
      <c r="A50" s="32">
        <v>12</v>
      </c>
      <c r="B50" s="35" t="s">
        <v>54</v>
      </c>
      <c r="C50" s="36">
        <f>C51+C52</f>
        <v>4170</v>
      </c>
      <c r="D50" s="36"/>
      <c r="E50" s="36">
        <f>E51+E52</f>
        <v>2930</v>
      </c>
      <c r="F50" s="36"/>
    </row>
    <row r="51" spans="1:6" ht="20.25" customHeight="1">
      <c r="A51" s="34">
        <v>12.1</v>
      </c>
      <c r="B51" s="16" t="s">
        <v>55</v>
      </c>
      <c r="C51" s="36">
        <v>136</v>
      </c>
      <c r="D51" s="36"/>
      <c r="E51" s="36">
        <v>150</v>
      </c>
      <c r="F51" s="36"/>
    </row>
    <row r="52" spans="1:6" ht="20.25" customHeight="1">
      <c r="A52" s="34">
        <v>12.2</v>
      </c>
      <c r="B52" s="35" t="s">
        <v>56</v>
      </c>
      <c r="C52" s="36">
        <v>4034</v>
      </c>
      <c r="D52" s="36"/>
      <c r="E52" s="36">
        <v>2780</v>
      </c>
      <c r="F52" s="36"/>
    </row>
    <row r="53" spans="1:6" ht="18.75" customHeight="1">
      <c r="A53" s="37" t="s">
        <v>57</v>
      </c>
      <c r="B53" s="37"/>
      <c r="C53" s="37"/>
      <c r="D53" s="37"/>
      <c r="E53" s="37"/>
      <c r="F53" s="37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</sheetData>
  <sheetProtection selectLockedCells="1" selectUnlockedCells="1"/>
  <mergeCells count="23">
    <mergeCell ref="D1:F1"/>
    <mergeCell ref="B2:F3"/>
    <mergeCell ref="A5:A6"/>
    <mergeCell ref="B5:B6"/>
    <mergeCell ref="C5:D5"/>
    <mergeCell ref="E5:F5"/>
    <mergeCell ref="E50:F50"/>
    <mergeCell ref="C45:D45"/>
    <mergeCell ref="E45:F45"/>
    <mergeCell ref="C46:D46"/>
    <mergeCell ref="E46:F46"/>
    <mergeCell ref="C47:D47"/>
    <mergeCell ref="E47:F47"/>
    <mergeCell ref="C51:D51"/>
    <mergeCell ref="E51:F51"/>
    <mergeCell ref="C52:D52"/>
    <mergeCell ref="E52:F52"/>
    <mergeCell ref="A53:F53"/>
    <mergeCell ref="C48:D48"/>
    <mergeCell ref="E48:F48"/>
    <mergeCell ref="C49:D49"/>
    <mergeCell ref="E49:F49"/>
    <mergeCell ref="C50:D50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Gencheva</dc:creator>
  <cp:keywords/>
  <dc:description/>
  <cp:lastModifiedBy>Irina</cp:lastModifiedBy>
  <cp:lastPrinted>2024-04-18T08:15:19Z</cp:lastPrinted>
  <dcterms:created xsi:type="dcterms:W3CDTF">2024-04-18T12:35:02Z</dcterms:created>
  <dcterms:modified xsi:type="dcterms:W3CDTF">2024-05-30T08:10:47Z</dcterms:modified>
  <cp:category/>
  <cp:version/>
  <cp:contentType/>
  <cp:contentStatus/>
</cp:coreProperties>
</file>