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8_НАСТУПНЕ\виконком\"/>
    </mc:Choice>
  </mc:AlternateContent>
  <bookViews>
    <workbookView xWindow="-120" yWindow="-120" windowWidth="29040" windowHeight="15840"/>
  </bookViews>
  <sheets>
    <sheet name="Аркуш1" sheetId="1" r:id="rId1"/>
  </sheets>
  <definedNames>
    <definedName name="_xlnm.Print_Titles" localSheetId="0">Аркуш1!$13:$16</definedName>
    <definedName name="_xlnm.Print_Area" localSheetId="0">Аркуш1!$A$1:$F$96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F81" i="1"/>
  <c r="D81" i="1"/>
  <c r="C82" i="1"/>
  <c r="C86" i="1" l="1"/>
  <c r="C83" i="1" l="1"/>
  <c r="F73" i="1" l="1"/>
  <c r="E73" i="1"/>
  <c r="E50" i="1" l="1"/>
  <c r="D19" i="1" l="1"/>
  <c r="D38" i="1" l="1"/>
  <c r="C90" i="1"/>
  <c r="C87" i="1"/>
  <c r="D62" i="1" l="1"/>
  <c r="D53" i="1"/>
  <c r="C67" i="1" l="1"/>
  <c r="D65" i="1"/>
  <c r="C53" i="1"/>
  <c r="E52" i="1"/>
  <c r="F52" i="1"/>
  <c r="D52" i="1"/>
  <c r="C52" i="1" s="1"/>
  <c r="D41" i="1" l="1"/>
  <c r="D21" i="1"/>
  <c r="C92" i="1" l="1"/>
  <c r="E91" i="1"/>
  <c r="F91" i="1"/>
  <c r="D91" i="1"/>
  <c r="C89" i="1"/>
  <c r="C91" i="1" l="1"/>
  <c r="C88" i="1"/>
  <c r="C85" i="1" l="1"/>
  <c r="C75" i="1" l="1"/>
  <c r="D74" i="1"/>
  <c r="C73" i="1"/>
  <c r="E74" i="1"/>
  <c r="F74" i="1"/>
  <c r="C74" i="1" l="1"/>
  <c r="E20" i="1"/>
  <c r="E18" i="1" s="1"/>
  <c r="F20" i="1"/>
  <c r="F18" i="1" s="1"/>
  <c r="D20" i="1"/>
  <c r="D18" i="1" s="1"/>
  <c r="D22" i="1"/>
  <c r="E22" i="1"/>
  <c r="F22" i="1"/>
  <c r="E25" i="1"/>
  <c r="F25" i="1"/>
  <c r="D25" i="1"/>
  <c r="E27" i="1"/>
  <c r="F27" i="1"/>
  <c r="D27" i="1"/>
  <c r="E29" i="1"/>
  <c r="F29" i="1"/>
  <c r="D29" i="1"/>
  <c r="E34" i="1"/>
  <c r="F34" i="1"/>
  <c r="D34" i="1"/>
  <c r="E39" i="1"/>
  <c r="F39" i="1"/>
  <c r="D39" i="1"/>
  <c r="C39" i="1" s="1"/>
  <c r="E44" i="1"/>
  <c r="F44" i="1"/>
  <c r="D44" i="1"/>
  <c r="C48" i="1"/>
  <c r="D49" i="1"/>
  <c r="F49" i="1"/>
  <c r="E49" i="1"/>
  <c r="C56" i="1"/>
  <c r="E58" i="1"/>
  <c r="E57" i="1" s="1"/>
  <c r="F58" i="1"/>
  <c r="F57" i="1" s="1"/>
  <c r="D58" i="1"/>
  <c r="D57" i="1" s="1"/>
  <c r="D51" i="1" s="1"/>
  <c r="C63" i="1"/>
  <c r="C62" i="1"/>
  <c r="C61" i="1"/>
  <c r="C60" i="1"/>
  <c r="C59" i="1"/>
  <c r="C64" i="1"/>
  <c r="E65" i="1"/>
  <c r="C66" i="1"/>
  <c r="C68" i="1"/>
  <c r="C69" i="1"/>
  <c r="D72" i="1"/>
  <c r="F72" i="1"/>
  <c r="F71" i="1" s="1"/>
  <c r="F70" i="1" s="1"/>
  <c r="E72" i="1"/>
  <c r="E71" i="1" s="1"/>
  <c r="E70" i="1" s="1"/>
  <c r="E79" i="1"/>
  <c r="F79" i="1"/>
  <c r="F78" i="1" s="1"/>
  <c r="F77" i="1" s="1"/>
  <c r="C80" i="1"/>
  <c r="C79" i="1" s="1"/>
  <c r="D79" i="1"/>
  <c r="C84" i="1"/>
  <c r="C81" i="1" s="1"/>
  <c r="D24" i="1" l="1"/>
  <c r="C44" i="1"/>
  <c r="E33" i="1"/>
  <c r="E32" i="1" s="1"/>
  <c r="F24" i="1"/>
  <c r="D71" i="1"/>
  <c r="D70" i="1" s="1"/>
  <c r="C70" i="1" s="1"/>
  <c r="C72" i="1"/>
  <c r="F33" i="1"/>
  <c r="F32" i="1" s="1"/>
  <c r="E24" i="1"/>
  <c r="C24" i="1" s="1"/>
  <c r="D33" i="1"/>
  <c r="D32" i="1" s="1"/>
  <c r="F51" i="1"/>
  <c r="E51" i="1"/>
  <c r="E78" i="1"/>
  <c r="E77" i="1" s="1"/>
  <c r="C57" i="1"/>
  <c r="C58" i="1"/>
  <c r="C65" i="1"/>
  <c r="D78" i="1"/>
  <c r="D77" i="1" s="1"/>
  <c r="C55" i="1"/>
  <c r="C54" i="1"/>
  <c r="C50" i="1"/>
  <c r="C49" i="1"/>
  <c r="C47" i="1"/>
  <c r="C46" i="1"/>
  <c r="C45" i="1"/>
  <c r="C43" i="1"/>
  <c r="C42" i="1"/>
  <c r="C41" i="1"/>
  <c r="C40" i="1"/>
  <c r="C38" i="1"/>
  <c r="C37" i="1"/>
  <c r="C36" i="1"/>
  <c r="C35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F17" i="1" l="1"/>
  <c r="F76" i="1"/>
  <c r="F93" i="1" s="1"/>
  <c r="C32" i="1"/>
  <c r="C77" i="1"/>
  <c r="C71" i="1"/>
  <c r="E17" i="1"/>
  <c r="E76" i="1" s="1"/>
  <c r="E93" i="1" s="1"/>
  <c r="D17" i="1"/>
  <c r="D76" i="1" s="1"/>
  <c r="C33" i="1"/>
  <c r="C34" i="1"/>
  <c r="C51" i="1"/>
  <c r="C78" i="1"/>
  <c r="C76" i="1" l="1"/>
  <c r="C17" i="1"/>
  <c r="D93" i="1" l="1"/>
  <c r="C93" i="1" l="1"/>
</calcChain>
</file>

<file path=xl/sharedStrings.xml><?xml version="1.0" encoding="utf-8"?>
<sst xmlns="http://schemas.openxmlformats.org/spreadsheetml/2006/main" count="162" uniqueCount="159">
  <si>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</si>
  <si>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</si>
  <si>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</si>
  <si>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</si>
  <si>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</si>
  <si>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</si>
  <si>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</si>
  <si>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</si>
  <si>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</si>
  <si>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</si>
  <si>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</si>
  <si>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</si>
  <si>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</si>
  <si>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</si>
  <si>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</si>
  <si>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</si>
  <si>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</si>
  <si>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</si>
  <si>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</si>
  <si>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</si>
  <si>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</si>
  <si>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</si>
  <si>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</si>
  <si>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</si>
  <si>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</si>
  <si>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</si>
  <si>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</si>
  <si>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</si>
  <si>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</si>
  <si>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</si>
  <si>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</si>
  <si>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</si>
  <si>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</si>
  <si>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</si>
  <si>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</si>
  <si>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</si>
  <si>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</si>
  <si>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</si>
  <si>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</si>
  <si>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</si>
  <si>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</si>
  <si>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</si>
  <si>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</si>
  <si>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</si>
  <si>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</si>
  <si>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</si>
  <si>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</si>
  <si>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</si>
  <si>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</si>
  <si>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</si>
  <si>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</si>
  <si>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</si>
  <si>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</si>
  <si>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</si>
  <si>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</si>
  <si>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</si>
  <si>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</si>
  <si>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</si>
  <si>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</si>
  <si>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</si>
  <si>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</si>
  <si>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</si>
  <si>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</si>
  <si>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</si>
  <si>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</si>
  <si>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</si>
  <si>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</si>
  <si>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</si>
  <si>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</si>
  <si>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</si>
  <si>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</si>
  <si>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</si>
  <si>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</si>
  <si>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</si>
  <si>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</si>
  <si>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</si>
  <si>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</si>
  <si>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</si>
  <si>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</si>
  <si>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</si>
  <si>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</si>
  <si>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</si>
  <si>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</si>
  <si>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</si>
  <si>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</si>
  <si>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</si>
  <si>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</si>
  <si>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</si>
  <si>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</si>
  <si>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</si>
  <si>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</si>
  <si>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</si>
  <si>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</si>
  <si>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</si>
  <si>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</si>
  <si>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</si>
  <si>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</si>
  <si>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</si>
  <si>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</si>
  <si>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</si>
  <si>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</si>
  <si>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</si>
  <si>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</si>
  <si>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</si>
  <si>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</si>
  <si>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</si>
  <si>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</si>
  <si>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</si>
  <si>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</si>
  <si>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</si>
  <si>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</si>
  <si>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</si>
  <si>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</si>
  <si>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</si>
  <si>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</si>
  <si>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</si>
  <si>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</si>
  <si>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</si>
  <si>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</si>
  <si>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</si>
  <si>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</si>
  <si>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</si>
  <si>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</si>
  <si>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</si>
  <si>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</si>
  <si>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</si>
  <si>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</si>
  <si>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</si>
  <si>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</si>
  <si>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</si>
  <si>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 xml:space="preserve">до рішення </t>
  </si>
  <si>
    <t>Чорноморської міської ради</t>
  </si>
  <si>
    <t>Доходи  бюджету Чорноморської міської територіальної громади на 2024 рік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</si>
  <si>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</si>
  <si>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</si>
  <si>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</si>
  <si>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</si>
  <si>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</si>
  <si>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</si>
  <si>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</si>
  <si>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№ 522 - VIII"</t>
  </si>
  <si>
    <t xml:space="preserve">від  22.12.2023    </t>
  </si>
  <si>
    <t>Додаток 1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</si>
  <si>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</si>
  <si>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інвестиційних проектів</t>
  </si>
  <si>
    <t>42020000</t>
  </si>
  <si>
    <t>Гранти (дарунки), що надійшли до бюджетів усіх рівнів</t>
  </si>
  <si>
    <t>42020500</t>
  </si>
  <si>
    <t>Гранти, що надійшли до місцевих бюджетів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</si>
  <si>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</si>
  <si>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</si>
  <si>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</si>
  <si>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</si>
  <si>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</si>
  <si>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</si>
  <si>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</si>
  <si>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</si>
  <si>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№               - VIII</t>
  </si>
  <si>
    <t xml:space="preserve">від                 2024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</si>
</sst>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0" xfId="0" applyFont="1" applyFill="1"/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view="pageBreakPreview" topLeftCell="A88" zoomScaleNormal="100" zoomScaleSheetLayoutView="100" workbookViewId="0">
      <selection activeCell="B102" sqref="B102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5" width="17.33203125" style="1" customWidth="1"/>
    <col min="6" max="6" width="15.6640625" style="1" customWidth="1"/>
    <col min="7" max="16384" width="9.109375" style="1"/>
  </cols>
  <sheetData>
    <row r="1" spans="1:6" ht="16.5" customHeight="1" x14ac:dyDescent="0.3">
      <c r="D1" s="1" t="s">
        <v>142</v>
      </c>
    </row>
    <row r="2" spans="1:6" ht="16.5" customHeight="1" x14ac:dyDescent="0.3">
      <c r="D2" s="1" t="s">
        <v>130</v>
      </c>
    </row>
    <row r="3" spans="1:6" ht="16.5" customHeight="1" x14ac:dyDescent="0.3">
      <c r="D3" s="1" t="s">
        <v>131</v>
      </c>
    </row>
    <row r="4" spans="1:6" x14ac:dyDescent="0.3">
      <c r="D4" s="1" t="s">
        <v>158</v>
      </c>
      <c r="E4" s="1" t="s">
        <v>157</v>
      </c>
    </row>
    <row r="6" spans="1:6" x14ac:dyDescent="0.3">
      <c r="D6" s="1" t="s">
        <v>139</v>
      </c>
    </row>
    <row r="7" spans="1:6" x14ac:dyDescent="0.3">
      <c r="D7" s="1" t="s">
        <v>130</v>
      </c>
    </row>
    <row r="8" spans="1:6" x14ac:dyDescent="0.3">
      <c r="D8" s="1" t="s">
        <v>131</v>
      </c>
    </row>
    <row r="9" spans="1:6" x14ac:dyDescent="0.3">
      <c r="D9" s="1" t="s">
        <v>141</v>
      </c>
      <c r="E9" s="1" t="s">
        <v>140</v>
      </c>
    </row>
    <row r="10" spans="1:6" ht="25.5" customHeight="1" x14ac:dyDescent="0.3">
      <c r="A10" s="23" t="s">
        <v>132</v>
      </c>
      <c r="B10" s="24"/>
      <c r="C10" s="24"/>
      <c r="D10" s="24"/>
      <c r="E10" s="24"/>
      <c r="F10" s="24"/>
    </row>
    <row r="11" spans="1:6" x14ac:dyDescent="0.3">
      <c r="A11" s="2" t="s">
        <v>0</v>
      </c>
    </row>
    <row r="12" spans="1:6" x14ac:dyDescent="0.3">
      <c r="A12" s="1" t="s">
        <v>1</v>
      </c>
      <c r="F12" s="3" t="s">
        <v>2</v>
      </c>
    </row>
    <row r="13" spans="1:6" x14ac:dyDescent="0.3">
      <c r="A13" s="25" t="s">
        <v>3</v>
      </c>
      <c r="B13" s="25" t="s">
        <v>4</v>
      </c>
      <c r="C13" s="25" t="s">
        <v>5</v>
      </c>
      <c r="D13" s="25" t="s">
        <v>6</v>
      </c>
      <c r="E13" s="25" t="s">
        <v>7</v>
      </c>
      <c r="F13" s="25"/>
    </row>
    <row r="14" spans="1:6" x14ac:dyDescent="0.3">
      <c r="A14" s="25"/>
      <c r="B14" s="25"/>
      <c r="C14" s="25"/>
      <c r="D14" s="25"/>
      <c r="E14" s="25" t="s">
        <v>8</v>
      </c>
      <c r="F14" s="25" t="s">
        <v>9</v>
      </c>
    </row>
    <row r="15" spans="1:6" x14ac:dyDescent="0.3">
      <c r="A15" s="25"/>
      <c r="B15" s="25"/>
      <c r="C15" s="25"/>
      <c r="D15" s="25"/>
      <c r="E15" s="25"/>
      <c r="F15" s="25"/>
    </row>
    <row r="16" spans="1:6" x14ac:dyDescent="0.3">
      <c r="A16" s="4">
        <v>1</v>
      </c>
      <c r="B16" s="4">
        <v>2</v>
      </c>
      <c r="C16" s="4">
        <v>3</v>
      </c>
      <c r="D16" s="4">
        <v>4</v>
      </c>
      <c r="E16" s="4">
        <v>5</v>
      </c>
      <c r="F16" s="4">
        <v>6</v>
      </c>
    </row>
    <row r="17" spans="1:6" x14ac:dyDescent="0.3">
      <c r="A17" s="5" t="s">
        <v>10</v>
      </c>
      <c r="B17" s="6" t="s">
        <v>11</v>
      </c>
      <c r="C17" s="7">
        <f t="shared" ref="C17:C47" si="0">D17 + E17</f>
        <v>811692171</v>
      </c>
      <c r="D17" s="7">
        <f>D18+D22+D24+D32+D49</f>
        <v>811392171</v>
      </c>
      <c r="E17" s="7">
        <f>E18+E22+E24+E32+E49</f>
        <v>300000</v>
      </c>
      <c r="F17" s="7">
        <f t="shared" ref="F17" si="1">F18+F22+F24+F32+F49</f>
        <v>0</v>
      </c>
    </row>
    <row r="18" spans="1:6" ht="31.2" x14ac:dyDescent="0.3">
      <c r="A18" s="5" t="s">
        <v>12</v>
      </c>
      <c r="B18" s="6" t="s">
        <v>13</v>
      </c>
      <c r="C18" s="7">
        <f t="shared" si="0"/>
        <v>457505171</v>
      </c>
      <c r="D18" s="7">
        <f>D19+D20</f>
        <v>457505171</v>
      </c>
      <c r="E18" s="7">
        <f t="shared" ref="E18:F18" si="2">E19+E20</f>
        <v>0</v>
      </c>
      <c r="F18" s="7">
        <f t="shared" si="2"/>
        <v>0</v>
      </c>
    </row>
    <row r="19" spans="1:6" ht="17.399999999999999" customHeight="1" x14ac:dyDescent="0.3">
      <c r="A19" s="5" t="s">
        <v>14</v>
      </c>
      <c r="B19" s="6" t="s">
        <v>15</v>
      </c>
      <c r="C19" s="7">
        <f t="shared" si="0"/>
        <v>456005171</v>
      </c>
      <c r="D19" s="7">
        <f>448820000+5000000+2135171+50000</f>
        <v>456005171</v>
      </c>
      <c r="E19" s="7">
        <v>0</v>
      </c>
      <c r="F19" s="7">
        <v>0</v>
      </c>
    </row>
    <row r="20" spans="1:6" x14ac:dyDescent="0.3">
      <c r="A20" s="5" t="s">
        <v>16</v>
      </c>
      <c r="B20" s="6" t="s">
        <v>17</v>
      </c>
      <c r="C20" s="7">
        <f t="shared" si="0"/>
        <v>1500000</v>
      </c>
      <c r="D20" s="7">
        <f>D21</f>
        <v>1500000</v>
      </c>
      <c r="E20" s="7">
        <f t="shared" ref="E20:F20" si="3">E21</f>
        <v>0</v>
      </c>
      <c r="F20" s="7">
        <f t="shared" si="3"/>
        <v>0</v>
      </c>
    </row>
    <row r="21" spans="1:6" ht="31.2" x14ac:dyDescent="0.3">
      <c r="A21" s="4" t="s">
        <v>18</v>
      </c>
      <c r="B21" s="8" t="s">
        <v>19</v>
      </c>
      <c r="C21" s="9">
        <f t="shared" si="0"/>
        <v>1500000</v>
      </c>
      <c r="D21" s="9">
        <f>1000000+500000</f>
        <v>1500000</v>
      </c>
      <c r="E21" s="9">
        <v>0</v>
      </c>
      <c r="F21" s="9">
        <v>0</v>
      </c>
    </row>
    <row r="22" spans="1:6" ht="30" customHeight="1" x14ac:dyDescent="0.3">
      <c r="A22" s="5" t="s">
        <v>20</v>
      </c>
      <c r="B22" s="6" t="s">
        <v>21</v>
      </c>
      <c r="C22" s="7">
        <f t="shared" si="0"/>
        <v>7000</v>
      </c>
      <c r="D22" s="7">
        <f>D23</f>
        <v>7000</v>
      </c>
      <c r="E22" s="7">
        <f t="shared" ref="E22:F22" si="4">E23</f>
        <v>0</v>
      </c>
      <c r="F22" s="7">
        <f t="shared" si="4"/>
        <v>0</v>
      </c>
    </row>
    <row r="23" spans="1:6" ht="31.2" x14ac:dyDescent="0.3">
      <c r="A23" s="4" t="s">
        <v>22</v>
      </c>
      <c r="B23" s="8" t="s">
        <v>23</v>
      </c>
      <c r="C23" s="9">
        <f t="shared" si="0"/>
        <v>7000</v>
      </c>
      <c r="D23" s="9">
        <v>7000</v>
      </c>
      <c r="E23" s="9">
        <v>0</v>
      </c>
      <c r="F23" s="9">
        <v>0</v>
      </c>
    </row>
    <row r="24" spans="1:6" x14ac:dyDescent="0.3">
      <c r="A24" s="5" t="s">
        <v>24</v>
      </c>
      <c r="B24" s="6" t="s">
        <v>25</v>
      </c>
      <c r="C24" s="7">
        <f>D24 + E24</f>
        <v>41180000</v>
      </c>
      <c r="D24" s="7">
        <f>D25+D27+D29</f>
        <v>41180000</v>
      </c>
      <c r="E24" s="7">
        <f t="shared" ref="E24:F24" si="5">E25+E27+E29</f>
        <v>0</v>
      </c>
      <c r="F24" s="7">
        <f t="shared" si="5"/>
        <v>0</v>
      </c>
    </row>
    <row r="25" spans="1:6" ht="31.2" x14ac:dyDescent="0.3">
      <c r="A25" s="5" t="s">
        <v>26</v>
      </c>
      <c r="B25" s="6" t="s">
        <v>27</v>
      </c>
      <c r="C25" s="7">
        <f t="shared" si="0"/>
        <v>2500000</v>
      </c>
      <c r="D25" s="7">
        <f>D26</f>
        <v>2500000</v>
      </c>
      <c r="E25" s="7">
        <f t="shared" ref="E25:F25" si="6">E26</f>
        <v>0</v>
      </c>
      <c r="F25" s="7">
        <f t="shared" si="6"/>
        <v>0</v>
      </c>
    </row>
    <row r="26" spans="1:6" x14ac:dyDescent="0.3">
      <c r="A26" s="4" t="s">
        <v>28</v>
      </c>
      <c r="B26" s="8" t="s">
        <v>29</v>
      </c>
      <c r="C26" s="9">
        <f t="shared" si="0"/>
        <v>2500000</v>
      </c>
      <c r="D26" s="9">
        <v>2500000</v>
      </c>
      <c r="E26" s="9">
        <v>0</v>
      </c>
      <c r="F26" s="9">
        <v>0</v>
      </c>
    </row>
    <row r="27" spans="1:6" ht="31.2" x14ac:dyDescent="0.3">
      <c r="A27" s="5" t="s">
        <v>30</v>
      </c>
      <c r="B27" s="6" t="s">
        <v>31</v>
      </c>
      <c r="C27" s="7">
        <f t="shared" si="0"/>
        <v>9000000</v>
      </c>
      <c r="D27" s="7">
        <f>D28</f>
        <v>9000000</v>
      </c>
      <c r="E27" s="7">
        <f t="shared" ref="E27:F27" si="7">E28</f>
        <v>0</v>
      </c>
      <c r="F27" s="7">
        <f t="shared" si="7"/>
        <v>0</v>
      </c>
    </row>
    <row r="28" spans="1:6" x14ac:dyDescent="0.3">
      <c r="A28" s="4" t="s">
        <v>32</v>
      </c>
      <c r="B28" s="8" t="s">
        <v>29</v>
      </c>
      <c r="C28" s="9">
        <f t="shared" si="0"/>
        <v>9000000</v>
      </c>
      <c r="D28" s="9">
        <v>9000000</v>
      </c>
      <c r="E28" s="9">
        <v>0</v>
      </c>
      <c r="F28" s="9">
        <v>0</v>
      </c>
    </row>
    <row r="29" spans="1:6" ht="31.2" x14ac:dyDescent="0.3">
      <c r="A29" s="5" t="s">
        <v>33</v>
      </c>
      <c r="B29" s="6" t="s">
        <v>34</v>
      </c>
      <c r="C29" s="7">
        <f t="shared" si="0"/>
        <v>29680000</v>
      </c>
      <c r="D29" s="7">
        <f>SUM(D30:D31)</f>
        <v>29680000</v>
      </c>
      <c r="E29" s="7">
        <f t="shared" ref="E29:F29" si="8">SUM(E30:E31)</f>
        <v>0</v>
      </c>
      <c r="F29" s="7">
        <f t="shared" si="8"/>
        <v>0</v>
      </c>
    </row>
    <row r="30" spans="1:6" ht="78" x14ac:dyDescent="0.3">
      <c r="A30" s="4" t="s">
        <v>35</v>
      </c>
      <c r="B30" s="8" t="s">
        <v>36</v>
      </c>
      <c r="C30" s="9">
        <f t="shared" si="0"/>
        <v>15480000</v>
      </c>
      <c r="D30" s="9">
        <v>15480000</v>
      </c>
      <c r="E30" s="9">
        <v>0</v>
      </c>
      <c r="F30" s="9">
        <v>0</v>
      </c>
    </row>
    <row r="31" spans="1:6" ht="62.4" x14ac:dyDescent="0.3">
      <c r="A31" s="4" t="s">
        <v>37</v>
      </c>
      <c r="B31" s="8" t="s">
        <v>38</v>
      </c>
      <c r="C31" s="9">
        <f t="shared" si="0"/>
        <v>14200000</v>
      </c>
      <c r="D31" s="9">
        <v>14200000</v>
      </c>
      <c r="E31" s="9">
        <v>0</v>
      </c>
      <c r="F31" s="9">
        <v>0</v>
      </c>
    </row>
    <row r="32" spans="1:6" ht="31.2" x14ac:dyDescent="0.3">
      <c r="A32" s="5" t="s">
        <v>39</v>
      </c>
      <c r="B32" s="6" t="s">
        <v>40</v>
      </c>
      <c r="C32" s="7">
        <f>D32 + E32</f>
        <v>312700000</v>
      </c>
      <c r="D32" s="7">
        <f>D33+D47+D48</f>
        <v>312700000</v>
      </c>
      <c r="E32" s="7">
        <f t="shared" ref="E32:F32" si="9">E33+E47+E48</f>
        <v>0</v>
      </c>
      <c r="F32" s="7">
        <f t="shared" si="9"/>
        <v>0</v>
      </c>
    </row>
    <row r="33" spans="1:6" ht="20.25" customHeight="1" x14ac:dyDescent="0.3">
      <c r="A33" s="5" t="s">
        <v>41</v>
      </c>
      <c r="B33" s="6" t="s">
        <v>42</v>
      </c>
      <c r="C33" s="7">
        <f t="shared" si="0"/>
        <v>227400000</v>
      </c>
      <c r="D33" s="7">
        <f>D34+D39+D44</f>
        <v>227400000</v>
      </c>
      <c r="E33" s="7">
        <f t="shared" ref="E33:F33" si="10">E34+E39+E44</f>
        <v>0</v>
      </c>
      <c r="F33" s="7">
        <f t="shared" si="10"/>
        <v>0</v>
      </c>
    </row>
    <row r="34" spans="1:6" x14ac:dyDescent="0.3">
      <c r="A34" s="5"/>
      <c r="B34" s="6" t="s">
        <v>135</v>
      </c>
      <c r="C34" s="7">
        <f>SUM(C35:C38)</f>
        <v>30750000</v>
      </c>
      <c r="D34" s="7">
        <f>SUM(D35:D38)</f>
        <v>30750000</v>
      </c>
      <c r="E34" s="7">
        <f t="shared" ref="E34:F34" si="11">SUM(E35:E38)</f>
        <v>0</v>
      </c>
      <c r="F34" s="7">
        <f t="shared" si="11"/>
        <v>0</v>
      </c>
    </row>
    <row r="35" spans="1:6" ht="48" customHeight="1" x14ac:dyDescent="0.3">
      <c r="A35" s="4" t="s">
        <v>43</v>
      </c>
      <c r="B35" s="8" t="s">
        <v>44</v>
      </c>
      <c r="C35" s="9">
        <f t="shared" si="0"/>
        <v>70000</v>
      </c>
      <c r="D35" s="9">
        <v>70000</v>
      </c>
      <c r="E35" s="9">
        <v>0</v>
      </c>
      <c r="F35" s="9">
        <v>0</v>
      </c>
    </row>
    <row r="36" spans="1:6" ht="48" customHeight="1" x14ac:dyDescent="0.3">
      <c r="A36" s="4" t="s">
        <v>45</v>
      </c>
      <c r="B36" s="8" t="s">
        <v>46</v>
      </c>
      <c r="C36" s="9">
        <f t="shared" si="0"/>
        <v>2580000</v>
      </c>
      <c r="D36" s="9">
        <v>2580000</v>
      </c>
      <c r="E36" s="9">
        <v>0</v>
      </c>
      <c r="F36" s="9">
        <v>0</v>
      </c>
    </row>
    <row r="37" spans="1:6" ht="48" customHeight="1" x14ac:dyDescent="0.3">
      <c r="A37" s="4" t="s">
        <v>47</v>
      </c>
      <c r="B37" s="8" t="s">
        <v>48</v>
      </c>
      <c r="C37" s="9">
        <f t="shared" si="0"/>
        <v>8000000</v>
      </c>
      <c r="D37" s="9">
        <v>8000000</v>
      </c>
      <c r="E37" s="9">
        <v>0</v>
      </c>
      <c r="F37" s="9">
        <v>0</v>
      </c>
    </row>
    <row r="38" spans="1:6" ht="48" customHeight="1" x14ac:dyDescent="0.3">
      <c r="A38" s="4" t="s">
        <v>49</v>
      </c>
      <c r="B38" s="8" t="s">
        <v>50</v>
      </c>
      <c r="C38" s="9">
        <f t="shared" si="0"/>
        <v>20100000</v>
      </c>
      <c r="D38" s="9">
        <f>18100000+2000000</f>
        <v>20100000</v>
      </c>
      <c r="E38" s="9">
        <v>0</v>
      </c>
      <c r="F38" s="9">
        <v>0</v>
      </c>
    </row>
    <row r="39" spans="1:6" ht="18.75" customHeight="1" x14ac:dyDescent="0.3">
      <c r="A39" s="4"/>
      <c r="B39" s="6" t="s">
        <v>134</v>
      </c>
      <c r="C39" s="7">
        <f t="shared" si="0"/>
        <v>196500000</v>
      </c>
      <c r="D39" s="7">
        <f>SUM(D40:D43)</f>
        <v>196500000</v>
      </c>
      <c r="E39" s="7">
        <f t="shared" ref="E39:F39" si="12">SUM(E40:E43)</f>
        <v>0</v>
      </c>
      <c r="F39" s="7">
        <f t="shared" si="12"/>
        <v>0</v>
      </c>
    </row>
    <row r="40" spans="1:6" ht="18.75" customHeight="1" x14ac:dyDescent="0.3">
      <c r="A40" s="4" t="s">
        <v>51</v>
      </c>
      <c r="B40" s="8" t="s">
        <v>52</v>
      </c>
      <c r="C40" s="9">
        <f t="shared" si="0"/>
        <v>58400000</v>
      </c>
      <c r="D40" s="9">
        <v>58400000</v>
      </c>
      <c r="E40" s="9">
        <v>0</v>
      </c>
      <c r="F40" s="9">
        <v>0</v>
      </c>
    </row>
    <row r="41" spans="1:6" ht="18.75" customHeight="1" x14ac:dyDescent="0.3">
      <c r="A41" s="4" t="s">
        <v>53</v>
      </c>
      <c r="B41" s="8" t="s">
        <v>54</v>
      </c>
      <c r="C41" s="9">
        <f t="shared" si="0"/>
        <v>126100000</v>
      </c>
      <c r="D41" s="9">
        <f>131600000-5500000</f>
        <v>126100000</v>
      </c>
      <c r="E41" s="9">
        <v>0</v>
      </c>
      <c r="F41" s="9">
        <v>0</v>
      </c>
    </row>
    <row r="42" spans="1:6" ht="18.75" customHeight="1" x14ac:dyDescent="0.3">
      <c r="A42" s="4" t="s">
        <v>55</v>
      </c>
      <c r="B42" s="8" t="s">
        <v>56</v>
      </c>
      <c r="C42" s="9">
        <f t="shared" si="0"/>
        <v>1600000</v>
      </c>
      <c r="D42" s="9">
        <v>1600000</v>
      </c>
      <c r="E42" s="9">
        <v>0</v>
      </c>
      <c r="F42" s="9">
        <v>0</v>
      </c>
    </row>
    <row r="43" spans="1:6" ht="18.75" customHeight="1" x14ac:dyDescent="0.3">
      <c r="A43" s="4" t="s">
        <v>57</v>
      </c>
      <c r="B43" s="8" t="s">
        <v>58</v>
      </c>
      <c r="C43" s="9">
        <f t="shared" si="0"/>
        <v>10400000</v>
      </c>
      <c r="D43" s="9">
        <v>10400000</v>
      </c>
      <c r="E43" s="9">
        <v>0</v>
      </c>
      <c r="F43" s="9">
        <v>0</v>
      </c>
    </row>
    <row r="44" spans="1:6" x14ac:dyDescent="0.3">
      <c r="A44" s="5"/>
      <c r="B44" s="6" t="s">
        <v>133</v>
      </c>
      <c r="C44" s="7">
        <f t="shared" si="0"/>
        <v>150000</v>
      </c>
      <c r="D44" s="7">
        <f>SUM(D45:D46)</f>
        <v>150000</v>
      </c>
      <c r="E44" s="7">
        <f t="shared" ref="E44:F44" si="13">SUM(E45:E46)</f>
        <v>0</v>
      </c>
      <c r="F44" s="7">
        <f t="shared" si="13"/>
        <v>0</v>
      </c>
    </row>
    <row r="45" spans="1:6" x14ac:dyDescent="0.3">
      <c r="A45" s="4" t="s">
        <v>59</v>
      </c>
      <c r="B45" s="8" t="s">
        <v>60</v>
      </c>
      <c r="C45" s="9">
        <f t="shared" si="0"/>
        <v>30000</v>
      </c>
      <c r="D45" s="9">
        <v>30000</v>
      </c>
      <c r="E45" s="9">
        <v>0</v>
      </c>
      <c r="F45" s="9">
        <v>0</v>
      </c>
    </row>
    <row r="46" spans="1:6" x14ac:dyDescent="0.3">
      <c r="A46" s="4" t="s">
        <v>61</v>
      </c>
      <c r="B46" s="8" t="s">
        <v>62</v>
      </c>
      <c r="C46" s="9">
        <f t="shared" si="0"/>
        <v>120000</v>
      </c>
      <c r="D46" s="9">
        <v>120000</v>
      </c>
      <c r="E46" s="9">
        <v>0</v>
      </c>
      <c r="F46" s="9">
        <v>0</v>
      </c>
    </row>
    <row r="47" spans="1:6" ht="18" customHeight="1" x14ac:dyDescent="0.3">
      <c r="A47" s="5" t="s">
        <v>63</v>
      </c>
      <c r="B47" s="6" t="s">
        <v>64</v>
      </c>
      <c r="C47" s="7">
        <f t="shared" si="0"/>
        <v>300000</v>
      </c>
      <c r="D47" s="7">
        <v>300000</v>
      </c>
      <c r="E47" s="7">
        <v>0</v>
      </c>
      <c r="F47" s="7">
        <v>0</v>
      </c>
    </row>
    <row r="48" spans="1:6" ht="18" customHeight="1" x14ac:dyDescent="0.3">
      <c r="A48" s="5" t="s">
        <v>65</v>
      </c>
      <c r="B48" s="6" t="s">
        <v>66</v>
      </c>
      <c r="C48" s="7">
        <f>D48 + E48</f>
        <v>85000000</v>
      </c>
      <c r="D48" s="7">
        <v>85000000</v>
      </c>
      <c r="E48" s="7">
        <v>0</v>
      </c>
      <c r="F48" s="7">
        <v>0</v>
      </c>
    </row>
    <row r="49" spans="1:6" ht="15.6" customHeight="1" x14ac:dyDescent="0.3">
      <c r="A49" s="5" t="s">
        <v>67</v>
      </c>
      <c r="B49" s="6" t="s">
        <v>68</v>
      </c>
      <c r="C49" s="7">
        <f t="shared" ref="C49:C55" si="14">D49 + E49</f>
        <v>300000</v>
      </c>
      <c r="D49" s="7">
        <f>D50</f>
        <v>0</v>
      </c>
      <c r="E49" s="7">
        <f>E50</f>
        <v>300000</v>
      </c>
      <c r="F49" s="7">
        <f>F50</f>
        <v>0</v>
      </c>
    </row>
    <row r="50" spans="1:6" x14ac:dyDescent="0.3">
      <c r="A50" s="4" t="s">
        <v>69</v>
      </c>
      <c r="B50" s="8" t="s">
        <v>70</v>
      </c>
      <c r="C50" s="9">
        <f t="shared" si="14"/>
        <v>300000</v>
      </c>
      <c r="D50" s="9">
        <v>0</v>
      </c>
      <c r="E50" s="9">
        <f>300000</f>
        <v>300000</v>
      </c>
      <c r="F50" s="9">
        <v>0</v>
      </c>
    </row>
    <row r="51" spans="1:6" x14ac:dyDescent="0.3">
      <c r="A51" s="5" t="s">
        <v>71</v>
      </c>
      <c r="B51" s="6" t="s">
        <v>72</v>
      </c>
      <c r="C51" s="7">
        <f t="shared" si="14"/>
        <v>31787000</v>
      </c>
      <c r="D51" s="7">
        <f>D52+D57+D65+D69</f>
        <v>13737000</v>
      </c>
      <c r="E51" s="7">
        <f>E52+E57+E65+E69</f>
        <v>18050000</v>
      </c>
      <c r="F51" s="7">
        <f>F52+F57+F65+F69</f>
        <v>0</v>
      </c>
    </row>
    <row r="52" spans="1:6" x14ac:dyDescent="0.3">
      <c r="A52" s="5" t="s">
        <v>73</v>
      </c>
      <c r="B52" s="6" t="s">
        <v>74</v>
      </c>
      <c r="C52" s="7">
        <f>D52 + E52</f>
        <v>639300</v>
      </c>
      <c r="D52" s="7">
        <f>SUM(D53:D56)</f>
        <v>639300</v>
      </c>
      <c r="E52" s="7">
        <f t="shared" ref="E52:F52" si="15">SUM(E53:E56)</f>
        <v>0</v>
      </c>
      <c r="F52" s="7">
        <f t="shared" si="15"/>
        <v>0</v>
      </c>
    </row>
    <row r="53" spans="1:6" ht="46.8" x14ac:dyDescent="0.3">
      <c r="A53" s="4" t="s">
        <v>149</v>
      </c>
      <c r="B53" s="15" t="s">
        <v>150</v>
      </c>
      <c r="C53" s="9">
        <f t="shared" si="14"/>
        <v>2300</v>
      </c>
      <c r="D53" s="9">
        <f>2000+300</f>
        <v>2300</v>
      </c>
      <c r="E53" s="7"/>
      <c r="F53" s="7"/>
    </row>
    <row r="54" spans="1:6" ht="26.25" customHeight="1" x14ac:dyDescent="0.3">
      <c r="A54" s="4" t="s">
        <v>76</v>
      </c>
      <c r="B54" s="8" t="s">
        <v>77</v>
      </c>
      <c r="C54" s="9">
        <f t="shared" si="14"/>
        <v>170000</v>
      </c>
      <c r="D54" s="9">
        <v>170000</v>
      </c>
      <c r="E54" s="9">
        <v>0</v>
      </c>
      <c r="F54" s="9">
        <v>0</v>
      </c>
    </row>
    <row r="55" spans="1:6" ht="62.4" x14ac:dyDescent="0.3">
      <c r="A55" s="4" t="s">
        <v>78</v>
      </c>
      <c r="B55" s="8" t="s">
        <v>79</v>
      </c>
      <c r="C55" s="9">
        <f t="shared" si="14"/>
        <v>450000</v>
      </c>
      <c r="D55" s="9">
        <v>450000</v>
      </c>
      <c r="E55" s="9">
        <v>0</v>
      </c>
      <c r="F55" s="9">
        <v>0</v>
      </c>
    </row>
    <row r="56" spans="1:6" ht="62.4" x14ac:dyDescent="0.3">
      <c r="A56" s="4" t="s">
        <v>80</v>
      </c>
      <c r="B56" s="8" t="s">
        <v>81</v>
      </c>
      <c r="C56" s="9">
        <f>D56 + E56</f>
        <v>17000</v>
      </c>
      <c r="D56" s="9">
        <v>17000</v>
      </c>
      <c r="E56" s="9">
        <v>0</v>
      </c>
      <c r="F56" s="9">
        <v>0</v>
      </c>
    </row>
    <row r="57" spans="1:6" ht="31.2" x14ac:dyDescent="0.3">
      <c r="A57" s="5" t="s">
        <v>82</v>
      </c>
      <c r="B57" s="6" t="s">
        <v>83</v>
      </c>
      <c r="C57" s="7">
        <f>D57 + E57</f>
        <v>11397200</v>
      </c>
      <c r="D57" s="7">
        <f>D58+D63+D64</f>
        <v>11397200</v>
      </c>
      <c r="E57" s="7">
        <f t="shared" ref="E57:F57" si="16">E58+E63+E64</f>
        <v>0</v>
      </c>
      <c r="F57" s="7">
        <f t="shared" si="16"/>
        <v>0</v>
      </c>
    </row>
    <row r="58" spans="1:6" x14ac:dyDescent="0.3">
      <c r="A58" s="5" t="s">
        <v>84</v>
      </c>
      <c r="B58" s="6" t="s">
        <v>85</v>
      </c>
      <c r="C58" s="7">
        <f>D58 + E58</f>
        <v>7362200</v>
      </c>
      <c r="D58" s="7">
        <f>SUM(D59:D62)</f>
        <v>7362200</v>
      </c>
      <c r="E58" s="7">
        <f t="shared" ref="E58:F58" si="17">SUM(E59:E62)</f>
        <v>0</v>
      </c>
      <c r="F58" s="7">
        <f t="shared" si="17"/>
        <v>0</v>
      </c>
    </row>
    <row r="59" spans="1:6" ht="46.8" x14ac:dyDescent="0.3">
      <c r="A59" s="4" t="s">
        <v>86</v>
      </c>
      <c r="B59" s="8" t="s">
        <v>87</v>
      </c>
      <c r="C59" s="9">
        <f t="shared" ref="C59:C63" si="18">D59+E59</f>
        <v>200000</v>
      </c>
      <c r="D59" s="9">
        <v>200000</v>
      </c>
      <c r="E59" s="9">
        <v>0</v>
      </c>
      <c r="F59" s="9">
        <v>0</v>
      </c>
    </row>
    <row r="60" spans="1:6" x14ac:dyDescent="0.3">
      <c r="A60" s="4" t="s">
        <v>88</v>
      </c>
      <c r="B60" s="8" t="s">
        <v>89</v>
      </c>
      <c r="C60" s="9">
        <f t="shared" si="18"/>
        <v>6900000</v>
      </c>
      <c r="D60" s="9">
        <v>6900000</v>
      </c>
      <c r="E60" s="9">
        <v>0</v>
      </c>
      <c r="F60" s="9">
        <v>0</v>
      </c>
    </row>
    <row r="61" spans="1:6" ht="31.2" x14ac:dyDescent="0.3">
      <c r="A61" s="4" t="s">
        <v>90</v>
      </c>
      <c r="B61" s="8" t="s">
        <v>91</v>
      </c>
      <c r="C61" s="9">
        <f t="shared" si="18"/>
        <v>230000</v>
      </c>
      <c r="D61" s="9">
        <v>230000</v>
      </c>
      <c r="E61" s="9">
        <v>0</v>
      </c>
      <c r="F61" s="9">
        <v>0</v>
      </c>
    </row>
    <row r="62" spans="1:6" ht="78" x14ac:dyDescent="0.3">
      <c r="A62" s="4" t="s">
        <v>92</v>
      </c>
      <c r="B62" s="8" t="s">
        <v>93</v>
      </c>
      <c r="C62" s="9">
        <f t="shared" si="18"/>
        <v>32200</v>
      </c>
      <c r="D62" s="9">
        <f>35000-2500-300</f>
        <v>32200</v>
      </c>
      <c r="E62" s="9">
        <v>0</v>
      </c>
      <c r="F62" s="9">
        <v>0</v>
      </c>
    </row>
    <row r="63" spans="1:6" ht="48.6" customHeight="1" x14ac:dyDescent="0.3">
      <c r="A63" s="5" t="s">
        <v>94</v>
      </c>
      <c r="B63" s="6" t="s">
        <v>95</v>
      </c>
      <c r="C63" s="7">
        <f t="shared" si="18"/>
        <v>4000000</v>
      </c>
      <c r="D63" s="7">
        <v>4000000</v>
      </c>
      <c r="E63" s="7">
        <v>0</v>
      </c>
      <c r="F63" s="7">
        <v>0</v>
      </c>
    </row>
    <row r="64" spans="1:6" ht="22.2" customHeight="1" x14ac:dyDescent="0.3">
      <c r="A64" s="5" t="s">
        <v>96</v>
      </c>
      <c r="B64" s="6" t="s">
        <v>97</v>
      </c>
      <c r="C64" s="7">
        <f t="shared" ref="C64:C65" si="19">D64+E64</f>
        <v>35000</v>
      </c>
      <c r="D64" s="7">
        <v>35000</v>
      </c>
      <c r="E64" s="7">
        <v>0</v>
      </c>
      <c r="F64" s="7">
        <v>0</v>
      </c>
    </row>
    <row r="65" spans="1:6" ht="19.2" customHeight="1" x14ac:dyDescent="0.3">
      <c r="A65" s="5" t="s">
        <v>98</v>
      </c>
      <c r="B65" s="6" t="s">
        <v>99</v>
      </c>
      <c r="C65" s="7">
        <f t="shared" si="19"/>
        <v>1750500</v>
      </c>
      <c r="D65" s="7">
        <f>SUM(D66:D68)</f>
        <v>1700500</v>
      </c>
      <c r="E65" s="7">
        <f>SUM(E66:E68)</f>
        <v>50000</v>
      </c>
      <c r="F65" s="7">
        <v>0</v>
      </c>
    </row>
    <row r="66" spans="1:6" ht="24" customHeight="1" x14ac:dyDescent="0.3">
      <c r="A66" s="4" t="s">
        <v>100</v>
      </c>
      <c r="B66" s="8" t="s">
        <v>75</v>
      </c>
      <c r="C66" s="9">
        <f>D66+E66</f>
        <v>1700000</v>
      </c>
      <c r="D66" s="9">
        <v>1700000</v>
      </c>
      <c r="E66" s="9">
        <v>0</v>
      </c>
      <c r="F66" s="9">
        <v>0</v>
      </c>
    </row>
    <row r="67" spans="1:6" ht="65.25" customHeight="1" x14ac:dyDescent="0.3">
      <c r="A67" s="4">
        <v>24061900</v>
      </c>
      <c r="B67" s="15" t="s">
        <v>151</v>
      </c>
      <c r="C67" s="9">
        <f>D67+E67</f>
        <v>500</v>
      </c>
      <c r="D67" s="9">
        <v>500</v>
      </c>
      <c r="E67" s="9"/>
      <c r="F67" s="9"/>
    </row>
    <row r="68" spans="1:6" ht="46.8" x14ac:dyDescent="0.3">
      <c r="A68" s="4" t="s">
        <v>101</v>
      </c>
      <c r="B68" s="8" t="s">
        <v>102</v>
      </c>
      <c r="C68" s="9">
        <f>D68+E68</f>
        <v>50000</v>
      </c>
      <c r="D68" s="9">
        <v>0</v>
      </c>
      <c r="E68" s="9">
        <v>50000</v>
      </c>
      <c r="F68" s="9">
        <v>0</v>
      </c>
    </row>
    <row r="69" spans="1:6" ht="16.2" customHeight="1" x14ac:dyDescent="0.3">
      <c r="A69" s="5" t="s">
        <v>103</v>
      </c>
      <c r="B69" s="6" t="s">
        <v>104</v>
      </c>
      <c r="C69" s="7">
        <f>D69+E69</f>
        <v>18000000</v>
      </c>
      <c r="D69" s="7">
        <v>0</v>
      </c>
      <c r="E69" s="7">
        <v>18000000</v>
      </c>
      <c r="F69" s="7">
        <v>0</v>
      </c>
    </row>
    <row r="70" spans="1:6" ht="18.600000000000001" customHeight="1" x14ac:dyDescent="0.3">
      <c r="A70" s="5" t="s">
        <v>105</v>
      </c>
      <c r="B70" s="6" t="s">
        <v>106</v>
      </c>
      <c r="C70" s="7">
        <f>D70+E70</f>
        <v>2799000</v>
      </c>
      <c r="D70" s="7">
        <f t="shared" ref="D70:F72" si="20">D71</f>
        <v>0</v>
      </c>
      <c r="E70" s="7">
        <f t="shared" si="20"/>
        <v>2799000</v>
      </c>
      <c r="F70" s="7">
        <f t="shared" si="20"/>
        <v>2799000</v>
      </c>
    </row>
    <row r="71" spans="1:6" x14ac:dyDescent="0.3">
      <c r="A71" s="5" t="s">
        <v>107</v>
      </c>
      <c r="B71" s="6" t="s">
        <v>108</v>
      </c>
      <c r="C71" s="7">
        <f t="shared" ref="C71" si="21">D71+E71</f>
        <v>2799000</v>
      </c>
      <c r="D71" s="7">
        <f t="shared" si="20"/>
        <v>0</v>
      </c>
      <c r="E71" s="7">
        <f t="shared" si="20"/>
        <v>2799000</v>
      </c>
      <c r="F71" s="7">
        <f t="shared" si="20"/>
        <v>2799000</v>
      </c>
    </row>
    <row r="72" spans="1:6" x14ac:dyDescent="0.3">
      <c r="A72" s="5" t="s">
        <v>109</v>
      </c>
      <c r="B72" s="6" t="s">
        <v>110</v>
      </c>
      <c r="C72" s="7">
        <f>D72+E72</f>
        <v>2799000</v>
      </c>
      <c r="D72" s="7">
        <f t="shared" si="20"/>
        <v>0</v>
      </c>
      <c r="E72" s="7">
        <f t="shared" si="20"/>
        <v>2799000</v>
      </c>
      <c r="F72" s="7">
        <f t="shared" si="20"/>
        <v>2799000</v>
      </c>
    </row>
    <row r="73" spans="1:6" ht="62.4" x14ac:dyDescent="0.3">
      <c r="A73" s="4" t="s">
        <v>111</v>
      </c>
      <c r="B73" s="8" t="s">
        <v>112</v>
      </c>
      <c r="C73" s="9">
        <f>D73+E73</f>
        <v>2799000</v>
      </c>
      <c r="D73" s="9">
        <v>0</v>
      </c>
      <c r="E73" s="9">
        <f>2799000</f>
        <v>2799000</v>
      </c>
      <c r="F73" s="9">
        <f>2799000</f>
        <v>2799000</v>
      </c>
    </row>
    <row r="74" spans="1:6" x14ac:dyDescent="0.3">
      <c r="A74" s="13">
        <v>50000000</v>
      </c>
      <c r="B74" s="14" t="s">
        <v>137</v>
      </c>
      <c r="C74" s="7">
        <f>D74+E74</f>
        <v>393146</v>
      </c>
      <c r="D74" s="7">
        <f>D75</f>
        <v>0</v>
      </c>
      <c r="E74" s="7">
        <f>E75</f>
        <v>393146</v>
      </c>
      <c r="F74" s="7">
        <f>F75</f>
        <v>0</v>
      </c>
    </row>
    <row r="75" spans="1:6" ht="46.8" x14ac:dyDescent="0.3">
      <c r="A75" s="4">
        <v>50110000</v>
      </c>
      <c r="B75" s="15" t="s">
        <v>138</v>
      </c>
      <c r="C75" s="9">
        <f>D75+E75</f>
        <v>393146</v>
      </c>
      <c r="D75" s="9"/>
      <c r="E75" s="9">
        <v>393146</v>
      </c>
      <c r="F75" s="9"/>
    </row>
    <row r="76" spans="1:6" ht="19.2" customHeight="1" x14ac:dyDescent="0.3">
      <c r="A76" s="10"/>
      <c r="B76" s="10" t="s">
        <v>113</v>
      </c>
      <c r="C76" s="11">
        <f>D76 + E76</f>
        <v>846671317</v>
      </c>
      <c r="D76" s="11">
        <f>D17+D51+D70+D74</f>
        <v>825129171</v>
      </c>
      <c r="E76" s="11">
        <f>E17+E51+E70+E74</f>
        <v>21542146</v>
      </c>
      <c r="F76" s="11">
        <f>F17+F51+F70+F74</f>
        <v>2799000</v>
      </c>
    </row>
    <row r="77" spans="1:6" ht="19.2" customHeight="1" x14ac:dyDescent="0.3">
      <c r="A77" s="5" t="s">
        <v>114</v>
      </c>
      <c r="B77" s="6" t="s">
        <v>115</v>
      </c>
      <c r="C77" s="7">
        <f>D77+E77</f>
        <v>203535349.44</v>
      </c>
      <c r="D77" s="7">
        <f>D78+D91</f>
        <v>173090190</v>
      </c>
      <c r="E77" s="7">
        <f>E78+E91</f>
        <v>30445159.440000001</v>
      </c>
      <c r="F77" s="7">
        <f>F78+F91</f>
        <v>28491442</v>
      </c>
    </row>
    <row r="78" spans="1:6" x14ac:dyDescent="0.3">
      <c r="A78" s="5" t="s">
        <v>116</v>
      </c>
      <c r="B78" s="6" t="s">
        <v>117</v>
      </c>
      <c r="C78" s="7">
        <f>D78+E78</f>
        <v>203114548</v>
      </c>
      <c r="D78" s="7">
        <f>D79+D81</f>
        <v>173090190</v>
      </c>
      <c r="E78" s="7">
        <f t="shared" ref="E78" si="22">E79+E81</f>
        <v>30024358</v>
      </c>
      <c r="F78" s="7">
        <f>F79+F81</f>
        <v>28491442</v>
      </c>
    </row>
    <row r="79" spans="1:6" ht="19.95" customHeight="1" x14ac:dyDescent="0.3">
      <c r="A79" s="5" t="s">
        <v>118</v>
      </c>
      <c r="B79" s="6" t="s">
        <v>119</v>
      </c>
      <c r="C79" s="7">
        <f>C80</f>
        <v>159192900</v>
      </c>
      <c r="D79" s="7">
        <f>D80</f>
        <v>159192900</v>
      </c>
      <c r="E79" s="7">
        <f t="shared" ref="E79:F79" si="23">E80</f>
        <v>0</v>
      </c>
      <c r="F79" s="7">
        <f t="shared" si="23"/>
        <v>0</v>
      </c>
    </row>
    <row r="80" spans="1:6" ht="15.6" customHeight="1" x14ac:dyDescent="0.3">
      <c r="A80" s="4" t="s">
        <v>120</v>
      </c>
      <c r="B80" s="8" t="s">
        <v>121</v>
      </c>
      <c r="C80" s="9">
        <f>D80+E80</f>
        <v>159192900</v>
      </c>
      <c r="D80" s="9">
        <v>159192900</v>
      </c>
      <c r="E80" s="9">
        <v>0</v>
      </c>
      <c r="F80" s="9">
        <v>0</v>
      </c>
    </row>
    <row r="81" spans="1:6" ht="19.95" customHeight="1" x14ac:dyDescent="0.3">
      <c r="A81" s="5" t="s">
        <v>122</v>
      </c>
      <c r="B81" s="6" t="s">
        <v>123</v>
      </c>
      <c r="C81" s="7">
        <f>SUM(C82:C90)</f>
        <v>43921648</v>
      </c>
      <c r="D81" s="7">
        <f>SUM(D82:D90)</f>
        <v>13897290</v>
      </c>
      <c r="E81" s="7">
        <f t="shared" ref="E81:F81" si="24">SUM(E82:E90)</f>
        <v>30024358</v>
      </c>
      <c r="F81" s="7">
        <f t="shared" si="24"/>
        <v>28491442</v>
      </c>
    </row>
    <row r="82" spans="1:6" ht="265.2" x14ac:dyDescent="0.3">
      <c r="A82" s="4">
        <v>41050400</v>
      </c>
      <c r="B82" s="20" t="s">
        <v>156</v>
      </c>
      <c r="C82" s="9">
        <f>D82+E82</f>
        <v>1859158</v>
      </c>
      <c r="D82" s="9">
        <v>1859158</v>
      </c>
      <c r="E82" s="9"/>
      <c r="F82" s="9"/>
    </row>
    <row r="83" spans="1:6" ht="187.2" x14ac:dyDescent="0.3">
      <c r="A83" s="4">
        <v>41050500</v>
      </c>
      <c r="B83" s="20" t="s">
        <v>154</v>
      </c>
      <c r="C83" s="9">
        <f>D83+E83</f>
        <v>4744689</v>
      </c>
      <c r="D83" s="9">
        <v>4744689</v>
      </c>
      <c r="E83" s="9"/>
      <c r="F83" s="9"/>
    </row>
    <row r="84" spans="1:6" ht="31.2" x14ac:dyDescent="0.3">
      <c r="A84" s="4" t="s">
        <v>124</v>
      </c>
      <c r="B84" s="8" t="s">
        <v>125</v>
      </c>
      <c r="C84" s="9">
        <f t="shared" ref="C84:C92" si="25">D84+E84</f>
        <v>3005640</v>
      </c>
      <c r="D84" s="9">
        <v>3005640</v>
      </c>
      <c r="E84" s="9">
        <v>0</v>
      </c>
      <c r="F84" s="9">
        <v>0</v>
      </c>
    </row>
    <row r="85" spans="1:6" ht="31.2" x14ac:dyDescent="0.3">
      <c r="A85" s="4">
        <v>41051100</v>
      </c>
      <c r="B85" s="8" t="s">
        <v>143</v>
      </c>
      <c r="C85" s="9">
        <f t="shared" si="25"/>
        <v>1532916</v>
      </c>
      <c r="D85" s="9"/>
      <c r="E85" s="9">
        <v>1532916</v>
      </c>
      <c r="F85" s="9"/>
    </row>
    <row r="86" spans="1:6" ht="46.8" x14ac:dyDescent="0.3">
      <c r="A86" s="4">
        <v>41051200</v>
      </c>
      <c r="B86" s="20" t="s">
        <v>155</v>
      </c>
      <c r="C86" s="9">
        <f t="shared" si="25"/>
        <v>292110</v>
      </c>
      <c r="D86" s="9">
        <v>292110</v>
      </c>
      <c r="E86" s="9"/>
      <c r="F86" s="9"/>
    </row>
    <row r="87" spans="1:6" ht="46.8" x14ac:dyDescent="0.3">
      <c r="A87" s="4">
        <v>41051700</v>
      </c>
      <c r="B87" s="15" t="s">
        <v>152</v>
      </c>
      <c r="C87" s="9">
        <f t="shared" si="25"/>
        <v>97284</v>
      </c>
      <c r="D87" s="9">
        <v>97284</v>
      </c>
      <c r="E87" s="9"/>
      <c r="F87" s="9"/>
    </row>
    <row r="88" spans="1:6" ht="22.95" customHeight="1" x14ac:dyDescent="0.3">
      <c r="A88" s="4">
        <v>41053400</v>
      </c>
      <c r="B88" s="8" t="s">
        <v>144</v>
      </c>
      <c r="C88" s="9">
        <f t="shared" si="25"/>
        <v>26491442</v>
      </c>
      <c r="D88" s="9"/>
      <c r="E88" s="9">
        <v>26491442</v>
      </c>
      <c r="F88" s="9">
        <v>26491442</v>
      </c>
    </row>
    <row r="89" spans="1:6" ht="22.2" customHeight="1" x14ac:dyDescent="0.3">
      <c r="A89" s="4" t="s">
        <v>126</v>
      </c>
      <c r="B89" s="8" t="s">
        <v>127</v>
      </c>
      <c r="C89" s="9">
        <f t="shared" si="25"/>
        <v>5794465</v>
      </c>
      <c r="D89" s="9">
        <v>3794465</v>
      </c>
      <c r="E89" s="9">
        <v>2000000</v>
      </c>
      <c r="F89" s="9">
        <v>2000000</v>
      </c>
    </row>
    <row r="90" spans="1:6" ht="54.6" customHeight="1" x14ac:dyDescent="0.3">
      <c r="A90" s="4">
        <v>41057700</v>
      </c>
      <c r="B90" s="8" t="s">
        <v>153</v>
      </c>
      <c r="C90" s="9">
        <f t="shared" si="25"/>
        <v>103944</v>
      </c>
      <c r="D90" s="9">
        <v>103944</v>
      </c>
      <c r="E90" s="9"/>
      <c r="F90" s="9"/>
    </row>
    <row r="91" spans="1:6" ht="22.2" customHeight="1" x14ac:dyDescent="0.3">
      <c r="A91" s="17" t="s">
        <v>145</v>
      </c>
      <c r="B91" s="18" t="s">
        <v>146</v>
      </c>
      <c r="C91" s="7">
        <f t="shared" si="25"/>
        <v>420801.44</v>
      </c>
      <c r="D91" s="7">
        <f>D92</f>
        <v>0</v>
      </c>
      <c r="E91" s="7">
        <f t="shared" ref="E91:F91" si="26">E92</f>
        <v>420801.44</v>
      </c>
      <c r="F91" s="7">
        <f t="shared" si="26"/>
        <v>0</v>
      </c>
    </row>
    <row r="92" spans="1:6" ht="22.2" customHeight="1" x14ac:dyDescent="0.3">
      <c r="A92" s="19" t="s">
        <v>147</v>
      </c>
      <c r="B92" s="8" t="s">
        <v>148</v>
      </c>
      <c r="C92" s="9">
        <f t="shared" si="25"/>
        <v>420801.44</v>
      </c>
      <c r="D92" s="9"/>
      <c r="E92" s="9">
        <v>420801.44</v>
      </c>
      <c r="F92" s="9"/>
    </row>
    <row r="93" spans="1:6" ht="24" customHeight="1" x14ac:dyDescent="0.3">
      <c r="A93" s="12" t="s">
        <v>129</v>
      </c>
      <c r="B93" s="10" t="s">
        <v>128</v>
      </c>
      <c r="C93" s="11">
        <f>D93 + E93</f>
        <v>1050206666.4400001</v>
      </c>
      <c r="D93" s="11">
        <f>D76+D77</f>
        <v>998219361</v>
      </c>
      <c r="E93" s="11">
        <f>E76+E77</f>
        <v>51987305.439999998</v>
      </c>
      <c r="F93" s="11">
        <f>F76+F77</f>
        <v>31290442</v>
      </c>
    </row>
    <row r="95" spans="1:6" x14ac:dyDescent="0.3">
      <c r="A95" s="22" t="s">
        <v>136</v>
      </c>
      <c r="B95" s="22"/>
      <c r="C95" s="22"/>
      <c r="D95" s="22"/>
      <c r="E95" s="22"/>
      <c r="F95" s="22"/>
    </row>
    <row r="98" spans="2:6" x14ac:dyDescent="0.3">
      <c r="C98" s="21"/>
      <c r="D98" s="21"/>
      <c r="E98" s="21"/>
      <c r="F98" s="21"/>
    </row>
    <row r="99" spans="2:6" x14ac:dyDescent="0.3">
      <c r="B99" s="3"/>
      <c r="C99" s="16"/>
      <c r="D99" s="16"/>
      <c r="E99" s="16"/>
      <c r="F99" s="16"/>
    </row>
    <row r="100" spans="2:6" x14ac:dyDescent="0.3">
      <c r="B100" s="3"/>
      <c r="C100" s="16"/>
      <c r="D100" s="16"/>
      <c r="E100" s="16"/>
      <c r="F100" s="16"/>
    </row>
  </sheetData>
  <mergeCells count="9">
    <mergeCell ref="A95:F95"/>
    <mergeCell ref="A10:F10"/>
    <mergeCell ref="A13:A15"/>
    <mergeCell ref="B13:B15"/>
    <mergeCell ref="C13:C15"/>
    <mergeCell ref="D13:D15"/>
    <mergeCell ref="E13:F13"/>
    <mergeCell ref="E14:E15"/>
    <mergeCell ref="F14:F15"/>
  </mergeCells>
  <printOptions horizontalCentered="1"/>
  <pageMargins left="0.19685039370078741" right="3.937007874015748E-2" top="0.19685039370078741" bottom="0.19685039370078741" header="0" footer="0"/>
  <pageSetup paperSize="9" scale="64" fitToHeight="4" orientation="portrait" r:id="rId1"/>
  <headerFooter differentFirst="1">
    <oddHeader>&amp;C&amp;P</oddHeader>
  </headerFooter>
  <rowBreaks count="1" manualBreakCount="1">
    <brk id="7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220FU11</cp:lastModifiedBy>
  <cp:lastPrinted>2024-07-11T04:58:29Z</cp:lastPrinted>
  <dcterms:created xsi:type="dcterms:W3CDTF">2023-12-17T10:55:25Z</dcterms:created>
  <dcterms:modified xsi:type="dcterms:W3CDTF">2024-07-24T12:40:37Z</dcterms:modified>
</cp:coreProperties>
</file>