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4.09.2024\фу когенерація\"/>
    </mc:Choice>
  </mc:AlternateContent>
  <xr:revisionPtr revIDLastSave="0" documentId="13_ncr:1_{992B5DC7-A29E-4057-B39C-D742F8BC401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дод 1 доходи" sheetId="20" r:id="rId1"/>
    <sheet name="Дод.2 Фін" sheetId="24" r:id="rId2"/>
    <sheet name="дод 3 видатки" sheetId="22" r:id="rId3"/>
    <sheet name="дод 4 трансф" sheetId="23" r:id="rId4"/>
    <sheet name="дод 5 інвест" sheetId="25" r:id="rId5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2">'дод 3 видатки'!$8:$12</definedName>
    <definedName name="_xlnm.Print_Titles" localSheetId="4">'дод 5 інвест'!$8:$10</definedName>
    <definedName name="_xlnm.Print_Area" localSheetId="0">'дод 1 доходи'!$A$1:$F$20</definedName>
    <definedName name="_xlnm.Print_Area" localSheetId="2">'дод 3 видатки'!$A$1:$P$22</definedName>
    <definedName name="_xlnm.Print_Area" localSheetId="4">'дод 5 інвест'!$A$1:$M$16</definedName>
    <definedName name="_xlnm.Print_Area" localSheetId="1">'Дод.2 Фін'!$A$1:$F$27</definedName>
  </definedNames>
  <calcPr calcId="191029"/>
  <customWorkbookViews>
    <customWorkbookView name="Otdel doxodov - Личное представление" guid="{AFA85C7D-201A-44E2-9FEF-FB09D8FA14DB}" mergeInterval="0" personalView="1" maximized="1" windowWidth="1276" windowHeight="848" activeSheetId="5"/>
    <customWorkbookView name="Юлія - Личное представление" guid="{C02E931C-E2B6-44D6-B9B6-45895A12EB36}" mergeInterval="0" personalView="1" maximized="1" windowWidth="1012" windowHeight="561" activeSheetId="6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Illichevsk - Личное представление" guid="{C4239800-57E3-11D9-B162-00018002F0A4}" mergeInterval="0" personalView="1" maximized="1" windowWidth="796" windowHeight="438" activeSheetId="7"/>
    <customWorkbookView name="1 - Личное представление" guid="{CB8B9A01-6A6F-4CBA-9FB9-1B7501FD2FAE}" mergeInterval="0" personalView="1" maximized="1" windowWidth="1004" windowHeight="556" activeSheetId="4"/>
    <customWorkbookView name="PC - Личное представление" guid="{44195939-FF8E-42E2-8003-8D5D0D47E574}" mergeInterval="0" personalView="1" maximized="1" windowWidth="1276" windowHeight="78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5" l="1"/>
  <c r="H13" i="25"/>
  <c r="K12" i="25" l="1"/>
  <c r="K11" i="25" s="1"/>
  <c r="K14" i="25" s="1"/>
  <c r="L12" i="25"/>
  <c r="L11" i="25" s="1"/>
  <c r="L14" i="25" s="1"/>
  <c r="J12" i="25"/>
  <c r="J11" i="25" s="1"/>
  <c r="J14" i="25" s="1"/>
  <c r="H12" i="25"/>
  <c r="I12" i="25"/>
  <c r="G12" i="25"/>
  <c r="I11" i="25" l="1"/>
  <c r="I14" i="25" s="1"/>
  <c r="G11" i="25"/>
  <c r="G14" i="25" s="1"/>
  <c r="H11" i="25" l="1"/>
  <c r="H14" i="25" s="1"/>
  <c r="H13" i="22" l="1"/>
  <c r="H16" i="22" s="1"/>
  <c r="I13" i="22"/>
  <c r="I16" i="22" s="1"/>
  <c r="N13" i="22"/>
  <c r="N16" i="22" s="1"/>
  <c r="H14" i="22"/>
  <c r="I14" i="22"/>
  <c r="K14" i="22"/>
  <c r="K13" i="22" s="1"/>
  <c r="K16" i="22" s="1"/>
  <c r="L14" i="22"/>
  <c r="L13" i="22" s="1"/>
  <c r="L16" i="22" s="1"/>
  <c r="M14" i="22"/>
  <c r="M13" i="22" s="1"/>
  <c r="M16" i="22" s="1"/>
  <c r="N14" i="22"/>
  <c r="O14" i="22"/>
  <c r="O13" i="22" s="1"/>
  <c r="O16" i="22" s="1"/>
  <c r="G14" i="22"/>
  <c r="G13" i="22" s="1"/>
  <c r="G16" i="22" s="1"/>
  <c r="J15" i="22"/>
  <c r="J14" i="22" s="1"/>
  <c r="J13" i="22" s="1"/>
  <c r="J16" i="22" s="1"/>
  <c r="E15" i="22"/>
  <c r="F24" i="24" l="1"/>
  <c r="E24" i="24"/>
  <c r="D24" i="24"/>
  <c r="F23" i="24"/>
  <c r="E23" i="24"/>
  <c r="D23" i="24"/>
  <c r="E22" i="24"/>
  <c r="D22" i="24"/>
  <c r="C23" i="24" l="1"/>
  <c r="E21" i="24"/>
  <c r="E20" i="24" s="1"/>
  <c r="E25" i="24" s="1"/>
  <c r="F14" i="24"/>
  <c r="F13" i="24" s="1"/>
  <c r="F11" i="24" s="1"/>
  <c r="C16" i="24"/>
  <c r="E14" i="24"/>
  <c r="E13" i="24" s="1"/>
  <c r="E18" i="24" s="1"/>
  <c r="C24" i="24"/>
  <c r="D21" i="24"/>
  <c r="C22" i="24"/>
  <c r="F22" i="24"/>
  <c r="F21" i="24" s="1"/>
  <c r="F20" i="24" s="1"/>
  <c r="F25" i="24" s="1"/>
  <c r="D14" i="24"/>
  <c r="C15" i="24"/>
  <c r="C17" i="24"/>
  <c r="E11" i="24" l="1"/>
  <c r="F18" i="24"/>
  <c r="D20" i="24"/>
  <c r="C21" i="24"/>
  <c r="D13" i="24"/>
  <c r="C14" i="24"/>
  <c r="C13" i="24" l="1"/>
  <c r="D18" i="24"/>
  <c r="D11" i="24"/>
  <c r="D25" i="24"/>
  <c r="C20" i="24"/>
  <c r="C25" i="24" s="1"/>
  <c r="C18" i="24" l="1"/>
  <c r="C11" i="24"/>
  <c r="D17" i="23" l="1"/>
  <c r="D20" i="23" s="1"/>
  <c r="D19" i="23" s="1"/>
  <c r="F14" i="22" l="1"/>
  <c r="F16" i="22" s="1"/>
  <c r="E14" i="20"/>
  <c r="F14" i="20"/>
  <c r="D14" i="20"/>
  <c r="C15" i="20"/>
  <c r="E14" i="22" l="1"/>
  <c r="F13" i="22"/>
  <c r="E13" i="20"/>
  <c r="E12" i="20" s="1"/>
  <c r="E16" i="20" s="1"/>
  <c r="F13" i="20"/>
  <c r="F12" i="20" s="1"/>
  <c r="F16" i="20" s="1"/>
  <c r="E13" i="22" l="1"/>
  <c r="E16" i="22" s="1"/>
  <c r="D13" i="20" l="1"/>
  <c r="C13" i="20" l="1"/>
  <c r="D12" i="20" l="1"/>
  <c r="D16" i="20" s="1"/>
  <c r="C14" i="20"/>
  <c r="P16" i="22" l="1"/>
  <c r="C12" i="20"/>
  <c r="C16" i="20" s="1"/>
  <c r="P24" i="22" s="1"/>
  <c r="P13" i="22"/>
  <c r="P14" i="22"/>
  <c r="P15" i="22"/>
  <c r="P25" i="22" l="1"/>
</calcChain>
</file>

<file path=xl/sharedStrings.xml><?xml version="1.0" encoding="utf-8"?>
<sst xmlns="http://schemas.openxmlformats.org/spreadsheetml/2006/main" count="154" uniqueCount="104">
  <si>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</si>
  <si>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</si>
  <si>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</si>
  <si>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</si>
  <si>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</si>
  <si>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</si>
  <si>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Додаток 2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</si>
  <si>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</si>
  <si>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</si>
  <si>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</si>
  <si>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</si>
  <si>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</si>
  <si>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</si>
  <si>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</si>
  <si>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</si>
  <si>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</si>
  <si>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</si>
  <si>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</si>
  <si>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</si>
  <si>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</si>
  <si>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</si>
  <si>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</si>
  <si>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</si>
  <si>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Начальник фінансового управління</t>
  </si>
  <si>
    <t>Ольга ЯКОВЕНКО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</si>
  <si>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</si>
  <si>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</si>
  <si>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</si>
  <si>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</si>
  <si>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</si>
  <si>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</si>
  <si>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</si>
  <si>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</si>
  <si>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</si>
  <si>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</si>
  <si>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</si>
  <si>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</si>
  <si>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</si>
  <si>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>Начальник фінансового управління                                                Ольга ЯКОВЕНКО</t>
  </si>
  <si>
    <t xml:space="preserve">                                                                   до розпорядження міського голови</t>
  </si>
  <si>
    <t>ЗМІНИ</t>
  </si>
  <si>
    <t>до міжбюджетних трансфертів бюджету Чорноморської міської територіальної громади  на 2024 рік</t>
  </si>
  <si>
    <t xml:space="preserve">      1. Зміни до показників міжбюджетних трансфертів з інших бюджетів</t>
  </si>
  <si>
    <t>І. Зміни до трансфертів  до загального фонду бюджету</t>
  </si>
  <si>
    <t>Найменування згідно з Класифікацією фінансування бюджету</t>
  </si>
  <si>
    <t>Дефіцит(-)/Профіцит(+)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</si>
  <si>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</si>
  <si>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</si>
  <si>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</si>
  <si>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</si>
  <si>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</si>
  <si>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</si>
  <si>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</si>
  <si>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</si>
  <si>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</si>
  <si>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</si>
  <si>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</si>
  <si>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</si>
  <si>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</si>
  <si>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</si>
  <si>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</si>
  <si>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</si>
  <si>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</si>
  <si>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</si>
  <si>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 xml:space="preserve">        Начальник фінансового управління                                                                      Ольга ЯКОВЕНКО</t>
  </si>
  <si>
    <t>Зміни до фінансування бюджету Чорноморської міської територіальної громади  на 2024 рік</t>
  </si>
  <si>
    <t>Додаток3</t>
  </si>
  <si>
    <t>1500000</t>
  </si>
  <si>
    <t>1510000</t>
  </si>
  <si>
    <t>Управління капітального будівництва Чорноморської  міської ради Одеського району Одеської області</t>
  </si>
  <si>
    <t xml:space="preserve">                                                                   Додаток 4</t>
  </si>
  <si>
    <t>капітальних вкладень бюджету Чорноморської міської територіальної громади  у розрізі інвестиційних проектів у 2024 році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</si>
  <si>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</si>
  <si>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</si>
  <si>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</si>
  <si>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</si>
  <si>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 xml:space="preserve">Обсяг капітальних вкладень місцевого бюджету всього, гривень 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</si>
  <si>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</si>
  <si>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</si>
  <si>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капітальні видатки за рахунок коштів, що передаються із загального фонду до бюджету розвитку (спеціального фонду)</t>
  </si>
  <si>
    <t>за рахунок залишку коштів БР</t>
  </si>
  <si>
    <t>за рахунок доходів (субвенцій)</t>
  </si>
  <si>
    <t>9.1</t>
  </si>
  <si>
    <t>9,2</t>
  </si>
  <si>
    <t>Управління капітального будівництва Чорноморської міської ради Одеського району Одеської області</t>
  </si>
  <si>
    <t>ВСЬОГО</t>
  </si>
  <si>
    <t xml:space="preserve">Начальник фінансового управління </t>
  </si>
  <si>
    <t>Зміни до обсягів</t>
  </si>
  <si>
    <t>Додаток 5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</si>
  <si>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</si>
  <si>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</si>
  <si>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</si>
  <si>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</si>
  <si>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1517310</t>
  </si>
  <si>
    <t>7310</t>
  </si>
  <si>
    <t>0443</t>
  </si>
  <si>
    <t>Будівництво об'єктів житлово-комунального господарства</t>
  </si>
  <si>
    <t>Обласний бюджет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</si>
  <si>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</si>
  <si>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2023-2025</t>
  </si>
  <si>
    <t>від                     04. 09.2024 № 266</t>
  </si>
  <si>
    <t>від   04.09.2024 № 266</t>
  </si>
  <si>
    <t>від  04.09.2024 № 266</t>
  </si>
  <si>
    <t xml:space="preserve">                                                                   від  04.09.2024 №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</si>
</sst>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#,##0_ ;\-#,##0\ "/>
    <numFmt numFmtId="166" formatCode="#,##0.00;\-#,##0.00;#,&quot;-&quot;"/>
    <numFmt numFmtId="167" formatCode="#,##0.00_ ;\-#,##0.00\ "/>
    <numFmt numFmtId="168" formatCode="0.0%"/>
    <numFmt numFmtId="169" formatCode="_-* #,##0.00\ _₽_-;\-* #,##0.00\ _₽_-;_-* &quot;-&quot;??\ _₽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0" fillId="0" borderId="0"/>
    <xf numFmtId="0" fontId="20" fillId="0" borderId="0"/>
    <xf numFmtId="0" fontId="24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justify"/>
    </xf>
    <xf numFmtId="0" fontId="9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2" borderId="0" xfId="0" applyFont="1" applyFill="1"/>
    <xf numFmtId="0" fontId="5" fillId="2" borderId="0" xfId="0" applyFont="1" applyFill="1"/>
    <xf numFmtId="49" fontId="5" fillId="2" borderId="0" xfId="0" applyNumberFormat="1" applyFont="1" applyFill="1"/>
    <xf numFmtId="164" fontId="5" fillId="2" borderId="0" xfId="0" applyNumberFormat="1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16" fillId="0" borderId="0" xfId="0" applyFont="1"/>
    <xf numFmtId="0" fontId="15" fillId="0" borderId="0" xfId="0" applyFont="1" applyAlignment="1">
      <alignment horizontal="justify"/>
    </xf>
    <xf numFmtId="0" fontId="12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5" fillId="0" borderId="4" xfId="1" applyFont="1" applyBorder="1" applyAlignment="1" applyProtection="1">
      <alignment horizontal="left"/>
    </xf>
    <xf numFmtId="0" fontId="14" fillId="0" borderId="0" xfId="0" applyFont="1" applyAlignment="1">
      <alignment horizontal="right"/>
    </xf>
    <xf numFmtId="3" fontId="9" fillId="0" borderId="0" xfId="0" applyNumberFormat="1" applyFont="1"/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3" fontId="12" fillId="2" borderId="0" xfId="0" applyNumberFormat="1" applyFont="1" applyFill="1" applyAlignment="1">
      <alignment horizontal="center" vertical="top" wrapText="1"/>
    </xf>
    <xf numFmtId="0" fontId="18" fillId="0" borderId="0" xfId="1" applyFont="1" applyAlignment="1" applyProtection="1"/>
    <xf numFmtId="0" fontId="7" fillId="0" borderId="0" xfId="0" applyFont="1"/>
    <xf numFmtId="0" fontId="5" fillId="0" borderId="0" xfId="0" applyFont="1" applyAlignment="1">
      <alignment horizontal="left"/>
    </xf>
    <xf numFmtId="4" fontId="6" fillId="2" borderId="1" xfId="0" applyNumberFormat="1" applyFont="1" applyFill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4" fontId="1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9" fillId="0" borderId="0" xfId="0" applyNumberFormat="1" applyFont="1"/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 wrapText="1"/>
    </xf>
    <xf numFmtId="0" fontId="16" fillId="2" borderId="0" xfId="0" applyFont="1" applyFill="1"/>
    <xf numFmtId="0" fontId="25" fillId="2" borderId="0" xfId="6" applyFont="1" applyFill="1"/>
    <xf numFmtId="0" fontId="22" fillId="2" borderId="0" xfId="0" applyFont="1" applyFill="1"/>
    <xf numFmtId="0" fontId="16" fillId="2" borderId="0" xfId="0" applyFont="1" applyFill="1" applyAlignment="1">
      <alignment horizontal="right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Continuous" vertical="center"/>
    </xf>
    <xf numFmtId="165" fontId="23" fillId="2" borderId="6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Continuous" vertical="center"/>
    </xf>
    <xf numFmtId="165" fontId="23" fillId="2" borderId="0" xfId="0" applyNumberFormat="1" applyFont="1" applyFill="1" applyAlignment="1">
      <alignment horizontal="center"/>
    </xf>
    <xf numFmtId="0" fontId="16" fillId="2" borderId="0" xfId="6" applyFont="1" applyFill="1"/>
    <xf numFmtId="0" fontId="26" fillId="2" borderId="0" xfId="6" quotePrefix="1" applyFont="1" applyFill="1" applyAlignment="1">
      <alignment horizontal="left"/>
    </xf>
    <xf numFmtId="0" fontId="16" fillId="2" borderId="0" xfId="6" applyFont="1" applyFill="1" applyAlignment="1">
      <alignment horizontal="right"/>
    </xf>
    <xf numFmtId="0" fontId="22" fillId="2" borderId="0" xfId="6" applyFont="1" applyFill="1"/>
    <xf numFmtId="0" fontId="22" fillId="2" borderId="1" xfId="7" applyFont="1" applyFill="1" applyBorder="1" applyAlignment="1">
      <alignment horizontal="center" vertical="center" wrapText="1"/>
    </xf>
    <xf numFmtId="166" fontId="27" fillId="2" borderId="1" xfId="7" applyNumberFormat="1" applyFont="1" applyFill="1" applyBorder="1" applyAlignment="1">
      <alignment horizontal="center" vertical="center" wrapText="1"/>
    </xf>
    <xf numFmtId="0" fontId="27" fillId="2" borderId="0" xfId="6" applyFont="1" applyFill="1"/>
    <xf numFmtId="0" fontId="23" fillId="2" borderId="1" xfId="7" applyFont="1" applyFill="1" applyBorder="1" applyAlignment="1">
      <alignment vertical="center"/>
    </xf>
    <xf numFmtId="0" fontId="23" fillId="2" borderId="1" xfId="7" applyFont="1" applyFill="1" applyBorder="1" applyAlignment="1">
      <alignment vertical="center" wrapText="1"/>
    </xf>
    <xf numFmtId="166" fontId="23" fillId="2" borderId="1" xfId="7" applyNumberFormat="1" applyFont="1" applyFill="1" applyBorder="1" applyAlignment="1">
      <alignment horizontal="right" vertical="center"/>
    </xf>
    <xf numFmtId="0" fontId="16" fillId="2" borderId="1" xfId="7" applyFont="1" applyFill="1" applyBorder="1" applyAlignment="1">
      <alignment vertical="center"/>
    </xf>
    <xf numFmtId="0" fontId="16" fillId="2" borderId="1" xfId="7" applyFont="1" applyFill="1" applyBorder="1" applyAlignment="1">
      <alignment vertical="center" wrapText="1"/>
    </xf>
    <xf numFmtId="166" fontId="16" fillId="2" borderId="1" xfId="7" applyNumberFormat="1" applyFont="1" applyFill="1" applyBorder="1" applyAlignment="1">
      <alignment horizontal="right" vertical="center"/>
    </xf>
    <xf numFmtId="167" fontId="16" fillId="2" borderId="0" xfId="6" applyNumberFormat="1" applyFont="1" applyFill="1"/>
    <xf numFmtId="0" fontId="16" fillId="2" borderId="1" xfId="7" applyFont="1" applyFill="1" applyBorder="1" applyAlignment="1">
      <alignment horizontal="left" vertical="center"/>
    </xf>
    <xf numFmtId="0" fontId="23" fillId="2" borderId="1" xfId="7" applyFont="1" applyFill="1" applyBorder="1" applyAlignment="1">
      <alignment horizontal="center"/>
    </xf>
    <xf numFmtId="0" fontId="23" fillId="2" borderId="1" xfId="7" applyFont="1" applyFill="1" applyBorder="1"/>
    <xf numFmtId="166" fontId="23" fillId="2" borderId="1" xfId="7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horizontal="left" vertical="center"/>
    </xf>
    <xf numFmtId="0" fontId="28" fillId="3" borderId="0" xfId="0" applyFont="1" applyFill="1"/>
    <xf numFmtId="0" fontId="30" fillId="2" borderId="0" xfId="0" applyFont="1" applyFill="1"/>
    <xf numFmtId="0" fontId="29" fillId="2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 wrapText="1"/>
    </xf>
    <xf numFmtId="168" fontId="28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169" fontId="32" fillId="3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9" fontId="28" fillId="3" borderId="1" xfId="0" applyNumberFormat="1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/>
    <xf numFmtId="0" fontId="32" fillId="2" borderId="1" xfId="0" applyFont="1" applyFill="1" applyBorder="1" applyAlignment="1">
      <alignment horizontal="left" wrapText="1"/>
    </xf>
    <xf numFmtId="4" fontId="32" fillId="2" borderId="1" xfId="0" applyNumberFormat="1" applyFont="1" applyFill="1" applyBorder="1" applyAlignment="1">
      <alignment horizontal="center" vertical="center"/>
    </xf>
    <xf numFmtId="168" fontId="32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center"/>
    </xf>
    <xf numFmtId="4" fontId="28" fillId="2" borderId="0" xfId="0" applyNumberFormat="1" applyFont="1" applyFill="1"/>
    <xf numFmtId="4" fontId="28" fillId="3" borderId="0" xfId="0" applyNumberFormat="1" applyFont="1" applyFill="1"/>
    <xf numFmtId="4" fontId="32" fillId="2" borderId="0" xfId="0" applyNumberFormat="1" applyFont="1" applyFill="1"/>
    <xf numFmtId="4" fontId="32" fillId="3" borderId="0" xfId="0" applyNumberFormat="1" applyFont="1" applyFill="1"/>
    <xf numFmtId="49" fontId="28" fillId="2" borderId="0" xfId="0" applyNumberFormat="1" applyFont="1" applyFill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/>
    </xf>
    <xf numFmtId="4" fontId="32" fillId="2" borderId="0" xfId="0" applyNumberFormat="1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23" fillId="0" borderId="1" xfId="0" quotePrefix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28" fillId="2" borderId="0" xfId="2" applyFont="1" applyFill="1"/>
    <xf numFmtId="3" fontId="28" fillId="2" borderId="0" xfId="0" applyNumberFormat="1" applyFont="1" applyFill="1"/>
    <xf numFmtId="0" fontId="17" fillId="0" borderId="0" xfId="0" applyFont="1" applyAlignment="1">
      <alignment horizontal="left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7" fillId="2" borderId="1" xfId="7" applyFont="1" applyFill="1" applyBorder="1" applyAlignment="1">
      <alignment horizontal="center" vertical="center" wrapText="1"/>
    </xf>
    <xf numFmtId="0" fontId="23" fillId="2" borderId="5" xfId="7" applyFont="1" applyFill="1" applyBorder="1" applyAlignment="1">
      <alignment horizontal="center" vertical="center"/>
    </xf>
    <xf numFmtId="0" fontId="16" fillId="2" borderId="9" xfId="7" applyFont="1" applyFill="1" applyBorder="1"/>
    <xf numFmtId="0" fontId="16" fillId="2" borderId="6" xfId="7" applyFont="1" applyFill="1" applyBorder="1"/>
    <xf numFmtId="0" fontId="16" fillId="2" borderId="0" xfId="6" applyFont="1" applyFill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0" fontId="23" fillId="2" borderId="0" xfId="6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22" fillId="2" borderId="1" xfId="7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6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6" fillId="2" borderId="0" xfId="0" quotePrefix="1" applyFont="1" applyFill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0" fontId="32" fillId="2" borderId="1" xfId="4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8">
    <cellStyle name="Гіперпосилання" xfId="1" builtinId="8"/>
    <cellStyle name="Звичайний" xfId="0" builtinId="0"/>
    <cellStyle name="Звичайний 2" xfId="7" xr:uid="{00000000-0005-0000-0000-000002000000}"/>
    <cellStyle name="Обычный 2" xfId="5" xr:uid="{00000000-0005-0000-0000-000003000000}"/>
    <cellStyle name="Обычный 3" xfId="2" xr:uid="{00000000-0005-0000-0000-000004000000}"/>
    <cellStyle name="Обычный 4" xfId="6" xr:uid="{00000000-0005-0000-0000-000005000000}"/>
    <cellStyle name="Обычный 6" xfId="3" xr:uid="{00000000-0005-0000-0000-000006000000}"/>
    <cellStyle name="Обычный_дод 3" xfId="4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BreakPreview" zoomScale="75" zoomScaleSheetLayoutView="75" workbookViewId="0">
      <selection activeCell="D4" sqref="D4"/>
    </sheetView>
  </sheetViews>
  <sheetFormatPr defaultColWidth="8.85546875" defaultRowHeight="15" x14ac:dyDescent="0.2"/>
  <cols>
    <col min="1" max="1" width="12.140625" style="3" customWidth="1"/>
    <col min="2" max="2" width="43.855468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152"/>
      <c r="B1" s="152"/>
      <c r="D1" s="1" t="s">
        <v>4</v>
      </c>
      <c r="E1" s="1"/>
      <c r="F1" s="31"/>
    </row>
    <row r="2" spans="1:8" ht="15.75" x14ac:dyDescent="0.25">
      <c r="A2" s="21"/>
      <c r="D2" s="1" t="s">
        <v>11</v>
      </c>
    </row>
    <row r="3" spans="1:8" ht="15.75" x14ac:dyDescent="0.25">
      <c r="A3" s="21"/>
      <c r="D3" s="32" t="s">
        <v>100</v>
      </c>
    </row>
    <row r="4" spans="1:8" ht="15.75" x14ac:dyDescent="0.25">
      <c r="A4" s="21"/>
      <c r="D4" s="32"/>
    </row>
    <row r="5" spans="1:8" ht="39" customHeight="1" x14ac:dyDescent="0.2">
      <c r="A5" s="153" t="s">
        <v>29</v>
      </c>
      <c r="B5" s="153"/>
      <c r="C5" s="153"/>
      <c r="D5" s="153"/>
      <c r="E5" s="153"/>
      <c r="F5" s="153"/>
    </row>
    <row r="6" spans="1:8" ht="18.75" customHeight="1" x14ac:dyDescent="0.25">
      <c r="A6" s="154">
        <v>1558900000</v>
      </c>
      <c r="B6" s="154"/>
      <c r="C6" s="23"/>
      <c r="D6" s="22"/>
      <c r="E6" s="22"/>
      <c r="F6" s="22"/>
    </row>
    <row r="7" spans="1:8" ht="15.75" x14ac:dyDescent="0.25">
      <c r="A7" s="24" t="s">
        <v>15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16</v>
      </c>
    </row>
    <row r="9" spans="1:8" ht="15.75" x14ac:dyDescent="0.2">
      <c r="A9" s="155" t="s">
        <v>2</v>
      </c>
      <c r="B9" s="155" t="s">
        <v>7</v>
      </c>
      <c r="C9" s="157" t="s">
        <v>8</v>
      </c>
      <c r="D9" s="155" t="s">
        <v>0</v>
      </c>
      <c r="E9" s="155" t="s">
        <v>1</v>
      </c>
      <c r="F9" s="155"/>
    </row>
    <row r="10" spans="1:8" ht="63" x14ac:dyDescent="0.2">
      <c r="A10" s="156"/>
      <c r="B10" s="155"/>
      <c r="C10" s="158"/>
      <c r="D10" s="155"/>
      <c r="E10" s="13" t="s">
        <v>9</v>
      </c>
      <c r="F10" s="13" t="s">
        <v>10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4">
        <f t="shared" ref="C12:F13" si="0">C13</f>
        <v>15000000</v>
      </c>
      <c r="D12" s="34">
        <f t="shared" si="0"/>
        <v>15000000</v>
      </c>
      <c r="E12" s="34">
        <f t="shared" si="0"/>
        <v>0</v>
      </c>
      <c r="F12" s="34">
        <f t="shared" si="0"/>
        <v>0</v>
      </c>
      <c r="H12" s="26"/>
    </row>
    <row r="13" spans="1:8" ht="15.75" x14ac:dyDescent="0.2">
      <c r="A13" s="14">
        <v>41000000</v>
      </c>
      <c r="B13" s="16" t="s">
        <v>22</v>
      </c>
      <c r="C13" s="34">
        <f t="shared" ref="C13:C15" si="1">D13+E13</f>
        <v>15000000</v>
      </c>
      <c r="D13" s="34">
        <f>D14</f>
        <v>15000000</v>
      </c>
      <c r="E13" s="34">
        <f t="shared" si="0"/>
        <v>0</v>
      </c>
      <c r="F13" s="34">
        <f t="shared" si="0"/>
        <v>0</v>
      </c>
      <c r="H13" s="26"/>
    </row>
    <row r="14" spans="1:8" ht="31.5" x14ac:dyDescent="0.25">
      <c r="A14" s="146" t="s">
        <v>89</v>
      </c>
      <c r="B14" s="145" t="s">
        <v>90</v>
      </c>
      <c r="C14" s="35">
        <f t="shared" si="1"/>
        <v>15000000</v>
      </c>
      <c r="D14" s="33">
        <f>SUM(D15:D15)</f>
        <v>15000000</v>
      </c>
      <c r="E14" s="33">
        <f>SUM(E15:E15)</f>
        <v>0</v>
      </c>
      <c r="F14" s="33">
        <f>SUM(F15:F15)</f>
        <v>0</v>
      </c>
      <c r="H14" s="26"/>
    </row>
    <row r="15" spans="1:8" s="53" customFormat="1" ht="15.75" x14ac:dyDescent="0.2">
      <c r="A15" s="148" t="s">
        <v>91</v>
      </c>
      <c r="B15" s="147" t="s">
        <v>92</v>
      </c>
      <c r="C15" s="38">
        <f t="shared" si="1"/>
        <v>15000000</v>
      </c>
      <c r="D15" s="39">
        <v>15000000</v>
      </c>
      <c r="E15" s="39"/>
      <c r="F15" s="49"/>
      <c r="H15" s="54"/>
    </row>
    <row r="16" spans="1:8" ht="15.75" x14ac:dyDescent="0.2">
      <c r="A16" s="17"/>
      <c r="B16" s="18" t="s">
        <v>5</v>
      </c>
      <c r="C16" s="36">
        <f>C12</f>
        <v>15000000</v>
      </c>
      <c r="D16" s="36">
        <f>D12</f>
        <v>15000000</v>
      </c>
      <c r="E16" s="36">
        <f t="shared" ref="E16:F16" si="2">E12</f>
        <v>0</v>
      </c>
      <c r="F16" s="36">
        <f t="shared" si="2"/>
        <v>0</v>
      </c>
    </row>
    <row r="17" spans="1:6" ht="15.75" x14ac:dyDescent="0.2">
      <c r="A17" s="27"/>
      <c r="B17" s="28"/>
      <c r="C17" s="75"/>
      <c r="D17" s="75"/>
      <c r="E17" s="75"/>
      <c r="F17" s="75"/>
    </row>
    <row r="18" spans="1:6" ht="15.75" x14ac:dyDescent="0.2">
      <c r="A18" s="27"/>
      <c r="B18" s="28"/>
      <c r="C18" s="29"/>
      <c r="D18" s="29"/>
      <c r="E18" s="29"/>
      <c r="F18" s="29"/>
    </row>
    <row r="19" spans="1:6" ht="15.75" x14ac:dyDescent="0.25">
      <c r="A19" s="19"/>
      <c r="B19" s="20" t="s">
        <v>23</v>
      </c>
      <c r="C19" s="1"/>
      <c r="D19" s="1"/>
      <c r="E19" s="20" t="s">
        <v>24</v>
      </c>
      <c r="F19" s="1"/>
    </row>
    <row r="20" spans="1:6" ht="15.75" x14ac:dyDescent="0.25">
      <c r="A20" s="2"/>
    </row>
    <row r="23" spans="1:6" x14ac:dyDescent="0.2">
      <c r="A23" s="30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3" location="_ftnref1" display="_ftnref1" xr:uid="{00000000-0004-0000-0000-000000000000}"/>
  </hyperlinks>
  <printOptions horizontalCentered="1"/>
  <pageMargins left="0.78740157480314965" right="0.31496062992125984" top="0.98425196850393704" bottom="0.98425196850393704" header="0.15748031496062992" footer="0.1574803149606299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view="pageBreakPreview" zoomScale="60" zoomScaleNormal="100" workbookViewId="0">
      <selection activeCell="A4" sqref="A4:F4"/>
    </sheetView>
  </sheetViews>
  <sheetFormatPr defaultColWidth="8.85546875" defaultRowHeight="15.75" x14ac:dyDescent="0.25"/>
  <cols>
    <col min="1" max="1" width="10.42578125" style="80" customWidth="1"/>
    <col min="2" max="2" width="41.140625" style="80" customWidth="1"/>
    <col min="3" max="3" width="18.85546875" style="80" customWidth="1"/>
    <col min="4" max="5" width="18.42578125" style="80" customWidth="1"/>
    <col min="6" max="6" width="18.140625" style="80" customWidth="1"/>
    <col min="7" max="7" width="14.42578125" style="80" bestFit="1" customWidth="1"/>
    <col min="8" max="16384" width="8.85546875" style="80"/>
  </cols>
  <sheetData>
    <row r="1" spans="1:7" x14ac:dyDescent="0.25">
      <c r="A1" s="59"/>
      <c r="D1" s="1" t="s">
        <v>6</v>
      </c>
    </row>
    <row r="2" spans="1:7" x14ac:dyDescent="0.25">
      <c r="A2" s="59"/>
      <c r="D2" s="1" t="s">
        <v>11</v>
      </c>
    </row>
    <row r="3" spans="1:7" x14ac:dyDescent="0.25">
      <c r="A3" s="59"/>
      <c r="D3" s="32" t="s">
        <v>101</v>
      </c>
    </row>
    <row r="4" spans="1:7" ht="25.5" customHeight="1" x14ac:dyDescent="0.25">
      <c r="A4" s="165" t="s">
        <v>65</v>
      </c>
      <c r="B4" s="166"/>
      <c r="C4" s="166"/>
      <c r="D4" s="166"/>
      <c r="E4" s="166"/>
      <c r="F4" s="166"/>
    </row>
    <row r="5" spans="1:7" x14ac:dyDescent="0.25">
      <c r="A5" s="81" t="s">
        <v>31</v>
      </c>
    </row>
    <row r="6" spans="1:7" x14ac:dyDescent="0.25">
      <c r="A6" s="80" t="s">
        <v>15</v>
      </c>
      <c r="F6" s="82" t="s">
        <v>32</v>
      </c>
    </row>
    <row r="7" spans="1:7" s="83" customFormat="1" ht="13.7" customHeight="1" x14ac:dyDescent="0.2">
      <c r="A7" s="167" t="s">
        <v>2</v>
      </c>
      <c r="B7" s="167" t="s">
        <v>44</v>
      </c>
      <c r="C7" s="167" t="s">
        <v>8</v>
      </c>
      <c r="D7" s="167" t="s">
        <v>0</v>
      </c>
      <c r="E7" s="167" t="s">
        <v>1</v>
      </c>
      <c r="F7" s="167"/>
    </row>
    <row r="8" spans="1:7" s="83" customFormat="1" ht="13.7" customHeight="1" x14ac:dyDescent="0.2">
      <c r="A8" s="167"/>
      <c r="B8" s="167"/>
      <c r="C8" s="167"/>
      <c r="D8" s="167"/>
      <c r="E8" s="167" t="s">
        <v>9</v>
      </c>
      <c r="F8" s="167" t="s">
        <v>10</v>
      </c>
    </row>
    <row r="9" spans="1:7" s="83" customFormat="1" ht="12.75" x14ac:dyDescent="0.2">
      <c r="A9" s="167"/>
      <c r="B9" s="167"/>
      <c r="C9" s="167"/>
      <c r="D9" s="167"/>
      <c r="E9" s="167"/>
      <c r="F9" s="167"/>
    </row>
    <row r="10" spans="1:7" s="83" customFormat="1" ht="12.75" x14ac:dyDescent="0.2">
      <c r="A10" s="84">
        <v>1</v>
      </c>
      <c r="B10" s="84">
        <v>2</v>
      </c>
      <c r="C10" s="84">
        <v>3</v>
      </c>
      <c r="D10" s="84">
        <v>4</v>
      </c>
      <c r="E10" s="84">
        <v>5</v>
      </c>
      <c r="F10" s="84">
        <v>6</v>
      </c>
    </row>
    <row r="11" spans="1:7" s="86" customFormat="1" ht="13.7" customHeight="1" x14ac:dyDescent="0.2">
      <c r="A11" s="159" t="s">
        <v>45</v>
      </c>
      <c r="B11" s="159"/>
      <c r="C11" s="85">
        <f>-C13</f>
        <v>0</v>
      </c>
      <c r="D11" s="85">
        <f t="shared" ref="D11:F11" si="0">-D13</f>
        <v>15000000</v>
      </c>
      <c r="E11" s="85">
        <f>-E13</f>
        <v>-15000000</v>
      </c>
      <c r="F11" s="85">
        <f t="shared" si="0"/>
        <v>-15000000</v>
      </c>
    </row>
    <row r="12" spans="1:7" ht="21.4" customHeight="1" x14ac:dyDescent="0.25">
      <c r="A12" s="160" t="s">
        <v>46</v>
      </c>
      <c r="B12" s="161"/>
      <c r="C12" s="161"/>
      <c r="D12" s="161"/>
      <c r="E12" s="161"/>
      <c r="F12" s="162"/>
    </row>
    <row r="13" spans="1:7" x14ac:dyDescent="0.25">
      <c r="A13" s="87" t="s">
        <v>47</v>
      </c>
      <c r="B13" s="88" t="s">
        <v>48</v>
      </c>
      <c r="C13" s="89">
        <f t="shared" ref="C13:C17" si="1">D13+E13</f>
        <v>0</v>
      </c>
      <c r="D13" s="89">
        <f>D14</f>
        <v>-15000000</v>
      </c>
      <c r="E13" s="89">
        <f>E14</f>
        <v>15000000</v>
      </c>
      <c r="F13" s="89">
        <f t="shared" ref="F13" si="2">F14</f>
        <v>15000000</v>
      </c>
    </row>
    <row r="14" spans="1:7" ht="31.5" x14ac:dyDescent="0.25">
      <c r="A14" s="87" t="s">
        <v>49</v>
      </c>
      <c r="B14" s="88" t="s">
        <v>50</v>
      </c>
      <c r="C14" s="89">
        <f t="shared" si="1"/>
        <v>0</v>
      </c>
      <c r="D14" s="89">
        <f>D15-D16+D17</f>
        <v>-15000000</v>
      </c>
      <c r="E14" s="89">
        <f>E15-E16+E17</f>
        <v>15000000</v>
      </c>
      <c r="F14" s="89">
        <f t="shared" ref="F14" si="3">F15-F16+F17</f>
        <v>15000000</v>
      </c>
    </row>
    <row r="15" spans="1:7" x14ac:dyDescent="0.25">
      <c r="A15" s="90" t="s">
        <v>51</v>
      </c>
      <c r="B15" s="91" t="s">
        <v>52</v>
      </c>
      <c r="C15" s="92">
        <f t="shared" si="1"/>
        <v>0</v>
      </c>
      <c r="D15" s="92"/>
      <c r="E15" s="92"/>
      <c r="F15" s="92"/>
      <c r="G15" s="93"/>
    </row>
    <row r="16" spans="1:7" x14ac:dyDescent="0.25">
      <c r="A16" s="90" t="s">
        <v>53</v>
      </c>
      <c r="B16" s="91" t="s">
        <v>54</v>
      </c>
      <c r="C16" s="92">
        <f t="shared" si="1"/>
        <v>0</v>
      </c>
      <c r="D16" s="92"/>
      <c r="E16" s="92"/>
      <c r="F16" s="92"/>
    </row>
    <row r="17" spans="1:6" ht="47.25" x14ac:dyDescent="0.25">
      <c r="A17" s="94">
        <v>208400</v>
      </c>
      <c r="B17" s="91" t="s">
        <v>55</v>
      </c>
      <c r="C17" s="92">
        <f t="shared" si="1"/>
        <v>0</v>
      </c>
      <c r="D17" s="92">
        <v>-15000000</v>
      </c>
      <c r="E17" s="92">
        <v>15000000</v>
      </c>
      <c r="F17" s="92">
        <v>15000000</v>
      </c>
    </row>
    <row r="18" spans="1:6" x14ac:dyDescent="0.25">
      <c r="A18" s="95" t="s">
        <v>35</v>
      </c>
      <c r="B18" s="96" t="s">
        <v>56</v>
      </c>
      <c r="C18" s="97">
        <f>C13</f>
        <v>0</v>
      </c>
      <c r="D18" s="97">
        <f>D13</f>
        <v>-15000000</v>
      </c>
      <c r="E18" s="97">
        <f>E13</f>
        <v>15000000</v>
      </c>
      <c r="F18" s="97">
        <f>F13</f>
        <v>15000000</v>
      </c>
    </row>
    <row r="19" spans="1:6" ht="21.4" customHeight="1" x14ac:dyDescent="0.25">
      <c r="A19" s="160" t="s">
        <v>57</v>
      </c>
      <c r="B19" s="161"/>
      <c r="C19" s="161"/>
      <c r="D19" s="161"/>
      <c r="E19" s="161"/>
      <c r="F19" s="162"/>
    </row>
    <row r="20" spans="1:6" ht="31.5" x14ac:dyDescent="0.25">
      <c r="A20" s="87" t="s">
        <v>58</v>
      </c>
      <c r="B20" s="88" t="s">
        <v>59</v>
      </c>
      <c r="C20" s="89">
        <f>D20+E20</f>
        <v>0</v>
      </c>
      <c r="D20" s="89">
        <f>D21</f>
        <v>-15000000</v>
      </c>
      <c r="E20" s="89">
        <f t="shared" ref="E20:F20" si="4">E21</f>
        <v>15000000</v>
      </c>
      <c r="F20" s="89">
        <f t="shared" si="4"/>
        <v>15000000</v>
      </c>
    </row>
    <row r="21" spans="1:6" x14ac:dyDescent="0.25">
      <c r="A21" s="87" t="s">
        <v>60</v>
      </c>
      <c r="B21" s="88" t="s">
        <v>61</v>
      </c>
      <c r="C21" s="89">
        <f t="shared" ref="C21:C24" si="5">D21+E21</f>
        <v>0</v>
      </c>
      <c r="D21" s="89">
        <f>D22-D23+D24</f>
        <v>-15000000</v>
      </c>
      <c r="E21" s="89">
        <f t="shared" ref="E21:F21" si="6">E22-E23+E24</f>
        <v>15000000</v>
      </c>
      <c r="F21" s="89">
        <f t="shared" si="6"/>
        <v>15000000</v>
      </c>
    </row>
    <row r="22" spans="1:6" x14ac:dyDescent="0.25">
      <c r="A22" s="90" t="s">
        <v>62</v>
      </c>
      <c r="B22" s="91" t="s">
        <v>52</v>
      </c>
      <c r="C22" s="92">
        <f t="shared" si="5"/>
        <v>0</v>
      </c>
      <c r="D22" s="92">
        <f>D15</f>
        <v>0</v>
      </c>
      <c r="E22" s="92">
        <f t="shared" ref="E22:F23" si="7">E15</f>
        <v>0</v>
      </c>
      <c r="F22" s="92">
        <f t="shared" si="7"/>
        <v>0</v>
      </c>
    </row>
    <row r="23" spans="1:6" x14ac:dyDescent="0.25">
      <c r="A23" s="90" t="s">
        <v>63</v>
      </c>
      <c r="B23" s="91" t="s">
        <v>54</v>
      </c>
      <c r="C23" s="92">
        <f t="shared" si="5"/>
        <v>0</v>
      </c>
      <c r="D23" s="92">
        <f>D16</f>
        <v>0</v>
      </c>
      <c r="E23" s="92">
        <f t="shared" si="7"/>
        <v>0</v>
      </c>
      <c r="F23" s="92">
        <f t="shared" si="7"/>
        <v>0</v>
      </c>
    </row>
    <row r="24" spans="1:6" ht="47.25" x14ac:dyDescent="0.25">
      <c r="A24" s="94">
        <v>602400</v>
      </c>
      <c r="B24" s="91" t="s">
        <v>55</v>
      </c>
      <c r="C24" s="92">
        <f t="shared" si="5"/>
        <v>0</v>
      </c>
      <c r="D24" s="92">
        <f>D17</f>
        <v>-15000000</v>
      </c>
      <c r="E24" s="92">
        <f>E17</f>
        <v>15000000</v>
      </c>
      <c r="F24" s="92">
        <f>F17</f>
        <v>15000000</v>
      </c>
    </row>
    <row r="25" spans="1:6" x14ac:dyDescent="0.25">
      <c r="A25" s="95" t="s">
        <v>35</v>
      </c>
      <c r="B25" s="96" t="s">
        <v>56</v>
      </c>
      <c r="C25" s="89">
        <f>C20</f>
        <v>0</v>
      </c>
      <c r="D25" s="89">
        <f t="shared" ref="D25:F25" si="8">D20</f>
        <v>-15000000</v>
      </c>
      <c r="E25" s="89">
        <f t="shared" si="8"/>
        <v>15000000</v>
      </c>
      <c r="F25" s="89">
        <f t="shared" si="8"/>
        <v>15000000</v>
      </c>
    </row>
    <row r="27" spans="1:6" ht="30.6" customHeight="1" x14ac:dyDescent="0.25">
      <c r="A27" s="163" t="s">
        <v>64</v>
      </c>
      <c r="B27" s="164"/>
      <c r="C27" s="164"/>
      <c r="D27" s="164"/>
      <c r="E27" s="164"/>
      <c r="F27" s="164"/>
    </row>
  </sheetData>
  <mergeCells count="12">
    <mergeCell ref="A11:B11"/>
    <mergeCell ref="A12:F12"/>
    <mergeCell ref="A19:F19"/>
    <mergeCell ref="A27:F27"/>
    <mergeCell ref="A4:F4"/>
    <mergeCell ref="A7:A9"/>
    <mergeCell ref="B7:B9"/>
    <mergeCell ref="C7:C9"/>
    <mergeCell ref="D7:D9"/>
    <mergeCell ref="E7:F7"/>
    <mergeCell ref="E8:E9"/>
    <mergeCell ref="F8:F9"/>
  </mergeCells>
  <pageMargins left="0.78740157480314965" right="0.59055118110236227" top="0.19685039370078741" bottom="0.19685039370078741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3" sqref="O3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66</v>
      </c>
      <c r="P1" s="31"/>
    </row>
    <row r="2" spans="1:18" ht="15.75" x14ac:dyDescent="0.25">
      <c r="A2" s="1"/>
      <c r="B2" s="1"/>
      <c r="C2" s="1"/>
      <c r="D2" s="1"/>
      <c r="E2" s="1"/>
      <c r="O2" s="1" t="s">
        <v>11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2" t="s">
        <v>102</v>
      </c>
      <c r="P3" s="5"/>
    </row>
    <row r="4" spans="1:18" s="6" customFormat="1" ht="15.75" x14ac:dyDescent="0.25">
      <c r="A4" s="171" t="s">
        <v>21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18" s="6" customFormat="1" ht="15.75" x14ac:dyDescent="0.25">
      <c r="A5" s="172" t="s">
        <v>30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8" s="6" customFormat="1" ht="15.75" x14ac:dyDescent="0.25">
      <c r="A6" s="173">
        <v>1558900000</v>
      </c>
      <c r="B6" s="173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168" t="s">
        <v>15</v>
      </c>
      <c r="B7" s="169"/>
      <c r="C7" s="169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12</v>
      </c>
    </row>
    <row r="8" spans="1:18" s="37" customFormat="1" ht="13.9" customHeight="1" x14ac:dyDescent="0.2">
      <c r="A8" s="170" t="s">
        <v>25</v>
      </c>
      <c r="B8" s="170" t="s">
        <v>26</v>
      </c>
      <c r="C8" s="170" t="s">
        <v>13</v>
      </c>
      <c r="D8" s="170" t="s">
        <v>27</v>
      </c>
      <c r="E8" s="174" t="s">
        <v>0</v>
      </c>
      <c r="F8" s="174"/>
      <c r="G8" s="174"/>
      <c r="H8" s="174"/>
      <c r="I8" s="174"/>
      <c r="J8" s="174" t="s">
        <v>1</v>
      </c>
      <c r="K8" s="174"/>
      <c r="L8" s="174"/>
      <c r="M8" s="174"/>
      <c r="N8" s="174"/>
      <c r="O8" s="174"/>
      <c r="P8" s="174" t="s">
        <v>17</v>
      </c>
    </row>
    <row r="9" spans="1:18" s="37" customFormat="1" ht="13.9" customHeight="1" x14ac:dyDescent="0.2">
      <c r="A9" s="170"/>
      <c r="B9" s="170"/>
      <c r="C9" s="170"/>
      <c r="D9" s="170"/>
      <c r="E9" s="174" t="s">
        <v>9</v>
      </c>
      <c r="F9" s="174" t="s">
        <v>18</v>
      </c>
      <c r="G9" s="174" t="s">
        <v>14</v>
      </c>
      <c r="H9" s="174"/>
      <c r="I9" s="174" t="s">
        <v>19</v>
      </c>
      <c r="J9" s="174" t="s">
        <v>9</v>
      </c>
      <c r="K9" s="174" t="s">
        <v>10</v>
      </c>
      <c r="L9" s="174" t="s">
        <v>18</v>
      </c>
      <c r="M9" s="174" t="s">
        <v>14</v>
      </c>
      <c r="N9" s="174"/>
      <c r="O9" s="174" t="s">
        <v>19</v>
      </c>
      <c r="P9" s="174"/>
    </row>
    <row r="10" spans="1:18" s="37" customFormat="1" ht="13.9" customHeight="1" x14ac:dyDescent="0.2">
      <c r="A10" s="170"/>
      <c r="B10" s="170"/>
      <c r="C10" s="170"/>
      <c r="D10" s="170"/>
      <c r="E10" s="174"/>
      <c r="F10" s="174"/>
      <c r="G10" s="174" t="s">
        <v>28</v>
      </c>
      <c r="H10" s="174" t="s">
        <v>20</v>
      </c>
      <c r="I10" s="174"/>
      <c r="J10" s="174"/>
      <c r="K10" s="174"/>
      <c r="L10" s="174"/>
      <c r="M10" s="174" t="s">
        <v>28</v>
      </c>
      <c r="N10" s="174" t="s">
        <v>20</v>
      </c>
      <c r="O10" s="174"/>
      <c r="P10" s="174"/>
    </row>
    <row r="11" spans="1:18" s="37" customFormat="1" ht="54" customHeight="1" x14ac:dyDescent="0.2">
      <c r="A11" s="170"/>
      <c r="B11" s="170"/>
      <c r="C11" s="170"/>
      <c r="D11" s="170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</row>
    <row r="12" spans="1:18" s="6" customFormat="1" ht="15.75" x14ac:dyDescent="0.25">
      <c r="A12" s="50">
        <v>1</v>
      </c>
      <c r="B12" s="50">
        <v>2</v>
      </c>
      <c r="C12" s="50">
        <v>3</v>
      </c>
      <c r="D12" s="50">
        <v>4</v>
      </c>
      <c r="E12" s="50">
        <v>5</v>
      </c>
      <c r="F12" s="50">
        <v>6</v>
      </c>
      <c r="G12" s="50">
        <v>7</v>
      </c>
      <c r="H12" s="50">
        <v>8</v>
      </c>
      <c r="I12" s="50">
        <v>9</v>
      </c>
      <c r="J12" s="50">
        <v>10</v>
      </c>
      <c r="K12" s="50">
        <v>11</v>
      </c>
      <c r="L12" s="50">
        <v>12</v>
      </c>
      <c r="M12" s="50">
        <v>13</v>
      </c>
      <c r="N12" s="50">
        <v>14</v>
      </c>
      <c r="O12" s="50">
        <v>15</v>
      </c>
      <c r="P12" s="50">
        <v>16</v>
      </c>
    </row>
    <row r="13" spans="1:18" s="45" customFormat="1" ht="51.75" customHeight="1" x14ac:dyDescent="0.2">
      <c r="A13" s="40" t="s">
        <v>67</v>
      </c>
      <c r="B13" s="40"/>
      <c r="C13" s="40"/>
      <c r="D13" s="41" t="s">
        <v>69</v>
      </c>
      <c r="E13" s="42">
        <f t="shared" ref="E13:E14" si="0">F13+I13</f>
        <v>0</v>
      </c>
      <c r="F13" s="42">
        <f>F14</f>
        <v>0</v>
      </c>
      <c r="G13" s="42">
        <f>G14</f>
        <v>0</v>
      </c>
      <c r="H13" s="42">
        <f t="shared" ref="H13:O13" si="1">H14</f>
        <v>0</v>
      </c>
      <c r="I13" s="42">
        <f t="shared" si="1"/>
        <v>0</v>
      </c>
      <c r="J13" s="42">
        <f t="shared" si="1"/>
        <v>15000000</v>
      </c>
      <c r="K13" s="42">
        <f t="shared" si="1"/>
        <v>15000000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15000000</v>
      </c>
      <c r="P13" s="42">
        <f t="shared" ref="P13:P16" si="2">E13+J13</f>
        <v>15000000</v>
      </c>
      <c r="Q13" s="44"/>
      <c r="R13" s="44"/>
    </row>
    <row r="14" spans="1:18" s="46" customFormat="1" ht="58.5" customHeight="1" x14ac:dyDescent="0.2">
      <c r="A14" s="40" t="s">
        <v>68</v>
      </c>
      <c r="B14" s="4"/>
      <c r="C14" s="4"/>
      <c r="D14" s="41" t="s">
        <v>69</v>
      </c>
      <c r="E14" s="42">
        <f t="shared" si="0"/>
        <v>0</v>
      </c>
      <c r="F14" s="42">
        <f>F15</f>
        <v>0</v>
      </c>
      <c r="G14" s="42">
        <f>G15</f>
        <v>0</v>
      </c>
      <c r="H14" s="42">
        <f t="shared" ref="H14:O14" si="3">H15</f>
        <v>0</v>
      </c>
      <c r="I14" s="42">
        <f t="shared" si="3"/>
        <v>0</v>
      </c>
      <c r="J14" s="42">
        <f t="shared" si="3"/>
        <v>15000000</v>
      </c>
      <c r="K14" s="42">
        <f t="shared" si="3"/>
        <v>15000000</v>
      </c>
      <c r="L14" s="42">
        <f t="shared" si="3"/>
        <v>0</v>
      </c>
      <c r="M14" s="42">
        <f t="shared" si="3"/>
        <v>0</v>
      </c>
      <c r="N14" s="42">
        <f t="shared" si="3"/>
        <v>0</v>
      </c>
      <c r="O14" s="42">
        <f t="shared" si="3"/>
        <v>15000000</v>
      </c>
      <c r="P14" s="42">
        <f>E14+J14</f>
        <v>15000000</v>
      </c>
      <c r="Q14" s="45"/>
      <c r="R14" s="44"/>
    </row>
    <row r="15" spans="1:18" s="46" customFormat="1" ht="31.5" x14ac:dyDescent="0.2">
      <c r="A15" s="4" t="s">
        <v>93</v>
      </c>
      <c r="B15" s="4" t="s">
        <v>94</v>
      </c>
      <c r="C15" s="98" t="s">
        <v>95</v>
      </c>
      <c r="D15" s="99" t="s">
        <v>96</v>
      </c>
      <c r="E15" s="47">
        <f>F15+I15</f>
        <v>0</v>
      </c>
      <c r="F15" s="47"/>
      <c r="G15" s="47"/>
      <c r="H15" s="47"/>
      <c r="I15" s="47"/>
      <c r="J15" s="47">
        <f>L15+O15</f>
        <v>15000000</v>
      </c>
      <c r="K15" s="47">
        <v>15000000</v>
      </c>
      <c r="L15" s="47"/>
      <c r="M15" s="47"/>
      <c r="N15" s="47"/>
      <c r="O15" s="47">
        <v>15000000</v>
      </c>
      <c r="P15" s="47">
        <f t="shared" ref="P15" si="4">E15+J15</f>
        <v>15000000</v>
      </c>
      <c r="Q15" s="44"/>
      <c r="R15" s="44"/>
    </row>
    <row r="16" spans="1:18" s="45" customFormat="1" ht="20.45" customHeight="1" x14ac:dyDescent="0.2">
      <c r="A16" s="51"/>
      <c r="B16" s="51"/>
      <c r="C16" s="40"/>
      <c r="D16" s="48" t="s">
        <v>17</v>
      </c>
      <c r="E16" s="43">
        <f>E13</f>
        <v>0</v>
      </c>
      <c r="F16" s="43">
        <f>F14</f>
        <v>0</v>
      </c>
      <c r="G16" s="43">
        <f>G13</f>
        <v>0</v>
      </c>
      <c r="H16" s="43">
        <f t="shared" ref="H16:O16" si="5">H13</f>
        <v>0</v>
      </c>
      <c r="I16" s="43">
        <f t="shared" si="5"/>
        <v>0</v>
      </c>
      <c r="J16" s="43">
        <f t="shared" si="5"/>
        <v>15000000</v>
      </c>
      <c r="K16" s="43">
        <f t="shared" si="5"/>
        <v>15000000</v>
      </c>
      <c r="L16" s="43">
        <f t="shared" si="5"/>
        <v>0</v>
      </c>
      <c r="M16" s="43">
        <f t="shared" si="5"/>
        <v>0</v>
      </c>
      <c r="N16" s="43">
        <f t="shared" si="5"/>
        <v>0</v>
      </c>
      <c r="O16" s="43">
        <f t="shared" si="5"/>
        <v>15000000</v>
      </c>
      <c r="P16" s="42">
        <f t="shared" si="2"/>
        <v>15000000</v>
      </c>
    </row>
    <row r="17" spans="1:16" s="45" customFormat="1" ht="20.45" customHeight="1" x14ac:dyDescent="0.2">
      <c r="A17" s="55"/>
      <c r="B17" s="55"/>
      <c r="C17" s="11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6" s="45" customFormat="1" ht="20.45" customHeight="1" x14ac:dyDescent="0.2">
      <c r="A18" s="55"/>
      <c r="B18" s="55"/>
      <c r="C18" s="11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6" s="45" customFormat="1" ht="20.45" customHeight="1" x14ac:dyDescent="0.2">
      <c r="A19" s="55"/>
      <c r="B19" s="55"/>
      <c r="C19" s="11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1:16" s="45" customFormat="1" ht="15.75" x14ac:dyDescent="0.2">
      <c r="A20" s="55"/>
      <c r="B20" s="55"/>
      <c r="C20" s="11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</row>
    <row r="21" spans="1:16" s="7" customFormat="1" ht="18.75" x14ac:dyDescent="0.3">
      <c r="A21" s="8"/>
      <c r="B21" s="8"/>
      <c r="C21" s="8"/>
      <c r="D21" s="12" t="s">
        <v>23</v>
      </c>
      <c r="E21" s="9"/>
      <c r="F21" s="9"/>
      <c r="K21" s="12" t="s">
        <v>24</v>
      </c>
    </row>
    <row r="22" spans="1:16" ht="21" customHeight="1" x14ac:dyDescent="0.2"/>
    <row r="24" spans="1:16" x14ac:dyDescent="0.2">
      <c r="P24" s="52">
        <f>'дод 1 доходи'!C16</f>
        <v>15000000</v>
      </c>
    </row>
    <row r="25" spans="1:16" x14ac:dyDescent="0.2">
      <c r="P25" s="52">
        <f>P16-P24</f>
        <v>0</v>
      </c>
    </row>
  </sheetData>
  <mergeCells count="24">
    <mergeCell ref="J9:J11"/>
    <mergeCell ref="K9:K11"/>
    <mergeCell ref="J8:O8"/>
    <mergeCell ref="P8:P11"/>
    <mergeCell ref="L9:L11"/>
    <mergeCell ref="M9:N9"/>
    <mergeCell ref="O9:O11"/>
    <mergeCell ref="M10:M11"/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workbookViewId="0">
      <selection activeCell="G10" sqref="G10"/>
    </sheetView>
  </sheetViews>
  <sheetFormatPr defaultColWidth="8.85546875" defaultRowHeight="15.75" x14ac:dyDescent="0.25"/>
  <cols>
    <col min="1" max="1" width="15.28515625" style="58" customWidth="1"/>
    <col min="2" max="2" width="19.7109375" style="58" customWidth="1"/>
    <col min="3" max="3" width="55.7109375" style="58" customWidth="1"/>
    <col min="4" max="4" width="16.42578125" style="58" customWidth="1"/>
    <col min="5" max="16384" width="8.85546875" style="58"/>
  </cols>
  <sheetData>
    <row r="1" spans="1:4" ht="18.600000000000001" customHeight="1" x14ac:dyDescent="0.25">
      <c r="A1" s="175"/>
      <c r="B1" s="175"/>
      <c r="C1" s="176" t="s">
        <v>70</v>
      </c>
      <c r="D1" s="176"/>
    </row>
    <row r="2" spans="1:4" ht="15.75" customHeight="1" x14ac:dyDescent="0.25">
      <c r="A2" s="59"/>
      <c r="B2" s="60"/>
      <c r="C2" s="177" t="s">
        <v>39</v>
      </c>
      <c r="D2" s="177"/>
    </row>
    <row r="3" spans="1:4" x14ac:dyDescent="0.25">
      <c r="A3" s="59"/>
      <c r="C3" s="176" t="s">
        <v>103</v>
      </c>
      <c r="D3" s="176"/>
    </row>
    <row r="4" spans="1:4" x14ac:dyDescent="0.25">
      <c r="A4" s="59"/>
      <c r="C4" s="61"/>
      <c r="D4" s="61"/>
    </row>
    <row r="5" spans="1:4" x14ac:dyDescent="0.25">
      <c r="A5" s="59"/>
      <c r="C5" s="61"/>
      <c r="D5" s="61"/>
    </row>
    <row r="6" spans="1:4" x14ac:dyDescent="0.25">
      <c r="A6" s="59"/>
      <c r="C6" s="61"/>
      <c r="D6" s="61"/>
    </row>
    <row r="7" spans="1:4" x14ac:dyDescent="0.25">
      <c r="A7" s="59"/>
      <c r="C7" s="61"/>
      <c r="D7" s="61"/>
    </row>
    <row r="8" spans="1:4" x14ac:dyDescent="0.25">
      <c r="A8" s="165" t="s">
        <v>40</v>
      </c>
      <c r="B8" s="165"/>
      <c r="C8" s="165"/>
      <c r="D8" s="165"/>
    </row>
    <row r="9" spans="1:4" x14ac:dyDescent="0.25">
      <c r="A9" s="178" t="s">
        <v>41</v>
      </c>
      <c r="B9" s="179"/>
      <c r="C9" s="179"/>
      <c r="D9" s="179"/>
    </row>
    <row r="10" spans="1:4" x14ac:dyDescent="0.25">
      <c r="A10" s="184" t="s">
        <v>31</v>
      </c>
      <c r="B10" s="179"/>
      <c r="C10" s="179"/>
      <c r="D10" s="179"/>
    </row>
    <row r="11" spans="1:4" x14ac:dyDescent="0.25">
      <c r="A11" s="179" t="s">
        <v>15</v>
      </c>
      <c r="B11" s="179"/>
      <c r="C11" s="179"/>
      <c r="D11" s="179"/>
    </row>
    <row r="12" spans="1:4" x14ac:dyDescent="0.25">
      <c r="A12" s="178" t="s">
        <v>42</v>
      </c>
      <c r="B12" s="178"/>
      <c r="C12" s="178"/>
      <c r="D12" s="178"/>
    </row>
    <row r="13" spans="1:4" x14ac:dyDescent="0.25">
      <c r="D13" s="61" t="s">
        <v>32</v>
      </c>
    </row>
    <row r="14" spans="1:4" s="64" customFormat="1" ht="45.6" customHeight="1" x14ac:dyDescent="0.2">
      <c r="A14" s="62" t="s">
        <v>33</v>
      </c>
      <c r="B14" s="185" t="s">
        <v>34</v>
      </c>
      <c r="C14" s="186"/>
      <c r="D14" s="63" t="s">
        <v>8</v>
      </c>
    </row>
    <row r="15" spans="1:4" s="60" customFormat="1" ht="12.75" x14ac:dyDescent="0.2">
      <c r="A15" s="65">
        <v>1</v>
      </c>
      <c r="B15" s="187">
        <v>2</v>
      </c>
      <c r="C15" s="188"/>
      <c r="D15" s="66">
        <v>3</v>
      </c>
    </row>
    <row r="16" spans="1:4" x14ac:dyDescent="0.25">
      <c r="A16" s="189" t="s">
        <v>43</v>
      </c>
      <c r="B16" s="189"/>
      <c r="C16" s="189"/>
      <c r="D16" s="189"/>
    </row>
    <row r="17" spans="1:4" x14ac:dyDescent="0.25">
      <c r="A17" s="67">
        <v>41053900</v>
      </c>
      <c r="B17" s="180" t="s">
        <v>92</v>
      </c>
      <c r="C17" s="181"/>
      <c r="D17" s="68">
        <f>D18</f>
        <v>15000000</v>
      </c>
    </row>
    <row r="18" spans="1:4" ht="15.6" customHeight="1" x14ac:dyDescent="0.25">
      <c r="A18" s="69">
        <v>1510000000</v>
      </c>
      <c r="B18" s="182" t="s">
        <v>97</v>
      </c>
      <c r="C18" s="183"/>
      <c r="D18" s="70">
        <v>15000000</v>
      </c>
    </row>
    <row r="19" spans="1:4" s="64" customFormat="1" x14ac:dyDescent="0.25">
      <c r="A19" s="71" t="s">
        <v>35</v>
      </c>
      <c r="B19" s="72" t="s">
        <v>36</v>
      </c>
      <c r="C19" s="73"/>
      <c r="D19" s="74">
        <f>D20</f>
        <v>15000000</v>
      </c>
    </row>
    <row r="20" spans="1:4" s="60" customFormat="1" x14ac:dyDescent="0.25">
      <c r="A20" s="71" t="s">
        <v>35</v>
      </c>
      <c r="B20" s="72" t="s">
        <v>37</v>
      </c>
      <c r="C20" s="73"/>
      <c r="D20" s="74">
        <f>D17</f>
        <v>15000000</v>
      </c>
    </row>
    <row r="21" spans="1:4" s="60" customFormat="1" x14ac:dyDescent="0.25">
      <c r="A21" s="76"/>
      <c r="B21" s="77"/>
      <c r="C21" s="78"/>
      <c r="D21" s="79"/>
    </row>
    <row r="22" spans="1:4" s="60" customFormat="1" x14ac:dyDescent="0.25">
      <c r="A22" s="76"/>
      <c r="B22" s="77"/>
      <c r="C22" s="78"/>
      <c r="D22" s="79"/>
    </row>
    <row r="23" spans="1:4" s="60" customFormat="1" x14ac:dyDescent="0.25">
      <c r="A23" s="76"/>
      <c r="B23" s="77"/>
      <c r="C23" s="78"/>
      <c r="D23" s="79"/>
    </row>
    <row r="26" spans="1:4" x14ac:dyDescent="0.25">
      <c r="A26" s="179" t="s">
        <v>38</v>
      </c>
      <c r="B26" s="179"/>
      <c r="C26" s="179"/>
      <c r="D26" s="179"/>
    </row>
  </sheetData>
  <mergeCells count="15">
    <mergeCell ref="A26:D26"/>
    <mergeCell ref="A8:D8"/>
    <mergeCell ref="B17:C17"/>
    <mergeCell ref="B18:C18"/>
    <mergeCell ref="A10:D10"/>
    <mergeCell ref="A11:D11"/>
    <mergeCell ref="A12:D12"/>
    <mergeCell ref="B14:C14"/>
    <mergeCell ref="B15:C15"/>
    <mergeCell ref="A16:D16"/>
    <mergeCell ref="A1:B1"/>
    <mergeCell ref="C1:D1"/>
    <mergeCell ref="C2:D2"/>
    <mergeCell ref="C3:D3"/>
    <mergeCell ref="A9:D9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0"/>
  <sheetViews>
    <sheetView tabSelected="1" view="pageBreakPreview" zoomScale="60" zoomScaleNormal="100" workbookViewId="0">
      <pane xSplit="5" ySplit="7" topLeftCell="F8" activePane="bottomRight" state="frozen"/>
      <selection pane="topRight" activeCell="F1" sqref="F1"/>
      <selection pane="bottomLeft" activeCell="A16" sqref="A16"/>
      <selection pane="bottomRight" activeCell="S9" sqref="S9"/>
    </sheetView>
  </sheetViews>
  <sheetFormatPr defaultColWidth="9.140625" defaultRowHeight="18.75" x14ac:dyDescent="0.3"/>
  <cols>
    <col min="1" max="1" width="17.140625" style="100" customWidth="1"/>
    <col min="2" max="2" width="13.28515625" style="100" customWidth="1"/>
    <col min="3" max="3" width="15.28515625" style="100" customWidth="1"/>
    <col min="4" max="4" width="40" style="101" customWidth="1"/>
    <col min="5" max="5" width="78.28515625" style="102" customWidth="1"/>
    <col min="6" max="6" width="16.28515625" style="102" customWidth="1"/>
    <col min="7" max="7" width="21.28515625" style="102" customWidth="1"/>
    <col min="8" max="8" width="19.28515625" style="101" customWidth="1"/>
    <col min="9" max="9" width="19" style="101" customWidth="1"/>
    <col min="10" max="10" width="45.85546875" style="103" hidden="1" customWidth="1"/>
    <col min="11" max="11" width="36" style="103" hidden="1" customWidth="1"/>
    <col min="12" max="12" width="36.42578125" style="103" hidden="1" customWidth="1"/>
    <col min="13" max="13" width="18.42578125" style="101" customWidth="1"/>
    <col min="14" max="14" width="18.28515625" style="101" bestFit="1" customWidth="1"/>
    <col min="15" max="15" width="18" style="101" bestFit="1" customWidth="1"/>
    <col min="16" max="16" width="15.28515625" style="101" bestFit="1" customWidth="1"/>
    <col min="17" max="16384" width="9.140625" style="101"/>
  </cols>
  <sheetData>
    <row r="1" spans="1:14" x14ac:dyDescent="0.3">
      <c r="H1" s="1" t="s">
        <v>88</v>
      </c>
    </row>
    <row r="2" spans="1:14" x14ac:dyDescent="0.3">
      <c r="H2" s="1" t="s">
        <v>11</v>
      </c>
    </row>
    <row r="3" spans="1:14" x14ac:dyDescent="0.3">
      <c r="H3" s="32" t="s">
        <v>101</v>
      </c>
    </row>
    <row r="4" spans="1:14" s="104" customFormat="1" ht="20.25" x14ac:dyDescent="0.3">
      <c r="A4" s="193" t="s">
        <v>87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4" s="104" customFormat="1" ht="20.25" x14ac:dyDescent="0.3">
      <c r="A5" s="193" t="s">
        <v>71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</row>
    <row r="6" spans="1:14" s="104" customFormat="1" ht="20.25" x14ac:dyDescent="0.3">
      <c r="A6" s="194">
        <v>1558900000</v>
      </c>
      <c r="B6" s="194"/>
      <c r="C6" s="105"/>
      <c r="D6" s="105"/>
      <c r="E6" s="105"/>
      <c r="F6" s="105"/>
      <c r="G6" s="105"/>
      <c r="H6" s="105"/>
      <c r="I6" s="105"/>
      <c r="J6" s="106"/>
      <c r="K6" s="106"/>
      <c r="L6" s="106"/>
      <c r="M6" s="105"/>
    </row>
    <row r="7" spans="1:14" s="104" customFormat="1" ht="20.25" x14ac:dyDescent="0.3">
      <c r="A7" s="195" t="s">
        <v>15</v>
      </c>
      <c r="B7" s="195"/>
      <c r="C7" s="105"/>
      <c r="D7" s="105"/>
      <c r="E7" s="105"/>
      <c r="F7" s="105"/>
      <c r="G7" s="105"/>
      <c r="H7" s="105"/>
      <c r="I7" s="105"/>
      <c r="J7" s="106"/>
      <c r="K7" s="106"/>
      <c r="L7" s="106"/>
      <c r="M7" s="105"/>
    </row>
    <row r="8" spans="1:14" s="7" customFormat="1" ht="15.75" x14ac:dyDescent="0.25">
      <c r="A8" s="191" t="s">
        <v>25</v>
      </c>
      <c r="B8" s="191" t="s">
        <v>26</v>
      </c>
      <c r="C8" s="191" t="s">
        <v>13</v>
      </c>
      <c r="D8" s="191" t="s">
        <v>72</v>
      </c>
      <c r="E8" s="191" t="s">
        <v>73</v>
      </c>
      <c r="F8" s="191" t="s">
        <v>74</v>
      </c>
      <c r="G8" s="191" t="s">
        <v>75</v>
      </c>
      <c r="H8" s="191" t="s">
        <v>76</v>
      </c>
      <c r="I8" s="191" t="s">
        <v>77</v>
      </c>
      <c r="J8" s="192" t="s">
        <v>14</v>
      </c>
      <c r="K8" s="192"/>
      <c r="L8" s="107"/>
      <c r="M8" s="191" t="s">
        <v>78</v>
      </c>
    </row>
    <row r="9" spans="1:14" s="7" customFormat="1" ht="91.15" customHeight="1" x14ac:dyDescent="0.25">
      <c r="A9" s="196"/>
      <c r="B9" s="196"/>
      <c r="C9" s="196"/>
      <c r="D9" s="191"/>
      <c r="E9" s="191"/>
      <c r="F9" s="191"/>
      <c r="G9" s="191"/>
      <c r="H9" s="191"/>
      <c r="I9" s="191"/>
      <c r="J9" s="107" t="s">
        <v>79</v>
      </c>
      <c r="K9" s="108" t="s">
        <v>80</v>
      </c>
      <c r="L9" s="108" t="s">
        <v>81</v>
      </c>
      <c r="M9" s="191"/>
    </row>
    <row r="10" spans="1:14" x14ac:dyDescent="0.3">
      <c r="A10" s="109">
        <v>1</v>
      </c>
      <c r="B10" s="109">
        <v>2</v>
      </c>
      <c r="C10" s="109">
        <v>3</v>
      </c>
      <c r="D10" s="109">
        <v>4</v>
      </c>
      <c r="E10" s="109">
        <v>5</v>
      </c>
      <c r="F10" s="109">
        <v>6</v>
      </c>
      <c r="G10" s="109">
        <v>7</v>
      </c>
      <c r="H10" s="109">
        <v>8</v>
      </c>
      <c r="I10" s="109">
        <v>9</v>
      </c>
      <c r="J10" s="108" t="s">
        <v>82</v>
      </c>
      <c r="K10" s="108" t="s">
        <v>83</v>
      </c>
      <c r="L10" s="108"/>
      <c r="M10" s="109">
        <v>10</v>
      </c>
    </row>
    <row r="11" spans="1:14" ht="44.65" customHeight="1" x14ac:dyDescent="0.3">
      <c r="A11" s="110" t="s">
        <v>67</v>
      </c>
      <c r="B11" s="110"/>
      <c r="C11" s="110"/>
      <c r="D11" s="190" t="s">
        <v>84</v>
      </c>
      <c r="E11" s="190"/>
      <c r="F11" s="109"/>
      <c r="G11" s="111">
        <f>G12</f>
        <v>0</v>
      </c>
      <c r="H11" s="111">
        <f>H12</f>
        <v>15000000</v>
      </c>
      <c r="I11" s="111">
        <f>I12</f>
        <v>15000000</v>
      </c>
      <c r="J11" s="118">
        <f>J12</f>
        <v>15000000</v>
      </c>
      <c r="K11" s="118">
        <f t="shared" ref="K11:L11" si="0">K12</f>
        <v>0</v>
      </c>
      <c r="L11" s="118">
        <f t="shared" si="0"/>
        <v>0</v>
      </c>
      <c r="M11" s="112"/>
    </row>
    <row r="12" spans="1:14" ht="44.65" customHeight="1" x14ac:dyDescent="0.3">
      <c r="A12" s="110" t="s">
        <v>68</v>
      </c>
      <c r="B12" s="113"/>
      <c r="C12" s="113"/>
      <c r="D12" s="190" t="s">
        <v>84</v>
      </c>
      <c r="E12" s="190"/>
      <c r="F12" s="109"/>
      <c r="G12" s="111">
        <f>G13</f>
        <v>0</v>
      </c>
      <c r="H12" s="111">
        <f t="shared" ref="H12:I12" si="1">H13</f>
        <v>15000000</v>
      </c>
      <c r="I12" s="111">
        <f t="shared" si="1"/>
        <v>15000000</v>
      </c>
      <c r="J12" s="111">
        <f>J13</f>
        <v>15000000</v>
      </c>
      <c r="K12" s="111">
        <f t="shared" ref="K12:L12" si="2">K13</f>
        <v>0</v>
      </c>
      <c r="L12" s="111">
        <f t="shared" si="2"/>
        <v>0</v>
      </c>
      <c r="M12" s="112"/>
    </row>
    <row r="13" spans="1:14" s="150" customFormat="1" ht="131.25" x14ac:dyDescent="0.3">
      <c r="A13" s="119">
        <v>1517310</v>
      </c>
      <c r="B13" s="114" t="s">
        <v>94</v>
      </c>
      <c r="C13" s="114" t="s">
        <v>95</v>
      </c>
      <c r="D13" s="116" t="s">
        <v>96</v>
      </c>
      <c r="E13" s="115" t="s">
        <v>98</v>
      </c>
      <c r="F13" s="109" t="s">
        <v>99</v>
      </c>
      <c r="G13" s="117"/>
      <c r="H13" s="117">
        <f>15000000</f>
        <v>15000000</v>
      </c>
      <c r="I13" s="149">
        <f>15000000</f>
        <v>15000000</v>
      </c>
      <c r="J13" s="120">
        <v>15000000</v>
      </c>
      <c r="K13" s="120"/>
      <c r="L13" s="120"/>
      <c r="M13" s="112">
        <v>0.36</v>
      </c>
      <c r="N13" s="151"/>
    </row>
    <row r="14" spans="1:14" x14ac:dyDescent="0.3">
      <c r="A14" s="121"/>
      <c r="B14" s="113"/>
      <c r="C14" s="113"/>
      <c r="D14" s="122"/>
      <c r="E14" s="123" t="s">
        <v>85</v>
      </c>
      <c r="F14" s="109"/>
      <c r="G14" s="111">
        <f>G11</f>
        <v>0</v>
      </c>
      <c r="H14" s="111">
        <f t="shared" ref="H14:I14" si="3">H11</f>
        <v>15000000</v>
      </c>
      <c r="I14" s="111">
        <f t="shared" si="3"/>
        <v>15000000</v>
      </c>
      <c r="J14" s="124">
        <f>J11</f>
        <v>15000000</v>
      </c>
      <c r="K14" s="124">
        <f t="shared" ref="K14:L14" si="4">K11</f>
        <v>0</v>
      </c>
      <c r="L14" s="124">
        <f t="shared" si="4"/>
        <v>0</v>
      </c>
      <c r="M14" s="125">
        <v>0.36</v>
      </c>
    </row>
    <row r="15" spans="1:14" x14ac:dyDescent="0.3">
      <c r="A15" s="136"/>
      <c r="B15" s="137"/>
      <c r="C15" s="137"/>
      <c r="D15" s="138"/>
      <c r="E15" s="139"/>
      <c r="F15" s="140"/>
      <c r="G15" s="141"/>
      <c r="H15" s="141"/>
      <c r="I15" s="142"/>
      <c r="J15" s="143"/>
      <c r="K15" s="143"/>
      <c r="L15" s="143"/>
      <c r="M15" s="144"/>
    </row>
    <row r="16" spans="1:14" s="129" customFormat="1" x14ac:dyDescent="0.3">
      <c r="A16" s="126"/>
      <c r="B16" s="127"/>
      <c r="C16" s="128"/>
      <c r="D16" s="129" t="s">
        <v>86</v>
      </c>
      <c r="F16" s="130" t="s">
        <v>24</v>
      </c>
      <c r="G16" s="131"/>
      <c r="H16" s="130"/>
      <c r="J16" s="103"/>
      <c r="K16" s="103"/>
      <c r="L16" s="103"/>
    </row>
    <row r="17" spans="1:13" x14ac:dyDescent="0.3">
      <c r="A17" s="127"/>
      <c r="I17" s="132"/>
      <c r="J17" s="133"/>
      <c r="K17" s="133"/>
      <c r="L17" s="133"/>
    </row>
    <row r="18" spans="1:13" x14ac:dyDescent="0.3">
      <c r="I18" s="134"/>
      <c r="J18" s="135"/>
      <c r="K18" s="135"/>
      <c r="L18" s="135"/>
    </row>
    <row r="19" spans="1:13" x14ac:dyDescent="0.3">
      <c r="H19" s="132"/>
      <c r="J19" s="133"/>
      <c r="K19" s="133"/>
      <c r="L19" s="133"/>
    </row>
    <row r="20" spans="1:13" x14ac:dyDescent="0.3">
      <c r="H20" s="132"/>
      <c r="I20" s="132"/>
      <c r="J20" s="133"/>
      <c r="K20" s="133"/>
      <c r="L20" s="133"/>
      <c r="M20" s="132"/>
    </row>
  </sheetData>
  <mergeCells count="17">
    <mergeCell ref="J8:K8"/>
    <mergeCell ref="M8:M9"/>
    <mergeCell ref="A4:M4"/>
    <mergeCell ref="A5:M5"/>
    <mergeCell ref="A6:B6"/>
    <mergeCell ref="A7:B7"/>
    <mergeCell ref="A8:A9"/>
    <mergeCell ref="B8:B9"/>
    <mergeCell ref="C8:C9"/>
    <mergeCell ref="D8:D9"/>
    <mergeCell ref="E8:E9"/>
    <mergeCell ref="F8:F9"/>
    <mergeCell ref="D11:E11"/>
    <mergeCell ref="D12:E12"/>
    <mergeCell ref="G8:G9"/>
    <mergeCell ref="H8:H9"/>
    <mergeCell ref="I8:I9"/>
  </mergeCells>
  <pageMargins left="0.59055118110236227" right="0.59055118110236227" top="0.39370078740157483" bottom="0.39370078740157483" header="0" footer="0"/>
  <pageSetup paperSize="9" scale="5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7</vt:i4>
      </vt:variant>
    </vt:vector>
  </HeadingPairs>
  <TitlesOfParts>
    <vt:vector size="12" baseType="lpstr">
      <vt:lpstr>дод 1 доходи</vt:lpstr>
      <vt:lpstr>Дод.2 Фін</vt:lpstr>
      <vt:lpstr>дод 3 видатки</vt:lpstr>
      <vt:lpstr>дод 4 трансф</vt:lpstr>
      <vt:lpstr>дод 5 інвест</vt:lpstr>
      <vt:lpstr>'дод 1 доходи'!Заголовки_для_друку</vt:lpstr>
      <vt:lpstr>'дод 3 видатки'!Заголовки_для_друку</vt:lpstr>
      <vt:lpstr>'дод 5 інвест'!Заголовки_для_друку</vt:lpstr>
      <vt:lpstr>'дод 1 доходи'!Область_друку</vt:lpstr>
      <vt:lpstr>'дод 3 видатки'!Область_друку</vt:lpstr>
      <vt:lpstr>'дод 5 інвест'!Область_друку</vt:lpstr>
      <vt:lpstr>'Дод.2 Фін'!Область_друку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2024-08-29T12:56:01Z</cp:lastPrinted>
  <dcterms:created xsi:type="dcterms:W3CDTF">2004-11-09T10:24:06Z</dcterms:created>
  <dcterms:modified xsi:type="dcterms:W3CDTF">2024-09-04T05:51:52Z</dcterms:modified>
</cp:coreProperties>
</file>