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A10F63D3-BA4A-4CD9-BC0D-EAB5CA1D780C}" xr6:coauthVersionLast="47" xr6:coauthVersionMax="47" xr10:uidLastSave="{00000000-0000-0000-0000-000000000000}"/>
  <bookViews>
    <workbookView xWindow="-108" yWindow="-108" windowWidth="23256" windowHeight="12576" activeTab="1" xr2:uid="{00000000-000D-0000-FFFF-FFFF00000000}"/>
  </bookViews>
  <sheets>
    <sheet name="Дод.1ресурсне забезпечення" sheetId="1" r:id="rId1"/>
    <sheet name="Дод.2перелік заходів" sheetId="2" r:id="rId2"/>
  </sheets>
  <definedNames>
    <definedName name="_xlnm.Print_Titles" localSheetId="1">'Дод.2перелік заходів'!$8:$8</definedName>
    <definedName name="_xlnm.Print_Area" localSheetId="0">'Дод.1ресурсне забезпечення'!$A$1:$G$20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G13" i="2"/>
  <c r="G17" i="2"/>
  <c r="G9" i="2"/>
  <c r="G10" i="2"/>
  <c r="G12" i="2"/>
  <c r="G15" i="2"/>
  <c r="G19" i="2"/>
  <c r="G21" i="2"/>
  <c r="G18" i="2"/>
  <c r="B16" i="1"/>
  <c r="G16" i="2" l="1"/>
  <c r="G22" i="2" s="1"/>
  <c r="G16" i="1" l="1"/>
  <c r="B13" i="1" l="1"/>
  <c r="G13" i="1" l="1"/>
</calcChain>
</file>

<file path=xl/sharedStrings.xml><?xml version="1.0" encoding="utf-8"?>
<sst xmlns="http://schemas.openxmlformats.org/spreadsheetml/2006/main" count="73" uniqueCount="50">
  <si>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</si>
  <si>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</si>
  <si>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</si>
  <si>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</si>
  <si>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</si>
  <si>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</si>
  <si>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</si>
  <si>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</si>
  <si>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</si>
  <si>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</si>
  <si>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</si>
  <si>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</si>
  <si>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</si>
  <si>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</si>
  <si>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</si>
  <si>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</si>
  <si>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</si>
  <si>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</si>
  <si>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</si>
  <si>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</si>
  <si>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</si>
  <si>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</si>
  <si>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</si>
  <si>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</si>
  <si>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</si>
  <si>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</si>
  <si>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</si>
  <si>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2024 рік</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</si>
  <si>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</si>
  <si>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</si>
  <si>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</si>
  <si>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Міської цільової програми фінансової підтримки комунальних підприємств Чорноморської міської ради Одеського району Одеської області на 2024 рік</t>
  </si>
  <si>
    <t>тис. грн</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</si>
  <si>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</si>
  <si>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Додаток 1</t>
  </si>
  <si>
    <t>до рішення Чорноморської міської ради</t>
  </si>
  <si>
    <t>"Додаток 1 до Програми"</t>
  </si>
  <si>
    <t>"Додаток 2 до Програми"</t>
  </si>
  <si>
    <t>від _______2024 № _____-VIII</t>
  </si>
  <si>
    <t>від ____________2024   №  ________ - VIII</t>
  </si>
  <si>
    <t>Відділ комунального господарства та благоустрою Чорноморської міської ради Одеського району Одеської області
Комунальне підприємство "Зеленгосп" Чорноморської міської ради Одеського району Одеської області</t>
  </si>
  <si>
    <t>в т. ч. капітальні трансферти на поповнення статутного  капіталу на оновлення основних засобів</t>
  </si>
  <si>
    <t>в т.ч. капітальні трансферти на поповнення статутного  капіталу на оновлення основних засобів</t>
  </si>
  <si>
    <t>Надання фінансової підтримки комунальним підприємствам Чорноморської міської ради Одеського району Одеської області  шляхом здійснення поточних та капітальних трансфертів</t>
  </si>
  <si>
    <t>Поповнення обігових коштів, поповнення статутного капіталу  комунальним  підприємствам  для забезпечення їх статутної діяльності</t>
  </si>
  <si>
    <t>Обсяг коштів, які пропонується залучити на виконання Програми</t>
  </si>
  <si>
    <t>Етапи виконання Програми</t>
  </si>
  <si>
    <t>Усього витрат на виконання Програми</t>
  </si>
  <si>
    <t>Перелік заходів Програми</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</si>
  <si>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та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</si>
</sst>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6"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12" fillId="0" borderId="0" xfId="0" applyFont="1"/>
    <xf numFmtId="0" fontId="13" fillId="0" borderId="0" xfId="0" applyFont="1"/>
    <xf numFmtId="0" fontId="12" fillId="0" borderId="0" xfId="0" applyFont="1" applyAlignment="1">
      <alignment horizontal="justify" vertical="center"/>
    </xf>
    <xf numFmtId="0" fontId="6" fillId="0" borderId="0" xfId="0" applyFont="1"/>
    <xf numFmtId="0" fontId="6" fillId="0" borderId="0" xfId="0" applyFont="1" applyAlignment="1">
      <alignment horizontal="left" vertical="center"/>
    </xf>
    <xf numFmtId="0" fontId="14" fillId="2" borderId="1" xfId="0" applyFont="1" applyFill="1" applyBorder="1" applyAlignment="1">
      <alignment horizontal="left" vertical="top" wrapText="1"/>
    </xf>
    <xf numFmtId="0" fontId="12" fillId="0" borderId="0" xfId="0" applyFont="1" applyAlignment="1">
      <alignment horizontal="left" vertical="center"/>
    </xf>
    <xf numFmtId="165" fontId="7" fillId="0" borderId="1" xfId="0" applyNumberFormat="1" applyFont="1" applyBorder="1" applyAlignment="1">
      <alignment horizontal="center" vertical="center"/>
    </xf>
    <xf numFmtId="165" fontId="9"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0" fillId="0" borderId="1" xfId="0" applyNumberFormat="1" applyFont="1" applyBorder="1" applyAlignment="1">
      <alignment horizontal="center"/>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xf>
    <xf numFmtId="0" fontId="8"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2" fillId="0" borderId="0" xfId="0" applyFont="1" applyAlignment="1">
      <alignment horizontal="left" vertical="center"/>
    </xf>
    <xf numFmtId="0" fontId="4" fillId="0" borderId="0" xfId="0" applyFont="1" applyAlignment="1">
      <alignment horizontal="center"/>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
  <sheetViews>
    <sheetView view="pageBreakPreview" zoomScaleNormal="100" zoomScaleSheetLayoutView="100" workbookViewId="0">
      <selection activeCell="B16" sqref="B16:F16"/>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15" customFormat="1" x14ac:dyDescent="0.3">
      <c r="C1" s="12" t="s">
        <v>34</v>
      </c>
      <c r="D1"/>
      <c r="E1"/>
      <c r="F1"/>
      <c r="G1"/>
    </row>
    <row r="2" spans="1:22" s="15" customFormat="1" ht="14.25" customHeight="1" x14ac:dyDescent="0.3">
      <c r="C2" s="12" t="s">
        <v>35</v>
      </c>
      <c r="D2"/>
      <c r="E2"/>
      <c r="F2"/>
      <c r="G2"/>
      <c r="V2" s="6"/>
    </row>
    <row r="3" spans="1:22" s="15" customFormat="1" ht="14.25" customHeight="1" x14ac:dyDescent="0.25">
      <c r="C3" s="28" t="s">
        <v>38</v>
      </c>
      <c r="D3" s="28"/>
      <c r="E3" s="28"/>
      <c r="F3" s="28"/>
      <c r="G3" s="28"/>
      <c r="V3" s="6"/>
    </row>
    <row r="4" spans="1:22" s="15" customFormat="1" ht="14.25" customHeight="1" x14ac:dyDescent="0.25">
      <c r="C4" s="18" t="s">
        <v>36</v>
      </c>
      <c r="D4" s="16"/>
      <c r="E4" s="16"/>
      <c r="V4" s="6"/>
    </row>
    <row r="5" spans="1:22" s="13" customFormat="1" ht="14.25" customHeight="1" x14ac:dyDescent="0.25">
      <c r="V5" s="14"/>
    </row>
    <row r="6" spans="1:22" ht="14.25" customHeight="1" x14ac:dyDescent="0.3">
      <c r="A6" s="29" t="s">
        <v>18</v>
      </c>
      <c r="B6" s="29"/>
      <c r="C6" s="29"/>
      <c r="D6" s="29"/>
      <c r="E6" s="29"/>
      <c r="F6" s="29"/>
      <c r="G6" s="29"/>
      <c r="V6" s="6"/>
    </row>
    <row r="7" spans="1:22" ht="46.95" customHeight="1" x14ac:dyDescent="0.3">
      <c r="A7" s="31" t="s">
        <v>31</v>
      </c>
      <c r="B7" s="31"/>
      <c r="C7" s="31"/>
      <c r="D7" s="31"/>
      <c r="E7" s="31"/>
      <c r="F7" s="31"/>
      <c r="G7" s="31"/>
    </row>
    <row r="8" spans="1:22" ht="7.5" customHeight="1" x14ac:dyDescent="0.3">
      <c r="A8" s="1"/>
    </row>
    <row r="9" spans="1:22" x14ac:dyDescent="0.3">
      <c r="G9" s="5" t="s">
        <v>32</v>
      </c>
    </row>
    <row r="10" spans="1:22" ht="30" customHeight="1" x14ac:dyDescent="0.3">
      <c r="A10" s="30" t="s">
        <v>45</v>
      </c>
      <c r="B10" s="32" t="s">
        <v>46</v>
      </c>
      <c r="C10" s="33"/>
      <c r="D10" s="33"/>
      <c r="E10" s="33"/>
      <c r="F10" s="34"/>
      <c r="G10" s="30" t="s">
        <v>47</v>
      </c>
    </row>
    <row r="11" spans="1:22" ht="15.6" x14ac:dyDescent="0.3">
      <c r="A11" s="30"/>
      <c r="B11" s="32" t="s">
        <v>0</v>
      </c>
      <c r="C11" s="33"/>
      <c r="D11" s="33"/>
      <c r="E11" s="33"/>
      <c r="F11" s="34"/>
      <c r="G11" s="30"/>
    </row>
    <row r="12" spans="1:22" ht="15.75" customHeight="1" x14ac:dyDescent="0.3">
      <c r="A12" s="30"/>
      <c r="B12" s="30" t="s">
        <v>27</v>
      </c>
      <c r="C12" s="30"/>
      <c r="D12" s="30"/>
      <c r="E12" s="30"/>
      <c r="F12" s="30"/>
      <c r="G12" s="30"/>
    </row>
    <row r="13" spans="1:22" ht="20.25" customHeight="1" x14ac:dyDescent="0.3">
      <c r="A13" s="2" t="s">
        <v>1</v>
      </c>
      <c r="B13" s="36">
        <f>B16</f>
        <v>87653.375000000015</v>
      </c>
      <c r="C13" s="36"/>
      <c r="D13" s="36"/>
      <c r="E13" s="36"/>
      <c r="F13" s="36"/>
      <c r="G13" s="23">
        <f>G16</f>
        <v>87653.375000000015</v>
      </c>
    </row>
    <row r="14" spans="1:22" s="11" customFormat="1" ht="15.6" x14ac:dyDescent="0.3">
      <c r="A14" s="10" t="s">
        <v>2</v>
      </c>
      <c r="B14" s="37" t="s">
        <v>7</v>
      </c>
      <c r="C14" s="37"/>
      <c r="D14" s="37"/>
      <c r="E14" s="37"/>
      <c r="F14" s="37"/>
      <c r="G14" s="24" t="s">
        <v>7</v>
      </c>
    </row>
    <row r="15" spans="1:22" s="11" customFormat="1" ht="15.6" x14ac:dyDescent="0.3">
      <c r="A15" s="10" t="s">
        <v>3</v>
      </c>
      <c r="B15" s="37"/>
      <c r="C15" s="37"/>
      <c r="D15" s="37"/>
      <c r="E15" s="37"/>
      <c r="F15" s="37"/>
      <c r="G15" s="24"/>
    </row>
    <row r="16" spans="1:22" s="11" customFormat="1" ht="32.25" customHeight="1" x14ac:dyDescent="0.3">
      <c r="A16" s="10" t="s">
        <v>8</v>
      </c>
      <c r="B16" s="37">
        <f>49496.3+3554.3+187+1350+8000+39.302+12.5+1950+220.7+3490-19.4+4620.3-350+2184.9+132.946+35.997+99+188-331.2+150+141.2+1500+7400+600+195.5+1000+2912.78-1000-106.75</f>
        <v>87653.375000000015</v>
      </c>
      <c r="C16" s="37"/>
      <c r="D16" s="37"/>
      <c r="E16" s="37"/>
      <c r="F16" s="37"/>
      <c r="G16" s="24">
        <f>B16</f>
        <v>87653.375000000015</v>
      </c>
    </row>
    <row r="17" spans="1:7" s="11" customFormat="1" ht="15.6" x14ac:dyDescent="0.3">
      <c r="A17" s="10" t="s">
        <v>5</v>
      </c>
      <c r="B17" s="35" t="s">
        <v>19</v>
      </c>
      <c r="C17" s="35"/>
      <c r="D17" s="35"/>
      <c r="E17" s="35"/>
      <c r="F17" s="35"/>
      <c r="G17" s="9"/>
    </row>
    <row r="18" spans="1:7" s="11" customFormat="1" ht="15.6" x14ac:dyDescent="0.3">
      <c r="A18" s="10" t="s">
        <v>6</v>
      </c>
      <c r="B18" s="35" t="s">
        <v>7</v>
      </c>
      <c r="C18" s="35"/>
      <c r="D18" s="35"/>
      <c r="E18" s="35"/>
      <c r="F18" s="35"/>
      <c r="G18" s="9" t="s">
        <v>7</v>
      </c>
    </row>
    <row r="20" spans="1:7" ht="15.6" x14ac:dyDescent="0.3">
      <c r="A20" s="3" t="s">
        <v>24</v>
      </c>
      <c r="B20" s="4"/>
      <c r="C20" s="4"/>
      <c r="D20" s="4"/>
      <c r="E20" s="4" t="s">
        <v>25</v>
      </c>
    </row>
    <row r="21" spans="1:7" x14ac:dyDescent="0.3">
      <c r="A21" s="4"/>
      <c r="B21" s="4"/>
      <c r="C21" s="4"/>
      <c r="D21" s="4"/>
      <c r="E21" s="4"/>
      <c r="F21" s="4"/>
      <c r="G21" s="4"/>
    </row>
    <row r="25" spans="1:7" ht="14.25" customHeight="1" x14ac:dyDescent="0.3"/>
  </sheetData>
  <mergeCells count="14">
    <mergeCell ref="B17:F17"/>
    <mergeCell ref="B18:F18"/>
    <mergeCell ref="B13:F13"/>
    <mergeCell ref="B12:F12"/>
    <mergeCell ref="B14:F14"/>
    <mergeCell ref="B15:F15"/>
    <mergeCell ref="B16:F16"/>
    <mergeCell ref="C3:G3"/>
    <mergeCell ref="A6:G6"/>
    <mergeCell ref="A10:A12"/>
    <mergeCell ref="G10:G12"/>
    <mergeCell ref="A7:G7"/>
    <mergeCell ref="B10:F10"/>
    <mergeCell ref="B11:F11"/>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tabSelected="1" view="pageBreakPreview" zoomScale="75" zoomScaleNormal="100" zoomScaleSheetLayoutView="75" workbookViewId="0">
      <selection activeCell="H9" sqref="H9:H17"/>
    </sheetView>
  </sheetViews>
  <sheetFormatPr defaultRowHeight="14.4" x14ac:dyDescent="0.3"/>
  <cols>
    <col min="1" max="1" width="6" customWidth="1"/>
    <col min="2" max="2" width="21.109375" customWidth="1"/>
    <col min="3" max="3" width="25.6640625" customWidth="1"/>
    <col min="4" max="4" width="10.33203125" customWidth="1"/>
    <col min="5" max="5" width="56.44140625" customWidth="1"/>
    <col min="6" max="6" width="21.44140625" customWidth="1"/>
    <col min="7" max="7" width="16" customWidth="1"/>
    <col min="8" max="8" width="30.6640625" customWidth="1"/>
  </cols>
  <sheetData>
    <row r="1" spans="1:8" x14ac:dyDescent="0.3">
      <c r="G1" s="12" t="s">
        <v>21</v>
      </c>
    </row>
    <row r="2" spans="1:8" x14ac:dyDescent="0.3">
      <c r="G2" s="12" t="s">
        <v>35</v>
      </c>
    </row>
    <row r="3" spans="1:8" x14ac:dyDescent="0.3">
      <c r="G3" s="12" t="s">
        <v>39</v>
      </c>
    </row>
    <row r="4" spans="1:8" x14ac:dyDescent="0.3">
      <c r="G4" s="12" t="s">
        <v>37</v>
      </c>
    </row>
    <row r="5" spans="1:8" ht="15" customHeight="1" x14ac:dyDescent="0.3">
      <c r="A5" s="39" t="s">
        <v>17</v>
      </c>
      <c r="B5" s="39"/>
      <c r="C5" s="39"/>
      <c r="D5" s="39"/>
      <c r="E5" s="39"/>
      <c r="F5" s="39"/>
      <c r="G5" s="39"/>
      <c r="H5" s="39"/>
    </row>
    <row r="6" spans="1:8" ht="16.2" customHeight="1" x14ac:dyDescent="0.3">
      <c r="A6" s="40" t="s">
        <v>31</v>
      </c>
      <c r="B6" s="40"/>
      <c r="C6" s="40"/>
      <c r="D6" s="40"/>
      <c r="E6" s="40"/>
      <c r="F6" s="40"/>
      <c r="G6" s="40"/>
      <c r="H6" s="40"/>
    </row>
    <row r="7" spans="1:8" ht="6.6" customHeight="1" x14ac:dyDescent="0.3">
      <c r="A7" s="4"/>
      <c r="B7" s="4"/>
      <c r="C7" s="4"/>
      <c r="D7" s="4"/>
      <c r="E7" s="4"/>
      <c r="F7" s="4"/>
      <c r="G7" s="4"/>
      <c r="H7" s="4"/>
    </row>
    <row r="8" spans="1:8" ht="57.75" customHeight="1" x14ac:dyDescent="0.3">
      <c r="A8" s="26" t="s">
        <v>14</v>
      </c>
      <c r="B8" s="7" t="s">
        <v>9</v>
      </c>
      <c r="C8" s="7" t="s">
        <v>48</v>
      </c>
      <c r="D8" s="7" t="s">
        <v>10</v>
      </c>
      <c r="E8" s="7" t="s">
        <v>11</v>
      </c>
      <c r="F8" s="7" t="s">
        <v>12</v>
      </c>
      <c r="G8" s="7" t="s">
        <v>20</v>
      </c>
      <c r="H8" s="7" t="s">
        <v>13</v>
      </c>
    </row>
    <row r="9" spans="1:8" ht="90.75" customHeight="1" x14ac:dyDescent="0.3">
      <c r="A9" s="42" t="s">
        <v>15</v>
      </c>
      <c r="B9" s="42" t="s">
        <v>43</v>
      </c>
      <c r="C9" s="45" t="s">
        <v>44</v>
      </c>
      <c r="D9" s="42" t="s">
        <v>27</v>
      </c>
      <c r="E9" s="7" t="s">
        <v>30</v>
      </c>
      <c r="F9" s="42" t="s">
        <v>4</v>
      </c>
      <c r="G9" s="19">
        <f>18000+8000+600</f>
        <v>26600</v>
      </c>
      <c r="H9" s="42" t="s">
        <v>49</v>
      </c>
    </row>
    <row r="10" spans="1:8" ht="42" customHeight="1" x14ac:dyDescent="0.3">
      <c r="A10" s="44"/>
      <c r="B10" s="44"/>
      <c r="C10" s="46"/>
      <c r="D10" s="43"/>
      <c r="E10" s="27" t="s">
        <v>42</v>
      </c>
      <c r="F10" s="43"/>
      <c r="G10" s="19">
        <f>600</f>
        <v>600</v>
      </c>
      <c r="H10" s="44"/>
    </row>
    <row r="11" spans="1:8" ht="101.25" customHeight="1" x14ac:dyDescent="0.3">
      <c r="A11" s="44"/>
      <c r="B11" s="44"/>
      <c r="C11" s="46"/>
      <c r="D11" s="42" t="s">
        <v>27</v>
      </c>
      <c r="E11" s="7" t="s">
        <v>29</v>
      </c>
      <c r="F11" s="42" t="s">
        <v>4</v>
      </c>
      <c r="G11" s="19">
        <f>10100+3554.3+1350+3490+4620.3+2184.9+188+7400+2912.78</f>
        <v>35800.28</v>
      </c>
      <c r="H11" s="44"/>
    </row>
    <row r="12" spans="1:8" ht="35.25" customHeight="1" x14ac:dyDescent="0.3">
      <c r="A12" s="44"/>
      <c r="B12" s="44"/>
      <c r="C12" s="46"/>
      <c r="D12" s="43"/>
      <c r="E12" s="17" t="s">
        <v>42</v>
      </c>
      <c r="F12" s="43"/>
      <c r="G12" s="19">
        <f>4620.3+188+7400</f>
        <v>12208.3</v>
      </c>
      <c r="H12" s="44"/>
    </row>
    <row r="13" spans="1:8" ht="101.25" customHeight="1" x14ac:dyDescent="0.3">
      <c r="A13" s="44"/>
      <c r="B13" s="44"/>
      <c r="C13" s="46"/>
      <c r="D13" s="42" t="s">
        <v>27</v>
      </c>
      <c r="E13" s="7" t="s">
        <v>23</v>
      </c>
      <c r="F13" s="42" t="s">
        <v>4</v>
      </c>
      <c r="G13" s="19">
        <f>3115+39.302+12.5+1950-350-331.2+150+141.2+1500+1000</f>
        <v>7226.8019999999997</v>
      </c>
      <c r="H13" s="44"/>
    </row>
    <row r="14" spans="1:8" ht="66.75" customHeight="1" x14ac:dyDescent="0.3">
      <c r="A14" s="44"/>
      <c r="B14" s="44"/>
      <c r="C14" s="46"/>
      <c r="D14" s="44"/>
      <c r="E14" s="17" t="s">
        <v>33</v>
      </c>
      <c r="F14" s="44"/>
      <c r="G14" s="25">
        <v>4.9000000000000004</v>
      </c>
      <c r="H14" s="44"/>
    </row>
    <row r="15" spans="1:8" ht="39" customHeight="1" x14ac:dyDescent="0.3">
      <c r="A15" s="44"/>
      <c r="B15" s="44"/>
      <c r="C15" s="46"/>
      <c r="D15" s="43"/>
      <c r="E15" s="17" t="s">
        <v>42</v>
      </c>
      <c r="F15" s="43"/>
      <c r="G15" s="25">
        <f>1950-331.2+150+141.2+1500</f>
        <v>3410</v>
      </c>
      <c r="H15" s="44"/>
    </row>
    <row r="16" spans="1:8" ht="78.75" customHeight="1" x14ac:dyDescent="0.3">
      <c r="A16" s="44"/>
      <c r="B16" s="44"/>
      <c r="C16" s="46"/>
      <c r="D16" s="42" t="s">
        <v>27</v>
      </c>
      <c r="E16" s="7" t="s">
        <v>40</v>
      </c>
      <c r="F16" s="42" t="s">
        <v>4</v>
      </c>
      <c r="G16" s="19">
        <f>G17</f>
        <v>551.197</v>
      </c>
      <c r="H16" s="44"/>
    </row>
    <row r="17" spans="1:8" ht="39.75" customHeight="1" x14ac:dyDescent="0.3">
      <c r="A17" s="44"/>
      <c r="B17" s="44"/>
      <c r="C17" s="46"/>
      <c r="D17" s="43"/>
      <c r="E17" s="17" t="s">
        <v>41</v>
      </c>
      <c r="F17" s="43"/>
      <c r="G17" s="25">
        <f>220.7+35.997+99+195.5</f>
        <v>551.197</v>
      </c>
      <c r="H17" s="44"/>
    </row>
    <row r="18" spans="1:8" ht="91.5" customHeight="1" x14ac:dyDescent="0.3">
      <c r="A18" s="44"/>
      <c r="B18" s="44"/>
      <c r="C18" s="46"/>
      <c r="D18" s="7" t="s">
        <v>27</v>
      </c>
      <c r="E18" s="7" t="s">
        <v>28</v>
      </c>
      <c r="F18" s="7" t="s">
        <v>4</v>
      </c>
      <c r="G18" s="19">
        <f>16599-19.4-1000</f>
        <v>15579.599999999999</v>
      </c>
      <c r="H18" s="44"/>
    </row>
    <row r="19" spans="1:8" ht="90" customHeight="1" x14ac:dyDescent="0.3">
      <c r="A19" s="44"/>
      <c r="B19" s="44"/>
      <c r="C19" s="46"/>
      <c r="D19" s="42" t="s">
        <v>27</v>
      </c>
      <c r="E19" s="7" t="s">
        <v>26</v>
      </c>
      <c r="F19" s="42" t="s">
        <v>4</v>
      </c>
      <c r="G19" s="20">
        <f>1495.3+187+132.946</f>
        <v>1815.2459999999999</v>
      </c>
      <c r="H19" s="44"/>
    </row>
    <row r="20" spans="1:8" ht="58.5" customHeight="1" x14ac:dyDescent="0.3">
      <c r="A20" s="44"/>
      <c r="B20" s="44"/>
      <c r="C20" s="46"/>
      <c r="D20" s="43"/>
      <c r="E20" s="17" t="s">
        <v>33</v>
      </c>
      <c r="F20" s="43"/>
      <c r="G20" s="21">
        <v>101.7</v>
      </c>
      <c r="H20" s="44"/>
    </row>
    <row r="21" spans="1:8" ht="88.5" customHeight="1" x14ac:dyDescent="0.3">
      <c r="A21" s="43"/>
      <c r="B21" s="43"/>
      <c r="C21" s="47"/>
      <c r="D21" s="7" t="s">
        <v>27</v>
      </c>
      <c r="E21" s="7" t="s">
        <v>22</v>
      </c>
      <c r="F21" s="7" t="s">
        <v>4</v>
      </c>
      <c r="G21" s="19">
        <f>187-106.75</f>
        <v>80.25</v>
      </c>
      <c r="H21" s="43"/>
    </row>
    <row r="22" spans="1:8" x14ac:dyDescent="0.3">
      <c r="A22" s="41" t="s">
        <v>16</v>
      </c>
      <c r="B22" s="41"/>
      <c r="C22" s="41"/>
      <c r="D22" s="41"/>
      <c r="E22" s="41"/>
      <c r="F22" s="41"/>
      <c r="G22" s="22">
        <f>G9+G11+G13+G16+G18+G19+G21</f>
        <v>87653.374999999985</v>
      </c>
      <c r="H22" s="8"/>
    </row>
    <row r="23" spans="1:8" ht="13.95" customHeight="1" x14ac:dyDescent="0.3">
      <c r="B23" s="4"/>
      <c r="C23" s="38" t="s">
        <v>24</v>
      </c>
      <c r="D23" s="38"/>
      <c r="F23" s="4" t="s">
        <v>25</v>
      </c>
    </row>
  </sheetData>
  <mergeCells count="22">
    <mergeCell ref="D9:D10"/>
    <mergeCell ref="F9:F10"/>
    <mergeCell ref="B18:B21"/>
    <mergeCell ref="A18:A21"/>
    <mergeCell ref="H9:H17"/>
    <mergeCell ref="H18:H21"/>
    <mergeCell ref="C23:D23"/>
    <mergeCell ref="A5:H5"/>
    <mergeCell ref="A6:H6"/>
    <mergeCell ref="A22:F22"/>
    <mergeCell ref="D19:D20"/>
    <mergeCell ref="F19:F20"/>
    <mergeCell ref="D13:D15"/>
    <mergeCell ref="F13:F15"/>
    <mergeCell ref="D16:D17"/>
    <mergeCell ref="F16:F17"/>
    <mergeCell ref="D11:D12"/>
    <mergeCell ref="F11:F12"/>
    <mergeCell ref="A9:A17"/>
    <mergeCell ref="B9:B17"/>
    <mergeCell ref="C9:C17"/>
    <mergeCell ref="C18:C21"/>
  </mergeCells>
  <pageMargins left="0.78740157480314965" right="0.19685039370078741" top="0.59055118110236227" bottom="0.39370078740157483" header="0.19685039370078741" footer="0.19685039370078741"/>
  <pageSetup paperSize="9" scale="6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2024-11-25T05:37:45Z</dcterms:modified>
</cp:coreProperties>
</file>